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usta\Desktop\Renova\"/>
    </mc:Choice>
  </mc:AlternateContent>
  <xr:revisionPtr revIDLastSave="0" documentId="13_ncr:1_{7CF4FB22-3207-4D65-AC29-22AAFB184C27}" xr6:coauthVersionLast="47" xr6:coauthVersionMax="47" xr10:uidLastSave="{00000000-0000-0000-0000-000000000000}"/>
  <bookViews>
    <workbookView xWindow="-108" yWindow="-108" windowWidth="23256" windowHeight="12456" activeTab="4" xr2:uid="{64249FA2-70A4-4033-AE51-CEC2EF76AD4B}"/>
  </bookViews>
  <sheets>
    <sheet name="DADOS" sheetId="2" r:id="rId1"/>
    <sheet name="CONTA" sheetId="10" r:id="rId2"/>
    <sheet name="MUNICIPIO" sheetId="5" r:id="rId3"/>
    <sheet name="PARTIDO" sheetId="7" r:id="rId4"/>
    <sheet name="Home" sheetId="8" r:id="rId5"/>
  </sheets>
  <definedNames>
    <definedName name="dados_voto" localSheetId="0">DADOS!$A$1:$G$101</definedName>
    <definedName name="municipio" localSheetId="2">MUNICIPIO!$A$1:$B$646</definedName>
    <definedName name="partido" localSheetId="3">PARTIDO!$A$2:$C$35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8" l="1"/>
  <c r="K7" i="8" s="1"/>
  <c r="I7" i="8"/>
  <c r="J6" i="8"/>
  <c r="K6" i="8" s="1"/>
  <c r="I6" i="8"/>
  <c r="J5" i="8"/>
  <c r="K5" i="8" s="1"/>
  <c r="I5" i="8"/>
  <c r="J4" i="8"/>
  <c r="K4" i="8" s="1"/>
  <c r="I4" i="8"/>
  <c r="K3" i="8"/>
  <c r="J3" i="8"/>
  <c r="I3" i="8"/>
  <c r="K1" i="8"/>
  <c r="J2" i="2"/>
  <c r="I2" i="2"/>
  <c r="G4" i="8"/>
  <c r="G3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2" i="10"/>
  <c r="F4" i="8"/>
  <c r="F5" i="8"/>
  <c r="G5" i="8" s="1"/>
  <c r="F6" i="8"/>
  <c r="G6" i="8" s="1"/>
  <c r="F7" i="8"/>
  <c r="G7" i="8" s="1"/>
  <c r="F3" i="8"/>
  <c r="G3" i="10"/>
  <c r="G4" i="10"/>
  <c r="G5" i="10"/>
  <c r="G6" i="10"/>
  <c r="G7" i="10"/>
  <c r="G8" i="10"/>
  <c r="G9" i="10"/>
  <c r="G10" i="10"/>
  <c r="G11" i="10"/>
  <c r="G12" i="10"/>
  <c r="G13" i="10"/>
  <c r="G2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37" i="10"/>
  <c r="F38" i="10"/>
  <c r="F39" i="10"/>
  <c r="F40" i="10"/>
  <c r="F41" i="10"/>
  <c r="F32" i="10"/>
  <c r="F33" i="10"/>
  <c r="F34" i="10"/>
  <c r="F35" i="10"/>
  <c r="F36" i="10"/>
  <c r="F26" i="10"/>
  <c r="F27" i="10"/>
  <c r="F28" i="10"/>
  <c r="F29" i="10"/>
  <c r="F30" i="10"/>
  <c r="F31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3" i="10"/>
  <c r="F4" i="10"/>
  <c r="F5" i="10"/>
  <c r="F6" i="10"/>
  <c r="F7" i="10"/>
  <c r="F8" i="10"/>
  <c r="F9" i="10"/>
  <c r="F10" i="10"/>
  <c r="F2" i="10"/>
  <c r="B2" i="10"/>
  <c r="G1" i="8"/>
  <c r="C1" i="8"/>
  <c r="E7" i="8"/>
  <c r="E6" i="8"/>
  <c r="E5" i="8"/>
  <c r="E4" i="8"/>
  <c r="E3" i="8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" i="2"/>
  <c r="A4" i="8"/>
  <c r="A5" i="8"/>
  <c r="A6" i="8"/>
  <c r="A7" i="8"/>
  <c r="A3" i="8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2" i="10"/>
  <c r="E7" i="10" l="1"/>
  <c r="E3" i="10"/>
  <c r="E8" i="10"/>
  <c r="E10" i="10"/>
  <c r="E9" i="10"/>
  <c r="E2" i="10"/>
  <c r="E6" i="10"/>
  <c r="E13" i="10"/>
  <c r="E5" i="10"/>
  <c r="E12" i="10"/>
  <c r="E4" i="10"/>
  <c r="E11" i="10"/>
  <c r="B7" i="8" l="1"/>
  <c r="C7" i="8" s="1"/>
  <c r="B3" i="8"/>
  <c r="C3" i="8" s="1"/>
  <c r="B5" i="8"/>
  <c r="C5" i="8" s="1"/>
  <c r="B4" i="8"/>
  <c r="C4" i="8" s="1"/>
  <c r="B6" i="8"/>
  <c r="C6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1B756A-3CAB-44F9-88D0-AC7D0EAAF9F3}" keepAlive="1" name="Consulta - candidato" description="Conexão com a consulta 'candidato' na pasta de trabalho." type="5" refreshedVersion="0" background="1">
    <dbPr connection="Provider=Microsoft.Mashup.OleDb.1;Data Source=$Workbook$;Location=candidato;Extended Properties=&quot;&quot;" command="SELECT * FROM [candidato]"/>
  </connection>
  <connection id="2" xr16:uid="{0E354751-82FE-4594-A12C-EEBBB24CE79C}" name="dados_voto" type="6" refreshedVersion="8" background="1" saveData="1">
    <textPr sourceFile="C:\Users\gusta\Desktop\Renova\Tratamento\dados_voto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E5681D5-780B-4ACD-926A-D39992ABF94D}" name="municipio" type="6" refreshedVersion="8" background="1" saveData="1">
    <textPr sourceFile="C:\Users\gusta\Desktop\Renova\Tratamento\municipio.csv" decimal="," thousands="." comma="1">
      <textFields count="2">
        <textField/>
        <textField/>
      </textFields>
    </textPr>
  </connection>
  <connection id="4" xr16:uid="{07187224-10E6-40AE-BFA5-9F160896E279}" name="partido" type="6" refreshedVersion="8" background="1" saveData="1">
    <textPr sourceFile="C:\Users\gusta\Desktop\Renova\Tratamento\partido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<sst xmlns="http://schemas.openxmlformats.org/spreadsheetml/2006/main" count="1045" uniqueCount="930">
  <si>
    <t>ID_voto</t>
  </si>
  <si>
    <t>CD_MUNICIPIO</t>
  </si>
  <si>
    <t>CD_CARGO_PERGUNTA</t>
  </si>
  <si>
    <t>NR_PARTIDO</t>
  </si>
  <si>
    <t>NR_VOTAVEL</t>
  </si>
  <si>
    <t>NM_VOTAVEL</t>
  </si>
  <si>
    <t>I.D1</t>
  </si>
  <si>
    <t>JILMAR TATTO</t>
  </si>
  <si>
    <t>I.D2</t>
  </si>
  <si>
    <t>MARINA HELOU</t>
  </si>
  <si>
    <t>I.D3</t>
  </si>
  <si>
    <t>MÁRCIO FRANÇA</t>
  </si>
  <si>
    <t>I.D4</t>
  </si>
  <si>
    <t>BRUNO COVAS</t>
  </si>
  <si>
    <t>I.D5</t>
  </si>
  <si>
    <t>JOICE HASSELMANN</t>
  </si>
  <si>
    <t>I.D6</t>
  </si>
  <si>
    <t>ARTHUR DO VAL MAMÃE FALEI</t>
  </si>
  <si>
    <t>I.D7</t>
  </si>
  <si>
    <t>CELSO RUSSOMANNO</t>
  </si>
  <si>
    <t>I.D8</t>
  </si>
  <si>
    <t>GUILHERME BOULOS</t>
  </si>
  <si>
    <t>I.D9</t>
  </si>
  <si>
    <t>ANDREA MATARAZZO</t>
  </si>
  <si>
    <t>I.D10</t>
  </si>
  <si>
    <t>RAQUEL MARQUES</t>
  </si>
  <si>
    <t>I.D11</t>
  </si>
  <si>
    <t>RUBINHO NUNES</t>
  </si>
  <si>
    <t>I.D12</t>
  </si>
  <si>
    <t>ARABELA COELHO</t>
  </si>
  <si>
    <t>I.D13</t>
  </si>
  <si>
    <t>REIS</t>
  </si>
  <si>
    <t>I.D14</t>
  </si>
  <si>
    <t>DANIEL ANNENBERG</t>
  </si>
  <si>
    <t>I.D15</t>
  </si>
  <si>
    <t>JOSÉ DENICIO</t>
  </si>
  <si>
    <t>I.D16</t>
  </si>
  <si>
    <t>DR DAVID ZYLBERGELD NETO</t>
  </si>
  <si>
    <t>I.D17</t>
  </si>
  <si>
    <t>EDUARDO TUMA</t>
  </si>
  <si>
    <t>I.D18</t>
  </si>
  <si>
    <t>FERNANDA GOMES</t>
  </si>
  <si>
    <t>I.D19</t>
  </si>
  <si>
    <t>ADILSON AMADEU</t>
  </si>
  <si>
    <t>I.D20</t>
  </si>
  <si>
    <t>ANDRÉA WERNER</t>
  </si>
  <si>
    <t>I.D21</t>
  </si>
  <si>
    <t>ALE SOARES</t>
  </si>
  <si>
    <t>I.D22</t>
  </si>
  <si>
    <t>CLAUDIO GOULART TORTINHO</t>
  </si>
  <si>
    <t>I.D23</t>
  </si>
  <si>
    <t>PATRICIA NAVARRO</t>
  </si>
  <si>
    <t>I.D24</t>
  </si>
  <si>
    <t>DR BACTÉRIA</t>
  </si>
  <si>
    <t>I.D25</t>
  </si>
  <si>
    <t>LUIS SOBRAL</t>
  </si>
  <si>
    <t>I.D26</t>
  </si>
  <si>
    <t>HENRIQUE KRIGNER</t>
  </si>
  <si>
    <t>I.D27</t>
  </si>
  <si>
    <t>LÍGIA JALANTONIO</t>
  </si>
  <si>
    <t>I.D28</t>
  </si>
  <si>
    <t>BRUNO TODOS P ACESSIBILIDADE</t>
  </si>
  <si>
    <t>I.D29</t>
  </si>
  <si>
    <t>KAMIA</t>
  </si>
  <si>
    <t>I.D30</t>
  </si>
  <si>
    <t>EDSON JAPÃO</t>
  </si>
  <si>
    <t>I.D31</t>
  </si>
  <si>
    <t>RAF FAYAD</t>
  </si>
  <si>
    <t>I.D32</t>
  </si>
  <si>
    <t>RENATA PIETRO</t>
  </si>
  <si>
    <t>I.D33</t>
  </si>
  <si>
    <t>SAMUEL EMÍLIO</t>
  </si>
  <si>
    <t>I.D34</t>
  </si>
  <si>
    <t>ATILIO FRANCISCO</t>
  </si>
  <si>
    <t>I.D35</t>
  </si>
  <si>
    <t>EDSON SALOMÃO</t>
  </si>
  <si>
    <t>I.D36</t>
  </si>
  <si>
    <t>CARMEN SILVA</t>
  </si>
  <si>
    <t>I.D37</t>
  </si>
  <si>
    <t>JOÃO GRANDÃO</t>
  </si>
  <si>
    <t>I.D38</t>
  </si>
  <si>
    <t>CLAUDIO FONSECA</t>
  </si>
  <si>
    <t>I.D39</t>
  </si>
  <si>
    <t>LUNA</t>
  </si>
  <si>
    <t>I.D40</t>
  </si>
  <si>
    <t>LUANA ALVES</t>
  </si>
  <si>
    <t>I.D41</t>
  </si>
  <si>
    <t>CARINA DA BANCADA FEMINISTA</t>
  </si>
  <si>
    <t>I.D42</t>
  </si>
  <si>
    <t>ROBERTO TRIPOLI</t>
  </si>
  <si>
    <t>I.D43</t>
  </si>
  <si>
    <t>MILTON LEITE</t>
  </si>
  <si>
    <t>I.D44</t>
  </si>
  <si>
    <t>FELIPE BECARI</t>
  </si>
  <si>
    <t>I.D45</t>
  </si>
  <si>
    <t>JAMANTA</t>
  </si>
  <si>
    <t>I.D46</t>
  </si>
  <si>
    <t>TONINHO VESPOLI</t>
  </si>
  <si>
    <t>I.D47</t>
  </si>
  <si>
    <t>RENATA FALZONI</t>
  </si>
  <si>
    <t>I.D48</t>
  </si>
  <si>
    <t>ELI CORRÊA</t>
  </si>
  <si>
    <t>I.D49</t>
  </si>
  <si>
    <t>SÔNIA DO JARAGUÁ É GUARANI</t>
  </si>
  <si>
    <t>I.D50</t>
  </si>
  <si>
    <t>DR NUNES PEIXEIRO</t>
  </si>
  <si>
    <t>I.D51</t>
  </si>
  <si>
    <t>DELEGADO PALUMBO</t>
  </si>
  <si>
    <t>I.D52</t>
  </si>
  <si>
    <t>VEVÉTA</t>
  </si>
  <si>
    <t>I.D53</t>
  </si>
  <si>
    <t>WAFÁ KADRI</t>
  </si>
  <si>
    <t>I.D54</t>
  </si>
  <si>
    <t>MAJOR VENTURA</t>
  </si>
  <si>
    <t>I.D55</t>
  </si>
  <si>
    <t>ERIDANI VILELA</t>
  </si>
  <si>
    <t>I.D56</t>
  </si>
  <si>
    <t>DONATO</t>
  </si>
  <si>
    <t>I.D57</t>
  </si>
  <si>
    <t>VINICIUS SCHAEFER</t>
  </si>
  <si>
    <t>I.D58</t>
  </si>
  <si>
    <t>DE LUCCA</t>
  </si>
  <si>
    <t>I.D59</t>
  </si>
  <si>
    <t>FELIPE FRANCO</t>
  </si>
  <si>
    <t>I.D60</t>
  </si>
  <si>
    <t>PAULO MELLO</t>
  </si>
  <si>
    <t>I.D61</t>
  </si>
  <si>
    <t>AURÉLIO NOMURA</t>
  </si>
  <si>
    <t>I.D62</t>
  </si>
  <si>
    <t>WELINGTON CAMARGO</t>
  </si>
  <si>
    <t>I.D63</t>
  </si>
  <si>
    <t>MARINA BRAGANTE</t>
  </si>
  <si>
    <t>I.D64</t>
  </si>
  <si>
    <t>SILVIA DA BANCADA FEMINISTA</t>
  </si>
  <si>
    <t>I.D65</t>
  </si>
  <si>
    <t>PROMOTOR GUI</t>
  </si>
  <si>
    <t>I.D66</t>
  </si>
  <si>
    <t>HENRIQUE VITTA</t>
  </si>
  <si>
    <t>I.D67</t>
  </si>
  <si>
    <t>RODRIGO GOULART</t>
  </si>
  <si>
    <t>I.D68</t>
  </si>
  <si>
    <t>QUITO FORMIGA</t>
  </si>
  <si>
    <t>I.D69</t>
  </si>
  <si>
    <t>DALTON SILVANO</t>
  </si>
  <si>
    <t>I.D70</t>
  </si>
  <si>
    <t>MAJOR PALUMBO</t>
  </si>
  <si>
    <t>I.D71</t>
  </si>
  <si>
    <t>EDIR SALES</t>
  </si>
  <si>
    <t>I.D72</t>
  </si>
  <si>
    <t>TRIPOLI</t>
  </si>
  <si>
    <t>I.D73</t>
  </si>
  <si>
    <t>CAMILA AGUIAR</t>
  </si>
  <si>
    <t>I.D74</t>
  </si>
  <si>
    <t>SONINHA FRANCINE</t>
  </si>
  <si>
    <t>I.D75</t>
  </si>
  <si>
    <t>ELAINE DO QUILOMBO PERIFÉRICO</t>
  </si>
  <si>
    <t>I.D76</t>
  </si>
  <si>
    <t>LUIZ PROTEÇÃO ANIMAL</t>
  </si>
  <si>
    <t>I.D77</t>
  </si>
  <si>
    <t>NAIRA SATHIYO</t>
  </si>
  <si>
    <t>I.D78</t>
  </si>
  <si>
    <t>GANJA COLETIVA</t>
  </si>
  <si>
    <t>I.D79</t>
  </si>
  <si>
    <t>MARIO COVAS</t>
  </si>
  <si>
    <t>I.D80</t>
  </si>
  <si>
    <t>THAMMY MIRANDA</t>
  </si>
  <si>
    <t>I.D81</t>
  </si>
  <si>
    <t>MARLON DO UBER</t>
  </si>
  <si>
    <t>I.D82</t>
  </si>
  <si>
    <t>PAGU RODRIGUES</t>
  </si>
  <si>
    <t>I.D83</t>
  </si>
  <si>
    <t>ANDRÉA NERI SANTANA</t>
  </si>
  <si>
    <t>I.D84</t>
  </si>
  <si>
    <t>RODOLFO OLIVEIRA GANEM</t>
  </si>
  <si>
    <t>I.D85</t>
  </si>
  <si>
    <t>MONICA CURY</t>
  </si>
  <si>
    <t>I.D86</t>
  </si>
  <si>
    <t>JUNTAS MULHERES SEM TETO</t>
  </si>
  <si>
    <t>I.D87</t>
  </si>
  <si>
    <t>LULI SARRAF</t>
  </si>
  <si>
    <t>I.D88</t>
  </si>
  <si>
    <t>ANDRÉ SANTOS</t>
  </si>
  <si>
    <t>I.D89</t>
  </si>
  <si>
    <t>POLICE NETO</t>
  </si>
  <si>
    <t>I.D90</t>
  </si>
  <si>
    <t>FARIA DE SÁ</t>
  </si>
  <si>
    <t>I.D91</t>
  </si>
  <si>
    <t>CARLOS BEZERRA JR.</t>
  </si>
  <si>
    <t>I.D92</t>
  </si>
  <si>
    <t>PROF MARCELO NASCIMENTO</t>
  </si>
  <si>
    <t>I.D93</t>
  </si>
  <si>
    <t>MARCIA DE THUIN</t>
  </si>
  <si>
    <t>I.D94</t>
  </si>
  <si>
    <t>DIOGO DA LUZ</t>
  </si>
  <si>
    <t>I.D95</t>
  </si>
  <si>
    <t>RUTE COSTA</t>
  </si>
  <si>
    <t>I.D96</t>
  </si>
  <si>
    <t>LUIS EDUARDO BUCCIARELLI</t>
  </si>
  <si>
    <t>I.D97</t>
  </si>
  <si>
    <t>LUCIANA DE JESUS</t>
  </si>
  <si>
    <t>I.D98</t>
  </si>
  <si>
    <t>MALU MOLINA</t>
  </si>
  <si>
    <t>I.D99</t>
  </si>
  <si>
    <t>RENATA BANHARA</t>
  </si>
  <si>
    <t>I.D100</t>
  </si>
  <si>
    <t>BRUNO ZAMBELLI</t>
  </si>
  <si>
    <t>QT_VOTOS</t>
  </si>
  <si>
    <t>SÃO PAULO</t>
  </si>
  <si>
    <t>AGUDOS</t>
  </si>
  <si>
    <t>PAULISTÂNIA</t>
  </si>
  <si>
    <t>AMPARO</t>
  </si>
  <si>
    <t>MONTE ALEGRE DO SUL</t>
  </si>
  <si>
    <t>ANDRADINA</t>
  </si>
  <si>
    <t>CASTILHO</t>
  </si>
  <si>
    <t>MURUTINGA DO SUL</t>
  </si>
  <si>
    <t>NOVA INDEPENDÊNCIA</t>
  </si>
  <si>
    <t>APIAÍ</t>
  </si>
  <si>
    <t>BARRA DO CHAPÉU</t>
  </si>
  <si>
    <t>ITAOCA</t>
  </si>
  <si>
    <t>RIBEIRA</t>
  </si>
  <si>
    <t>ITAPIRAPUÃ PAULISTA</t>
  </si>
  <si>
    <t>ARAÇATUBA</t>
  </si>
  <si>
    <t>BORÁ</t>
  </si>
  <si>
    <t>LUTÉCIA</t>
  </si>
  <si>
    <t>OSCAR BRESSANE</t>
  </si>
  <si>
    <t>PARAGUAÇU PAULISTA</t>
  </si>
  <si>
    <t>ARARAQUARA</t>
  </si>
  <si>
    <t>GAVIÃO PEIXOTO</t>
  </si>
  <si>
    <t>NOVA EUROPA</t>
  </si>
  <si>
    <t>ARARAS</t>
  </si>
  <si>
    <t>ASSIS</t>
  </si>
  <si>
    <t>ECHAPORÃ</t>
  </si>
  <si>
    <t>ATIBAIA</t>
  </si>
  <si>
    <t>BOM JESUS DOS PERDÕES</t>
  </si>
  <si>
    <t>JARINU</t>
  </si>
  <si>
    <t>NAZARÉ PAULISTA</t>
  </si>
  <si>
    <t>AVARÉ</t>
  </si>
  <si>
    <t>BANANAL</t>
  </si>
  <si>
    <t>ARAPEÍ</t>
  </si>
  <si>
    <t>SÃO JOSÉ DO BARREIRO</t>
  </si>
  <si>
    <t>BARIRI</t>
  </si>
  <si>
    <t>ITAJU</t>
  </si>
  <si>
    <t>BARRETOS</t>
  </si>
  <si>
    <t>COLÔMBIA</t>
  </si>
  <si>
    <t>BATATAIS</t>
  </si>
  <si>
    <t>BAURU</t>
  </si>
  <si>
    <t>PIRATININGA</t>
  </si>
  <si>
    <t>BEBEDOURO</t>
  </si>
  <si>
    <t>BIRIGUI</t>
  </si>
  <si>
    <t>CLEMENTINA</t>
  </si>
  <si>
    <t>COROADOS</t>
  </si>
  <si>
    <t>BREJO ALEGRE</t>
  </si>
  <si>
    <t>SANTÓPOLIS DO AGUAPEÍ</t>
  </si>
  <si>
    <t>BOTUCATU</t>
  </si>
  <si>
    <t>ITATINGA</t>
  </si>
  <si>
    <t>PARDINHO</t>
  </si>
  <si>
    <t>BRAGANÇA PAULISTA</t>
  </si>
  <si>
    <t>BROTAS</t>
  </si>
  <si>
    <t>TORRINHA</t>
  </si>
  <si>
    <t>CAÇAPAVA</t>
  </si>
  <si>
    <t>JAMBEIRO</t>
  </si>
  <si>
    <t>CACONDE</t>
  </si>
  <si>
    <t>TAPIRATIBA</t>
  </si>
  <si>
    <t>CAFELÂNDIA</t>
  </si>
  <si>
    <t>GUARANTÃ</t>
  </si>
  <si>
    <t>JÚLIO MESQUITA</t>
  </si>
  <si>
    <t>CAJURU</t>
  </si>
  <si>
    <t>SANTA CRUZ DA ESPERANÇA</t>
  </si>
  <si>
    <t>CÁSSIA DOS COQUEIROS</t>
  </si>
  <si>
    <t>CAMPINAS</t>
  </si>
  <si>
    <t>VALINHOS</t>
  </si>
  <si>
    <t>CAMPOS DO JORDÃO</t>
  </si>
  <si>
    <t>CANANÉIA</t>
  </si>
  <si>
    <t>CAPÃO BONITO</t>
  </si>
  <si>
    <t>RIBEIRÃO GRANDE</t>
  </si>
  <si>
    <t>GUAPIARA</t>
  </si>
  <si>
    <t>CAPIVARI</t>
  </si>
  <si>
    <t>MOMBUCA</t>
  </si>
  <si>
    <t>RAFARD</t>
  </si>
  <si>
    <t>CASA BRANCA</t>
  </si>
  <si>
    <t>ITOBI</t>
  </si>
  <si>
    <t>SANTA CRUZ DAS PALMEIRAS</t>
  </si>
  <si>
    <t>CATANDUVA</t>
  </si>
  <si>
    <t>ELISIÁRIO</t>
  </si>
  <si>
    <t>ANHEMBI</t>
  </si>
  <si>
    <t>BOFETE</t>
  </si>
  <si>
    <t>CONCHAS</t>
  </si>
  <si>
    <t>PEREIRAS</t>
  </si>
  <si>
    <t>CRUZEIRO</t>
  </si>
  <si>
    <t>LAVRINHAS</t>
  </si>
  <si>
    <t>QUELUZ</t>
  </si>
  <si>
    <t>AREIAS</t>
  </si>
  <si>
    <t>CUNHA</t>
  </si>
  <si>
    <t>DESCALVADO</t>
  </si>
  <si>
    <t>FRANCA</t>
  </si>
  <si>
    <t>ITIRAPUÃ</t>
  </si>
  <si>
    <t>PATROCÍNIO PAULISTA</t>
  </si>
  <si>
    <t>ÁLVARO DE CARVALHO</t>
  </si>
  <si>
    <t>ALVINLÂNDIA</t>
  </si>
  <si>
    <t>GÁLIA</t>
  </si>
  <si>
    <t>FERNÃO</t>
  </si>
  <si>
    <t>GARÇA</t>
  </si>
  <si>
    <t>GUARATINGUETÁ</t>
  </si>
  <si>
    <t>IACANGA</t>
  </si>
  <si>
    <t>IBITINGA</t>
  </si>
  <si>
    <t>TABATINGA</t>
  </si>
  <si>
    <t>ARAMINA</t>
  </si>
  <si>
    <t>BURITIZAL</t>
  </si>
  <si>
    <t>IGARAPAVA</t>
  </si>
  <si>
    <t>IGUAPE</t>
  </si>
  <si>
    <t>ILHA COMPRIDA</t>
  </si>
  <si>
    <t>ITAPETININGA</t>
  </si>
  <si>
    <t>ALAMBARI</t>
  </si>
  <si>
    <t>SARAPUÍ</t>
  </si>
  <si>
    <t>BURI</t>
  </si>
  <si>
    <t>ITABERÁ</t>
  </si>
  <si>
    <t>ITAPEVA</t>
  </si>
  <si>
    <t>NOVA CAMPINA</t>
  </si>
  <si>
    <t>RIBEIRÃO BRANCO</t>
  </si>
  <si>
    <t>TAQUARIVAÍ</t>
  </si>
  <si>
    <t>ITAPIRA</t>
  </si>
  <si>
    <t>BORBOREMA</t>
  </si>
  <si>
    <t>ITÁPOLIS</t>
  </si>
  <si>
    <t>BARÃO DE ANTONINA</t>
  </si>
  <si>
    <t>ITAPORANGA</t>
  </si>
  <si>
    <t>RIVERSUL</t>
  </si>
  <si>
    <t>ITARARÉ</t>
  </si>
  <si>
    <t>BOM SUCESSO DE ITARARÉ</t>
  </si>
  <si>
    <t>ITATIBA</t>
  </si>
  <si>
    <t>MORUNGABA</t>
  </si>
  <si>
    <t>CABREÚVA</t>
  </si>
  <si>
    <t>ITU</t>
  </si>
  <si>
    <t>ITUVERAVA</t>
  </si>
  <si>
    <t>GUARÁ</t>
  </si>
  <si>
    <t>JABOTICABAL</t>
  </si>
  <si>
    <t>TAIAÇU</t>
  </si>
  <si>
    <t>TAIÚVA</t>
  </si>
  <si>
    <t>JACAREÍ</t>
  </si>
  <si>
    <t>JAÚ</t>
  </si>
  <si>
    <t>ADOLFO</t>
  </si>
  <si>
    <t>JOSÉ BONIFÁCIO</t>
  </si>
  <si>
    <t>UBARANA</t>
  </si>
  <si>
    <t>MENDONÇA</t>
  </si>
  <si>
    <t>JUNDIAÍ</t>
  </si>
  <si>
    <t>ITUPEVA</t>
  </si>
  <si>
    <t>LIMEIRA</t>
  </si>
  <si>
    <t>LINS</t>
  </si>
  <si>
    <t>LORENA</t>
  </si>
  <si>
    <t>CANAS</t>
  </si>
  <si>
    <t>PIQUETE</t>
  </si>
  <si>
    <t>INÚBIA PAULISTA</t>
  </si>
  <si>
    <t>LUCÉLIA</t>
  </si>
  <si>
    <t>PRACINHA</t>
  </si>
  <si>
    <t>SALMOURÃO</t>
  </si>
  <si>
    <t>MARÍLIA</t>
  </si>
  <si>
    <t>INDIANA</t>
  </si>
  <si>
    <t>MARTINÓPOLIS</t>
  </si>
  <si>
    <t>BÁLSAMO</t>
  </si>
  <si>
    <t>JACI</t>
  </si>
  <si>
    <t>MIRASSOL</t>
  </si>
  <si>
    <t>MIRASSOLÂNDIA</t>
  </si>
  <si>
    <t>NEVES PAULISTA</t>
  </si>
  <si>
    <t>MOCOCA</t>
  </si>
  <si>
    <t>MOGI DAS CRUZES</t>
  </si>
  <si>
    <t>ARTUR NOGUEIRA</t>
  </si>
  <si>
    <t>ENGENHEIRO COELHO</t>
  </si>
  <si>
    <t>CONCHAL</t>
  </si>
  <si>
    <t>MOGI MIRIM</t>
  </si>
  <si>
    <t>HOLAMBRA</t>
  </si>
  <si>
    <t>MONTE ALTO</t>
  </si>
  <si>
    <t>PIRANGI</t>
  </si>
  <si>
    <t>VISTA ALEGRE DO ALTO</t>
  </si>
  <si>
    <t>MACAUBAL</t>
  </si>
  <si>
    <t>MONTE APRAZÍVEL</t>
  </si>
  <si>
    <t>NIPOÃ</t>
  </si>
  <si>
    <t>POLONI</t>
  </si>
  <si>
    <t>SEBASTIANÓPOLIS DO SUL</t>
  </si>
  <si>
    <t>UNIÃO PAULISTA</t>
  </si>
  <si>
    <t>ICÉM</t>
  </si>
  <si>
    <t>NOVA GRANADA</t>
  </si>
  <si>
    <t>ONDA VERDE</t>
  </si>
  <si>
    <t>ITAJOBI</t>
  </si>
  <si>
    <t>MARAPOAMA</t>
  </si>
  <si>
    <t>NOVO HORIZONTE</t>
  </si>
  <si>
    <t>ALTAIR</t>
  </si>
  <si>
    <t>GUARACI</t>
  </si>
  <si>
    <t>OLÍMPIA</t>
  </si>
  <si>
    <t>SEVERÍNIA</t>
  </si>
  <si>
    <t>ORLÂNDIA</t>
  </si>
  <si>
    <t>NUPORANGA</t>
  </si>
  <si>
    <t>SALES OLIVEIRA</t>
  </si>
  <si>
    <t>OURINHOS</t>
  </si>
  <si>
    <t>CAMPOS NOVOS PAULISTA</t>
  </si>
  <si>
    <t>IBIRAREMA</t>
  </si>
  <si>
    <t>PALMITAL</t>
  </si>
  <si>
    <t>PLATINA</t>
  </si>
  <si>
    <t>NATIVIDADE DA SERRA</t>
  </si>
  <si>
    <t>PARAIBUNA</t>
  </si>
  <si>
    <t>BORACÉIA</t>
  </si>
  <si>
    <t>MACATUBA</t>
  </si>
  <si>
    <t>PEDERNEIRAS</t>
  </si>
  <si>
    <t>PENÁPOLIS</t>
  </si>
  <si>
    <t>PEREIRA BARRETO</t>
  </si>
  <si>
    <t>SUZANÁPOLIS</t>
  </si>
  <si>
    <t>SUD MENNUCCI</t>
  </si>
  <si>
    <t>PIEDADE</t>
  </si>
  <si>
    <t>PILAR DO SUL</t>
  </si>
  <si>
    <t>TAPIRAÍ</t>
  </si>
  <si>
    <t>PINDAMONHANGABA</t>
  </si>
  <si>
    <t>ESPÍRITO SANTO DO PINHAL</t>
  </si>
  <si>
    <t>SANTO ANTÔNIO DO JARDIM</t>
  </si>
  <si>
    <t>JOANÓPOLIS</t>
  </si>
  <si>
    <t>PIRACAIA</t>
  </si>
  <si>
    <t>PIRACICABA</t>
  </si>
  <si>
    <t>MANDURI</t>
  </si>
  <si>
    <t>ÓLEO</t>
  </si>
  <si>
    <t>PIRAJU</t>
  </si>
  <si>
    <t>TEJUPÁ</t>
  </si>
  <si>
    <t>TIMBURI</t>
  </si>
  <si>
    <t>BALBINOS</t>
  </si>
  <si>
    <t>PIRAJUÍ</t>
  </si>
  <si>
    <t>PONGAÍ</t>
  </si>
  <si>
    <t>PRESIDENTE ALVES</t>
  </si>
  <si>
    <t>REGINÓPOLIS</t>
  </si>
  <si>
    <t>URU</t>
  </si>
  <si>
    <t>PIRASSUNUNGA</t>
  </si>
  <si>
    <t>PITANGUEIRAS</t>
  </si>
  <si>
    <t>TAQUARAL</t>
  </si>
  <si>
    <t>VIRADOURO</t>
  </si>
  <si>
    <t>POMPÉIA</t>
  </si>
  <si>
    <t>QUEIROZ</t>
  </si>
  <si>
    <t>QUINTANA</t>
  </si>
  <si>
    <t>PORTO FELIZ</t>
  </si>
  <si>
    <t>PRESIDENTE PRUDENTE</t>
  </si>
  <si>
    <t>CAIUÁ</t>
  </si>
  <si>
    <t>MARABÁ PAULISTA</t>
  </si>
  <si>
    <t>PRESIDENTE VENCESLAU</t>
  </si>
  <si>
    <t>PROMISSÃO</t>
  </si>
  <si>
    <t>IEPÊ</t>
  </si>
  <si>
    <t>NANTES</t>
  </si>
  <si>
    <t>RANCHARIA</t>
  </si>
  <si>
    <t>QUATÁ</t>
  </si>
  <si>
    <t>JOÃO RAMALHO</t>
  </si>
  <si>
    <t>BOA ESPERANÇA DO SUL</t>
  </si>
  <si>
    <t>TRABIJU</t>
  </si>
  <si>
    <t>DOURADO</t>
  </si>
  <si>
    <t>RIBEIRÃO BONITO</t>
  </si>
  <si>
    <t>RIBEIRÃO PRETO</t>
  </si>
  <si>
    <t>SERRANA</t>
  </si>
  <si>
    <t>SERRA AZUL</t>
  </si>
  <si>
    <t>RIO CLARO</t>
  </si>
  <si>
    <t>ARIRANHA</t>
  </si>
  <si>
    <t>PALMARES PAULISTA</t>
  </si>
  <si>
    <t>SANTA ADÉLIA</t>
  </si>
  <si>
    <t>PINDORAMA</t>
  </si>
  <si>
    <t>SALESÓPOLIS</t>
  </si>
  <si>
    <t>SANTA BRANCA</t>
  </si>
  <si>
    <t>BERNARDINO DE CAMPOS</t>
  </si>
  <si>
    <t>IPAUSSU</t>
  </si>
  <si>
    <t>SANTA CRUZ DO RIO PARDO</t>
  </si>
  <si>
    <t>ESPÍRITO SANTO DO TURVO</t>
  </si>
  <si>
    <t>SÃO PEDRO DO TURVO</t>
  </si>
  <si>
    <t>IGARATÁ</t>
  </si>
  <si>
    <t>SANTA ISABEL</t>
  </si>
  <si>
    <t>SANTA RITA DO PASSA QUATRO</t>
  </si>
  <si>
    <t>TAMBAÚ</t>
  </si>
  <si>
    <t>PIQUEROBI</t>
  </si>
  <si>
    <t>SANTO ANASTÁCIO</t>
  </si>
  <si>
    <t>RIBEIRÃO DOS ÍNDIOS</t>
  </si>
  <si>
    <t>SANTOS</t>
  </si>
  <si>
    <t>CUBATÃO</t>
  </si>
  <si>
    <t>SÃO CARLOS</t>
  </si>
  <si>
    <t>ÁGUAS DA PRATA</t>
  </si>
  <si>
    <t>SÃO JOÃO DA BOA VISTA</t>
  </si>
  <si>
    <t>AGUAÍ</t>
  </si>
  <si>
    <t>IPUÃ</t>
  </si>
  <si>
    <t>SÃO JOAQUIM DA BARRA</t>
  </si>
  <si>
    <t>SÃO JOSÉ DO RIO PARDO</t>
  </si>
  <si>
    <t>SÃO JOSÉ DO RIO PRETO</t>
  </si>
  <si>
    <t>BADY BASSITT</t>
  </si>
  <si>
    <t>NOVA ALIANÇA</t>
  </si>
  <si>
    <t>POTIRENDABA</t>
  </si>
  <si>
    <t>SÃO JOSÉ DOS CAMPOS</t>
  </si>
  <si>
    <t>LAGOINHA</t>
  </si>
  <si>
    <t>SÃO LUÍS DO PARAITINGA</t>
  </si>
  <si>
    <t>REDENÇÃO DA SERRA</t>
  </si>
  <si>
    <t>AREIÓPOLIS</t>
  </si>
  <si>
    <t>SÃO MANUEL</t>
  </si>
  <si>
    <t>PRATÂNIA</t>
  </si>
  <si>
    <t>ÁGUAS DE SÃO PEDRO</t>
  </si>
  <si>
    <t>SANTA MARIA DA SERRA</t>
  </si>
  <si>
    <t>SÃO PEDRO</t>
  </si>
  <si>
    <t>MAIRINQUE</t>
  </si>
  <si>
    <t>ALUMÍNIO</t>
  </si>
  <si>
    <t>SÃO ROQUE</t>
  </si>
  <si>
    <t>ARAÇARIGUAMA</t>
  </si>
  <si>
    <t>ILHABELA</t>
  </si>
  <si>
    <t>SÃO SEBASTIÃO</t>
  </si>
  <si>
    <t>LUÍS ANTÔNIO</t>
  </si>
  <si>
    <t>SÃO SIMÃO</t>
  </si>
  <si>
    <t>SANTA ROSA DE VITERBO</t>
  </si>
  <si>
    <t>ÁGUAS DE LINDÓIA</t>
  </si>
  <si>
    <t>LINDÓIA</t>
  </si>
  <si>
    <t>SERRA NEGRA</t>
  </si>
  <si>
    <t>BARRINHA</t>
  </si>
  <si>
    <t>PONTAL</t>
  </si>
  <si>
    <t>SERTÃOZINHO</t>
  </si>
  <si>
    <t>SOCORRO</t>
  </si>
  <si>
    <t>PINHALZINHO</t>
  </si>
  <si>
    <t>SOROCABA</t>
  </si>
  <si>
    <t>AMÉRICO DE CAMPOS</t>
  </si>
  <si>
    <t>COSMORAMA</t>
  </si>
  <si>
    <t>TANABI</t>
  </si>
  <si>
    <t>CÂNDIDO RODRIGUES</t>
  </si>
  <si>
    <t>FERNANDO PRESTES</t>
  </si>
  <si>
    <t>SANTA ERNESTINA</t>
  </si>
  <si>
    <t>TAQUARITINGA</t>
  </si>
  <si>
    <t>CAPELA DO ALTO</t>
  </si>
  <si>
    <t>GUAREÍ</t>
  </si>
  <si>
    <t>PORANGABA</t>
  </si>
  <si>
    <t>TORRE DE PEDRA</t>
  </si>
  <si>
    <t>TATUÍ</t>
  </si>
  <si>
    <t>TAUBATÉ</t>
  </si>
  <si>
    <t>TIETÊ</t>
  </si>
  <si>
    <t>JUMIRIM</t>
  </si>
  <si>
    <t>LARANJAL PAULISTA</t>
  </si>
  <si>
    <t>TUPÃ</t>
  </si>
  <si>
    <t>ARCO-ÍRIS</t>
  </si>
  <si>
    <t>UBATUBA</t>
  </si>
  <si>
    <t>CACHOEIRA PAULISTA</t>
  </si>
  <si>
    <t>SILVEIRAS</t>
  </si>
  <si>
    <t>BENTO DE ABREU</t>
  </si>
  <si>
    <t>VALPARAÍSO</t>
  </si>
  <si>
    <t>LAVÍNIA</t>
  </si>
  <si>
    <t>ÁLVARES FLORENCE</t>
  </si>
  <si>
    <t>VALENTIM GENTIL</t>
  </si>
  <si>
    <t>PARISI</t>
  </si>
  <si>
    <t>VOTUPORANGA</t>
  </si>
  <si>
    <t>ELDORADO</t>
  </si>
  <si>
    <t>IPORANGA</t>
  </si>
  <si>
    <t>DRACENA</t>
  </si>
  <si>
    <t>OURO VERDE</t>
  </si>
  <si>
    <t>FERNANDÓPOLIS</t>
  </si>
  <si>
    <t>GUARARAPES</t>
  </si>
  <si>
    <t>RUBIÁCEA</t>
  </si>
  <si>
    <t>JALES</t>
  </si>
  <si>
    <t>PONTALINDA</t>
  </si>
  <si>
    <t>DIRCE REIS</t>
  </si>
  <si>
    <t>GUARAÇAÍ</t>
  </si>
  <si>
    <t>MIRANDÓPOLIS</t>
  </si>
  <si>
    <t>JERIQUARA</t>
  </si>
  <si>
    <t>PEDREGULHO</t>
  </si>
  <si>
    <t>RIFAINA</t>
  </si>
  <si>
    <t>SANTO ANDRÉ</t>
  </si>
  <si>
    <t>ADAMANTINA</t>
  </si>
  <si>
    <t>FLÓRIDA PAULISTA</t>
  </si>
  <si>
    <t>MARIÁPOLIS</t>
  </si>
  <si>
    <t>AMERICANA</t>
  </si>
  <si>
    <t>DUARTINA</t>
  </si>
  <si>
    <t>LUCIANÓPOLIS</t>
  </si>
  <si>
    <t>UBIRAJARA</t>
  </si>
  <si>
    <t>CABRÁLIA PAULISTA</t>
  </si>
  <si>
    <t>LENÇÓIS PAULISTA</t>
  </si>
  <si>
    <t>BOREBI</t>
  </si>
  <si>
    <t>FLOREAL</t>
  </si>
  <si>
    <t>GASTÃO VIDIGAL</t>
  </si>
  <si>
    <t>MAGDA</t>
  </si>
  <si>
    <t>MONÇÕES</t>
  </si>
  <si>
    <t>NHANDEARA</t>
  </si>
  <si>
    <t>NOVA LUZITÂNIA</t>
  </si>
  <si>
    <t>OSVALDO CRUZ</t>
  </si>
  <si>
    <t>PARAPUÃ</t>
  </si>
  <si>
    <t>SAGRES</t>
  </si>
  <si>
    <t>ORINDIÚVA</t>
  </si>
  <si>
    <t>PAULO DE FARIA</t>
  </si>
  <si>
    <t>RIOLÂNDIA</t>
  </si>
  <si>
    <t>PRESIDENTE BERNARDES</t>
  </si>
  <si>
    <t>EMILIANÓPOLIS</t>
  </si>
  <si>
    <t>MIRANTE DO PARANAPANEMA</t>
  </si>
  <si>
    <t>SÃO CAETANO DO SUL</t>
  </si>
  <si>
    <t>CAIABU</t>
  </si>
  <si>
    <t>REGENTE FEIJÓ</t>
  </si>
  <si>
    <t>TACIBA</t>
  </si>
  <si>
    <t>GUAÍRA</t>
  </si>
  <si>
    <t>DOBRADA</t>
  </si>
  <si>
    <t>MATÃO</t>
  </si>
  <si>
    <t>MONTE AZUL PAULISTA</t>
  </si>
  <si>
    <t>PARAÍSO</t>
  </si>
  <si>
    <t>EMBAÚBA</t>
  </si>
  <si>
    <t>CAJOBI</t>
  </si>
  <si>
    <t>REGISTRO</t>
  </si>
  <si>
    <t>SETE BARRAS</t>
  </si>
  <si>
    <t>SÃO BERNARDO DO CAMPO</t>
  </si>
  <si>
    <t>MONTE CASTELO</t>
  </si>
  <si>
    <t>NOVA GUATAPORANGA</t>
  </si>
  <si>
    <t>PANORAMA</t>
  </si>
  <si>
    <t>PAULICÉIA</t>
  </si>
  <si>
    <t>SANTA MERCEDES</t>
  </si>
  <si>
    <t>SÃO JOÃO DO PAU D'ALHO</t>
  </si>
  <si>
    <t>TUPI PAULISTA</t>
  </si>
  <si>
    <t>GUARULHOS</t>
  </si>
  <si>
    <t>SÃO VICENTE</t>
  </si>
  <si>
    <t>COLINA</t>
  </si>
  <si>
    <t>JABORANDI</t>
  </si>
  <si>
    <t>TERRA ROXA</t>
  </si>
  <si>
    <t>CATIGUÁ</t>
  </si>
  <si>
    <t>IBIRÁ</t>
  </si>
  <si>
    <t>TABAPUÃ</t>
  </si>
  <si>
    <t>NOVAIS</t>
  </si>
  <si>
    <t>OCAUÇU</t>
  </si>
  <si>
    <t>ORIENTE</t>
  </si>
  <si>
    <t>VERA CRUZ</t>
  </si>
  <si>
    <t>LUPÉRCIO</t>
  </si>
  <si>
    <t>SUZANO</t>
  </si>
  <si>
    <t>ALFREDO MARCONDES</t>
  </si>
  <si>
    <t>ÁLVARES MACHADO</t>
  </si>
  <si>
    <t>ANHUMAS</t>
  </si>
  <si>
    <t>SANTO EXPEDITO</t>
  </si>
  <si>
    <t>RIBEIRÃO PIRES</t>
  </si>
  <si>
    <t>BASTOS</t>
  </si>
  <si>
    <t>HERCULÂNDIA</t>
  </si>
  <si>
    <t>IACRI</t>
  </si>
  <si>
    <t>SANTA BÁRBARA D'OESTE</t>
  </si>
  <si>
    <t>RUBINÉIA</t>
  </si>
  <si>
    <t>SANTA CLARA D'OESTE</t>
  </si>
  <si>
    <t>SANTA FÉ DO SUL</t>
  </si>
  <si>
    <t>SANTANA DA PONTE PENSA</t>
  </si>
  <si>
    <t>SANTA RITA D'OESTE</t>
  </si>
  <si>
    <t>TRÊS FRONTEIRAS</t>
  </si>
  <si>
    <t>NOVA CANAÃ PAULISTA</t>
  </si>
  <si>
    <t>LEME</t>
  </si>
  <si>
    <t>SANTA CRUZ DA CONCEIÇÃO</t>
  </si>
  <si>
    <t>ITANHAÉM</t>
  </si>
  <si>
    <t>MONGAGUÁ</t>
  </si>
  <si>
    <t>APARECIDA</t>
  </si>
  <si>
    <t>ROSEIRA</t>
  </si>
  <si>
    <t>POTIM</t>
  </si>
  <si>
    <t>IBIÚNA</t>
  </si>
  <si>
    <t>CAIEIRAS</t>
  </si>
  <si>
    <t>FRANCO DA ROCHA</t>
  </si>
  <si>
    <t>PORTO FERREIRA</t>
  </si>
  <si>
    <t>PRESIDENTE EPITÁCIO</t>
  </si>
  <si>
    <t>JUNQUEIRÓPOLIS</t>
  </si>
  <si>
    <t>FLORA RICA</t>
  </si>
  <si>
    <t>PACAEMBU</t>
  </si>
  <si>
    <t>IRAPURU</t>
  </si>
  <si>
    <t>GUARIBA</t>
  </si>
  <si>
    <t>PRADÓPOLIS</t>
  </si>
  <si>
    <t>BARUERI</t>
  </si>
  <si>
    <t>BARRA BONITA</t>
  </si>
  <si>
    <t>IGARAÇU DO TIETÊ</t>
  </si>
  <si>
    <t>ITAPECERICA DA SERRA</t>
  </si>
  <si>
    <t>SÃO LOURENÇO DA SERRA</t>
  </si>
  <si>
    <t>JUQUITIBA</t>
  </si>
  <si>
    <t>ALTINÓPOLIS</t>
  </si>
  <si>
    <t>SANTO ANTÔNIO DA ALEGRIA</t>
  </si>
  <si>
    <t>JARDINÓPOLIS</t>
  </si>
  <si>
    <t>BRODOWSKI</t>
  </si>
  <si>
    <t>CERQUEIRA CÉSAR</t>
  </si>
  <si>
    <t>ÁGUAS DE SANTA BÁRBARA</t>
  </si>
  <si>
    <t>IARAS</t>
  </si>
  <si>
    <t>CARAGUATATUBA</t>
  </si>
  <si>
    <t>IRAPUÃ</t>
  </si>
  <si>
    <t>SALES</t>
  </si>
  <si>
    <t>URUPÊS</t>
  </si>
  <si>
    <t>MIGUELÓPOLIS</t>
  </si>
  <si>
    <t>BILAC</t>
  </si>
  <si>
    <t>GABRIEL MONTEIRO</t>
  </si>
  <si>
    <t>PIACATU</t>
  </si>
  <si>
    <t>RINÓPOLIS</t>
  </si>
  <si>
    <t>INDAIATUBA</t>
  </si>
  <si>
    <t>GUARUJÁ</t>
  </si>
  <si>
    <t>OSASCO</t>
  </si>
  <si>
    <t>BURITAMA</t>
  </si>
  <si>
    <t>PLANALTO</t>
  </si>
  <si>
    <t>ZACARIAS</t>
  </si>
  <si>
    <t>TURIÚBA</t>
  </si>
  <si>
    <t>LOURDES</t>
  </si>
  <si>
    <t>ANGATUBA</t>
  </si>
  <si>
    <t>CAMPINA DO MONTE ALEGRE</t>
  </si>
  <si>
    <t>MOGI GUAÇU</t>
  </si>
  <si>
    <t>ESTIVA GERBI</t>
  </si>
  <si>
    <t>MAUÁ</t>
  </si>
  <si>
    <t>MIRACATU</t>
  </si>
  <si>
    <t>POÁ</t>
  </si>
  <si>
    <t>VOTORANTIM</t>
  </si>
  <si>
    <t>SALTO</t>
  </si>
  <si>
    <t>DIADEMA</t>
  </si>
  <si>
    <t>JUQUIÁ</t>
  </si>
  <si>
    <t>CARDOSO</t>
  </si>
  <si>
    <t>MIRA ESTRELA</t>
  </si>
  <si>
    <t>PONTES GESTAL</t>
  </si>
  <si>
    <t>PALESTINA</t>
  </si>
  <si>
    <t>AURIFLAMA</t>
  </si>
  <si>
    <t>GUZOLÂNDIA</t>
  </si>
  <si>
    <t>SÃO JOÃO DE IRACEMA</t>
  </si>
  <si>
    <t>GENERAL SALGADO</t>
  </si>
  <si>
    <t>NOVA CASTILHO</t>
  </si>
  <si>
    <t>CÂNDIDO MOTA</t>
  </si>
  <si>
    <t>COTIA</t>
  </si>
  <si>
    <t>BARRA DO TURVO</t>
  </si>
  <si>
    <t>JACUPIRANGA</t>
  </si>
  <si>
    <t>CAJATI</t>
  </si>
  <si>
    <t>PARIQUERA-AÇU</t>
  </si>
  <si>
    <t>VARGEM GRANDE DO SUL</t>
  </si>
  <si>
    <t>SÃO SEBASTIÃO DA GRAMA</t>
  </si>
  <si>
    <t>DIVINOLÂNDIA</t>
  </si>
  <si>
    <t>SUMARÉ</t>
  </si>
  <si>
    <t>APARECIDA D'OESTE</t>
  </si>
  <si>
    <t>MARINÓPOLIS</t>
  </si>
  <si>
    <t>PALMEIRA D'OESTE</t>
  </si>
  <si>
    <t>SÃO FRANCISCO</t>
  </si>
  <si>
    <t>DOLCINÓPOLIS</t>
  </si>
  <si>
    <t>ESTRELA D'OESTE</t>
  </si>
  <si>
    <t>POPULINA</t>
  </si>
  <si>
    <t>SÃO JOÃO DAS DUAS PONTES</t>
  </si>
  <si>
    <t>TURMALINA</t>
  </si>
  <si>
    <t>VITÓRIA BRASIL</t>
  </si>
  <si>
    <t>FARTURA</t>
  </si>
  <si>
    <t>TAGUAÍ</t>
  </si>
  <si>
    <t>SARUTAIÁ</t>
  </si>
  <si>
    <t>CORONEL MACEDO</t>
  </si>
  <si>
    <t>TAQUARITUBA</t>
  </si>
  <si>
    <t>MAIRIPORÃ</t>
  </si>
  <si>
    <t>AMÉRICO BRASILIENSE</t>
  </si>
  <si>
    <t>RINCÃO</t>
  </si>
  <si>
    <t>SANTA LÚCIA</t>
  </si>
  <si>
    <t>MOTUCA</t>
  </si>
  <si>
    <t>CRISTAIS PAULISTA</t>
  </si>
  <si>
    <t>RESTINGA</t>
  </si>
  <si>
    <t>RIBEIRÃO CORRENTE</t>
  </si>
  <si>
    <t>SÃO JOSÉ DA BELA VISTA</t>
  </si>
  <si>
    <t>BOCAINA</t>
  </si>
  <si>
    <t>ITAPUÍ</t>
  </si>
  <si>
    <t>MINEIROS DO TIETÊ</t>
  </si>
  <si>
    <t>DOIS CÓRREGOS</t>
  </si>
  <si>
    <t>VÁRZEA PAULISTA</t>
  </si>
  <si>
    <t>CORDEIRÓPOLIS</t>
  </si>
  <si>
    <t>IRACEMÁPOLIS</t>
  </si>
  <si>
    <t>SANTA GERTRUDES</t>
  </si>
  <si>
    <t>CHARQUEADA</t>
  </si>
  <si>
    <t>RIO DAS PEDRAS</t>
  </si>
  <si>
    <t>ANALÂNDIA</t>
  </si>
  <si>
    <t>CORUMBATAÍ</t>
  </si>
  <si>
    <t>IPEÚNA</t>
  </si>
  <si>
    <t>ITIRAPINA</t>
  </si>
  <si>
    <t>ESTRELA DO NORTE</t>
  </si>
  <si>
    <t>NARANDIBA</t>
  </si>
  <si>
    <t>PIRAPOZINHO</t>
  </si>
  <si>
    <t>TARABAI</t>
  </si>
  <si>
    <t>SANDOVALINA</t>
  </si>
  <si>
    <t>SALTINHO</t>
  </si>
  <si>
    <t>BERTIOGA</t>
  </si>
  <si>
    <t>MONTEIRO LOBATO</t>
  </si>
  <si>
    <t>VARGEM GRANDE PAULISTA</t>
  </si>
  <si>
    <t>ALTO ALEGRE</t>
  </si>
  <si>
    <t>AVANHANDAVA</t>
  </si>
  <si>
    <t>BARBOSA</t>
  </si>
  <si>
    <t>BRAÚNA</t>
  </si>
  <si>
    <t>GLICÉRIO</t>
  </si>
  <si>
    <t>LUIZIÂNIA</t>
  </si>
  <si>
    <t>TARUMÃ</t>
  </si>
  <si>
    <t>CRUZÁLIA</t>
  </si>
  <si>
    <t>PEDRINHAS PAULISTA</t>
  </si>
  <si>
    <t>FLORÍNEA</t>
  </si>
  <si>
    <t>MARACAÍ</t>
  </si>
  <si>
    <t>NOVA ODESSA</t>
  </si>
  <si>
    <t>GUATAPARÁ</t>
  </si>
  <si>
    <t>CRAVINHOS</t>
  </si>
  <si>
    <t>DUMONT</t>
  </si>
  <si>
    <t>ARAÇOIABA DA SERRA</t>
  </si>
  <si>
    <t>SALTO DE PIRAPORA</t>
  </si>
  <si>
    <t>ITARIRI</t>
  </si>
  <si>
    <t>PERUÍBE</t>
  </si>
  <si>
    <t>PEDRO DE TOLEDO</t>
  </si>
  <si>
    <t>SABINO</t>
  </si>
  <si>
    <t>GUAIMBÊ</t>
  </si>
  <si>
    <t>GUAIÇARA</t>
  </si>
  <si>
    <t>GETULINA</t>
  </si>
  <si>
    <t>VARGEM</t>
  </si>
  <si>
    <t>TUIUTI</t>
  </si>
  <si>
    <t>PEDRA BELA</t>
  </si>
  <si>
    <t>SANTO ANTÔNIO DO ARACANGUÁ</t>
  </si>
  <si>
    <t>AVAÍ</t>
  </si>
  <si>
    <t>AREALVA</t>
  </si>
  <si>
    <t>ARANDU</t>
  </si>
  <si>
    <t>ITAÍ</t>
  </si>
  <si>
    <t>PARANAPANEMA</t>
  </si>
  <si>
    <t>GUARANI D'OESTE</t>
  </si>
  <si>
    <t>OUROESTE</t>
  </si>
  <si>
    <t>INDIAPORÃ</t>
  </si>
  <si>
    <t>MACEDÔNIA</t>
  </si>
  <si>
    <t>MERIDIANO</t>
  </si>
  <si>
    <t>PEDRANÓPOLIS</t>
  </si>
  <si>
    <t>CARAPICUÍBA</t>
  </si>
  <si>
    <t>JANDIRA</t>
  </si>
  <si>
    <t>IPIGUÁ</t>
  </si>
  <si>
    <t>UCHOA</t>
  </si>
  <si>
    <t>GUAPIAÇU</t>
  </si>
  <si>
    <t>CEDRAL</t>
  </si>
  <si>
    <t>CHAVANTES</t>
  </si>
  <si>
    <t>CANITAR</t>
  </si>
  <si>
    <t>RIBEIRÃO DO SUL</t>
  </si>
  <si>
    <t>SALTO GRANDE</t>
  </si>
  <si>
    <t>TREMEMBÉ</t>
  </si>
  <si>
    <t>SANTO ANTÔNIO DO PINHAL</t>
  </si>
  <si>
    <t>SÃO BENTO DO SAPUCAÍ</t>
  </si>
  <si>
    <t>PRAIA GRANDE</t>
  </si>
  <si>
    <t>SÃO MIGUEL ARCANJO</t>
  </si>
  <si>
    <t>BIRITIBA MIRIM</t>
  </si>
  <si>
    <t>GUARAREMA</t>
  </si>
  <si>
    <t>PAULÍNIA</t>
  </si>
  <si>
    <t>TABOÃO DA SERRA</t>
  </si>
  <si>
    <t>TEODORO SAMPAIO</t>
  </si>
  <si>
    <t>EUCLIDES DA CUNHA PAULISTA</t>
  </si>
  <si>
    <t>ROSANA</t>
  </si>
  <si>
    <t>JAGUARIÚNA</t>
  </si>
  <si>
    <t>PEDREIRA</t>
  </si>
  <si>
    <t>SANTO ANTÔNIO DE POSSE</t>
  </si>
  <si>
    <t>ARUJÁ</t>
  </si>
  <si>
    <t>MORRO AGUDO</t>
  </si>
  <si>
    <t>EMBU DAS ARTES</t>
  </si>
  <si>
    <t>CAMPO LIMPO PAULISTA</t>
  </si>
  <si>
    <t>LOUVEIRA</t>
  </si>
  <si>
    <t>VINHEDO</t>
  </si>
  <si>
    <t>CAJAMAR</t>
  </si>
  <si>
    <t>CERQUILHO</t>
  </si>
  <si>
    <t>CESÁRIO LANGE</t>
  </si>
  <si>
    <t>QUADRA</t>
  </si>
  <si>
    <t>MONTE MOR</t>
  </si>
  <si>
    <t>ELIAS FAUSTO</t>
  </si>
  <si>
    <t>ITAPEVI</t>
  </si>
  <si>
    <t>COSMÓPOLIS</t>
  </si>
  <si>
    <t>HORTOLÂNDIA</t>
  </si>
  <si>
    <t>FRANCISCO MORATO</t>
  </si>
  <si>
    <t>ILHA SOLTEIRA</t>
  </si>
  <si>
    <t>ITAPURA</t>
  </si>
  <si>
    <t>BOITUVA</t>
  </si>
  <si>
    <t>IPERÓ</t>
  </si>
  <si>
    <t>EMBU-GUAÇU</t>
  </si>
  <si>
    <t>ITAQUAQUECETUBA</t>
  </si>
  <si>
    <t>RIO GRANDE DA SERRA</t>
  </si>
  <si>
    <t>PIRAPORA DO BOM JESUS</t>
  </si>
  <si>
    <t>SANTANA DE PARNAÍBA</t>
  </si>
  <si>
    <t>FERRAZ DE VASCONCELOS</t>
  </si>
  <si>
    <t>IBATÉ</t>
  </si>
  <si>
    <t>SANTA ALBERTINA</t>
  </si>
  <si>
    <t>URÂNIA</t>
  </si>
  <si>
    <t>MESÓPOLIS</t>
  </si>
  <si>
    <t>SANTA SALETE</t>
  </si>
  <si>
    <t>ASPÁSIA</t>
  </si>
  <si>
    <t>PARANAPUÃ</t>
  </si>
  <si>
    <t>PT</t>
  </si>
  <si>
    <t>Partido dos Trabalhadores</t>
  </si>
  <si>
    <t>REDE</t>
  </si>
  <si>
    <t>Rede Sustentabilidade</t>
  </si>
  <si>
    <t>PSB</t>
  </si>
  <si>
    <t>Partido Socialista Brasileiro</t>
  </si>
  <si>
    <t>PSDB</t>
  </si>
  <si>
    <t>Partido da Social Democracia Brasileira</t>
  </si>
  <si>
    <t>PSL</t>
  </si>
  <si>
    <t>Partido Social Liberal</t>
  </si>
  <si>
    <t>PATRIOTA</t>
  </si>
  <si>
    <t>Patriota</t>
  </si>
  <si>
    <t>REPUBLICANOS</t>
  </si>
  <si>
    <t>PSOL</t>
  </si>
  <si>
    <t>Partido Socialismo e Liberdade</t>
  </si>
  <si>
    <t>PSD</t>
  </si>
  <si>
    <t>Partido Social Democrático</t>
  </si>
  <si>
    <t>PMN</t>
  </si>
  <si>
    <t>Partido da Mobilização Nacional</t>
  </si>
  <si>
    <t>DEM</t>
  </si>
  <si>
    <t>Democratas</t>
  </si>
  <si>
    <t>NOVO</t>
  </si>
  <si>
    <t>Partido Novo</t>
  </si>
  <si>
    <t>MDB</t>
  </si>
  <si>
    <t>Movimento Democrático Brasileiro</t>
  </si>
  <si>
    <t>PP</t>
  </si>
  <si>
    <t>PROGRESSISTAS</t>
  </si>
  <si>
    <t>PODE</t>
  </si>
  <si>
    <t>Podemos</t>
  </si>
  <si>
    <t>PRTB</t>
  </si>
  <si>
    <t>Partido Renovador Trabalhista Brasileiro</t>
  </si>
  <si>
    <t>PROS</t>
  </si>
  <si>
    <t>Partido Republicano da Ordem Social</t>
  </si>
  <si>
    <t>CIDADANIA</t>
  </si>
  <si>
    <t>Cidadania</t>
  </si>
  <si>
    <t>PC do B</t>
  </si>
  <si>
    <t>Partido Comunista do Brasil</t>
  </si>
  <si>
    <t>PV</t>
  </si>
  <si>
    <t>Partido Verde</t>
  </si>
  <si>
    <t>PTB</t>
  </si>
  <si>
    <t>Partido Trabalhista Brasileiro</t>
  </si>
  <si>
    <t>PDT</t>
  </si>
  <si>
    <t>Partido Democrático Trabalhista</t>
  </si>
  <si>
    <t>PL</t>
  </si>
  <si>
    <t>Partido Liberal</t>
  </si>
  <si>
    <t>AVANTE</t>
  </si>
  <si>
    <t>PSTU</t>
  </si>
  <si>
    <t>Partido Socialista dos Trabalhadores Unificado</t>
  </si>
  <si>
    <t>PSC</t>
  </si>
  <si>
    <t>Partido Social Cristão</t>
  </si>
  <si>
    <t>PMB</t>
  </si>
  <si>
    <t>Partido da Mulher Brasileira</t>
  </si>
  <si>
    <t>SOLIDARIEDADE</t>
  </si>
  <si>
    <t>Solidariedade</t>
  </si>
  <si>
    <t>PTC</t>
  </si>
  <si>
    <t>Partido Trabalhista Cristão</t>
  </si>
  <si>
    <t>UP</t>
  </si>
  <si>
    <t>Unidade Popular</t>
  </si>
  <si>
    <t>PCB</t>
  </si>
  <si>
    <t>Partido Comunista Brasileiro</t>
  </si>
  <si>
    <t>DC</t>
  </si>
  <si>
    <t>Democracia Cristã</t>
  </si>
  <si>
    <t>PCO</t>
  </si>
  <si>
    <t>Partido da Causa Operária</t>
  </si>
  <si>
    <t>TOTAL</t>
  </si>
  <si>
    <t>MUNICIPIO</t>
  </si>
  <si>
    <t>RANK</t>
  </si>
  <si>
    <t>Nº VOTO</t>
  </si>
  <si>
    <t>NOME CANDIDATO</t>
  </si>
  <si>
    <t>-</t>
  </si>
  <si>
    <t>NOME DO PARTIDO</t>
  </si>
  <si>
    <t>PARTIDO</t>
  </si>
  <si>
    <t>NUM_PARTIDO</t>
  </si>
  <si>
    <t>SIGLA_PARTIDO</t>
  </si>
  <si>
    <t>NOME_PARTIDO</t>
  </si>
  <si>
    <t>PARTIDO_ID</t>
  </si>
  <si>
    <t>TOTAL11</t>
  </si>
  <si>
    <t>TOTAL13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</si>
</sst>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  <font>
      <b/>
      <i/>
      <u/>
      <sz val="16"/>
      <color theme="9" tint="0.79998168889431442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theme="1"/>
      </right>
      <top style="thin">
        <color theme="0" tint="-4.9989318521683403E-2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_voto" connectionId="2" xr16:uid="{ABDFA611-23FC-4775-AFB2-70B6975C9FA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nicipio" connectionId="3" xr16:uid="{7F3C7F58-9E3B-4CAC-92F2-D9D4A45D402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ido" connectionId="4" xr16:uid="{D609A43C-2FD6-4504-BDDD-D574F765545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A84F-DE18-4E4A-A4A6-69943D39F311}">
  <dimension ref="A1:J101"/>
  <sheetViews>
    <sheetView workbookViewId="0">
      <selection activeCell="I2" sqref="I2"/>
    </sheetView>
  </sheetViews>
  <sheetFormatPr defaultRowHeight="14.4" x14ac:dyDescent="0.3"/>
  <cols>
    <col min="1" max="1" width="7.5546875" bestFit="1" customWidth="1"/>
    <col min="2" max="2" width="13.88671875" bestFit="1" customWidth="1"/>
    <col min="3" max="3" width="20.5546875" bestFit="1" customWidth="1"/>
    <col min="4" max="4" width="11.77734375" bestFit="1" customWidth="1"/>
    <col min="5" max="5" width="12" bestFit="1" customWidth="1"/>
    <col min="6" max="6" width="30.5546875" bestFit="1" customWidth="1"/>
    <col min="7" max="7" width="10" bestFit="1" customWidth="1"/>
    <col min="8" max="8" width="20.5546875" bestFit="1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206</v>
      </c>
      <c r="H1" t="str">
        <f>C1</f>
        <v>CD_CARGO_PERGUNTA</v>
      </c>
      <c r="I1" t="s">
        <v>928</v>
      </c>
      <c r="J1" t="s">
        <v>929</v>
      </c>
    </row>
    <row r="2" spans="1:10" x14ac:dyDescent="0.3">
      <c r="A2" t="s">
        <v>6</v>
      </c>
      <c r="B2">
        <v>71072</v>
      </c>
      <c r="C2">
        <v>11</v>
      </c>
      <c r="D2">
        <v>13</v>
      </c>
      <c r="E2">
        <v>13</v>
      </c>
      <c r="F2" t="s">
        <v>7</v>
      </c>
      <c r="G2">
        <v>4</v>
      </c>
      <c r="H2">
        <f t="shared" ref="H2:H65" si="0">C2</f>
        <v>11</v>
      </c>
      <c r="I2">
        <f>SUMIFS($G$2:$G$101,$H$2:$H$101,11)</f>
        <v>226</v>
      </c>
      <c r="J2">
        <f>SUMIFS($G$2:$G$101,$H$2:$H$101,13)</f>
        <v>142</v>
      </c>
    </row>
    <row r="3" spans="1:10" x14ac:dyDescent="0.3">
      <c r="A3" t="s">
        <v>8</v>
      </c>
      <c r="B3">
        <v>71072</v>
      </c>
      <c r="C3">
        <v>11</v>
      </c>
      <c r="D3">
        <v>18</v>
      </c>
      <c r="E3">
        <v>18</v>
      </c>
      <c r="F3" t="s">
        <v>9</v>
      </c>
      <c r="G3">
        <v>1</v>
      </c>
      <c r="H3">
        <f t="shared" si="0"/>
        <v>11</v>
      </c>
    </row>
    <row r="4" spans="1:10" x14ac:dyDescent="0.3">
      <c r="A4" t="s">
        <v>10</v>
      </c>
      <c r="B4">
        <v>71072</v>
      </c>
      <c r="C4">
        <v>11</v>
      </c>
      <c r="D4">
        <v>40</v>
      </c>
      <c r="E4">
        <v>40</v>
      </c>
      <c r="F4" t="s">
        <v>11</v>
      </c>
      <c r="G4">
        <v>29</v>
      </c>
      <c r="H4">
        <f t="shared" si="0"/>
        <v>11</v>
      </c>
    </row>
    <row r="5" spans="1:10" x14ac:dyDescent="0.3">
      <c r="A5" t="s">
        <v>12</v>
      </c>
      <c r="B5">
        <v>71072</v>
      </c>
      <c r="C5">
        <v>11</v>
      </c>
      <c r="D5">
        <v>45</v>
      </c>
      <c r="E5">
        <v>45</v>
      </c>
      <c r="F5" t="s">
        <v>13</v>
      </c>
      <c r="G5">
        <v>111</v>
      </c>
      <c r="H5">
        <f t="shared" si="0"/>
        <v>11</v>
      </c>
    </row>
    <row r="6" spans="1:10" x14ac:dyDescent="0.3">
      <c r="A6" t="s">
        <v>14</v>
      </c>
      <c r="B6">
        <v>71072</v>
      </c>
      <c r="C6">
        <v>11</v>
      </c>
      <c r="D6">
        <v>17</v>
      </c>
      <c r="E6">
        <v>17</v>
      </c>
      <c r="F6" t="s">
        <v>15</v>
      </c>
      <c r="G6">
        <v>2</v>
      </c>
      <c r="H6">
        <f t="shared" si="0"/>
        <v>11</v>
      </c>
    </row>
    <row r="7" spans="1:10" x14ac:dyDescent="0.3">
      <c r="A7" t="s">
        <v>16</v>
      </c>
      <c r="B7">
        <v>71072</v>
      </c>
      <c r="C7">
        <v>11</v>
      </c>
      <c r="D7">
        <v>51</v>
      </c>
      <c r="E7">
        <v>51</v>
      </c>
      <c r="F7" t="s">
        <v>17</v>
      </c>
      <c r="G7">
        <v>10</v>
      </c>
      <c r="H7">
        <f t="shared" si="0"/>
        <v>11</v>
      </c>
    </row>
    <row r="8" spans="1:10" x14ac:dyDescent="0.3">
      <c r="A8" t="s">
        <v>18</v>
      </c>
      <c r="B8">
        <v>71072</v>
      </c>
      <c r="C8">
        <v>11</v>
      </c>
      <c r="D8">
        <v>10</v>
      </c>
      <c r="E8">
        <v>10</v>
      </c>
      <c r="F8" t="s">
        <v>19</v>
      </c>
      <c r="G8">
        <v>18</v>
      </c>
      <c r="H8">
        <f t="shared" si="0"/>
        <v>11</v>
      </c>
    </row>
    <row r="9" spans="1:10" x14ac:dyDescent="0.3">
      <c r="A9" t="s">
        <v>20</v>
      </c>
      <c r="B9">
        <v>71072</v>
      </c>
      <c r="C9">
        <v>11</v>
      </c>
      <c r="D9">
        <v>50</v>
      </c>
      <c r="E9">
        <v>50</v>
      </c>
      <c r="F9" t="s">
        <v>21</v>
      </c>
      <c r="G9">
        <v>43</v>
      </c>
      <c r="H9">
        <f t="shared" si="0"/>
        <v>11</v>
      </c>
    </row>
    <row r="10" spans="1:10" x14ac:dyDescent="0.3">
      <c r="A10" t="s">
        <v>22</v>
      </c>
      <c r="B10">
        <v>71072</v>
      </c>
      <c r="C10">
        <v>11</v>
      </c>
      <c r="D10">
        <v>55</v>
      </c>
      <c r="E10">
        <v>55</v>
      </c>
      <c r="F10" t="s">
        <v>23</v>
      </c>
      <c r="G10">
        <v>8</v>
      </c>
      <c r="H10">
        <f t="shared" si="0"/>
        <v>11</v>
      </c>
    </row>
    <row r="11" spans="1:10" x14ac:dyDescent="0.3">
      <c r="A11" t="s">
        <v>24</v>
      </c>
      <c r="B11">
        <v>71072</v>
      </c>
      <c r="C11">
        <v>13</v>
      </c>
      <c r="D11">
        <v>18</v>
      </c>
      <c r="E11">
        <v>18000</v>
      </c>
      <c r="F11" t="s">
        <v>25</v>
      </c>
      <c r="G11">
        <v>1</v>
      </c>
      <c r="H11">
        <f t="shared" si="0"/>
        <v>13</v>
      </c>
    </row>
    <row r="12" spans="1:10" x14ac:dyDescent="0.3">
      <c r="A12" t="s">
        <v>26</v>
      </c>
      <c r="B12">
        <v>71072</v>
      </c>
      <c r="C12">
        <v>13</v>
      </c>
      <c r="D12">
        <v>51</v>
      </c>
      <c r="E12">
        <v>51051</v>
      </c>
      <c r="F12" t="s">
        <v>27</v>
      </c>
      <c r="G12">
        <v>1</v>
      </c>
      <c r="H12">
        <f t="shared" si="0"/>
        <v>13</v>
      </c>
    </row>
    <row r="13" spans="1:10" x14ac:dyDescent="0.3">
      <c r="A13" t="s">
        <v>28</v>
      </c>
      <c r="B13">
        <v>71072</v>
      </c>
      <c r="C13">
        <v>13</v>
      </c>
      <c r="D13">
        <v>33</v>
      </c>
      <c r="E13">
        <v>33144</v>
      </c>
      <c r="F13" t="s">
        <v>29</v>
      </c>
      <c r="G13">
        <v>1</v>
      </c>
      <c r="H13">
        <f t="shared" si="0"/>
        <v>13</v>
      </c>
    </row>
    <row r="14" spans="1:10" x14ac:dyDescent="0.3">
      <c r="A14" t="s">
        <v>30</v>
      </c>
      <c r="B14">
        <v>71072</v>
      </c>
      <c r="C14">
        <v>13</v>
      </c>
      <c r="D14">
        <v>13</v>
      </c>
      <c r="E14">
        <v>13651</v>
      </c>
      <c r="F14" t="s">
        <v>31</v>
      </c>
      <c r="G14">
        <v>1</v>
      </c>
      <c r="H14">
        <f t="shared" si="0"/>
        <v>13</v>
      </c>
    </row>
    <row r="15" spans="1:10" x14ac:dyDescent="0.3">
      <c r="A15" t="s">
        <v>32</v>
      </c>
      <c r="B15">
        <v>71072</v>
      </c>
      <c r="C15">
        <v>13</v>
      </c>
      <c r="D15">
        <v>45</v>
      </c>
      <c r="E15">
        <v>45444</v>
      </c>
      <c r="F15" t="s">
        <v>33</v>
      </c>
      <c r="G15">
        <v>6</v>
      </c>
      <c r="H15">
        <f t="shared" si="0"/>
        <v>13</v>
      </c>
    </row>
    <row r="16" spans="1:10" x14ac:dyDescent="0.3">
      <c r="A16" t="s">
        <v>34</v>
      </c>
      <c r="B16">
        <v>71072</v>
      </c>
      <c r="C16">
        <v>13</v>
      </c>
      <c r="D16">
        <v>25</v>
      </c>
      <c r="E16">
        <v>25045</v>
      </c>
      <c r="F16" t="s">
        <v>35</v>
      </c>
      <c r="G16">
        <v>1</v>
      </c>
      <c r="H16">
        <f t="shared" si="0"/>
        <v>13</v>
      </c>
    </row>
    <row r="17" spans="1:8" x14ac:dyDescent="0.3">
      <c r="A17" t="s">
        <v>36</v>
      </c>
      <c r="B17">
        <v>71072</v>
      </c>
      <c r="C17">
        <v>13</v>
      </c>
      <c r="D17">
        <v>30</v>
      </c>
      <c r="E17">
        <v>30018</v>
      </c>
      <c r="F17" t="s">
        <v>37</v>
      </c>
      <c r="G17">
        <v>1</v>
      </c>
      <c r="H17">
        <f t="shared" si="0"/>
        <v>13</v>
      </c>
    </row>
    <row r="18" spans="1:8" x14ac:dyDescent="0.3">
      <c r="A18" t="s">
        <v>38</v>
      </c>
      <c r="B18">
        <v>71072</v>
      </c>
      <c r="C18">
        <v>13</v>
      </c>
      <c r="D18">
        <v>45</v>
      </c>
      <c r="E18">
        <v>45555</v>
      </c>
      <c r="F18" t="s">
        <v>39</v>
      </c>
      <c r="G18">
        <v>4</v>
      </c>
      <c r="H18">
        <f t="shared" si="0"/>
        <v>13</v>
      </c>
    </row>
    <row r="19" spans="1:8" x14ac:dyDescent="0.3">
      <c r="A19" t="s">
        <v>40</v>
      </c>
      <c r="B19">
        <v>71072</v>
      </c>
      <c r="C19">
        <v>13</v>
      </c>
      <c r="D19">
        <v>18</v>
      </c>
      <c r="E19">
        <v>18800</v>
      </c>
      <c r="F19" t="s">
        <v>41</v>
      </c>
      <c r="G19">
        <v>1</v>
      </c>
      <c r="H19">
        <f t="shared" si="0"/>
        <v>13</v>
      </c>
    </row>
    <row r="20" spans="1:8" x14ac:dyDescent="0.3">
      <c r="A20" t="s">
        <v>42</v>
      </c>
      <c r="B20">
        <v>71072</v>
      </c>
      <c r="C20">
        <v>13</v>
      </c>
      <c r="D20">
        <v>25</v>
      </c>
      <c r="E20">
        <v>25200</v>
      </c>
      <c r="F20" t="s">
        <v>43</v>
      </c>
      <c r="G20">
        <v>1</v>
      </c>
      <c r="H20">
        <f t="shared" si="0"/>
        <v>13</v>
      </c>
    </row>
    <row r="21" spans="1:8" x14ac:dyDescent="0.3">
      <c r="A21" t="s">
        <v>44</v>
      </c>
      <c r="B21">
        <v>71072</v>
      </c>
      <c r="C21">
        <v>13</v>
      </c>
      <c r="D21">
        <v>50</v>
      </c>
      <c r="E21">
        <v>50005</v>
      </c>
      <c r="F21" t="s">
        <v>45</v>
      </c>
      <c r="G21">
        <v>2</v>
      </c>
      <c r="H21">
        <f t="shared" si="0"/>
        <v>13</v>
      </c>
    </row>
    <row r="22" spans="1:8" x14ac:dyDescent="0.3">
      <c r="A22" t="s">
        <v>46</v>
      </c>
      <c r="B22">
        <v>71072</v>
      </c>
      <c r="C22">
        <v>13</v>
      </c>
      <c r="D22">
        <v>13</v>
      </c>
      <c r="E22">
        <v>13456</v>
      </c>
      <c r="F22" t="s">
        <v>47</v>
      </c>
      <c r="G22">
        <v>1</v>
      </c>
      <c r="H22">
        <f t="shared" si="0"/>
        <v>13</v>
      </c>
    </row>
    <row r="23" spans="1:8" x14ac:dyDescent="0.3">
      <c r="A23" t="s">
        <v>48</v>
      </c>
      <c r="B23">
        <v>71072</v>
      </c>
      <c r="C23">
        <v>13</v>
      </c>
      <c r="D23">
        <v>15</v>
      </c>
      <c r="E23">
        <v>15651</v>
      </c>
      <c r="F23" t="s">
        <v>49</v>
      </c>
      <c r="G23">
        <v>1</v>
      </c>
      <c r="H23">
        <f t="shared" si="0"/>
        <v>13</v>
      </c>
    </row>
    <row r="24" spans="1:8" x14ac:dyDescent="0.3">
      <c r="A24" t="s">
        <v>50</v>
      </c>
      <c r="B24">
        <v>71072</v>
      </c>
      <c r="C24">
        <v>13</v>
      </c>
      <c r="D24">
        <v>17</v>
      </c>
      <c r="E24">
        <v>17177</v>
      </c>
      <c r="F24" t="s">
        <v>51</v>
      </c>
      <c r="G24">
        <v>1</v>
      </c>
      <c r="H24">
        <f t="shared" si="0"/>
        <v>13</v>
      </c>
    </row>
    <row r="25" spans="1:8" x14ac:dyDescent="0.3">
      <c r="A25" t="s">
        <v>52</v>
      </c>
      <c r="B25">
        <v>71072</v>
      </c>
      <c r="C25">
        <v>13</v>
      </c>
      <c r="D25">
        <v>55</v>
      </c>
      <c r="E25">
        <v>55888</v>
      </c>
      <c r="F25" t="s">
        <v>53</v>
      </c>
      <c r="G25">
        <v>2</v>
      </c>
      <c r="H25">
        <f t="shared" si="0"/>
        <v>13</v>
      </c>
    </row>
    <row r="26" spans="1:8" x14ac:dyDescent="0.3">
      <c r="A26" t="s">
        <v>54</v>
      </c>
      <c r="B26">
        <v>71072</v>
      </c>
      <c r="C26">
        <v>13</v>
      </c>
      <c r="D26">
        <v>55</v>
      </c>
      <c r="E26">
        <v>55321</v>
      </c>
      <c r="F26" t="s">
        <v>55</v>
      </c>
      <c r="G26">
        <v>1</v>
      </c>
      <c r="H26">
        <f t="shared" si="0"/>
        <v>13</v>
      </c>
    </row>
    <row r="27" spans="1:8" x14ac:dyDescent="0.3">
      <c r="A27" t="s">
        <v>56</v>
      </c>
      <c r="B27">
        <v>71072</v>
      </c>
      <c r="C27">
        <v>13</v>
      </c>
      <c r="D27">
        <v>11</v>
      </c>
      <c r="E27">
        <v>11011</v>
      </c>
      <c r="F27" t="s">
        <v>57</v>
      </c>
      <c r="G27">
        <v>1</v>
      </c>
      <c r="H27">
        <f t="shared" si="0"/>
        <v>13</v>
      </c>
    </row>
    <row r="28" spans="1:8" x14ac:dyDescent="0.3">
      <c r="A28" t="s">
        <v>58</v>
      </c>
      <c r="B28">
        <v>71072</v>
      </c>
      <c r="C28">
        <v>13</v>
      </c>
      <c r="D28">
        <v>18</v>
      </c>
      <c r="E28">
        <v>18191</v>
      </c>
      <c r="F28" t="s">
        <v>59</v>
      </c>
      <c r="G28">
        <v>1</v>
      </c>
      <c r="H28">
        <f t="shared" si="0"/>
        <v>13</v>
      </c>
    </row>
    <row r="29" spans="1:8" x14ac:dyDescent="0.3">
      <c r="A29" t="s">
        <v>60</v>
      </c>
      <c r="B29">
        <v>71072</v>
      </c>
      <c r="C29">
        <v>13</v>
      </c>
      <c r="D29">
        <v>45</v>
      </c>
      <c r="E29">
        <v>45177</v>
      </c>
      <c r="F29" t="s">
        <v>61</v>
      </c>
      <c r="G29">
        <v>1</v>
      </c>
      <c r="H29">
        <f t="shared" si="0"/>
        <v>13</v>
      </c>
    </row>
    <row r="30" spans="1:8" x14ac:dyDescent="0.3">
      <c r="A30" t="s">
        <v>62</v>
      </c>
      <c r="B30">
        <v>71072</v>
      </c>
      <c r="C30">
        <v>13</v>
      </c>
      <c r="D30">
        <v>19</v>
      </c>
      <c r="E30">
        <v>19599</v>
      </c>
      <c r="F30" t="s">
        <v>63</v>
      </c>
      <c r="G30">
        <v>1</v>
      </c>
      <c r="H30">
        <f t="shared" si="0"/>
        <v>13</v>
      </c>
    </row>
    <row r="31" spans="1:8" x14ac:dyDescent="0.3">
      <c r="A31" t="s">
        <v>64</v>
      </c>
      <c r="B31">
        <v>71072</v>
      </c>
      <c r="C31">
        <v>13</v>
      </c>
      <c r="D31">
        <v>30</v>
      </c>
      <c r="E31">
        <v>30000</v>
      </c>
      <c r="F31" t="s">
        <v>65</v>
      </c>
      <c r="G31">
        <v>1</v>
      </c>
      <c r="H31">
        <f t="shared" si="0"/>
        <v>13</v>
      </c>
    </row>
    <row r="32" spans="1:8" x14ac:dyDescent="0.3">
      <c r="A32" t="s">
        <v>66</v>
      </c>
      <c r="B32">
        <v>71072</v>
      </c>
      <c r="C32">
        <v>13</v>
      </c>
      <c r="D32">
        <v>11</v>
      </c>
      <c r="E32">
        <v>11111</v>
      </c>
      <c r="F32" t="s">
        <v>67</v>
      </c>
      <c r="G32">
        <v>1</v>
      </c>
      <c r="H32">
        <f t="shared" si="0"/>
        <v>13</v>
      </c>
    </row>
    <row r="33" spans="1:8" x14ac:dyDescent="0.3">
      <c r="A33" t="s">
        <v>68</v>
      </c>
      <c r="B33">
        <v>71072</v>
      </c>
      <c r="C33">
        <v>13</v>
      </c>
      <c r="D33">
        <v>45</v>
      </c>
      <c r="E33">
        <v>45111</v>
      </c>
      <c r="F33" t="s">
        <v>69</v>
      </c>
      <c r="G33">
        <v>3</v>
      </c>
      <c r="H33">
        <f t="shared" si="0"/>
        <v>13</v>
      </c>
    </row>
    <row r="34" spans="1:8" x14ac:dyDescent="0.3">
      <c r="A34" t="s">
        <v>70</v>
      </c>
      <c r="B34">
        <v>71072</v>
      </c>
      <c r="C34">
        <v>13</v>
      </c>
      <c r="D34">
        <v>40</v>
      </c>
      <c r="E34">
        <v>40040</v>
      </c>
      <c r="F34" t="s">
        <v>71</v>
      </c>
      <c r="G34">
        <v>1</v>
      </c>
      <c r="H34">
        <f t="shared" si="0"/>
        <v>13</v>
      </c>
    </row>
    <row r="35" spans="1:8" x14ac:dyDescent="0.3">
      <c r="A35" t="s">
        <v>72</v>
      </c>
      <c r="B35">
        <v>71072</v>
      </c>
      <c r="C35">
        <v>13</v>
      </c>
      <c r="D35">
        <v>10</v>
      </c>
      <c r="E35">
        <v>10123</v>
      </c>
      <c r="F35" t="s">
        <v>73</v>
      </c>
      <c r="G35">
        <v>1</v>
      </c>
      <c r="H35">
        <f t="shared" si="0"/>
        <v>13</v>
      </c>
    </row>
    <row r="36" spans="1:8" x14ac:dyDescent="0.3">
      <c r="A36" t="s">
        <v>74</v>
      </c>
      <c r="B36">
        <v>71072</v>
      </c>
      <c r="C36">
        <v>13</v>
      </c>
      <c r="D36">
        <v>28</v>
      </c>
      <c r="E36">
        <v>28321</v>
      </c>
      <c r="F36" t="s">
        <v>75</v>
      </c>
      <c r="G36">
        <v>2</v>
      </c>
      <c r="H36">
        <f t="shared" si="0"/>
        <v>13</v>
      </c>
    </row>
    <row r="37" spans="1:8" x14ac:dyDescent="0.3">
      <c r="A37" t="s">
        <v>76</v>
      </c>
      <c r="B37">
        <v>71072</v>
      </c>
      <c r="C37">
        <v>13</v>
      </c>
      <c r="D37">
        <v>13</v>
      </c>
      <c r="E37">
        <v>13300</v>
      </c>
      <c r="F37" t="s">
        <v>77</v>
      </c>
      <c r="G37">
        <v>2</v>
      </c>
      <c r="H37">
        <f t="shared" si="0"/>
        <v>13</v>
      </c>
    </row>
    <row r="38" spans="1:8" x14ac:dyDescent="0.3">
      <c r="A38" t="s">
        <v>78</v>
      </c>
      <c r="B38">
        <v>71072</v>
      </c>
      <c r="C38">
        <v>13</v>
      </c>
      <c r="D38">
        <v>90</v>
      </c>
      <c r="E38">
        <v>90090</v>
      </c>
      <c r="F38" t="s">
        <v>79</v>
      </c>
      <c r="G38">
        <v>1</v>
      </c>
      <c r="H38">
        <f t="shared" si="0"/>
        <v>13</v>
      </c>
    </row>
    <row r="39" spans="1:8" x14ac:dyDescent="0.3">
      <c r="A39" t="s">
        <v>80</v>
      </c>
      <c r="B39">
        <v>71072</v>
      </c>
      <c r="C39">
        <v>13</v>
      </c>
      <c r="D39">
        <v>23</v>
      </c>
      <c r="E39">
        <v>23000</v>
      </c>
      <c r="F39" t="s">
        <v>81</v>
      </c>
      <c r="G39">
        <v>1</v>
      </c>
      <c r="H39">
        <f t="shared" si="0"/>
        <v>13</v>
      </c>
    </row>
    <row r="40" spans="1:8" x14ac:dyDescent="0.3">
      <c r="A40" t="s">
        <v>82</v>
      </c>
      <c r="B40">
        <v>71072</v>
      </c>
      <c r="C40">
        <v>13</v>
      </c>
      <c r="D40">
        <v>13</v>
      </c>
      <c r="E40">
        <v>13400</v>
      </c>
      <c r="F40" t="s">
        <v>83</v>
      </c>
      <c r="G40">
        <v>1</v>
      </c>
      <c r="H40">
        <f t="shared" si="0"/>
        <v>13</v>
      </c>
    </row>
    <row r="41" spans="1:8" x14ac:dyDescent="0.3">
      <c r="A41" t="s">
        <v>84</v>
      </c>
      <c r="B41">
        <v>71072</v>
      </c>
      <c r="C41">
        <v>13</v>
      </c>
      <c r="D41">
        <v>50</v>
      </c>
      <c r="E41">
        <v>50505</v>
      </c>
      <c r="F41" t="s">
        <v>85</v>
      </c>
      <c r="G41">
        <v>2</v>
      </c>
      <c r="H41">
        <f t="shared" si="0"/>
        <v>13</v>
      </c>
    </row>
    <row r="42" spans="1:8" x14ac:dyDescent="0.3">
      <c r="A42" t="s">
        <v>86</v>
      </c>
      <c r="B42">
        <v>71072</v>
      </c>
      <c r="C42">
        <v>13</v>
      </c>
      <c r="D42">
        <v>65</v>
      </c>
      <c r="E42">
        <v>65180</v>
      </c>
      <c r="F42" t="s">
        <v>87</v>
      </c>
      <c r="G42">
        <v>1</v>
      </c>
      <c r="H42">
        <f t="shared" si="0"/>
        <v>13</v>
      </c>
    </row>
    <row r="43" spans="1:8" x14ac:dyDescent="0.3">
      <c r="A43" t="s">
        <v>88</v>
      </c>
      <c r="B43">
        <v>71072</v>
      </c>
      <c r="C43">
        <v>13</v>
      </c>
      <c r="D43">
        <v>43</v>
      </c>
      <c r="E43">
        <v>43666</v>
      </c>
      <c r="F43" t="s">
        <v>89</v>
      </c>
      <c r="G43">
        <v>3</v>
      </c>
      <c r="H43">
        <f t="shared" si="0"/>
        <v>13</v>
      </c>
    </row>
    <row r="44" spans="1:8" x14ac:dyDescent="0.3">
      <c r="A44" t="s">
        <v>90</v>
      </c>
      <c r="B44">
        <v>71072</v>
      </c>
      <c r="C44">
        <v>13</v>
      </c>
      <c r="D44">
        <v>25</v>
      </c>
      <c r="E44">
        <v>25250</v>
      </c>
      <c r="F44" t="s">
        <v>91</v>
      </c>
      <c r="G44">
        <v>1</v>
      </c>
      <c r="H44">
        <f t="shared" si="0"/>
        <v>13</v>
      </c>
    </row>
    <row r="45" spans="1:8" x14ac:dyDescent="0.3">
      <c r="A45" t="s">
        <v>92</v>
      </c>
      <c r="B45">
        <v>71072</v>
      </c>
      <c r="C45">
        <v>13</v>
      </c>
      <c r="D45">
        <v>55</v>
      </c>
      <c r="E45">
        <v>55070</v>
      </c>
      <c r="F45" t="s">
        <v>93</v>
      </c>
      <c r="G45">
        <v>2</v>
      </c>
      <c r="H45">
        <f t="shared" si="0"/>
        <v>13</v>
      </c>
    </row>
    <row r="46" spans="1:8" x14ac:dyDescent="0.3">
      <c r="A46" t="s">
        <v>94</v>
      </c>
      <c r="B46">
        <v>71072</v>
      </c>
      <c r="C46">
        <v>13</v>
      </c>
      <c r="D46">
        <v>50</v>
      </c>
      <c r="E46">
        <v>50111</v>
      </c>
      <c r="F46" t="s">
        <v>95</v>
      </c>
      <c r="G46">
        <v>1</v>
      </c>
      <c r="H46">
        <f t="shared" si="0"/>
        <v>13</v>
      </c>
    </row>
    <row r="47" spans="1:8" x14ac:dyDescent="0.3">
      <c r="A47" t="s">
        <v>96</v>
      </c>
      <c r="B47">
        <v>71072</v>
      </c>
      <c r="C47">
        <v>13</v>
      </c>
      <c r="D47">
        <v>50</v>
      </c>
      <c r="E47">
        <v>50650</v>
      </c>
      <c r="F47" t="s">
        <v>97</v>
      </c>
      <c r="G47">
        <v>1</v>
      </c>
      <c r="H47">
        <f t="shared" si="0"/>
        <v>13</v>
      </c>
    </row>
    <row r="48" spans="1:8" x14ac:dyDescent="0.3">
      <c r="A48" t="s">
        <v>98</v>
      </c>
      <c r="B48">
        <v>71072</v>
      </c>
      <c r="C48">
        <v>13</v>
      </c>
      <c r="D48">
        <v>43</v>
      </c>
      <c r="E48">
        <v>43010</v>
      </c>
      <c r="F48" t="s">
        <v>99</v>
      </c>
      <c r="G48">
        <v>5</v>
      </c>
      <c r="H48">
        <f t="shared" si="0"/>
        <v>13</v>
      </c>
    </row>
    <row r="49" spans="1:8" x14ac:dyDescent="0.3">
      <c r="A49" t="s">
        <v>100</v>
      </c>
      <c r="B49">
        <v>71072</v>
      </c>
      <c r="C49">
        <v>13</v>
      </c>
      <c r="D49">
        <v>25</v>
      </c>
      <c r="E49">
        <v>25777</v>
      </c>
      <c r="F49" t="s">
        <v>101</v>
      </c>
      <c r="G49">
        <v>1</v>
      </c>
      <c r="H49">
        <f t="shared" si="0"/>
        <v>13</v>
      </c>
    </row>
    <row r="50" spans="1:8" x14ac:dyDescent="0.3">
      <c r="A50" t="s">
        <v>102</v>
      </c>
      <c r="B50">
        <v>71072</v>
      </c>
      <c r="C50">
        <v>13</v>
      </c>
      <c r="D50">
        <v>50</v>
      </c>
      <c r="E50">
        <v>50520</v>
      </c>
      <c r="F50" t="s">
        <v>103</v>
      </c>
      <c r="G50">
        <v>1</v>
      </c>
      <c r="H50">
        <f t="shared" si="0"/>
        <v>13</v>
      </c>
    </row>
    <row r="51" spans="1:8" x14ac:dyDescent="0.3">
      <c r="A51" t="s">
        <v>104</v>
      </c>
      <c r="B51">
        <v>71072</v>
      </c>
      <c r="C51">
        <v>13</v>
      </c>
      <c r="D51">
        <v>15</v>
      </c>
      <c r="E51">
        <v>15400</v>
      </c>
      <c r="F51" t="s">
        <v>105</v>
      </c>
      <c r="G51">
        <v>1</v>
      </c>
      <c r="H51">
        <f t="shared" si="0"/>
        <v>13</v>
      </c>
    </row>
    <row r="52" spans="1:8" x14ac:dyDescent="0.3">
      <c r="A52" t="s">
        <v>106</v>
      </c>
      <c r="B52">
        <v>71072</v>
      </c>
      <c r="C52">
        <v>13</v>
      </c>
      <c r="D52">
        <v>15</v>
      </c>
      <c r="E52">
        <v>15000</v>
      </c>
      <c r="F52" t="s">
        <v>107</v>
      </c>
      <c r="G52">
        <v>2</v>
      </c>
      <c r="H52">
        <f t="shared" si="0"/>
        <v>13</v>
      </c>
    </row>
    <row r="53" spans="1:8" x14ac:dyDescent="0.3">
      <c r="A53" t="s">
        <v>108</v>
      </c>
      <c r="B53">
        <v>71072</v>
      </c>
      <c r="C53">
        <v>13</v>
      </c>
      <c r="D53">
        <v>17</v>
      </c>
      <c r="E53">
        <v>17434</v>
      </c>
      <c r="F53" t="s">
        <v>109</v>
      </c>
      <c r="G53">
        <v>1</v>
      </c>
      <c r="H53">
        <f t="shared" si="0"/>
        <v>13</v>
      </c>
    </row>
    <row r="54" spans="1:8" x14ac:dyDescent="0.3">
      <c r="A54" t="s">
        <v>110</v>
      </c>
      <c r="B54">
        <v>71072</v>
      </c>
      <c r="C54">
        <v>13</v>
      </c>
      <c r="D54">
        <v>30</v>
      </c>
      <c r="E54">
        <v>30700</v>
      </c>
      <c r="F54" t="s">
        <v>111</v>
      </c>
      <c r="G54">
        <v>2</v>
      </c>
      <c r="H54">
        <f t="shared" si="0"/>
        <v>13</v>
      </c>
    </row>
    <row r="55" spans="1:8" x14ac:dyDescent="0.3">
      <c r="A55" t="s">
        <v>112</v>
      </c>
      <c r="B55">
        <v>71072</v>
      </c>
      <c r="C55">
        <v>13</v>
      </c>
      <c r="D55">
        <v>14</v>
      </c>
      <c r="E55">
        <v>14190</v>
      </c>
      <c r="F55" t="s">
        <v>113</v>
      </c>
      <c r="G55">
        <v>1</v>
      </c>
      <c r="H55">
        <f t="shared" si="0"/>
        <v>13</v>
      </c>
    </row>
    <row r="56" spans="1:8" x14ac:dyDescent="0.3">
      <c r="A56" t="s">
        <v>114</v>
      </c>
      <c r="B56">
        <v>71072</v>
      </c>
      <c r="C56">
        <v>13</v>
      </c>
      <c r="D56">
        <v>17</v>
      </c>
      <c r="E56">
        <v>17333</v>
      </c>
      <c r="F56" t="s">
        <v>115</v>
      </c>
      <c r="G56">
        <v>1</v>
      </c>
      <c r="H56">
        <f t="shared" si="0"/>
        <v>13</v>
      </c>
    </row>
    <row r="57" spans="1:8" x14ac:dyDescent="0.3">
      <c r="A57" t="s">
        <v>116</v>
      </c>
      <c r="B57">
        <v>71072</v>
      </c>
      <c r="C57">
        <v>13</v>
      </c>
      <c r="D57">
        <v>13</v>
      </c>
      <c r="E57">
        <v>13700</v>
      </c>
      <c r="F57" t="s">
        <v>117</v>
      </c>
      <c r="G57">
        <v>1</v>
      </c>
      <c r="H57">
        <f t="shared" si="0"/>
        <v>13</v>
      </c>
    </row>
    <row r="58" spans="1:8" x14ac:dyDescent="0.3">
      <c r="A58" t="s">
        <v>118</v>
      </c>
      <c r="B58">
        <v>71072</v>
      </c>
      <c r="C58">
        <v>13</v>
      </c>
      <c r="D58">
        <v>45</v>
      </c>
      <c r="E58">
        <v>45400</v>
      </c>
      <c r="F58" t="s">
        <v>119</v>
      </c>
      <c r="G58">
        <v>1</v>
      </c>
      <c r="H58">
        <f t="shared" si="0"/>
        <v>13</v>
      </c>
    </row>
    <row r="59" spans="1:8" x14ac:dyDescent="0.3">
      <c r="A59" t="s">
        <v>120</v>
      </c>
      <c r="B59">
        <v>71072</v>
      </c>
      <c r="C59">
        <v>13</v>
      </c>
      <c r="D59">
        <v>13</v>
      </c>
      <c r="E59">
        <v>13000</v>
      </c>
      <c r="F59" t="s">
        <v>121</v>
      </c>
      <c r="G59">
        <v>1</v>
      </c>
      <c r="H59">
        <f t="shared" si="0"/>
        <v>13</v>
      </c>
    </row>
    <row r="60" spans="1:8" x14ac:dyDescent="0.3">
      <c r="A60" t="s">
        <v>122</v>
      </c>
      <c r="B60">
        <v>71072</v>
      </c>
      <c r="C60">
        <v>13</v>
      </c>
      <c r="D60">
        <v>19</v>
      </c>
      <c r="E60">
        <v>19777</v>
      </c>
      <c r="F60" t="s">
        <v>123</v>
      </c>
      <c r="G60">
        <v>1</v>
      </c>
      <c r="H60">
        <f t="shared" si="0"/>
        <v>13</v>
      </c>
    </row>
    <row r="61" spans="1:8" x14ac:dyDescent="0.3">
      <c r="A61" t="s">
        <v>124</v>
      </c>
      <c r="B61">
        <v>71072</v>
      </c>
      <c r="C61">
        <v>13</v>
      </c>
      <c r="D61">
        <v>28</v>
      </c>
      <c r="E61">
        <v>28011</v>
      </c>
      <c r="F61" t="s">
        <v>125</v>
      </c>
      <c r="G61">
        <v>1</v>
      </c>
      <c r="H61">
        <f t="shared" si="0"/>
        <v>13</v>
      </c>
    </row>
    <row r="62" spans="1:8" x14ac:dyDescent="0.3">
      <c r="A62" t="s">
        <v>126</v>
      </c>
      <c r="B62">
        <v>71072</v>
      </c>
      <c r="C62">
        <v>13</v>
      </c>
      <c r="D62">
        <v>45</v>
      </c>
      <c r="E62">
        <v>45451</v>
      </c>
      <c r="F62" t="s">
        <v>127</v>
      </c>
      <c r="G62">
        <v>3</v>
      </c>
      <c r="H62">
        <f t="shared" si="0"/>
        <v>13</v>
      </c>
    </row>
    <row r="63" spans="1:8" x14ac:dyDescent="0.3">
      <c r="A63" t="s">
        <v>128</v>
      </c>
      <c r="B63">
        <v>71072</v>
      </c>
      <c r="C63">
        <v>13</v>
      </c>
      <c r="D63">
        <v>10</v>
      </c>
      <c r="E63">
        <v>10010</v>
      </c>
      <c r="F63" t="s">
        <v>129</v>
      </c>
      <c r="G63">
        <v>1</v>
      </c>
      <c r="H63">
        <f t="shared" si="0"/>
        <v>13</v>
      </c>
    </row>
    <row r="64" spans="1:8" x14ac:dyDescent="0.3">
      <c r="A64" t="s">
        <v>130</v>
      </c>
      <c r="B64">
        <v>71072</v>
      </c>
      <c r="C64">
        <v>13</v>
      </c>
      <c r="D64">
        <v>18</v>
      </c>
      <c r="E64">
        <v>18333</v>
      </c>
      <c r="F64" t="s">
        <v>131</v>
      </c>
      <c r="G64">
        <v>1</v>
      </c>
      <c r="H64">
        <f t="shared" si="0"/>
        <v>13</v>
      </c>
    </row>
    <row r="65" spans="1:8" x14ac:dyDescent="0.3">
      <c r="A65" t="s">
        <v>132</v>
      </c>
      <c r="B65">
        <v>71072</v>
      </c>
      <c r="C65">
        <v>13</v>
      </c>
      <c r="D65">
        <v>50</v>
      </c>
      <c r="E65">
        <v>50900</v>
      </c>
      <c r="F65" t="s">
        <v>133</v>
      </c>
      <c r="G65">
        <v>3</v>
      </c>
      <c r="H65">
        <f t="shared" si="0"/>
        <v>13</v>
      </c>
    </row>
    <row r="66" spans="1:8" x14ac:dyDescent="0.3">
      <c r="A66" t="s">
        <v>134</v>
      </c>
      <c r="B66">
        <v>71072</v>
      </c>
      <c r="C66">
        <v>13</v>
      </c>
      <c r="D66">
        <v>45</v>
      </c>
      <c r="E66">
        <v>45984</v>
      </c>
      <c r="F66" t="s">
        <v>135</v>
      </c>
      <c r="G66">
        <v>1</v>
      </c>
      <c r="H66">
        <f t="shared" ref="H66:H102" si="1">C66</f>
        <v>13</v>
      </c>
    </row>
    <row r="67" spans="1:8" x14ac:dyDescent="0.3">
      <c r="A67" t="s">
        <v>136</v>
      </c>
      <c r="B67">
        <v>71072</v>
      </c>
      <c r="C67">
        <v>13</v>
      </c>
      <c r="D67">
        <v>12</v>
      </c>
      <c r="E67">
        <v>12678</v>
      </c>
      <c r="F67" t="s">
        <v>137</v>
      </c>
      <c r="G67">
        <v>1</v>
      </c>
      <c r="H67">
        <f t="shared" si="1"/>
        <v>13</v>
      </c>
    </row>
    <row r="68" spans="1:8" x14ac:dyDescent="0.3">
      <c r="A68" t="s">
        <v>138</v>
      </c>
      <c r="B68">
        <v>71072</v>
      </c>
      <c r="C68">
        <v>13</v>
      </c>
      <c r="D68">
        <v>55</v>
      </c>
      <c r="E68">
        <v>55800</v>
      </c>
      <c r="F68" t="s">
        <v>139</v>
      </c>
      <c r="G68">
        <v>1</v>
      </c>
      <c r="H68">
        <f t="shared" si="1"/>
        <v>13</v>
      </c>
    </row>
    <row r="69" spans="1:8" x14ac:dyDescent="0.3">
      <c r="A69" t="s">
        <v>140</v>
      </c>
      <c r="B69">
        <v>71072</v>
      </c>
      <c r="C69">
        <v>13</v>
      </c>
      <c r="D69">
        <v>45</v>
      </c>
      <c r="E69">
        <v>45500</v>
      </c>
      <c r="F69" t="s">
        <v>141</v>
      </c>
      <c r="G69">
        <v>1</v>
      </c>
      <c r="H69">
        <f t="shared" si="1"/>
        <v>13</v>
      </c>
    </row>
    <row r="70" spans="1:8" x14ac:dyDescent="0.3">
      <c r="A70" t="s">
        <v>142</v>
      </c>
      <c r="B70">
        <v>71072</v>
      </c>
      <c r="C70">
        <v>13</v>
      </c>
      <c r="D70">
        <v>25</v>
      </c>
      <c r="E70">
        <v>25888</v>
      </c>
      <c r="F70" t="s">
        <v>143</v>
      </c>
      <c r="G70">
        <v>1</v>
      </c>
      <c r="H70">
        <f t="shared" si="1"/>
        <v>13</v>
      </c>
    </row>
    <row r="71" spans="1:8" x14ac:dyDescent="0.3">
      <c r="A71" t="s">
        <v>144</v>
      </c>
      <c r="B71">
        <v>71072</v>
      </c>
      <c r="C71">
        <v>13</v>
      </c>
      <c r="D71">
        <v>11</v>
      </c>
      <c r="E71">
        <v>11193</v>
      </c>
      <c r="F71" t="s">
        <v>145</v>
      </c>
      <c r="G71">
        <v>1</v>
      </c>
      <c r="H71">
        <f t="shared" si="1"/>
        <v>13</v>
      </c>
    </row>
    <row r="72" spans="1:8" x14ac:dyDescent="0.3">
      <c r="A72" t="s">
        <v>146</v>
      </c>
      <c r="B72">
        <v>71072</v>
      </c>
      <c r="C72">
        <v>13</v>
      </c>
      <c r="D72">
        <v>55</v>
      </c>
      <c r="E72">
        <v>55123</v>
      </c>
      <c r="F72" t="s">
        <v>147</v>
      </c>
      <c r="G72">
        <v>1</v>
      </c>
      <c r="H72">
        <f t="shared" si="1"/>
        <v>13</v>
      </c>
    </row>
    <row r="73" spans="1:8" x14ac:dyDescent="0.3">
      <c r="A73" t="s">
        <v>148</v>
      </c>
      <c r="B73">
        <v>71072</v>
      </c>
      <c r="C73">
        <v>13</v>
      </c>
      <c r="D73">
        <v>45</v>
      </c>
      <c r="E73">
        <v>45123</v>
      </c>
      <c r="F73" t="s">
        <v>149</v>
      </c>
      <c r="G73">
        <v>1</v>
      </c>
      <c r="H73">
        <f t="shared" si="1"/>
        <v>13</v>
      </c>
    </row>
    <row r="74" spans="1:8" x14ac:dyDescent="0.3">
      <c r="A74" t="s">
        <v>150</v>
      </c>
      <c r="B74">
        <v>71072</v>
      </c>
      <c r="C74">
        <v>13</v>
      </c>
      <c r="D74">
        <v>65</v>
      </c>
      <c r="E74">
        <v>65613</v>
      </c>
      <c r="F74" t="s">
        <v>151</v>
      </c>
      <c r="G74">
        <v>1</v>
      </c>
      <c r="H74">
        <f t="shared" si="1"/>
        <v>13</v>
      </c>
    </row>
    <row r="75" spans="1:8" x14ac:dyDescent="0.3">
      <c r="A75" t="s">
        <v>152</v>
      </c>
      <c r="B75">
        <v>71072</v>
      </c>
      <c r="C75">
        <v>13</v>
      </c>
      <c r="D75">
        <v>23</v>
      </c>
      <c r="E75">
        <v>23023</v>
      </c>
      <c r="F75" t="s">
        <v>153</v>
      </c>
      <c r="G75">
        <v>2</v>
      </c>
      <c r="H75">
        <f t="shared" si="1"/>
        <v>13</v>
      </c>
    </row>
    <row r="76" spans="1:8" x14ac:dyDescent="0.3">
      <c r="A76" t="s">
        <v>154</v>
      </c>
      <c r="B76">
        <v>71072</v>
      </c>
      <c r="C76">
        <v>13</v>
      </c>
      <c r="D76">
        <v>50</v>
      </c>
      <c r="E76">
        <v>50020</v>
      </c>
      <c r="F76" t="s">
        <v>155</v>
      </c>
      <c r="G76">
        <v>2</v>
      </c>
      <c r="H76">
        <f t="shared" si="1"/>
        <v>13</v>
      </c>
    </row>
    <row r="77" spans="1:8" x14ac:dyDescent="0.3">
      <c r="A77" t="s">
        <v>156</v>
      </c>
      <c r="B77">
        <v>71072</v>
      </c>
      <c r="C77">
        <v>13</v>
      </c>
      <c r="D77">
        <v>19</v>
      </c>
      <c r="E77">
        <v>19067</v>
      </c>
      <c r="F77" t="s">
        <v>157</v>
      </c>
      <c r="G77">
        <v>1</v>
      </c>
      <c r="H77">
        <f t="shared" si="1"/>
        <v>13</v>
      </c>
    </row>
    <row r="78" spans="1:8" x14ac:dyDescent="0.3">
      <c r="A78" t="s">
        <v>158</v>
      </c>
      <c r="B78">
        <v>71072</v>
      </c>
      <c r="C78">
        <v>13</v>
      </c>
      <c r="D78">
        <v>30</v>
      </c>
      <c r="E78">
        <v>30321</v>
      </c>
      <c r="F78" t="s">
        <v>159</v>
      </c>
      <c r="G78">
        <v>3</v>
      </c>
      <c r="H78">
        <f t="shared" si="1"/>
        <v>13</v>
      </c>
    </row>
    <row r="79" spans="1:8" x14ac:dyDescent="0.3">
      <c r="A79" t="s">
        <v>160</v>
      </c>
      <c r="B79">
        <v>71072</v>
      </c>
      <c r="C79">
        <v>13</v>
      </c>
      <c r="D79">
        <v>50</v>
      </c>
      <c r="E79">
        <v>50420</v>
      </c>
      <c r="F79" t="s">
        <v>161</v>
      </c>
      <c r="G79">
        <v>1</v>
      </c>
      <c r="H79">
        <f t="shared" si="1"/>
        <v>13</v>
      </c>
    </row>
    <row r="80" spans="1:8" x14ac:dyDescent="0.3">
      <c r="A80" t="s">
        <v>162</v>
      </c>
      <c r="B80">
        <v>71072</v>
      </c>
      <c r="C80">
        <v>13</v>
      </c>
      <c r="D80">
        <v>19</v>
      </c>
      <c r="E80">
        <v>19000</v>
      </c>
      <c r="F80" t="s">
        <v>163</v>
      </c>
      <c r="G80">
        <v>3</v>
      </c>
      <c r="H80">
        <f t="shared" si="1"/>
        <v>13</v>
      </c>
    </row>
    <row r="81" spans="1:8" x14ac:dyDescent="0.3">
      <c r="A81" t="s">
        <v>164</v>
      </c>
      <c r="B81">
        <v>71072</v>
      </c>
      <c r="C81">
        <v>13</v>
      </c>
      <c r="D81">
        <v>22</v>
      </c>
      <c r="E81">
        <v>22000</v>
      </c>
      <c r="F81" t="s">
        <v>165</v>
      </c>
      <c r="G81">
        <v>4</v>
      </c>
      <c r="H81">
        <f t="shared" si="1"/>
        <v>13</v>
      </c>
    </row>
    <row r="82" spans="1:8" x14ac:dyDescent="0.3">
      <c r="A82" t="s">
        <v>166</v>
      </c>
      <c r="B82">
        <v>71072</v>
      </c>
      <c r="C82">
        <v>13</v>
      </c>
      <c r="D82">
        <v>51</v>
      </c>
      <c r="E82">
        <v>51234</v>
      </c>
      <c r="F82" t="s">
        <v>167</v>
      </c>
      <c r="G82">
        <v>1</v>
      </c>
      <c r="H82">
        <f t="shared" si="1"/>
        <v>13</v>
      </c>
    </row>
    <row r="83" spans="1:8" x14ac:dyDescent="0.3">
      <c r="A83" t="s">
        <v>168</v>
      </c>
      <c r="B83">
        <v>71072</v>
      </c>
      <c r="C83">
        <v>13</v>
      </c>
      <c r="D83">
        <v>13</v>
      </c>
      <c r="E83">
        <v>13113</v>
      </c>
      <c r="F83" t="s">
        <v>169</v>
      </c>
      <c r="G83">
        <v>1</v>
      </c>
      <c r="H83">
        <f t="shared" si="1"/>
        <v>13</v>
      </c>
    </row>
    <row r="84" spans="1:8" x14ac:dyDescent="0.3">
      <c r="A84" t="s">
        <v>170</v>
      </c>
      <c r="B84">
        <v>71072</v>
      </c>
      <c r="C84">
        <v>13</v>
      </c>
      <c r="D84">
        <v>10</v>
      </c>
      <c r="E84">
        <v>10100</v>
      </c>
      <c r="F84" t="s">
        <v>171</v>
      </c>
      <c r="G84">
        <v>1</v>
      </c>
      <c r="H84">
        <f t="shared" si="1"/>
        <v>13</v>
      </c>
    </row>
    <row r="85" spans="1:8" x14ac:dyDescent="0.3">
      <c r="A85" t="s">
        <v>172</v>
      </c>
      <c r="B85">
        <v>71072</v>
      </c>
      <c r="C85">
        <v>13</v>
      </c>
      <c r="D85">
        <v>70</v>
      </c>
      <c r="E85">
        <v>70100</v>
      </c>
      <c r="F85" t="s">
        <v>173</v>
      </c>
      <c r="G85">
        <v>1</v>
      </c>
      <c r="H85">
        <f t="shared" si="1"/>
        <v>13</v>
      </c>
    </row>
    <row r="86" spans="1:8" x14ac:dyDescent="0.3">
      <c r="A86" t="s">
        <v>174</v>
      </c>
      <c r="B86">
        <v>71072</v>
      </c>
      <c r="C86">
        <v>13</v>
      </c>
      <c r="D86">
        <v>30</v>
      </c>
      <c r="E86">
        <v>30010</v>
      </c>
      <c r="F86" t="s">
        <v>175</v>
      </c>
      <c r="G86">
        <v>1</v>
      </c>
      <c r="H86">
        <f t="shared" si="1"/>
        <v>13</v>
      </c>
    </row>
    <row r="87" spans="1:8" x14ac:dyDescent="0.3">
      <c r="A87" t="s">
        <v>176</v>
      </c>
      <c r="B87">
        <v>71072</v>
      </c>
      <c r="C87">
        <v>13</v>
      </c>
      <c r="D87">
        <v>50</v>
      </c>
      <c r="E87">
        <v>50400</v>
      </c>
      <c r="F87" t="s">
        <v>177</v>
      </c>
      <c r="G87">
        <v>3</v>
      </c>
      <c r="H87">
        <f t="shared" si="1"/>
        <v>13</v>
      </c>
    </row>
    <row r="88" spans="1:8" x14ac:dyDescent="0.3">
      <c r="A88" t="s">
        <v>178</v>
      </c>
      <c r="B88">
        <v>71072</v>
      </c>
      <c r="C88">
        <v>13</v>
      </c>
      <c r="D88">
        <v>43</v>
      </c>
      <c r="E88">
        <v>43004</v>
      </c>
      <c r="F88" t="s">
        <v>179</v>
      </c>
      <c r="G88">
        <v>1</v>
      </c>
      <c r="H88">
        <f t="shared" si="1"/>
        <v>13</v>
      </c>
    </row>
    <row r="89" spans="1:8" x14ac:dyDescent="0.3">
      <c r="A89" t="s">
        <v>180</v>
      </c>
      <c r="B89">
        <v>71072</v>
      </c>
      <c r="C89">
        <v>13</v>
      </c>
      <c r="D89">
        <v>10</v>
      </c>
      <c r="E89">
        <v>10456</v>
      </c>
      <c r="F89" t="s">
        <v>181</v>
      </c>
      <c r="G89">
        <v>5</v>
      </c>
      <c r="H89">
        <f t="shared" si="1"/>
        <v>13</v>
      </c>
    </row>
    <row r="90" spans="1:8" x14ac:dyDescent="0.3">
      <c r="A90" t="s">
        <v>182</v>
      </c>
      <c r="B90">
        <v>71072</v>
      </c>
      <c r="C90">
        <v>13</v>
      </c>
      <c r="D90">
        <v>55</v>
      </c>
      <c r="E90">
        <v>55000</v>
      </c>
      <c r="F90" t="s">
        <v>183</v>
      </c>
      <c r="G90">
        <v>2</v>
      </c>
      <c r="H90">
        <f t="shared" si="1"/>
        <v>13</v>
      </c>
    </row>
    <row r="91" spans="1:8" x14ac:dyDescent="0.3">
      <c r="A91" t="s">
        <v>184</v>
      </c>
      <c r="B91">
        <v>71072</v>
      </c>
      <c r="C91">
        <v>13</v>
      </c>
      <c r="D91">
        <v>11</v>
      </c>
      <c r="E91">
        <v>11152</v>
      </c>
      <c r="F91" t="s">
        <v>185</v>
      </c>
      <c r="G91">
        <v>5</v>
      </c>
      <c r="H91">
        <f t="shared" si="1"/>
        <v>13</v>
      </c>
    </row>
    <row r="92" spans="1:8" x14ac:dyDescent="0.3">
      <c r="A92" t="s">
        <v>186</v>
      </c>
      <c r="B92">
        <v>71072</v>
      </c>
      <c r="C92">
        <v>13</v>
      </c>
      <c r="D92">
        <v>45</v>
      </c>
      <c r="E92">
        <v>45321</v>
      </c>
      <c r="F92" t="s">
        <v>187</v>
      </c>
      <c r="G92">
        <v>1</v>
      </c>
      <c r="H92">
        <f t="shared" si="1"/>
        <v>13</v>
      </c>
    </row>
    <row r="93" spans="1:8" x14ac:dyDescent="0.3">
      <c r="A93" t="s">
        <v>188</v>
      </c>
      <c r="B93">
        <v>71072</v>
      </c>
      <c r="C93">
        <v>13</v>
      </c>
      <c r="D93">
        <v>12</v>
      </c>
      <c r="E93">
        <v>12345</v>
      </c>
      <c r="F93" t="s">
        <v>189</v>
      </c>
      <c r="G93">
        <v>1</v>
      </c>
      <c r="H93">
        <f t="shared" si="1"/>
        <v>13</v>
      </c>
    </row>
    <row r="94" spans="1:8" x14ac:dyDescent="0.3">
      <c r="A94" t="s">
        <v>190</v>
      </c>
      <c r="B94">
        <v>71072</v>
      </c>
      <c r="C94">
        <v>13</v>
      </c>
      <c r="D94">
        <v>51</v>
      </c>
      <c r="E94">
        <v>51100</v>
      </c>
      <c r="F94" t="s">
        <v>191</v>
      </c>
      <c r="G94">
        <v>1</v>
      </c>
      <c r="H94">
        <f t="shared" si="1"/>
        <v>13</v>
      </c>
    </row>
    <row r="95" spans="1:8" x14ac:dyDescent="0.3">
      <c r="A95" t="s">
        <v>192</v>
      </c>
      <c r="B95">
        <v>71072</v>
      </c>
      <c r="C95">
        <v>13</v>
      </c>
      <c r="D95">
        <v>30</v>
      </c>
      <c r="E95">
        <v>30500</v>
      </c>
      <c r="F95" t="s">
        <v>193</v>
      </c>
      <c r="G95">
        <v>2</v>
      </c>
      <c r="H95">
        <f t="shared" si="1"/>
        <v>13</v>
      </c>
    </row>
    <row r="96" spans="1:8" x14ac:dyDescent="0.3">
      <c r="A96" t="s">
        <v>194</v>
      </c>
      <c r="B96">
        <v>71072</v>
      </c>
      <c r="C96">
        <v>13</v>
      </c>
      <c r="D96">
        <v>45</v>
      </c>
      <c r="E96">
        <v>45000</v>
      </c>
      <c r="F96" t="s">
        <v>195</v>
      </c>
      <c r="G96">
        <v>2</v>
      </c>
      <c r="H96">
        <f t="shared" si="1"/>
        <v>13</v>
      </c>
    </row>
    <row r="97" spans="1:8" x14ac:dyDescent="0.3">
      <c r="A97" t="s">
        <v>196</v>
      </c>
      <c r="B97">
        <v>71072</v>
      </c>
      <c r="C97">
        <v>13</v>
      </c>
      <c r="D97">
        <v>30</v>
      </c>
      <c r="E97">
        <v>30003</v>
      </c>
      <c r="F97" t="s">
        <v>197</v>
      </c>
      <c r="G97">
        <v>1</v>
      </c>
      <c r="H97">
        <f t="shared" si="1"/>
        <v>13</v>
      </c>
    </row>
    <row r="98" spans="1:8" x14ac:dyDescent="0.3">
      <c r="A98" t="s">
        <v>198</v>
      </c>
      <c r="B98">
        <v>71072</v>
      </c>
      <c r="C98">
        <v>13</v>
      </c>
      <c r="D98">
        <v>14</v>
      </c>
      <c r="E98">
        <v>14200</v>
      </c>
      <c r="F98" t="s">
        <v>199</v>
      </c>
      <c r="G98">
        <v>1</v>
      </c>
      <c r="H98">
        <f t="shared" si="1"/>
        <v>13</v>
      </c>
    </row>
    <row r="99" spans="1:8" x14ac:dyDescent="0.3">
      <c r="A99" t="s">
        <v>200</v>
      </c>
      <c r="B99">
        <v>71072</v>
      </c>
      <c r="C99">
        <v>13</v>
      </c>
      <c r="D99">
        <v>23</v>
      </c>
      <c r="E99">
        <v>23333</v>
      </c>
      <c r="F99" t="s">
        <v>201</v>
      </c>
      <c r="G99">
        <v>1</v>
      </c>
      <c r="H99">
        <f t="shared" si="1"/>
        <v>13</v>
      </c>
    </row>
    <row r="100" spans="1:8" x14ac:dyDescent="0.3">
      <c r="A100" t="s">
        <v>202</v>
      </c>
      <c r="B100">
        <v>71072</v>
      </c>
      <c r="C100">
        <v>13</v>
      </c>
      <c r="D100">
        <v>10</v>
      </c>
      <c r="E100">
        <v>10180</v>
      </c>
      <c r="F100" t="s">
        <v>203</v>
      </c>
      <c r="G100">
        <v>1</v>
      </c>
      <c r="H100">
        <f t="shared" si="1"/>
        <v>13</v>
      </c>
    </row>
    <row r="101" spans="1:8" x14ac:dyDescent="0.3">
      <c r="A101" t="s">
        <v>204</v>
      </c>
      <c r="B101">
        <v>71072</v>
      </c>
      <c r="C101">
        <v>13</v>
      </c>
      <c r="D101">
        <v>28</v>
      </c>
      <c r="E101">
        <v>28800</v>
      </c>
      <c r="F101" t="s">
        <v>205</v>
      </c>
      <c r="G101">
        <v>2</v>
      </c>
      <c r="H101">
        <f t="shared" si="1"/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2920-A340-481A-A3E4-ECCCD8188D71}">
  <dimension ref="A1:I101"/>
  <sheetViews>
    <sheetView workbookViewId="0">
      <selection activeCell="I2" sqref="I2:I34"/>
    </sheetView>
  </sheetViews>
  <sheetFormatPr defaultRowHeight="14.4" x14ac:dyDescent="0.3"/>
  <cols>
    <col min="1" max="1" width="11.109375" style="2" bestFit="1" customWidth="1"/>
    <col min="2" max="2" width="10.44140625" style="2" bestFit="1" customWidth="1"/>
    <col min="3" max="3" width="30.5546875" style="2" bestFit="1" customWidth="1"/>
    <col min="4" max="5" width="8.88671875" style="2"/>
    <col min="6" max="6" width="14.21875" style="2" bestFit="1" customWidth="1"/>
    <col min="7" max="7" width="8.88671875" style="2"/>
    <col min="8" max="8" width="11.109375" style="2" bestFit="1" customWidth="1"/>
    <col min="9" max="9" width="14.33203125" style="2" bestFit="1" customWidth="1"/>
    <col min="10" max="16384" width="8.88671875" style="2"/>
  </cols>
  <sheetData>
    <row r="1" spans="1:9" x14ac:dyDescent="0.3">
      <c r="A1" s="2" t="s">
        <v>927</v>
      </c>
      <c r="B1" s="2" t="s">
        <v>917</v>
      </c>
      <c r="C1" s="2" t="s">
        <v>5</v>
      </c>
      <c r="D1" s="2" t="s">
        <v>916</v>
      </c>
      <c r="E1" s="2" t="s">
        <v>918</v>
      </c>
      <c r="F1" s="2" t="s">
        <v>923</v>
      </c>
      <c r="G1" s="2" t="s">
        <v>918</v>
      </c>
      <c r="H1" s="2" t="s">
        <v>927</v>
      </c>
    </row>
    <row r="2" spans="1:9" x14ac:dyDescent="0.3">
      <c r="A2">
        <v>10</v>
      </c>
      <c r="B2" s="2">
        <f>SUMIFS(DADOS!$G$2:$G$101,DADOS!$F$2:$F$101,CONTA!C2,DADOS!B2:$B101,Home!$B$1)</f>
        <v>4</v>
      </c>
      <c r="C2" s="2" t="s">
        <v>7</v>
      </c>
      <c r="D2" s="2">
        <f>SUMIFS(DADOS!$G$2:$G$101,DADOS!$F$2:$F$101,CONTA!C2)</f>
        <v>4</v>
      </c>
      <c r="E2" s="2">
        <f>LARGE($B$2:$B$101,ROW($G1))</f>
        <v>111</v>
      </c>
      <c r="F2" s="2">
        <f>SUMIFS(DADOS!$G$2:$G$101,DADOS!$D$2:$D$101,CONTA!$A2,DADOS!$B$2:B$101,Home!$B$1)</f>
        <v>27</v>
      </c>
      <c r="G2" s="2">
        <f>LARGE(F2:F101,ROW(G1))</f>
        <v>135</v>
      </c>
      <c r="H2">
        <v>10</v>
      </c>
      <c r="I2" s="2" t="str">
        <f>VLOOKUP(H2,PARTIDO!A2:'PARTIDO'!B34,2,)</f>
        <v>REPUBLICANOS</v>
      </c>
    </row>
    <row r="3" spans="1:9" x14ac:dyDescent="0.3">
      <c r="A3">
        <v>11</v>
      </c>
      <c r="B3" s="2">
        <f>SUMIFS(DADOS!$G$2:$G$101,DADOS!$F$2:$F$101,CONTA!C3,DADOS!B3:$B102,Home!$B$1)</f>
        <v>1</v>
      </c>
      <c r="C3" s="2" t="s">
        <v>9</v>
      </c>
      <c r="D3" s="2">
        <f>SUMIFS(DADOS!$G$2:$G$101,DADOS!$F$2:$F$101,CONTA!C3)</f>
        <v>1</v>
      </c>
      <c r="E3" s="2">
        <f>LARGE($B$2:$B$101,ROW($G2))</f>
        <v>43</v>
      </c>
      <c r="F3" s="2">
        <f>SUMIFS(DADOS!$G$2:$G$101,DADOS!$D$2:$D$101,CONTA!$A3,DADOS!$B$2:B$101,Home!$B$1)</f>
        <v>8</v>
      </c>
      <c r="G3" s="2">
        <f t="shared" ref="G3:G13" si="0">LARGE(F3:F102,ROW(G2))</f>
        <v>59</v>
      </c>
      <c r="H3">
        <v>11</v>
      </c>
      <c r="I3" s="2" t="str">
        <f>VLOOKUP(H3,PARTIDO!A3:'PARTIDO'!B35,2,)</f>
        <v>PP</v>
      </c>
    </row>
    <row r="4" spans="1:9" x14ac:dyDescent="0.3">
      <c r="A4">
        <v>12</v>
      </c>
      <c r="B4" s="2">
        <f>SUMIFS(DADOS!$G$2:$G$101,DADOS!$F$2:$F$101,CONTA!C4,DADOS!B4:$B103,Home!$B$1)</f>
        <v>29</v>
      </c>
      <c r="C4" s="2" t="s">
        <v>11</v>
      </c>
      <c r="D4" s="2">
        <f>SUMIFS(DADOS!$G$2:$G$101,DADOS!$F$2:$F$101,CONTA!C4)</f>
        <v>29</v>
      </c>
      <c r="E4" s="2">
        <f>LARGE($B$2:$B$101,ROW($G3))</f>
        <v>29</v>
      </c>
      <c r="F4" s="2">
        <f>SUMIFS(DADOS!$G$2:$G$101,DADOS!$D$2:$D$101,CONTA!$A4,DADOS!$B$2:B$101,Home!$B$1)</f>
        <v>2</v>
      </c>
      <c r="G4" s="2">
        <f t="shared" si="0"/>
        <v>30</v>
      </c>
      <c r="H4">
        <v>12</v>
      </c>
      <c r="I4" s="2" t="str">
        <f>VLOOKUP(H4,PARTIDO!A4:'PARTIDO'!B36,2,)</f>
        <v>PDT</v>
      </c>
    </row>
    <row r="5" spans="1:9" x14ac:dyDescent="0.3">
      <c r="A5">
        <v>13</v>
      </c>
      <c r="B5" s="2">
        <f>SUMIFS(DADOS!$G$2:$G$101,DADOS!$F$2:$F$101,CONTA!C5,DADOS!B5:$B104,Home!$B$1)</f>
        <v>111</v>
      </c>
      <c r="C5" s="2" t="s">
        <v>13</v>
      </c>
      <c r="D5" s="2">
        <f>SUMIFS(DADOS!$G$2:$G$101,DADOS!$F$2:$F$101,CONTA!C5)</f>
        <v>111</v>
      </c>
      <c r="E5" s="2">
        <f>LARGE($B$2:$B$101,ROW($G4))</f>
        <v>18</v>
      </c>
      <c r="F5" s="2">
        <f>SUMIFS(DADOS!$G$2:$G$101,DADOS!$D$2:$D$101,CONTA!$A5,DADOS!$B$2:B$101,Home!$B$1)</f>
        <v>12</v>
      </c>
      <c r="G5" s="2">
        <f t="shared" si="0"/>
        <v>17</v>
      </c>
      <c r="H5">
        <v>13</v>
      </c>
      <c r="I5" s="2" t="str">
        <f>VLOOKUP(H5,PARTIDO!A5:'PARTIDO'!B37,2,)</f>
        <v>PT</v>
      </c>
    </row>
    <row r="6" spans="1:9" x14ac:dyDescent="0.3">
      <c r="A6">
        <v>14</v>
      </c>
      <c r="B6" s="2">
        <f>SUMIFS(DADOS!$G$2:$G$101,DADOS!$F$2:$F$101,CONTA!C6,DADOS!B6:$B105,Home!$B$1)</f>
        <v>2</v>
      </c>
      <c r="C6" s="2" t="s">
        <v>15</v>
      </c>
      <c r="D6" s="2">
        <f>SUMIFS(DADOS!$G$2:$G$101,DADOS!$F$2:$F$101,CONTA!C6)</f>
        <v>2</v>
      </c>
      <c r="E6" s="2">
        <f>LARGE($B$2:$B$101,ROW($G5))</f>
        <v>10</v>
      </c>
      <c r="F6" s="2">
        <f>SUMIFS(DADOS!$G$2:$G$101,DADOS!$D$2:$D$101,CONTA!$A6,DADOS!$B$2:B$101,Home!$B$1)</f>
        <v>2</v>
      </c>
      <c r="G6" s="2">
        <f t="shared" si="0"/>
        <v>13</v>
      </c>
      <c r="H6">
        <v>14</v>
      </c>
      <c r="I6" s="2" t="str">
        <f>VLOOKUP(H6,PARTIDO!A6:'PARTIDO'!B38,2,)</f>
        <v>PTB</v>
      </c>
    </row>
    <row r="7" spans="1:9" x14ac:dyDescent="0.3">
      <c r="A7">
        <v>15</v>
      </c>
      <c r="B7" s="2">
        <f>SUMIFS(DADOS!$G$2:$G$101,DADOS!$F$2:$F$101,CONTA!C7,DADOS!B7:$B106,Home!$B$1)</f>
        <v>10</v>
      </c>
      <c r="C7" s="2" t="s">
        <v>17</v>
      </c>
      <c r="D7" s="2">
        <f>SUMIFS(DADOS!$G$2:$G$101,DADOS!$F$2:$F$101,CONTA!C7)</f>
        <v>10</v>
      </c>
      <c r="E7" s="2">
        <f>LARGE($B$2:$B$101,ROW($G6))</f>
        <v>8</v>
      </c>
      <c r="F7" s="2">
        <f>SUMIFS(DADOS!$G$2:$G$101,DADOS!$D$2:$D$101,CONTA!$A7,DADOS!$B$2:B$101,Home!$B$1)</f>
        <v>4</v>
      </c>
      <c r="G7" s="2">
        <f t="shared" si="0"/>
        <v>11</v>
      </c>
      <c r="H7">
        <v>15</v>
      </c>
      <c r="I7" s="2" t="str">
        <f>VLOOKUP(H7,PARTIDO!A7:'PARTIDO'!B39,2,)</f>
        <v>MDB</v>
      </c>
    </row>
    <row r="8" spans="1:9" x14ac:dyDescent="0.3">
      <c r="A8">
        <v>16</v>
      </c>
      <c r="B8" s="2">
        <f>SUMIFS(DADOS!$G$2:$G$101,DADOS!$F$2:$F$101,CONTA!C8,DADOS!B8:$B107,Home!$B$1)</f>
        <v>18</v>
      </c>
      <c r="C8" s="2" t="s">
        <v>19</v>
      </c>
      <c r="D8" s="2">
        <f>SUMIFS(DADOS!$G$2:$G$101,DADOS!$F$2:$F$101,CONTA!C8)</f>
        <v>18</v>
      </c>
      <c r="E8" s="2">
        <f>LARGE($B$2:$B$101,ROW($G7))</f>
        <v>6</v>
      </c>
      <c r="F8" s="2">
        <f>SUMIFS(DADOS!$G$2:$G$101,DADOS!$D$2:$D$101,CONTA!$A8,DADOS!$B$2:B$101,Home!$B$1)</f>
        <v>0</v>
      </c>
      <c r="G8" s="2">
        <f t="shared" si="0"/>
        <v>9</v>
      </c>
      <c r="H8">
        <v>16</v>
      </c>
      <c r="I8" s="2" t="str">
        <f>VLOOKUP(H8,PARTIDO!A8:'PARTIDO'!B40,2,)</f>
        <v>PSTU</v>
      </c>
    </row>
    <row r="9" spans="1:9" x14ac:dyDescent="0.3">
      <c r="A9">
        <v>17</v>
      </c>
      <c r="B9" s="2">
        <f>SUMIFS(DADOS!$G$2:$G$101,DADOS!$F$2:$F$101,CONTA!C9,DADOS!B9:$B108,Home!$B$1)</f>
        <v>43</v>
      </c>
      <c r="C9" s="2" t="s">
        <v>21</v>
      </c>
      <c r="D9" s="2">
        <f>SUMIFS(DADOS!$G$2:$G$101,DADOS!$F$2:$F$101,CONTA!C9)</f>
        <v>43</v>
      </c>
      <c r="E9" s="2">
        <f>LARGE($B$2:$B$101,ROW($G8))</f>
        <v>5</v>
      </c>
      <c r="F9" s="2">
        <f>SUMIFS(DADOS!$G$2:$G$101,DADOS!$D$2:$D$101,CONTA!$A9,DADOS!$B$2:B$101,Home!$B$1)</f>
        <v>5</v>
      </c>
      <c r="G9" s="2">
        <f t="shared" si="0"/>
        <v>6</v>
      </c>
      <c r="H9">
        <v>17</v>
      </c>
      <c r="I9" s="2" t="str">
        <f>VLOOKUP(H9,PARTIDO!A9:'PARTIDO'!B41,2,)</f>
        <v>PSL</v>
      </c>
    </row>
    <row r="10" spans="1:9" x14ac:dyDescent="0.3">
      <c r="A10">
        <v>18</v>
      </c>
      <c r="B10" s="2">
        <f>SUMIFS(DADOS!$G$2:$G$101,DADOS!$F$2:$F$101,CONTA!C10,DADOS!B10:$B109,Home!$B$1)</f>
        <v>8</v>
      </c>
      <c r="C10" s="2" t="s">
        <v>23</v>
      </c>
      <c r="D10" s="2">
        <f>SUMIFS(DADOS!$G$2:$G$101,DADOS!$F$2:$F$101,CONTA!C10)</f>
        <v>8</v>
      </c>
      <c r="E10" s="2">
        <f>LARGE($B$2:$B$101,ROW($G9))</f>
        <v>4</v>
      </c>
      <c r="F10" s="2">
        <f>SUMIFS(DADOS!$G$2:$G$101,DADOS!$D$2:$D$101,CONTA!$A10,DADOS!$B$2:B$101,Home!$B$1)</f>
        <v>5</v>
      </c>
      <c r="G10" s="2">
        <f t="shared" si="0"/>
        <v>5</v>
      </c>
      <c r="H10">
        <v>18</v>
      </c>
      <c r="I10" s="2" t="str">
        <f>VLOOKUP(H10,PARTIDO!A10:'PARTIDO'!B42,2,)</f>
        <v>REDE</v>
      </c>
    </row>
    <row r="11" spans="1:9" x14ac:dyDescent="0.3">
      <c r="A11">
        <v>19</v>
      </c>
      <c r="B11" s="2">
        <f>SUMIFS(DADOS!$G$2:$G$101,DADOS!$F$2:$F$101,CONTA!C11,DADOS!B11:$B110,Home!$B$1)</f>
        <v>1</v>
      </c>
      <c r="C11" s="2" t="s">
        <v>25</v>
      </c>
      <c r="D11" s="2">
        <f>SUMIFS(DADOS!$G$2:$G$101,DADOS!$F$2:$F$101,CONTA!C11)</f>
        <v>1</v>
      </c>
      <c r="E11" s="2">
        <f>LARGE($B$2:$B$101,ROW($G10))</f>
        <v>4</v>
      </c>
      <c r="F11" s="2">
        <f>SUMIFS(DADOS!$G$2:$G$101,DADOS!$D$2:$D$101,CONTA!$A11,DADOS!$B$2:B$101,Home!$B$1)</f>
        <v>6</v>
      </c>
      <c r="G11" s="2">
        <f t="shared" si="0"/>
        <v>5</v>
      </c>
      <c r="H11">
        <v>19</v>
      </c>
      <c r="I11" s="2" t="str">
        <f>VLOOKUP(H11,PARTIDO!A11:'PARTIDO'!B43,2,)</f>
        <v>PODE</v>
      </c>
    </row>
    <row r="12" spans="1:9" x14ac:dyDescent="0.3">
      <c r="A12">
        <v>20</v>
      </c>
      <c r="B12" s="2">
        <f>SUMIFS(DADOS!$G$2:$G$101,DADOS!$F$2:$F$101,CONTA!C12,DADOS!B12:$B111,Home!$B$1)</f>
        <v>1</v>
      </c>
      <c r="C12" s="2" t="s">
        <v>27</v>
      </c>
      <c r="D12" s="2">
        <f>SUMIFS(DADOS!$G$2:$G$101,DADOS!$F$2:$F$101,CONTA!C12)</f>
        <v>1</v>
      </c>
      <c r="E12" s="2">
        <f>LARGE($B$2:$B$101,ROW($G11))</f>
        <v>3</v>
      </c>
      <c r="F12" s="2">
        <f>SUMIFS(DADOS!$G$2:$G$101,DADOS!$D$2:$D$101,CONTA!$A12,DADOS!$B$2:B$101,Home!$B$1)</f>
        <v>0</v>
      </c>
      <c r="G12" s="2">
        <f t="shared" si="0"/>
        <v>4</v>
      </c>
      <c r="H12">
        <v>20</v>
      </c>
      <c r="I12" s="2" t="str">
        <f>VLOOKUP(H12,PARTIDO!A12:'PARTIDO'!B44,2,)</f>
        <v>PSC</v>
      </c>
    </row>
    <row r="13" spans="1:9" x14ac:dyDescent="0.3">
      <c r="A13">
        <v>21</v>
      </c>
      <c r="B13" s="2">
        <f>SUMIFS(DADOS!$G$2:$G$101,DADOS!$F$2:$F$101,CONTA!C13,DADOS!B13:$B112,Home!$B$1)</f>
        <v>1</v>
      </c>
      <c r="C13" s="2" t="s">
        <v>29</v>
      </c>
      <c r="D13" s="2">
        <f>SUMIFS(DADOS!$G$2:$G$101,DADOS!$F$2:$F$101,CONTA!C13)</f>
        <v>1</v>
      </c>
      <c r="E13" s="2">
        <f>LARGE($B$2:$B$101,ROW($G12))</f>
        <v>3</v>
      </c>
      <c r="F13" s="2">
        <f>SUMIFS(DADOS!$G$2:$G$101,DADOS!$D$2:$D$101,CONTA!$A13,DADOS!$B$2:B$101,Home!$B$1)</f>
        <v>0</v>
      </c>
      <c r="G13" s="2">
        <f t="shared" si="0"/>
        <v>2</v>
      </c>
      <c r="H13">
        <v>21</v>
      </c>
      <c r="I13" s="2" t="str">
        <f>VLOOKUP(H13,PARTIDO!A13:'PARTIDO'!B45,2,)</f>
        <v>PCB</v>
      </c>
    </row>
    <row r="14" spans="1:9" x14ac:dyDescent="0.3">
      <c r="A14">
        <v>22</v>
      </c>
      <c r="B14" s="2">
        <f>SUMIFS(DADOS!$G$2:$G$101,DADOS!$F$2:$F$101,CONTA!C14,DADOS!B14:$B113,Home!$B$1)</f>
        <v>1</v>
      </c>
      <c r="C14" s="2" t="s">
        <v>31</v>
      </c>
      <c r="D14" s="2">
        <f>SUMIFS(DADOS!$G$2:$G$101,DADOS!$F$2:$F$101,CONTA!C14)</f>
        <v>1</v>
      </c>
      <c r="F14" s="2">
        <f>SUMIFS(DADOS!$G$2:$G$101,DADOS!$D$2:$D$101,CONTA!$A14,DADOS!$B$2:B$101,Home!$B$1)</f>
        <v>4</v>
      </c>
      <c r="H14">
        <v>22</v>
      </c>
      <c r="I14" s="2" t="str">
        <f>VLOOKUP(H14,PARTIDO!A14:'PARTIDO'!B46,2,)</f>
        <v>PL</v>
      </c>
    </row>
    <row r="15" spans="1:9" x14ac:dyDescent="0.3">
      <c r="A15">
        <v>23</v>
      </c>
      <c r="B15" s="2">
        <f>SUMIFS(DADOS!$G$2:$G$101,DADOS!$F$2:$F$101,CONTA!C15,DADOS!B15:$B114,Home!$B$1)</f>
        <v>6</v>
      </c>
      <c r="C15" s="2" t="s">
        <v>33</v>
      </c>
      <c r="D15" s="2">
        <f>SUMIFS(DADOS!$G$2:$G$101,DADOS!$F$2:$F$101,CONTA!C15)</f>
        <v>6</v>
      </c>
      <c r="F15" s="2">
        <f>SUMIFS(DADOS!$G$2:$G$101,DADOS!$D$2:$D$101,CONTA!$A15,DADOS!$B$2:B$101,Home!$B$1)</f>
        <v>4</v>
      </c>
      <c r="H15">
        <v>23</v>
      </c>
      <c r="I15" s="2" t="str">
        <f>VLOOKUP(H15,PARTIDO!A15:'PARTIDO'!B47,2,)</f>
        <v>CIDADANIA</v>
      </c>
    </row>
    <row r="16" spans="1:9" x14ac:dyDescent="0.3">
      <c r="A16">
        <v>25</v>
      </c>
      <c r="B16" s="2">
        <f>SUMIFS(DADOS!$G$2:$G$101,DADOS!$F$2:$F$101,CONTA!C16,DADOS!B16:$B115,Home!$B$1)</f>
        <v>1</v>
      </c>
      <c r="C16" s="2" t="s">
        <v>35</v>
      </c>
      <c r="D16" s="2">
        <f>SUMIFS(DADOS!$G$2:$G$101,DADOS!$F$2:$F$101,CONTA!C16)</f>
        <v>1</v>
      </c>
      <c r="F16" s="2">
        <f>SUMIFS(DADOS!$G$2:$G$101,DADOS!$D$2:$D$101,CONTA!$A16,DADOS!$B$2:B$101,Home!$B$1)</f>
        <v>5</v>
      </c>
      <c r="H16">
        <v>25</v>
      </c>
      <c r="I16" s="2" t="str">
        <f>VLOOKUP(H16,PARTIDO!A16:'PARTIDO'!B48,2,)</f>
        <v>DEM</v>
      </c>
    </row>
    <row r="17" spans="1:9" x14ac:dyDescent="0.3">
      <c r="A17">
        <v>27</v>
      </c>
      <c r="B17" s="2">
        <f>SUMIFS(DADOS!$G$2:$G$101,DADOS!$F$2:$F$101,CONTA!C17,DADOS!B17:$B116,Home!$B$1)</f>
        <v>1</v>
      </c>
      <c r="C17" s="2" t="s">
        <v>37</v>
      </c>
      <c r="D17" s="2">
        <f>SUMIFS(DADOS!$G$2:$G$101,DADOS!$F$2:$F$101,CONTA!C17)</f>
        <v>1</v>
      </c>
      <c r="F17" s="2">
        <f>SUMIFS(DADOS!$G$2:$G$101,DADOS!$D$2:$D$101,CONTA!$A17,DADOS!$B$2:B$101,Home!$B$1)</f>
        <v>0</v>
      </c>
      <c r="H17">
        <v>27</v>
      </c>
      <c r="I17" s="2" t="str">
        <f>VLOOKUP(H17,PARTIDO!A17:'PARTIDO'!B49,2,)</f>
        <v>DC</v>
      </c>
    </row>
    <row r="18" spans="1:9" x14ac:dyDescent="0.3">
      <c r="A18">
        <v>28</v>
      </c>
      <c r="B18" s="2">
        <f>SUMIFS(DADOS!$G$2:$G$101,DADOS!$F$2:$F$101,CONTA!C18,DADOS!B18:$B117,Home!$B$1)</f>
        <v>4</v>
      </c>
      <c r="C18" s="2" t="s">
        <v>39</v>
      </c>
      <c r="D18" s="2">
        <f>SUMIFS(DADOS!$G$2:$G$101,DADOS!$F$2:$F$101,CONTA!C18)</f>
        <v>4</v>
      </c>
      <c r="F18" s="2">
        <f>SUMIFS(DADOS!$G$2:$G$101,DADOS!$D$2:$D$101,CONTA!$A18,DADOS!$B$2:B$101,Home!$B$1)</f>
        <v>5</v>
      </c>
      <c r="H18">
        <v>28</v>
      </c>
      <c r="I18" s="2" t="str">
        <f>VLOOKUP(H18,PARTIDO!A18:'PARTIDO'!B50,2,)</f>
        <v>PRTB</v>
      </c>
    </row>
    <row r="19" spans="1:9" x14ac:dyDescent="0.3">
      <c r="A19">
        <v>29</v>
      </c>
      <c r="B19" s="2">
        <f>SUMIFS(DADOS!$G$2:$G$101,DADOS!$F$2:$F$101,CONTA!C19,DADOS!B19:$B118,Home!$B$1)</f>
        <v>1</v>
      </c>
      <c r="C19" s="2" t="s">
        <v>41</v>
      </c>
      <c r="D19" s="2">
        <f>SUMIFS(DADOS!$G$2:$G$101,DADOS!$F$2:$F$101,CONTA!C19)</f>
        <v>1</v>
      </c>
      <c r="F19" s="2">
        <f>SUMIFS(DADOS!$G$2:$G$101,DADOS!$D$2:$D$101,CONTA!$A19,DADOS!$B$2:B$101,Home!$B$1)</f>
        <v>0</v>
      </c>
      <c r="H19">
        <v>29</v>
      </c>
      <c r="I19" s="2" t="str">
        <f>VLOOKUP(H19,PARTIDO!A19:'PARTIDO'!B51,2,)</f>
        <v>PCO</v>
      </c>
    </row>
    <row r="20" spans="1:9" x14ac:dyDescent="0.3">
      <c r="A20">
        <v>30</v>
      </c>
      <c r="B20" s="2">
        <f>SUMIFS(DADOS!$G$2:$G$101,DADOS!$F$2:$F$101,CONTA!C20,DADOS!B20:$B119,Home!$B$1)</f>
        <v>1</v>
      </c>
      <c r="C20" s="2" t="s">
        <v>43</v>
      </c>
      <c r="D20" s="2">
        <f>SUMIFS(DADOS!$G$2:$G$101,DADOS!$F$2:$F$101,CONTA!C20)</f>
        <v>1</v>
      </c>
      <c r="F20" s="2">
        <f>SUMIFS(DADOS!$G$2:$G$101,DADOS!$D$2:$D$101,CONTA!$A20,DADOS!$B$2:B$101,Home!$B$1)</f>
        <v>11</v>
      </c>
      <c r="H20">
        <v>30</v>
      </c>
      <c r="I20" s="2" t="str">
        <f>VLOOKUP(H20,PARTIDO!A20:'PARTIDO'!B52,2,)</f>
        <v>NOVO</v>
      </c>
    </row>
    <row r="21" spans="1:9" x14ac:dyDescent="0.3">
      <c r="A21">
        <v>33</v>
      </c>
      <c r="B21" s="2">
        <f>SUMIFS(DADOS!$G$2:$G$101,DADOS!$F$2:$F$101,CONTA!C21,DADOS!B21:$B120,Home!$B$1)</f>
        <v>2</v>
      </c>
      <c r="C21" s="2" t="s">
        <v>45</v>
      </c>
      <c r="D21" s="2">
        <f>SUMIFS(DADOS!$G$2:$G$101,DADOS!$F$2:$F$101,CONTA!C21)</f>
        <v>2</v>
      </c>
      <c r="F21" s="2">
        <f>SUMIFS(DADOS!$G$2:$G$101,DADOS!$D$2:$D$101,CONTA!$A21,DADOS!$B$2:B$101,Home!$B$1)</f>
        <v>1</v>
      </c>
      <c r="H21">
        <v>33</v>
      </c>
      <c r="I21" s="2" t="str">
        <f>VLOOKUP(H21,PARTIDO!A21:'PARTIDO'!B53,2,)</f>
        <v>PMN</v>
      </c>
    </row>
    <row r="22" spans="1:9" x14ac:dyDescent="0.3">
      <c r="A22">
        <v>35</v>
      </c>
      <c r="B22" s="2">
        <f>SUMIFS(DADOS!$G$2:$G$101,DADOS!$F$2:$F$101,CONTA!C22,DADOS!B22:$B121,Home!$B$1)</f>
        <v>1</v>
      </c>
      <c r="C22" s="2" t="s">
        <v>47</v>
      </c>
      <c r="D22" s="2">
        <f>SUMIFS(DADOS!$G$2:$G$101,DADOS!$F$2:$F$101,CONTA!C22)</f>
        <v>1</v>
      </c>
      <c r="F22" s="2">
        <f>SUMIFS(DADOS!$G$2:$G$101,DADOS!$D$2:$D$101,CONTA!$A22,DADOS!$B$2:B$101,Home!$B$1)</f>
        <v>0</v>
      </c>
      <c r="H22">
        <v>35</v>
      </c>
      <c r="I22" s="2" t="str">
        <f>VLOOKUP(H22,PARTIDO!A22:'PARTIDO'!B54,2,)</f>
        <v>PMB</v>
      </c>
    </row>
    <row r="23" spans="1:9" x14ac:dyDescent="0.3">
      <c r="A23">
        <v>36</v>
      </c>
      <c r="B23" s="2">
        <f>SUMIFS(DADOS!$G$2:$G$101,DADOS!$F$2:$F$101,CONTA!C23,DADOS!B23:$B122,Home!$B$1)</f>
        <v>1</v>
      </c>
      <c r="C23" s="2" t="s">
        <v>49</v>
      </c>
      <c r="D23" s="2">
        <f>SUMIFS(DADOS!$G$2:$G$101,DADOS!$F$2:$F$101,CONTA!C23)</f>
        <v>1</v>
      </c>
      <c r="F23" s="2">
        <f>SUMIFS(DADOS!$G$2:$G$101,DADOS!$D$2:$D$101,CONTA!$A23,DADOS!$B$2:B$101,Home!$B$1)</f>
        <v>0</v>
      </c>
      <c r="H23">
        <v>36</v>
      </c>
      <c r="I23" s="2" t="str">
        <f>VLOOKUP(H23,PARTIDO!A23:'PARTIDO'!B55,2,)</f>
        <v>PTC</v>
      </c>
    </row>
    <row r="24" spans="1:9" x14ac:dyDescent="0.3">
      <c r="A24">
        <v>40</v>
      </c>
      <c r="B24" s="2">
        <f>SUMIFS(DADOS!$G$2:$G$101,DADOS!$F$2:$F$101,CONTA!C24,DADOS!B24:$B123,Home!$B$1)</f>
        <v>1</v>
      </c>
      <c r="C24" s="2" t="s">
        <v>51</v>
      </c>
      <c r="D24" s="2">
        <f>SUMIFS(DADOS!$G$2:$G$101,DADOS!$F$2:$F$101,CONTA!C24)</f>
        <v>1</v>
      </c>
      <c r="F24" s="2">
        <f>SUMIFS(DADOS!$G$2:$G$101,DADOS!$D$2:$D$101,CONTA!$A24,DADOS!$B$2:B$101,Home!$B$1)</f>
        <v>30</v>
      </c>
      <c r="H24">
        <v>40</v>
      </c>
      <c r="I24" s="2" t="str">
        <f>VLOOKUP(H24,PARTIDO!A24:'PARTIDO'!B56,2,)</f>
        <v>PSB</v>
      </c>
    </row>
    <row r="25" spans="1:9" x14ac:dyDescent="0.3">
      <c r="A25">
        <v>43</v>
      </c>
      <c r="B25" s="2">
        <f>SUMIFS(DADOS!$G$2:$G$101,DADOS!$F$2:$F$101,CONTA!C25,DADOS!B25:$B124,Home!$B$1)</f>
        <v>2</v>
      </c>
      <c r="C25" s="2" t="s">
        <v>53</v>
      </c>
      <c r="D25" s="2">
        <f>SUMIFS(DADOS!$G$2:$G$101,DADOS!$F$2:$F$101,CONTA!C25)</f>
        <v>2</v>
      </c>
      <c r="F25" s="2">
        <f>SUMIFS(DADOS!$G$2:$G$101,DADOS!$D$2:$D$101,CONTA!$A25,DADOS!$B$2:B$101,Home!$B$1)</f>
        <v>9</v>
      </c>
      <c r="H25">
        <v>43</v>
      </c>
      <c r="I25" s="2" t="str">
        <f>VLOOKUP(H25,PARTIDO!A25:'PARTIDO'!B57,2,)</f>
        <v>PV</v>
      </c>
    </row>
    <row r="26" spans="1:9" x14ac:dyDescent="0.3">
      <c r="A26">
        <v>45</v>
      </c>
      <c r="B26" s="2">
        <f>SUMIFS(DADOS!$G$2:$G$101,DADOS!$F$2:$F$101,CONTA!C26,DADOS!B26:$B125,Home!$B$1)</f>
        <v>1</v>
      </c>
      <c r="C26" s="2" t="s">
        <v>55</v>
      </c>
      <c r="D26" s="2">
        <f>SUMIFS(DADOS!$G$2:$G$101,DADOS!$F$2:$F$101,CONTA!C26)</f>
        <v>1</v>
      </c>
      <c r="F26" s="2">
        <f>SUMIFS(DADOS!$G$2:$G$101,DADOS!$D$2:$D$101,CONTA!$A26,DADOS!$B$2:B$101,Home!$B$1)</f>
        <v>135</v>
      </c>
      <c r="H26">
        <v>45</v>
      </c>
      <c r="I26" s="2" t="str">
        <f>VLOOKUP(H26,PARTIDO!A26:'PARTIDO'!B58,2,)</f>
        <v>PSDB</v>
      </c>
    </row>
    <row r="27" spans="1:9" x14ac:dyDescent="0.3">
      <c r="A27">
        <v>50</v>
      </c>
      <c r="B27" s="2">
        <f>SUMIFS(DADOS!$G$2:$G$101,DADOS!$F$2:$F$101,CONTA!C27,DADOS!B27:$B126,Home!$B$1)</f>
        <v>1</v>
      </c>
      <c r="C27" s="2" t="s">
        <v>57</v>
      </c>
      <c r="D27" s="2">
        <f>SUMIFS(DADOS!$G$2:$G$101,DADOS!$F$2:$F$101,CONTA!C27)</f>
        <v>1</v>
      </c>
      <c r="F27" s="2">
        <f>SUMIFS(DADOS!$G$2:$G$101,DADOS!$D$2:$D$101,CONTA!$A27,DADOS!$B$2:B$101,Home!$B$1)</f>
        <v>59</v>
      </c>
      <c r="H27">
        <v>50</v>
      </c>
      <c r="I27" s="2" t="str">
        <f>VLOOKUP(H27,PARTIDO!A27:'PARTIDO'!B59,2,)</f>
        <v>PSOL</v>
      </c>
    </row>
    <row r="28" spans="1:9" x14ac:dyDescent="0.3">
      <c r="A28">
        <v>51</v>
      </c>
      <c r="B28" s="2">
        <f>SUMIFS(DADOS!$G$2:$G$101,DADOS!$F$2:$F$101,CONTA!C28,DADOS!B28:$B127,Home!$B$1)</f>
        <v>1</v>
      </c>
      <c r="C28" s="2" t="s">
        <v>59</v>
      </c>
      <c r="D28" s="2">
        <f>SUMIFS(DADOS!$G$2:$G$101,DADOS!$F$2:$F$101,CONTA!C28)</f>
        <v>1</v>
      </c>
      <c r="F28" s="2">
        <f>SUMIFS(DADOS!$G$2:$G$101,DADOS!$D$2:$D$101,CONTA!$A28,DADOS!$B$2:B$101,Home!$B$1)</f>
        <v>13</v>
      </c>
      <c r="H28">
        <v>51</v>
      </c>
      <c r="I28" s="2" t="str">
        <f>VLOOKUP(H28,PARTIDO!A28:'PARTIDO'!B60,2,)</f>
        <v>PATRIOTA</v>
      </c>
    </row>
    <row r="29" spans="1:9" x14ac:dyDescent="0.3">
      <c r="A29">
        <v>55</v>
      </c>
      <c r="B29" s="2">
        <f>SUMIFS(DADOS!$G$2:$G$101,DADOS!$F$2:$F$101,CONTA!C29,DADOS!B29:$B128,Home!$B$1)</f>
        <v>1</v>
      </c>
      <c r="C29" s="2" t="s">
        <v>61</v>
      </c>
      <c r="D29" s="2">
        <f>SUMIFS(DADOS!$G$2:$G$101,DADOS!$F$2:$F$101,CONTA!C29)</f>
        <v>1</v>
      </c>
      <c r="F29" s="2">
        <f>SUMIFS(DADOS!$G$2:$G$101,DADOS!$D$2:$D$101,CONTA!$A29,DADOS!$B$2:B$101,Home!$B$1)</f>
        <v>17</v>
      </c>
      <c r="H29">
        <v>55</v>
      </c>
      <c r="I29" s="2" t="str">
        <f>VLOOKUP(H29,PARTIDO!A29:'PARTIDO'!B61,2,)</f>
        <v>PSD</v>
      </c>
    </row>
    <row r="30" spans="1:9" x14ac:dyDescent="0.3">
      <c r="A30">
        <v>65</v>
      </c>
      <c r="B30" s="2">
        <f>SUMIFS(DADOS!$G$2:$G$101,DADOS!$F$2:$F$101,CONTA!C30,DADOS!B30:$B129,Home!$B$1)</f>
        <v>1</v>
      </c>
      <c r="C30" s="2" t="s">
        <v>63</v>
      </c>
      <c r="D30" s="2">
        <f>SUMIFS(DADOS!$G$2:$G$101,DADOS!$F$2:$F$101,CONTA!C30)</f>
        <v>1</v>
      </c>
      <c r="F30" s="2">
        <f>SUMIFS(DADOS!$G$2:$G$101,DADOS!$D$2:$D$101,CONTA!$A30,DADOS!$B$2:B$101,Home!$B$1)</f>
        <v>2</v>
      </c>
      <c r="H30">
        <v>65</v>
      </c>
      <c r="I30" s="2" t="str">
        <f>VLOOKUP(H30,PARTIDO!A30:'PARTIDO'!B62,2,)</f>
        <v>PC do B</v>
      </c>
    </row>
    <row r="31" spans="1:9" x14ac:dyDescent="0.3">
      <c r="A31">
        <v>70</v>
      </c>
      <c r="B31" s="2">
        <f>SUMIFS(DADOS!$G$2:$G$101,DADOS!$F$2:$F$101,CONTA!C31,DADOS!B31:$B130,Home!$B$1)</f>
        <v>1</v>
      </c>
      <c r="C31" s="2" t="s">
        <v>65</v>
      </c>
      <c r="D31" s="2">
        <f>SUMIFS(DADOS!$G$2:$G$101,DADOS!$F$2:$F$101,CONTA!C31)</f>
        <v>1</v>
      </c>
      <c r="F31" s="2">
        <f>SUMIFS(DADOS!$G$2:$G$101,DADOS!$D$2:$D$101,CONTA!$A31,DADOS!$B$2:B$101,Home!$B$1)</f>
        <v>1</v>
      </c>
      <c r="H31">
        <v>70</v>
      </c>
      <c r="I31" s="2" t="str">
        <f>VLOOKUP(H31,PARTIDO!A31:'PARTIDO'!B63,2,)</f>
        <v>AVANTE</v>
      </c>
    </row>
    <row r="32" spans="1:9" x14ac:dyDescent="0.3">
      <c r="A32">
        <v>77</v>
      </c>
      <c r="B32" s="2">
        <f>SUMIFS(DADOS!$G$2:$G$101,DADOS!$F$2:$F$101,CONTA!C32,DADOS!B32:$B131,Home!$B$1)</f>
        <v>1</v>
      </c>
      <c r="C32" s="2" t="s">
        <v>67</v>
      </c>
      <c r="D32" s="2">
        <f>SUMIFS(DADOS!$G$2:$G$101,DADOS!$F$2:$F$101,CONTA!C32)</f>
        <v>1</v>
      </c>
      <c r="F32" s="2">
        <f>SUMIFS(DADOS!$G$2:$G$101,DADOS!$D$2:$D$101,CONTA!$A32,DADOS!$B$2:B$101,Home!$B$1)</f>
        <v>0</v>
      </c>
      <c r="H32">
        <v>77</v>
      </c>
      <c r="I32" s="2" t="str">
        <f>VLOOKUP(H32,PARTIDO!A32:'PARTIDO'!B64,2,)</f>
        <v>SOLIDARIEDADE</v>
      </c>
    </row>
    <row r="33" spans="1:9" x14ac:dyDescent="0.3">
      <c r="A33">
        <v>80</v>
      </c>
      <c r="B33" s="2">
        <f>SUMIFS(DADOS!$G$2:$G$101,DADOS!$F$2:$F$101,CONTA!C33,DADOS!B33:$B132,Home!$B$1)</f>
        <v>3</v>
      </c>
      <c r="C33" s="2" t="s">
        <v>69</v>
      </c>
      <c r="D33" s="2">
        <f>SUMIFS(DADOS!$G$2:$G$101,DADOS!$F$2:$F$101,CONTA!C33)</f>
        <v>3</v>
      </c>
      <c r="F33" s="2">
        <f>SUMIFS(DADOS!$G$2:$G$101,DADOS!$D$2:$D$101,CONTA!$A33,DADOS!$B$2:B$101,Home!$B$1)</f>
        <v>0</v>
      </c>
      <c r="H33">
        <v>80</v>
      </c>
      <c r="I33" s="2" t="str">
        <f>VLOOKUP(H33,PARTIDO!A33:'PARTIDO'!B65,2,)</f>
        <v>UP</v>
      </c>
    </row>
    <row r="34" spans="1:9" x14ac:dyDescent="0.3">
      <c r="A34">
        <v>90</v>
      </c>
      <c r="B34" s="2">
        <f>SUMIFS(DADOS!$G$2:$G$101,DADOS!$F$2:$F$101,CONTA!C34,DADOS!B34:$B133,Home!$B$1)</f>
        <v>1</v>
      </c>
      <c r="C34" s="2" t="s">
        <v>71</v>
      </c>
      <c r="D34" s="2">
        <f>SUMIFS(DADOS!$G$2:$G$101,DADOS!$F$2:$F$101,CONTA!C34)</f>
        <v>1</v>
      </c>
      <c r="F34" s="2">
        <f>SUMIFS(DADOS!$G$2:$G$101,DADOS!$D$2:$D$101,CONTA!$A34,DADOS!$B$2:B$101,Home!$B$1)</f>
        <v>1</v>
      </c>
      <c r="H34">
        <v>90</v>
      </c>
      <c r="I34" s="2" t="str">
        <f>VLOOKUP(H34,PARTIDO!A34:'PARTIDO'!B66,2,)</f>
        <v>PROS</v>
      </c>
    </row>
    <row r="35" spans="1:9" x14ac:dyDescent="0.3">
      <c r="B35" s="2">
        <f>SUMIFS(DADOS!$G$2:$G$101,DADOS!$F$2:$F$101,CONTA!C35,DADOS!B35:$B134,Home!$B$1)</f>
        <v>1</v>
      </c>
      <c r="C35" s="2" t="s">
        <v>73</v>
      </c>
      <c r="D35" s="2">
        <f>SUMIFS(DADOS!$G$2:$G$101,DADOS!$F$2:$F$101,CONTA!C35)</f>
        <v>1</v>
      </c>
      <c r="F35" s="2">
        <f>SUMIFS(DADOS!$G$2:$G$101,DADOS!$D$2:$D$101,CONTA!$A35,DADOS!$B$2:B$101,Home!$B$1)</f>
        <v>0</v>
      </c>
    </row>
    <row r="36" spans="1:9" x14ac:dyDescent="0.3">
      <c r="B36" s="2">
        <f>SUMIFS(DADOS!$G$2:$G$101,DADOS!$F$2:$F$101,CONTA!C36,DADOS!B36:$B135,Home!$B$1)</f>
        <v>2</v>
      </c>
      <c r="C36" s="2" t="s">
        <v>75</v>
      </c>
      <c r="D36" s="2">
        <f>SUMIFS(DADOS!$G$2:$G$101,DADOS!$F$2:$F$101,CONTA!C36)</f>
        <v>2</v>
      </c>
      <c r="F36" s="2">
        <f>SUMIFS(DADOS!$G$2:$G$101,DADOS!$D$2:$D$101,CONTA!$A36,DADOS!$B$2:B$101,Home!$B$1)</f>
        <v>0</v>
      </c>
    </row>
    <row r="37" spans="1:9" x14ac:dyDescent="0.3">
      <c r="B37" s="2">
        <f>SUMIFS(DADOS!$G$2:$G$101,DADOS!$F$2:$F$101,CONTA!C37,DADOS!B37:$B136,Home!$B$1)</f>
        <v>2</v>
      </c>
      <c r="C37" s="2" t="s">
        <v>77</v>
      </c>
      <c r="D37" s="2">
        <f>SUMIFS(DADOS!$G$2:$G$101,DADOS!$F$2:$F$101,CONTA!C37)</f>
        <v>2</v>
      </c>
      <c r="F37" s="2">
        <f>SUMIFS(DADOS!$G$2:$G$101,DADOS!$D$2:$D$101,CONTA!$A37,DADOS!$B$2:B$101,Home!$B$1)</f>
        <v>0</v>
      </c>
    </row>
    <row r="38" spans="1:9" x14ac:dyDescent="0.3">
      <c r="B38" s="2">
        <f>SUMIFS(DADOS!$G$2:$G$101,DADOS!$F$2:$F$101,CONTA!C38,DADOS!B38:$B137,Home!$B$1)</f>
        <v>1</v>
      </c>
      <c r="C38" s="2" t="s">
        <v>79</v>
      </c>
      <c r="D38" s="2">
        <f>SUMIFS(DADOS!$G$2:$G$101,DADOS!$F$2:$F$101,CONTA!C38)</f>
        <v>1</v>
      </c>
      <c r="F38" s="2">
        <f>SUMIFS(DADOS!$G$2:$G$101,DADOS!$D$2:$D$101,CONTA!$A38,DADOS!$B$2:B$101,Home!$B$1)</f>
        <v>0</v>
      </c>
    </row>
    <row r="39" spans="1:9" x14ac:dyDescent="0.3">
      <c r="B39" s="2">
        <f>SUMIFS(DADOS!$G$2:$G$101,DADOS!$F$2:$F$101,CONTA!C39,DADOS!B39:$B138,Home!$B$1)</f>
        <v>1</v>
      </c>
      <c r="C39" s="2" t="s">
        <v>81</v>
      </c>
      <c r="D39" s="2">
        <f>SUMIFS(DADOS!$G$2:$G$101,DADOS!$F$2:$F$101,CONTA!C39)</f>
        <v>1</v>
      </c>
      <c r="F39" s="2">
        <f>SUMIFS(DADOS!$G$2:$G$101,DADOS!$D$2:$D$101,CONTA!$A39,DADOS!$B$2:B$101,Home!$B$1)</f>
        <v>0</v>
      </c>
    </row>
    <row r="40" spans="1:9" x14ac:dyDescent="0.3">
      <c r="B40" s="2">
        <f>SUMIFS(DADOS!$G$2:$G$101,DADOS!$F$2:$F$101,CONTA!C40,DADOS!B40:$B139,Home!$B$1)</f>
        <v>1</v>
      </c>
      <c r="C40" s="2" t="s">
        <v>83</v>
      </c>
      <c r="D40" s="2">
        <f>SUMIFS(DADOS!$G$2:$G$101,DADOS!$F$2:$F$101,CONTA!C40)</f>
        <v>1</v>
      </c>
      <c r="F40" s="2">
        <f>SUMIFS(DADOS!$G$2:$G$101,DADOS!$D$2:$D$101,CONTA!$A40,DADOS!$B$2:B$101,Home!$B$1)</f>
        <v>0</v>
      </c>
    </row>
    <row r="41" spans="1:9" x14ac:dyDescent="0.3">
      <c r="B41" s="2">
        <f>SUMIFS(DADOS!$G$2:$G$101,DADOS!$F$2:$F$101,CONTA!C41,DADOS!B41:$B140,Home!$B$1)</f>
        <v>2</v>
      </c>
      <c r="C41" s="2" t="s">
        <v>85</v>
      </c>
      <c r="D41" s="2">
        <f>SUMIFS(DADOS!$G$2:$G$101,DADOS!$F$2:$F$101,CONTA!C41)</f>
        <v>2</v>
      </c>
      <c r="F41" s="2">
        <f>SUMIFS(DADOS!$G$2:$G$101,DADOS!$D$2:$D$101,CONTA!$A41,DADOS!$B$2:B$101,Home!$B$1)</f>
        <v>0</v>
      </c>
    </row>
    <row r="42" spans="1:9" x14ac:dyDescent="0.3">
      <c r="B42" s="2">
        <f>SUMIFS(DADOS!$G$2:$G$101,DADOS!$F$2:$F$101,CONTA!C42,DADOS!B42:$B141,Home!$B$1)</f>
        <v>1</v>
      </c>
      <c r="C42" s="2" t="s">
        <v>87</v>
      </c>
      <c r="D42" s="2">
        <f>SUMIFS(DADOS!$G$2:$G$101,DADOS!$F$2:$F$101,CONTA!C42)</f>
        <v>1</v>
      </c>
      <c r="F42" s="2">
        <f>SUMIFS(DADOS!$G$2:$G$101,DADOS!$D$2:$D$101,CONTA!$A42,DADOS!$B$2:B$101,Home!$B$1)</f>
        <v>0</v>
      </c>
    </row>
    <row r="43" spans="1:9" x14ac:dyDescent="0.3">
      <c r="B43" s="2">
        <f>SUMIFS(DADOS!$G$2:$G$101,DADOS!$F$2:$F$101,CONTA!C43,DADOS!B43:$B142,Home!$B$1)</f>
        <v>3</v>
      </c>
      <c r="C43" s="2" t="s">
        <v>89</v>
      </c>
      <c r="D43" s="2">
        <f>SUMIFS(DADOS!$G$2:$G$101,DADOS!$F$2:$F$101,CONTA!C43)</f>
        <v>3</v>
      </c>
      <c r="F43" s="2">
        <f>SUMIFS(DADOS!$G$2:$G$101,DADOS!$D$2:$D$101,CONTA!$A43,DADOS!$B$2:B$101,Home!$B$1)</f>
        <v>0</v>
      </c>
    </row>
    <row r="44" spans="1:9" x14ac:dyDescent="0.3">
      <c r="B44" s="2">
        <f>SUMIFS(DADOS!$G$2:$G$101,DADOS!$F$2:$F$101,CONTA!C44,DADOS!B44:$B143,Home!$B$1)</f>
        <v>1</v>
      </c>
      <c r="C44" s="2" t="s">
        <v>91</v>
      </c>
      <c r="D44" s="2">
        <f>SUMIFS(DADOS!$G$2:$G$101,DADOS!$F$2:$F$101,CONTA!C44)</f>
        <v>1</v>
      </c>
      <c r="F44" s="2">
        <f>SUMIFS(DADOS!$G$2:$G$101,DADOS!$D$2:$D$101,CONTA!$A44,DADOS!$B$2:B$101,Home!$B$1)</f>
        <v>0</v>
      </c>
    </row>
    <row r="45" spans="1:9" x14ac:dyDescent="0.3">
      <c r="B45" s="2">
        <f>SUMIFS(DADOS!$G$2:$G$101,DADOS!$F$2:$F$101,CONTA!C45,DADOS!B45:$B144,Home!$B$1)</f>
        <v>2</v>
      </c>
      <c r="C45" s="2" t="s">
        <v>93</v>
      </c>
      <c r="D45" s="2">
        <f>SUMIFS(DADOS!$G$2:$G$101,DADOS!$F$2:$F$101,CONTA!C45)</f>
        <v>2</v>
      </c>
      <c r="F45" s="2">
        <f>SUMIFS(DADOS!$G$2:$G$101,DADOS!$D$2:$D$101,CONTA!$A45,DADOS!$B$2:B$101,Home!$B$1)</f>
        <v>0</v>
      </c>
    </row>
    <row r="46" spans="1:9" x14ac:dyDescent="0.3">
      <c r="B46" s="2">
        <f>SUMIFS(DADOS!$G$2:$G$101,DADOS!$F$2:$F$101,CONTA!C46,DADOS!B46:$B145,Home!$B$1)</f>
        <v>1</v>
      </c>
      <c r="C46" s="2" t="s">
        <v>95</v>
      </c>
      <c r="D46" s="2">
        <f>SUMIFS(DADOS!$G$2:$G$101,DADOS!$F$2:$F$101,CONTA!C46)</f>
        <v>1</v>
      </c>
      <c r="F46" s="2">
        <f>SUMIFS(DADOS!$G$2:$G$101,DADOS!$D$2:$D$101,CONTA!$A46,DADOS!$B$2:B$101,Home!$B$1)</f>
        <v>0</v>
      </c>
    </row>
    <row r="47" spans="1:9" x14ac:dyDescent="0.3">
      <c r="B47" s="2">
        <f>SUMIFS(DADOS!$G$2:$G$101,DADOS!$F$2:$F$101,CONTA!C47,DADOS!B47:$B146,Home!$B$1)</f>
        <v>1</v>
      </c>
      <c r="C47" s="2" t="s">
        <v>97</v>
      </c>
      <c r="D47" s="2">
        <f>SUMIFS(DADOS!$G$2:$G$101,DADOS!$F$2:$F$101,CONTA!C47)</f>
        <v>1</v>
      </c>
      <c r="F47" s="2">
        <f>SUMIFS(DADOS!$G$2:$G$101,DADOS!$D$2:$D$101,CONTA!$A47,DADOS!$B$2:B$101,Home!$B$1)</f>
        <v>0</v>
      </c>
    </row>
    <row r="48" spans="1:9" x14ac:dyDescent="0.3">
      <c r="B48" s="2">
        <f>SUMIFS(DADOS!$G$2:$G$101,DADOS!$F$2:$F$101,CONTA!C48,DADOS!B48:$B147,Home!$B$1)</f>
        <v>5</v>
      </c>
      <c r="C48" s="2" t="s">
        <v>99</v>
      </c>
      <c r="D48" s="2">
        <f>SUMIFS(DADOS!$G$2:$G$101,DADOS!$F$2:$F$101,CONTA!C48)</f>
        <v>5</v>
      </c>
      <c r="F48" s="2">
        <f>SUMIFS(DADOS!$G$2:$G$101,DADOS!$D$2:$D$101,CONTA!$A48,DADOS!$B$2:B$101,Home!$B$1)</f>
        <v>0</v>
      </c>
    </row>
    <row r="49" spans="2:6" x14ac:dyDescent="0.3">
      <c r="B49" s="2">
        <f>SUMIFS(DADOS!$G$2:$G$101,DADOS!$F$2:$F$101,CONTA!C49,DADOS!B49:$B148,Home!$B$1)</f>
        <v>1</v>
      </c>
      <c r="C49" s="2" t="s">
        <v>101</v>
      </c>
      <c r="D49" s="2">
        <f>SUMIFS(DADOS!$G$2:$G$101,DADOS!$F$2:$F$101,CONTA!C49)</f>
        <v>1</v>
      </c>
      <c r="F49" s="2">
        <f>SUMIFS(DADOS!$G$2:$G$101,DADOS!$D$2:$D$101,CONTA!$A49,DADOS!$B$2:B$101,Home!$B$1)</f>
        <v>0</v>
      </c>
    </row>
    <row r="50" spans="2:6" x14ac:dyDescent="0.3">
      <c r="B50" s="2">
        <f>SUMIFS(DADOS!$G$2:$G$101,DADOS!$F$2:$F$101,CONTA!C50,DADOS!B50:$B149,Home!$B$1)</f>
        <v>1</v>
      </c>
      <c r="C50" s="2" t="s">
        <v>103</v>
      </c>
      <c r="D50" s="2">
        <f>SUMIFS(DADOS!$G$2:$G$101,DADOS!$F$2:$F$101,CONTA!C50)</f>
        <v>1</v>
      </c>
      <c r="F50" s="2">
        <f>SUMIFS(DADOS!$G$2:$G$101,DADOS!$D$2:$D$101,CONTA!$A50,DADOS!$B$2:B$101,Home!$B$1)</f>
        <v>0</v>
      </c>
    </row>
    <row r="51" spans="2:6" x14ac:dyDescent="0.3">
      <c r="B51" s="2">
        <f>SUMIFS(DADOS!$G$2:$G$101,DADOS!$F$2:$F$101,CONTA!C51,DADOS!B51:$B150,Home!$B$1)</f>
        <v>1</v>
      </c>
      <c r="C51" s="2" t="s">
        <v>105</v>
      </c>
      <c r="D51" s="2">
        <f>SUMIFS(DADOS!$G$2:$G$101,DADOS!$F$2:$F$101,CONTA!C51)</f>
        <v>1</v>
      </c>
      <c r="F51" s="2">
        <f>SUMIFS(DADOS!$G$2:$G$101,DADOS!$D$2:$D$101,CONTA!$A51,DADOS!$B$2:B$101,Home!$B$1)</f>
        <v>0</v>
      </c>
    </row>
    <row r="52" spans="2:6" x14ac:dyDescent="0.3">
      <c r="B52" s="2">
        <f>SUMIFS(DADOS!$G$2:$G$101,DADOS!$F$2:$F$101,CONTA!C52,DADOS!B52:$B151,Home!$B$1)</f>
        <v>0</v>
      </c>
      <c r="C52" s="2" t="s">
        <v>107</v>
      </c>
      <c r="D52" s="2">
        <f>SUMIFS(DADOS!$G$2:$G$101,DADOS!$F$2:$F$101,CONTA!C52)</f>
        <v>2</v>
      </c>
      <c r="F52" s="2">
        <f>SUMIFS(DADOS!$G$2:$G$101,DADOS!$D$2:$D$101,CONTA!$A52,DADOS!$B$2:B$101,Home!$B$1)</f>
        <v>0</v>
      </c>
    </row>
    <row r="53" spans="2:6" x14ac:dyDescent="0.3">
      <c r="B53" s="2">
        <f>SUMIFS(DADOS!$G$2:$G$101,DADOS!$F$2:$F$101,CONTA!C53,DADOS!B53:$B152,Home!$B$1)</f>
        <v>0</v>
      </c>
      <c r="C53" s="2" t="s">
        <v>109</v>
      </c>
      <c r="D53" s="2">
        <f>SUMIFS(DADOS!$G$2:$G$101,DADOS!$F$2:$F$101,CONTA!C53)</f>
        <v>1</v>
      </c>
      <c r="F53" s="2">
        <f>SUMIFS(DADOS!$G$2:$G$101,DADOS!$D$2:$D$101,CONTA!$A53,DADOS!$B$2:B$101,Home!$B$1)</f>
        <v>0</v>
      </c>
    </row>
    <row r="54" spans="2:6" x14ac:dyDescent="0.3">
      <c r="B54" s="2">
        <f>SUMIFS(DADOS!$G$2:$G$101,DADOS!$F$2:$F$101,CONTA!C54,DADOS!B54:$B153,Home!$B$1)</f>
        <v>0</v>
      </c>
      <c r="C54" s="2" t="s">
        <v>111</v>
      </c>
      <c r="D54" s="2">
        <f>SUMIFS(DADOS!$G$2:$G$101,DADOS!$F$2:$F$101,CONTA!C54)</f>
        <v>2</v>
      </c>
      <c r="F54" s="2">
        <f>SUMIFS(DADOS!$G$2:$G$101,DADOS!$D$2:$D$101,CONTA!$A54,DADOS!$B$2:B$101,Home!$B$1)</f>
        <v>0</v>
      </c>
    </row>
    <row r="55" spans="2:6" x14ac:dyDescent="0.3">
      <c r="B55" s="2">
        <f>SUMIFS(DADOS!$G$2:$G$101,DADOS!$F$2:$F$101,CONTA!C55,DADOS!B55:$B154,Home!$B$1)</f>
        <v>0</v>
      </c>
      <c r="C55" s="2" t="s">
        <v>113</v>
      </c>
      <c r="D55" s="2">
        <f>SUMIFS(DADOS!$G$2:$G$101,DADOS!$F$2:$F$101,CONTA!C55)</f>
        <v>1</v>
      </c>
      <c r="F55" s="2">
        <f>SUMIFS(DADOS!$G$2:$G$101,DADOS!$D$2:$D$101,CONTA!$A55,DADOS!$B$2:B$101,Home!$B$1)</f>
        <v>0</v>
      </c>
    </row>
    <row r="56" spans="2:6" x14ac:dyDescent="0.3">
      <c r="B56" s="2">
        <f>SUMIFS(DADOS!$G$2:$G$101,DADOS!$F$2:$F$101,CONTA!C56,DADOS!B56:$B155,Home!$B$1)</f>
        <v>0</v>
      </c>
      <c r="C56" s="2" t="s">
        <v>115</v>
      </c>
      <c r="D56" s="2">
        <f>SUMIFS(DADOS!$G$2:$G$101,DADOS!$F$2:$F$101,CONTA!C56)</f>
        <v>1</v>
      </c>
      <c r="F56" s="2">
        <f>SUMIFS(DADOS!$G$2:$G$101,DADOS!$D$2:$D$101,CONTA!$A56,DADOS!$B$2:B$101,Home!$B$1)</f>
        <v>0</v>
      </c>
    </row>
    <row r="57" spans="2:6" x14ac:dyDescent="0.3">
      <c r="B57" s="2">
        <f>SUMIFS(DADOS!$G$2:$G$101,DADOS!$F$2:$F$101,CONTA!C57,DADOS!B57:$B156,Home!$B$1)</f>
        <v>0</v>
      </c>
      <c r="C57" s="2" t="s">
        <v>117</v>
      </c>
      <c r="D57" s="2">
        <f>SUMIFS(DADOS!$G$2:$G$101,DADOS!$F$2:$F$101,CONTA!C57)</f>
        <v>1</v>
      </c>
      <c r="F57" s="2">
        <f>SUMIFS(DADOS!$G$2:$G$101,DADOS!$D$2:$D$101,CONTA!$A57,DADOS!$B$2:B$101,Home!$B$1)</f>
        <v>0</v>
      </c>
    </row>
    <row r="58" spans="2:6" x14ac:dyDescent="0.3">
      <c r="B58" s="2">
        <f>SUMIFS(DADOS!$G$2:$G$101,DADOS!$F$2:$F$101,CONTA!C58,DADOS!B58:$B157,Home!$B$1)</f>
        <v>0</v>
      </c>
      <c r="C58" s="2" t="s">
        <v>119</v>
      </c>
      <c r="D58" s="2">
        <f>SUMIFS(DADOS!$G$2:$G$101,DADOS!$F$2:$F$101,CONTA!C58)</f>
        <v>1</v>
      </c>
      <c r="F58" s="2">
        <f>SUMIFS(DADOS!$G$2:$G$101,DADOS!$D$2:$D$101,CONTA!$A58,DADOS!$B$2:B$101,Home!$B$1)</f>
        <v>0</v>
      </c>
    </row>
    <row r="59" spans="2:6" x14ac:dyDescent="0.3">
      <c r="B59" s="2">
        <f>SUMIFS(DADOS!$G$2:$G$101,DADOS!$F$2:$F$101,CONTA!C59,DADOS!B59:$B158,Home!$B$1)</f>
        <v>0</v>
      </c>
      <c r="C59" s="2" t="s">
        <v>121</v>
      </c>
      <c r="D59" s="2">
        <f>SUMIFS(DADOS!$G$2:$G$101,DADOS!$F$2:$F$101,CONTA!C59)</f>
        <v>1</v>
      </c>
      <c r="F59" s="2">
        <f>SUMIFS(DADOS!$G$2:$G$101,DADOS!$D$2:$D$101,CONTA!$A59,DADOS!$B$2:B$101,Home!$B$1)</f>
        <v>0</v>
      </c>
    </row>
    <row r="60" spans="2:6" x14ac:dyDescent="0.3">
      <c r="B60" s="2">
        <f>SUMIFS(DADOS!$G$2:$G$101,DADOS!$F$2:$F$101,CONTA!C60,DADOS!B60:$B159,Home!$B$1)</f>
        <v>0</v>
      </c>
      <c r="C60" s="2" t="s">
        <v>123</v>
      </c>
      <c r="D60" s="2">
        <f>SUMIFS(DADOS!$G$2:$G$101,DADOS!$F$2:$F$101,CONTA!C60)</f>
        <v>1</v>
      </c>
      <c r="F60" s="2">
        <f>SUMIFS(DADOS!$G$2:$G$101,DADOS!$D$2:$D$101,CONTA!$A60,DADOS!$B$2:B$101,Home!$B$1)</f>
        <v>0</v>
      </c>
    </row>
    <row r="61" spans="2:6" x14ac:dyDescent="0.3">
      <c r="B61" s="2">
        <f>SUMIFS(DADOS!$G$2:$G$101,DADOS!$F$2:$F$101,CONTA!C61,DADOS!B61:$B160,Home!$B$1)</f>
        <v>0</v>
      </c>
      <c r="C61" s="2" t="s">
        <v>125</v>
      </c>
      <c r="D61" s="2">
        <f>SUMIFS(DADOS!$G$2:$G$101,DADOS!$F$2:$F$101,CONTA!C61)</f>
        <v>1</v>
      </c>
      <c r="F61" s="2">
        <f>SUMIFS(DADOS!$G$2:$G$101,DADOS!$D$2:$D$101,CONTA!$A61,DADOS!$B$2:B$101,Home!$B$1)</f>
        <v>0</v>
      </c>
    </row>
    <row r="62" spans="2:6" x14ac:dyDescent="0.3">
      <c r="B62" s="2">
        <f>SUMIFS(DADOS!$G$2:$G$101,DADOS!$F$2:$F$101,CONTA!C62,DADOS!B62:$B161,Home!$B$1)</f>
        <v>0</v>
      </c>
      <c r="C62" s="2" t="s">
        <v>127</v>
      </c>
      <c r="D62" s="2">
        <f>SUMIFS(DADOS!$G$2:$G$101,DADOS!$F$2:$F$101,CONTA!C62)</f>
        <v>3</v>
      </c>
      <c r="F62" s="2">
        <f>SUMIFS(DADOS!$G$2:$G$101,DADOS!$D$2:$D$101,CONTA!$A62,DADOS!$B$2:B$101,Home!$B$1)</f>
        <v>0</v>
      </c>
    </row>
    <row r="63" spans="2:6" x14ac:dyDescent="0.3">
      <c r="B63" s="2">
        <f>SUMIFS(DADOS!$G$2:$G$101,DADOS!$F$2:$F$101,CONTA!C63,DADOS!B63:$B162,Home!$B$1)</f>
        <v>0</v>
      </c>
      <c r="C63" s="2" t="s">
        <v>129</v>
      </c>
      <c r="D63" s="2">
        <f>SUMIFS(DADOS!$G$2:$G$101,DADOS!$F$2:$F$101,CONTA!C63)</f>
        <v>1</v>
      </c>
      <c r="F63" s="2">
        <f>SUMIFS(DADOS!$G$2:$G$101,DADOS!$D$2:$D$101,CONTA!$A63,DADOS!$B$2:B$101,Home!$B$1)</f>
        <v>0</v>
      </c>
    </row>
    <row r="64" spans="2:6" x14ac:dyDescent="0.3">
      <c r="B64" s="2">
        <f>SUMIFS(DADOS!$G$2:$G$101,DADOS!$F$2:$F$101,CONTA!C64,DADOS!B64:$B163,Home!$B$1)</f>
        <v>0</v>
      </c>
      <c r="C64" s="2" t="s">
        <v>131</v>
      </c>
      <c r="D64" s="2">
        <f>SUMIFS(DADOS!$G$2:$G$101,DADOS!$F$2:$F$101,CONTA!C64)</f>
        <v>1</v>
      </c>
      <c r="F64" s="2">
        <f>SUMIFS(DADOS!$G$2:$G$101,DADOS!$D$2:$D$101,CONTA!$A64,DADOS!$B$2:B$101,Home!$B$1)</f>
        <v>0</v>
      </c>
    </row>
    <row r="65" spans="2:6" x14ac:dyDescent="0.3">
      <c r="B65" s="2">
        <f>SUMIFS(DADOS!$G$2:$G$101,DADOS!$F$2:$F$101,CONTA!C65,DADOS!B65:$B164,Home!$B$1)</f>
        <v>0</v>
      </c>
      <c r="C65" s="2" t="s">
        <v>133</v>
      </c>
      <c r="D65" s="2">
        <f>SUMIFS(DADOS!$G$2:$G$101,DADOS!$F$2:$F$101,CONTA!C65)</f>
        <v>3</v>
      </c>
      <c r="F65" s="2">
        <f>SUMIFS(DADOS!$G$2:$G$101,DADOS!$D$2:$D$101,CONTA!$A65,DADOS!$B$2:B$101,Home!$B$1)</f>
        <v>0</v>
      </c>
    </row>
    <row r="66" spans="2:6" x14ac:dyDescent="0.3">
      <c r="B66" s="2">
        <f>SUMIFS(DADOS!$G$2:$G$101,DADOS!$F$2:$F$101,CONTA!C66,DADOS!B66:$B165,Home!$B$1)</f>
        <v>0</v>
      </c>
      <c r="C66" s="2" t="s">
        <v>135</v>
      </c>
      <c r="D66" s="2">
        <f>SUMIFS(DADOS!$G$2:$G$101,DADOS!$F$2:$F$101,CONTA!C66)</f>
        <v>1</v>
      </c>
      <c r="F66" s="2">
        <f>SUMIFS(DADOS!$G$2:$G$101,DADOS!$D$2:$D$101,CONTA!$A66,DADOS!$B$2:B$101,Home!$B$1)</f>
        <v>0</v>
      </c>
    </row>
    <row r="67" spans="2:6" x14ac:dyDescent="0.3">
      <c r="B67" s="2">
        <f>SUMIFS(DADOS!$G$2:$G$101,DADOS!$F$2:$F$101,CONTA!C67,DADOS!B67:$B166,Home!$B$1)</f>
        <v>0</v>
      </c>
      <c r="C67" s="2" t="s">
        <v>137</v>
      </c>
      <c r="D67" s="2">
        <f>SUMIFS(DADOS!$G$2:$G$101,DADOS!$F$2:$F$101,CONTA!C67)</f>
        <v>1</v>
      </c>
      <c r="F67" s="2">
        <f>SUMIFS(DADOS!$G$2:$G$101,DADOS!$D$2:$D$101,CONTA!$A67,DADOS!$B$2:B$101,Home!$B$1)</f>
        <v>0</v>
      </c>
    </row>
    <row r="68" spans="2:6" x14ac:dyDescent="0.3">
      <c r="B68" s="2">
        <f>SUMIFS(DADOS!$G$2:$G$101,DADOS!$F$2:$F$101,CONTA!C68,DADOS!B68:$B167,Home!$B$1)</f>
        <v>0</v>
      </c>
      <c r="C68" s="2" t="s">
        <v>139</v>
      </c>
      <c r="D68" s="2">
        <f>SUMIFS(DADOS!$G$2:$G$101,DADOS!$F$2:$F$101,CONTA!C68)</f>
        <v>1</v>
      </c>
      <c r="F68" s="2">
        <f>SUMIFS(DADOS!$G$2:$G$101,DADOS!$D$2:$D$101,CONTA!$A68,DADOS!$B$2:B$101,Home!$B$1)</f>
        <v>0</v>
      </c>
    </row>
    <row r="69" spans="2:6" x14ac:dyDescent="0.3">
      <c r="B69" s="2">
        <f>SUMIFS(DADOS!$G$2:$G$101,DADOS!$F$2:$F$101,CONTA!C69,DADOS!B69:$B168,Home!$B$1)</f>
        <v>0</v>
      </c>
      <c r="C69" s="2" t="s">
        <v>141</v>
      </c>
      <c r="D69" s="2">
        <f>SUMIFS(DADOS!$G$2:$G$101,DADOS!$F$2:$F$101,CONTA!C69)</f>
        <v>1</v>
      </c>
      <c r="F69" s="2">
        <f>SUMIFS(DADOS!$G$2:$G$101,DADOS!$D$2:$D$101,CONTA!$A69,DADOS!$B$2:B$101,Home!$B$1)</f>
        <v>0</v>
      </c>
    </row>
    <row r="70" spans="2:6" x14ac:dyDescent="0.3">
      <c r="B70" s="2">
        <f>SUMIFS(DADOS!$G$2:$G$101,DADOS!$F$2:$F$101,CONTA!C70,DADOS!B70:$B169,Home!$B$1)</f>
        <v>0</v>
      </c>
      <c r="C70" s="2" t="s">
        <v>143</v>
      </c>
      <c r="D70" s="2">
        <f>SUMIFS(DADOS!$G$2:$G$101,DADOS!$F$2:$F$101,CONTA!C70)</f>
        <v>1</v>
      </c>
      <c r="F70" s="2">
        <f>SUMIFS(DADOS!$G$2:$G$101,DADOS!$D$2:$D$101,CONTA!$A70,DADOS!$B$2:B$101,Home!$B$1)</f>
        <v>0</v>
      </c>
    </row>
    <row r="71" spans="2:6" x14ac:dyDescent="0.3">
      <c r="B71" s="2">
        <f>SUMIFS(DADOS!$G$2:$G$101,DADOS!$F$2:$F$101,CONTA!C71,DADOS!B71:$B170,Home!$B$1)</f>
        <v>0</v>
      </c>
      <c r="C71" s="2" t="s">
        <v>145</v>
      </c>
      <c r="D71" s="2">
        <f>SUMIFS(DADOS!$G$2:$G$101,DADOS!$F$2:$F$101,CONTA!C71)</f>
        <v>1</v>
      </c>
      <c r="F71" s="2">
        <f>SUMIFS(DADOS!$G$2:$G$101,DADOS!$D$2:$D$101,CONTA!$A71,DADOS!$B$2:B$101,Home!$B$1)</f>
        <v>0</v>
      </c>
    </row>
    <row r="72" spans="2:6" x14ac:dyDescent="0.3">
      <c r="B72" s="2">
        <f>SUMIFS(DADOS!$G$2:$G$101,DADOS!$F$2:$F$101,CONTA!C72,DADOS!B72:$B171,Home!$B$1)</f>
        <v>0</v>
      </c>
      <c r="C72" s="2" t="s">
        <v>147</v>
      </c>
      <c r="D72" s="2">
        <f>SUMIFS(DADOS!$G$2:$G$101,DADOS!$F$2:$F$101,CONTA!C72)</f>
        <v>1</v>
      </c>
      <c r="F72" s="2">
        <f>SUMIFS(DADOS!$G$2:$G$101,DADOS!$D$2:$D$101,CONTA!$A72,DADOS!$B$2:B$101,Home!$B$1)</f>
        <v>0</v>
      </c>
    </row>
    <row r="73" spans="2:6" x14ac:dyDescent="0.3">
      <c r="B73" s="2">
        <f>SUMIFS(DADOS!$G$2:$G$101,DADOS!$F$2:$F$101,CONTA!C73,DADOS!B73:$B172,Home!$B$1)</f>
        <v>0</v>
      </c>
      <c r="C73" s="2" t="s">
        <v>149</v>
      </c>
      <c r="D73" s="2">
        <f>SUMIFS(DADOS!$G$2:$G$101,DADOS!$F$2:$F$101,CONTA!C73)</f>
        <v>1</v>
      </c>
      <c r="F73" s="2">
        <f>SUMIFS(DADOS!$G$2:$G$101,DADOS!$D$2:$D$101,CONTA!$A73,DADOS!$B$2:B$101,Home!$B$1)</f>
        <v>0</v>
      </c>
    </row>
    <row r="74" spans="2:6" x14ac:dyDescent="0.3">
      <c r="B74" s="2">
        <f>SUMIFS(DADOS!$G$2:$G$101,DADOS!$F$2:$F$101,CONTA!C74,DADOS!B74:$B173,Home!$B$1)</f>
        <v>0</v>
      </c>
      <c r="C74" s="2" t="s">
        <v>151</v>
      </c>
      <c r="D74" s="2">
        <f>SUMIFS(DADOS!$G$2:$G$101,DADOS!$F$2:$F$101,CONTA!C74)</f>
        <v>1</v>
      </c>
      <c r="F74" s="2">
        <f>SUMIFS(DADOS!$G$2:$G$101,DADOS!$D$2:$D$101,CONTA!$A74,DADOS!$B$2:B$101,Home!$B$1)</f>
        <v>0</v>
      </c>
    </row>
    <row r="75" spans="2:6" x14ac:dyDescent="0.3">
      <c r="B75" s="2">
        <f>SUMIFS(DADOS!$G$2:$G$101,DADOS!$F$2:$F$101,CONTA!C75,DADOS!B75:$B174,Home!$B$1)</f>
        <v>0</v>
      </c>
      <c r="C75" s="2" t="s">
        <v>153</v>
      </c>
      <c r="D75" s="2">
        <f>SUMIFS(DADOS!$G$2:$G$101,DADOS!$F$2:$F$101,CONTA!C75)</f>
        <v>2</v>
      </c>
      <c r="F75" s="2">
        <f>SUMIFS(DADOS!$G$2:$G$101,DADOS!$D$2:$D$101,CONTA!$A75,DADOS!$B$2:B$101,Home!$B$1)</f>
        <v>0</v>
      </c>
    </row>
    <row r="76" spans="2:6" x14ac:dyDescent="0.3">
      <c r="B76" s="2">
        <f>SUMIFS(DADOS!$G$2:$G$101,DADOS!$F$2:$F$101,CONTA!C76,DADOS!B76:$B175,Home!$B$1)</f>
        <v>0</v>
      </c>
      <c r="C76" s="2" t="s">
        <v>155</v>
      </c>
      <c r="D76" s="2">
        <f>SUMIFS(DADOS!$G$2:$G$101,DADOS!$F$2:$F$101,CONTA!C76)</f>
        <v>2</v>
      </c>
      <c r="F76" s="2">
        <f>SUMIFS(DADOS!$G$2:$G$101,DADOS!$D$2:$D$101,CONTA!$A76,DADOS!$B$2:B$101,Home!$B$1)</f>
        <v>0</v>
      </c>
    </row>
    <row r="77" spans="2:6" x14ac:dyDescent="0.3">
      <c r="B77" s="2">
        <f>SUMIFS(DADOS!$G$2:$G$101,DADOS!$F$2:$F$101,CONTA!C77,DADOS!B77:$B176,Home!$B$1)</f>
        <v>0</v>
      </c>
      <c r="C77" s="2" t="s">
        <v>157</v>
      </c>
      <c r="D77" s="2">
        <f>SUMIFS(DADOS!$G$2:$G$101,DADOS!$F$2:$F$101,CONTA!C77)</f>
        <v>1</v>
      </c>
      <c r="F77" s="2">
        <f>SUMIFS(DADOS!$G$2:$G$101,DADOS!$D$2:$D$101,CONTA!$A77,DADOS!$B$2:B$101,Home!$B$1)</f>
        <v>0</v>
      </c>
    </row>
    <row r="78" spans="2:6" x14ac:dyDescent="0.3">
      <c r="B78" s="2">
        <f>SUMIFS(DADOS!$G$2:$G$101,DADOS!$F$2:$F$101,CONTA!C78,DADOS!B78:$B177,Home!$B$1)</f>
        <v>0</v>
      </c>
      <c r="C78" s="2" t="s">
        <v>159</v>
      </c>
      <c r="D78" s="2">
        <f>SUMIFS(DADOS!$G$2:$G$101,DADOS!$F$2:$F$101,CONTA!C78)</f>
        <v>3</v>
      </c>
      <c r="F78" s="2">
        <f>SUMIFS(DADOS!$G$2:$G$101,DADOS!$D$2:$D$101,CONTA!$A78,DADOS!$B$2:B$101,Home!$B$1)</f>
        <v>0</v>
      </c>
    </row>
    <row r="79" spans="2:6" x14ac:dyDescent="0.3">
      <c r="B79" s="2">
        <f>SUMIFS(DADOS!$G$2:$G$101,DADOS!$F$2:$F$101,CONTA!C79,DADOS!B79:$B178,Home!$B$1)</f>
        <v>0</v>
      </c>
      <c r="C79" s="2" t="s">
        <v>161</v>
      </c>
      <c r="D79" s="2">
        <f>SUMIFS(DADOS!$G$2:$G$101,DADOS!$F$2:$F$101,CONTA!C79)</f>
        <v>1</v>
      </c>
      <c r="F79" s="2">
        <f>SUMIFS(DADOS!$G$2:$G$101,DADOS!$D$2:$D$101,CONTA!$A79,DADOS!$B$2:B$101,Home!$B$1)</f>
        <v>0</v>
      </c>
    </row>
    <row r="80" spans="2:6" x14ac:dyDescent="0.3">
      <c r="B80" s="2">
        <f>SUMIFS(DADOS!$G$2:$G$101,DADOS!$F$2:$F$101,CONTA!C80,DADOS!B80:$B179,Home!$B$1)</f>
        <v>0</v>
      </c>
      <c r="C80" s="2" t="s">
        <v>163</v>
      </c>
      <c r="D80" s="2">
        <f>SUMIFS(DADOS!$G$2:$G$101,DADOS!$F$2:$F$101,CONTA!C80)</f>
        <v>3</v>
      </c>
      <c r="F80" s="2">
        <f>SUMIFS(DADOS!$G$2:$G$101,DADOS!$D$2:$D$101,CONTA!$A80,DADOS!$B$2:B$101,Home!$B$1)</f>
        <v>0</v>
      </c>
    </row>
    <row r="81" spans="2:6" x14ac:dyDescent="0.3">
      <c r="B81" s="2">
        <f>SUMIFS(DADOS!$G$2:$G$101,DADOS!$F$2:$F$101,CONTA!C81,DADOS!B81:$B180,Home!$B$1)</f>
        <v>0</v>
      </c>
      <c r="C81" s="2" t="s">
        <v>165</v>
      </c>
      <c r="D81" s="2">
        <f>SUMIFS(DADOS!$G$2:$G$101,DADOS!$F$2:$F$101,CONTA!C81)</f>
        <v>4</v>
      </c>
      <c r="F81" s="2">
        <f>SUMIFS(DADOS!$G$2:$G$101,DADOS!$D$2:$D$101,CONTA!$A81,DADOS!$B$2:B$101,Home!$B$1)</f>
        <v>0</v>
      </c>
    </row>
    <row r="82" spans="2:6" x14ac:dyDescent="0.3">
      <c r="B82" s="2">
        <f>SUMIFS(DADOS!$G$2:$G$101,DADOS!$F$2:$F$101,CONTA!C82,DADOS!B82:$B181,Home!$B$1)</f>
        <v>0</v>
      </c>
      <c r="C82" s="2" t="s">
        <v>167</v>
      </c>
      <c r="D82" s="2">
        <f>SUMIFS(DADOS!$G$2:$G$101,DADOS!$F$2:$F$101,CONTA!C82)</f>
        <v>1</v>
      </c>
      <c r="F82" s="2">
        <f>SUMIFS(DADOS!$G$2:$G$101,DADOS!$D$2:$D$101,CONTA!$A82,DADOS!$B$2:B$101,Home!$B$1)</f>
        <v>0</v>
      </c>
    </row>
    <row r="83" spans="2:6" x14ac:dyDescent="0.3">
      <c r="B83" s="2">
        <f>SUMIFS(DADOS!$G$2:$G$101,DADOS!$F$2:$F$101,CONTA!C83,DADOS!B83:$B182,Home!$B$1)</f>
        <v>0</v>
      </c>
      <c r="C83" s="2" t="s">
        <v>169</v>
      </c>
      <c r="D83" s="2">
        <f>SUMIFS(DADOS!$G$2:$G$101,DADOS!$F$2:$F$101,CONTA!C83)</f>
        <v>1</v>
      </c>
      <c r="F83" s="2">
        <f>SUMIFS(DADOS!$G$2:$G$101,DADOS!$D$2:$D$101,CONTA!$A83,DADOS!$B$2:B$101,Home!$B$1)</f>
        <v>0</v>
      </c>
    </row>
    <row r="84" spans="2:6" x14ac:dyDescent="0.3">
      <c r="B84" s="2">
        <f>SUMIFS(DADOS!$G$2:$G$101,DADOS!$F$2:$F$101,CONTA!C84,DADOS!B84:$B183,Home!$B$1)</f>
        <v>0</v>
      </c>
      <c r="C84" s="2" t="s">
        <v>171</v>
      </c>
      <c r="D84" s="2">
        <f>SUMIFS(DADOS!$G$2:$G$101,DADOS!$F$2:$F$101,CONTA!C84)</f>
        <v>1</v>
      </c>
      <c r="F84" s="2">
        <f>SUMIFS(DADOS!$G$2:$G$101,DADOS!$D$2:$D$101,CONTA!$A84,DADOS!$B$2:B$101,Home!$B$1)</f>
        <v>0</v>
      </c>
    </row>
    <row r="85" spans="2:6" x14ac:dyDescent="0.3">
      <c r="B85" s="2">
        <f>SUMIFS(DADOS!$G$2:$G$101,DADOS!$F$2:$F$101,CONTA!C85,DADOS!B85:$B184,Home!$B$1)</f>
        <v>0</v>
      </c>
      <c r="C85" s="2" t="s">
        <v>173</v>
      </c>
      <c r="D85" s="2">
        <f>SUMIFS(DADOS!$G$2:$G$101,DADOS!$F$2:$F$101,CONTA!C85)</f>
        <v>1</v>
      </c>
      <c r="F85" s="2">
        <f>SUMIFS(DADOS!$G$2:$G$101,DADOS!$D$2:$D$101,CONTA!$A85,DADOS!$B$2:B$101,Home!$B$1)</f>
        <v>0</v>
      </c>
    </row>
    <row r="86" spans="2:6" x14ac:dyDescent="0.3">
      <c r="B86" s="2">
        <f>SUMIFS(DADOS!$G$2:$G$101,DADOS!$F$2:$F$101,CONTA!C86,DADOS!B86:$B185,Home!$B$1)</f>
        <v>0</v>
      </c>
      <c r="C86" s="2" t="s">
        <v>175</v>
      </c>
      <c r="D86" s="2">
        <f>SUMIFS(DADOS!$G$2:$G$101,DADOS!$F$2:$F$101,CONTA!C86)</f>
        <v>1</v>
      </c>
      <c r="F86" s="2">
        <f>SUMIFS(DADOS!$G$2:$G$101,DADOS!$D$2:$D$101,CONTA!$A86,DADOS!$B$2:B$101,Home!$B$1)</f>
        <v>0</v>
      </c>
    </row>
    <row r="87" spans="2:6" x14ac:dyDescent="0.3">
      <c r="B87" s="2">
        <f>SUMIFS(DADOS!$G$2:$G$101,DADOS!$F$2:$F$101,CONTA!C87,DADOS!B87:$B186,Home!$B$1)</f>
        <v>0</v>
      </c>
      <c r="C87" s="2" t="s">
        <v>177</v>
      </c>
      <c r="D87" s="2">
        <f>SUMIFS(DADOS!$G$2:$G$101,DADOS!$F$2:$F$101,CONTA!C87)</f>
        <v>3</v>
      </c>
      <c r="F87" s="2">
        <f>SUMIFS(DADOS!$G$2:$G$101,DADOS!$D$2:$D$101,CONTA!$A87,DADOS!$B$2:B$101,Home!$B$1)</f>
        <v>0</v>
      </c>
    </row>
    <row r="88" spans="2:6" x14ac:dyDescent="0.3">
      <c r="B88" s="2">
        <f>SUMIFS(DADOS!$G$2:$G$101,DADOS!$F$2:$F$101,CONTA!C88,DADOS!B88:$B187,Home!$B$1)</f>
        <v>0</v>
      </c>
      <c r="C88" s="2" t="s">
        <v>179</v>
      </c>
      <c r="D88" s="2">
        <f>SUMIFS(DADOS!$G$2:$G$101,DADOS!$F$2:$F$101,CONTA!C88)</f>
        <v>1</v>
      </c>
      <c r="F88" s="2">
        <f>SUMIFS(DADOS!$G$2:$G$101,DADOS!$D$2:$D$101,CONTA!$A88,DADOS!$B$2:B$101,Home!$B$1)</f>
        <v>0</v>
      </c>
    </row>
    <row r="89" spans="2:6" x14ac:dyDescent="0.3">
      <c r="B89" s="2">
        <f>SUMIFS(DADOS!$G$2:$G$101,DADOS!$F$2:$F$101,CONTA!C89,DADOS!B89:$B188,Home!$B$1)</f>
        <v>0</v>
      </c>
      <c r="C89" s="2" t="s">
        <v>181</v>
      </c>
      <c r="D89" s="2">
        <f>SUMIFS(DADOS!$G$2:$G$101,DADOS!$F$2:$F$101,CONTA!C89)</f>
        <v>5</v>
      </c>
      <c r="F89" s="2">
        <f>SUMIFS(DADOS!$G$2:$G$101,DADOS!$D$2:$D$101,CONTA!$A89,DADOS!$B$2:B$101,Home!$B$1)</f>
        <v>0</v>
      </c>
    </row>
    <row r="90" spans="2:6" x14ac:dyDescent="0.3">
      <c r="B90" s="2">
        <f>SUMIFS(DADOS!$G$2:$G$101,DADOS!$F$2:$F$101,CONTA!C90,DADOS!B90:$B189,Home!$B$1)</f>
        <v>0</v>
      </c>
      <c r="C90" s="2" t="s">
        <v>183</v>
      </c>
      <c r="D90" s="2">
        <f>SUMIFS(DADOS!$G$2:$G$101,DADOS!$F$2:$F$101,CONTA!C90)</f>
        <v>2</v>
      </c>
      <c r="F90" s="2">
        <f>SUMIFS(DADOS!$G$2:$G$101,DADOS!$D$2:$D$101,CONTA!$A90,DADOS!$B$2:B$101,Home!$B$1)</f>
        <v>0</v>
      </c>
    </row>
    <row r="91" spans="2:6" x14ac:dyDescent="0.3">
      <c r="B91" s="2">
        <f>SUMIFS(DADOS!$G$2:$G$101,DADOS!$F$2:$F$101,CONTA!C91,DADOS!B91:$B190,Home!$B$1)</f>
        <v>0</v>
      </c>
      <c r="C91" s="2" t="s">
        <v>185</v>
      </c>
      <c r="D91" s="2">
        <f>SUMIFS(DADOS!$G$2:$G$101,DADOS!$F$2:$F$101,CONTA!C91)</f>
        <v>5</v>
      </c>
      <c r="F91" s="2">
        <f>SUMIFS(DADOS!$G$2:$G$101,DADOS!$D$2:$D$101,CONTA!$A91,DADOS!$B$2:B$101,Home!$B$1)</f>
        <v>0</v>
      </c>
    </row>
    <row r="92" spans="2:6" x14ac:dyDescent="0.3">
      <c r="B92" s="2">
        <f>SUMIFS(DADOS!$G$2:$G$101,DADOS!$F$2:$F$101,CONTA!C92,DADOS!B92:$B191,Home!$B$1)</f>
        <v>0</v>
      </c>
      <c r="C92" s="2" t="s">
        <v>187</v>
      </c>
      <c r="D92" s="2">
        <f>SUMIFS(DADOS!$G$2:$G$101,DADOS!$F$2:$F$101,CONTA!C92)</f>
        <v>1</v>
      </c>
      <c r="F92" s="2">
        <f>SUMIFS(DADOS!$G$2:$G$101,DADOS!$D$2:$D$101,CONTA!$A92,DADOS!$B$2:B$101,Home!$B$1)</f>
        <v>0</v>
      </c>
    </row>
    <row r="93" spans="2:6" x14ac:dyDescent="0.3">
      <c r="B93" s="2">
        <f>SUMIFS(DADOS!$G$2:$G$101,DADOS!$F$2:$F$101,CONTA!C93,DADOS!B93:$B192,Home!$B$1)</f>
        <v>0</v>
      </c>
      <c r="C93" s="2" t="s">
        <v>189</v>
      </c>
      <c r="D93" s="2">
        <f>SUMIFS(DADOS!$G$2:$G$101,DADOS!$F$2:$F$101,CONTA!C93)</f>
        <v>1</v>
      </c>
      <c r="F93" s="2">
        <f>SUMIFS(DADOS!$G$2:$G$101,DADOS!$D$2:$D$101,CONTA!$A93,DADOS!$B$2:B$101,Home!$B$1)</f>
        <v>0</v>
      </c>
    </row>
    <row r="94" spans="2:6" x14ac:dyDescent="0.3">
      <c r="B94" s="2">
        <f>SUMIFS(DADOS!$G$2:$G$101,DADOS!$F$2:$F$101,CONTA!C94,DADOS!B94:$B193,Home!$B$1)</f>
        <v>0</v>
      </c>
      <c r="C94" s="2" t="s">
        <v>191</v>
      </c>
      <c r="D94" s="2">
        <f>SUMIFS(DADOS!$G$2:$G$101,DADOS!$F$2:$F$101,CONTA!C94)</f>
        <v>1</v>
      </c>
      <c r="F94" s="2">
        <f>SUMIFS(DADOS!$G$2:$G$101,DADOS!$D$2:$D$101,CONTA!$A94,DADOS!$B$2:B$101,Home!$B$1)</f>
        <v>0</v>
      </c>
    </row>
    <row r="95" spans="2:6" x14ac:dyDescent="0.3">
      <c r="B95" s="2">
        <f>SUMIFS(DADOS!$G$2:$G$101,DADOS!$F$2:$F$101,CONTA!C95,DADOS!B95:$B194,Home!$B$1)</f>
        <v>0</v>
      </c>
      <c r="C95" s="2" t="s">
        <v>193</v>
      </c>
      <c r="D95" s="2">
        <f>SUMIFS(DADOS!$G$2:$G$101,DADOS!$F$2:$F$101,CONTA!C95)</f>
        <v>2</v>
      </c>
      <c r="F95" s="2">
        <f>SUMIFS(DADOS!$G$2:$G$101,DADOS!$D$2:$D$101,CONTA!$A95,DADOS!$B$2:B$101,Home!$B$1)</f>
        <v>0</v>
      </c>
    </row>
    <row r="96" spans="2:6" x14ac:dyDescent="0.3">
      <c r="B96" s="2">
        <f>SUMIFS(DADOS!$G$2:$G$101,DADOS!$F$2:$F$101,CONTA!C96,DADOS!B96:$B195,Home!$B$1)</f>
        <v>0</v>
      </c>
      <c r="C96" s="2" t="s">
        <v>195</v>
      </c>
      <c r="D96" s="2">
        <f>SUMIFS(DADOS!$G$2:$G$101,DADOS!$F$2:$F$101,CONTA!C96)</f>
        <v>2</v>
      </c>
      <c r="F96" s="2">
        <f>SUMIFS(DADOS!$G$2:$G$101,DADOS!$D$2:$D$101,CONTA!$A96,DADOS!$B$2:B$101,Home!$B$1)</f>
        <v>0</v>
      </c>
    </row>
    <row r="97" spans="2:6" x14ac:dyDescent="0.3">
      <c r="B97" s="2">
        <f>SUMIFS(DADOS!$G$2:$G$101,DADOS!$F$2:$F$101,CONTA!C97,DADOS!B97:$B196,Home!$B$1)</f>
        <v>0</v>
      </c>
      <c r="C97" s="2" t="s">
        <v>197</v>
      </c>
      <c r="D97" s="2">
        <f>SUMIFS(DADOS!$G$2:$G$101,DADOS!$F$2:$F$101,CONTA!C97)</f>
        <v>1</v>
      </c>
      <c r="F97" s="2">
        <f>SUMIFS(DADOS!$G$2:$G$101,DADOS!$D$2:$D$101,CONTA!$A97,DADOS!$B$2:B$101,Home!$B$1)</f>
        <v>0</v>
      </c>
    </row>
    <row r="98" spans="2:6" x14ac:dyDescent="0.3">
      <c r="B98" s="2">
        <f>SUMIFS(DADOS!$G$2:$G$101,DADOS!$F$2:$F$101,CONTA!C98,DADOS!B98:$B197,Home!$B$1)</f>
        <v>0</v>
      </c>
      <c r="C98" s="2" t="s">
        <v>199</v>
      </c>
      <c r="D98" s="2">
        <f>SUMIFS(DADOS!$G$2:$G$101,DADOS!$F$2:$F$101,CONTA!C98)</f>
        <v>1</v>
      </c>
      <c r="F98" s="2">
        <f>SUMIFS(DADOS!$G$2:$G$101,DADOS!$D$2:$D$101,CONTA!$A98,DADOS!$B$2:B$101,Home!$B$1)</f>
        <v>0</v>
      </c>
    </row>
    <row r="99" spans="2:6" x14ac:dyDescent="0.3">
      <c r="B99" s="2">
        <f>SUMIFS(DADOS!$G$2:$G$101,DADOS!$F$2:$F$101,CONTA!C99,DADOS!B99:$B198,Home!$B$1)</f>
        <v>0</v>
      </c>
      <c r="C99" s="2" t="s">
        <v>201</v>
      </c>
      <c r="D99" s="2">
        <f>SUMIFS(DADOS!$G$2:$G$101,DADOS!$F$2:$F$101,CONTA!C99)</f>
        <v>1</v>
      </c>
      <c r="F99" s="2">
        <f>SUMIFS(DADOS!$G$2:$G$101,DADOS!$D$2:$D$101,CONTA!$A99,DADOS!$B$2:B$101,Home!$B$1)</f>
        <v>0</v>
      </c>
    </row>
    <row r="100" spans="2:6" x14ac:dyDescent="0.3">
      <c r="B100" s="2">
        <f>SUMIFS(DADOS!$G$2:$G$101,DADOS!$F$2:$F$101,CONTA!C100,DADOS!B100:$B199,Home!$B$1)</f>
        <v>0</v>
      </c>
      <c r="C100" s="2" t="s">
        <v>203</v>
      </c>
      <c r="D100" s="2">
        <f>SUMIFS(DADOS!$G$2:$G$101,DADOS!$F$2:$F$101,CONTA!C100)</f>
        <v>1</v>
      </c>
      <c r="F100" s="2">
        <f>SUMIFS(DADOS!$G$2:$G$101,DADOS!$D$2:$D$101,CONTA!$A100,DADOS!$B$2:B$101,Home!$B$1)</f>
        <v>0</v>
      </c>
    </row>
    <row r="101" spans="2:6" x14ac:dyDescent="0.3">
      <c r="B101" s="2">
        <f>SUMIFS(DADOS!$G$2:$G$101,DADOS!$F$2:$F$101,CONTA!C101,DADOS!B101:$B200,Home!$B$1)</f>
        <v>0</v>
      </c>
      <c r="C101" s="2" t="s">
        <v>205</v>
      </c>
      <c r="D101" s="2">
        <f>SUMIFS(DADOS!$G$2:$G$101,DADOS!$F$2:$F$101,CONTA!C101)</f>
        <v>2</v>
      </c>
      <c r="F101" s="2">
        <f>SUMIFS(DADOS!$G$2:$G$101,DADOS!$D$2:$D$101,CONTA!$A101,DADOS!$B$2:B$101,Home!$B$1)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E1E0-E7C7-49BD-95E9-786411B16469}">
  <dimension ref="A2:B646"/>
  <sheetViews>
    <sheetView topLeftCell="A565" workbookViewId="0">
      <selection activeCell="A577" sqref="A577"/>
    </sheetView>
  </sheetViews>
  <sheetFormatPr defaultRowHeight="14.4" x14ac:dyDescent="0.3"/>
  <cols>
    <col min="1" max="1" width="13.88671875" bestFit="1" customWidth="1"/>
    <col min="2" max="2" width="29.6640625" bestFit="1" customWidth="1"/>
  </cols>
  <sheetData>
    <row r="2" spans="1:2" x14ac:dyDescent="0.3">
      <c r="A2">
        <v>61000</v>
      </c>
      <c r="B2" t="s">
        <v>814</v>
      </c>
    </row>
    <row r="3" spans="1:2" x14ac:dyDescent="0.3">
      <c r="A3">
        <v>61018</v>
      </c>
      <c r="B3" t="s">
        <v>554</v>
      </c>
    </row>
    <row r="4" spans="1:2" x14ac:dyDescent="0.3">
      <c r="A4">
        <v>61026</v>
      </c>
      <c r="B4" t="s">
        <v>563</v>
      </c>
    </row>
    <row r="5" spans="1:2" x14ac:dyDescent="0.3">
      <c r="A5">
        <v>61034</v>
      </c>
      <c r="B5" t="s">
        <v>339</v>
      </c>
    </row>
    <row r="6" spans="1:2" x14ac:dyDescent="0.3">
      <c r="A6">
        <v>61042</v>
      </c>
      <c r="B6" t="s">
        <v>761</v>
      </c>
    </row>
    <row r="7" spans="1:2" x14ac:dyDescent="0.3">
      <c r="A7">
        <v>61050</v>
      </c>
      <c r="B7" t="s">
        <v>474</v>
      </c>
    </row>
    <row r="8" spans="1:2" x14ac:dyDescent="0.3">
      <c r="A8">
        <v>61069</v>
      </c>
      <c r="B8" t="s">
        <v>727</v>
      </c>
    </row>
    <row r="9" spans="1:2" x14ac:dyDescent="0.3">
      <c r="A9">
        <v>61077</v>
      </c>
      <c r="B9" t="s">
        <v>472</v>
      </c>
    </row>
    <row r="10" spans="1:2" x14ac:dyDescent="0.3">
      <c r="A10">
        <v>61085</v>
      </c>
      <c r="B10" t="s">
        <v>660</v>
      </c>
    </row>
    <row r="11" spans="1:2" x14ac:dyDescent="0.3">
      <c r="A11">
        <v>61093</v>
      </c>
      <c r="B11" t="s">
        <v>501</v>
      </c>
    </row>
    <row r="12" spans="1:2" x14ac:dyDescent="0.3">
      <c r="A12">
        <v>61107</v>
      </c>
      <c r="B12" t="s">
        <v>767</v>
      </c>
    </row>
    <row r="13" spans="1:2" x14ac:dyDescent="0.3">
      <c r="A13">
        <v>61115</v>
      </c>
      <c r="B13" t="s">
        <v>489</v>
      </c>
    </row>
    <row r="14" spans="1:2" x14ac:dyDescent="0.3">
      <c r="A14">
        <v>61123</v>
      </c>
      <c r="B14" t="s">
        <v>547</v>
      </c>
    </row>
    <row r="15" spans="1:2" x14ac:dyDescent="0.3">
      <c r="A15">
        <v>61131</v>
      </c>
      <c r="B15" t="s">
        <v>208</v>
      </c>
    </row>
    <row r="16" spans="1:2" x14ac:dyDescent="0.3">
      <c r="A16">
        <v>61140</v>
      </c>
      <c r="B16" t="s">
        <v>460</v>
      </c>
    </row>
    <row r="17" spans="1:2" x14ac:dyDescent="0.3">
      <c r="A17">
        <v>61158</v>
      </c>
      <c r="B17" t="s">
        <v>614</v>
      </c>
    </row>
    <row r="18" spans="1:2" x14ac:dyDescent="0.3">
      <c r="A18">
        <v>61166</v>
      </c>
      <c r="B18" t="s">
        <v>815</v>
      </c>
    </row>
    <row r="19" spans="1:2" x14ac:dyDescent="0.3">
      <c r="A19">
        <v>61174</v>
      </c>
      <c r="B19" t="s">
        <v>384</v>
      </c>
    </row>
    <row r="20" spans="1:2" x14ac:dyDescent="0.3">
      <c r="A20">
        <v>61182</v>
      </c>
      <c r="B20" t="s">
        <v>588</v>
      </c>
    </row>
    <row r="21" spans="1:2" x14ac:dyDescent="0.3">
      <c r="A21">
        <v>61190</v>
      </c>
      <c r="B21" t="s">
        <v>654</v>
      </c>
    </row>
    <row r="22" spans="1:2" x14ac:dyDescent="0.3">
      <c r="A22">
        <v>61204</v>
      </c>
      <c r="B22" t="s">
        <v>835</v>
      </c>
    </row>
    <row r="23" spans="1:2" x14ac:dyDescent="0.3">
      <c r="A23">
        <v>61212</v>
      </c>
      <c r="B23" t="s">
        <v>755</v>
      </c>
    </row>
    <row r="24" spans="1:2" x14ac:dyDescent="0.3">
      <c r="A24">
        <v>61220</v>
      </c>
      <c r="B24" t="s">
        <v>493</v>
      </c>
    </row>
    <row r="25" spans="1:2" x14ac:dyDescent="0.3">
      <c r="A25">
        <v>61239</v>
      </c>
      <c r="B25" t="s">
        <v>534</v>
      </c>
    </row>
    <row r="26" spans="1:2" x14ac:dyDescent="0.3">
      <c r="A26">
        <v>61247</v>
      </c>
      <c r="B26" t="s">
        <v>763</v>
      </c>
    </row>
    <row r="27" spans="1:2" x14ac:dyDescent="0.3">
      <c r="A27">
        <v>61255</v>
      </c>
      <c r="B27" t="s">
        <v>615</v>
      </c>
    </row>
    <row r="28" spans="1:2" x14ac:dyDescent="0.3">
      <c r="A28">
        <v>61263</v>
      </c>
      <c r="B28" t="s">
        <v>495</v>
      </c>
    </row>
    <row r="29" spans="1:2" x14ac:dyDescent="0.3">
      <c r="A29">
        <v>61271</v>
      </c>
      <c r="B29" t="s">
        <v>297</v>
      </c>
    </row>
    <row r="30" spans="1:2" x14ac:dyDescent="0.3">
      <c r="A30">
        <v>61280</v>
      </c>
      <c r="B30" t="s">
        <v>752</v>
      </c>
    </row>
    <row r="31" spans="1:2" x14ac:dyDescent="0.3">
      <c r="A31">
        <v>61298</v>
      </c>
      <c r="B31" t="s">
        <v>298</v>
      </c>
    </row>
    <row r="32" spans="1:2" x14ac:dyDescent="0.3">
      <c r="A32">
        <v>61301</v>
      </c>
      <c r="B32" t="s">
        <v>403</v>
      </c>
    </row>
    <row r="33" spans="1:2" x14ac:dyDescent="0.3">
      <c r="A33">
        <v>61310</v>
      </c>
      <c r="B33" t="s">
        <v>557</v>
      </c>
    </row>
    <row r="34" spans="1:2" x14ac:dyDescent="0.3">
      <c r="A34">
        <v>61328</v>
      </c>
      <c r="B34" t="s">
        <v>782</v>
      </c>
    </row>
    <row r="35" spans="1:2" x14ac:dyDescent="0.3">
      <c r="A35">
        <v>61336</v>
      </c>
      <c r="B35" t="s">
        <v>724</v>
      </c>
    </row>
    <row r="36" spans="1:2" x14ac:dyDescent="0.3">
      <c r="A36">
        <v>61344</v>
      </c>
      <c r="B36" t="s">
        <v>801</v>
      </c>
    </row>
    <row r="37" spans="1:2" x14ac:dyDescent="0.3">
      <c r="A37">
        <v>61352</v>
      </c>
      <c r="B37" t="s">
        <v>510</v>
      </c>
    </row>
    <row r="38" spans="1:2" x14ac:dyDescent="0.3">
      <c r="A38">
        <v>61360</v>
      </c>
      <c r="B38" t="s">
        <v>217</v>
      </c>
    </row>
    <row r="39" spans="1:2" x14ac:dyDescent="0.3">
      <c r="A39">
        <v>61379</v>
      </c>
      <c r="B39" t="s">
        <v>210</v>
      </c>
    </row>
    <row r="40" spans="1:2" x14ac:dyDescent="0.3">
      <c r="A40">
        <v>61387</v>
      </c>
      <c r="B40" t="s">
        <v>577</v>
      </c>
    </row>
    <row r="41" spans="1:2" x14ac:dyDescent="0.3">
      <c r="A41">
        <v>61395</v>
      </c>
      <c r="B41" t="s">
        <v>742</v>
      </c>
    </row>
    <row r="42" spans="1:2" x14ac:dyDescent="0.3">
      <c r="A42">
        <v>61409</v>
      </c>
      <c r="B42" t="s">
        <v>608</v>
      </c>
    </row>
    <row r="43" spans="1:2" x14ac:dyDescent="0.3">
      <c r="A43">
        <v>61417</v>
      </c>
      <c r="B43" t="s">
        <v>212</v>
      </c>
    </row>
    <row r="44" spans="1:2" x14ac:dyDescent="0.3">
      <c r="A44">
        <v>61425</v>
      </c>
      <c r="B44" t="s">
        <v>629</v>
      </c>
    </row>
    <row r="45" spans="1:2" x14ac:dyDescent="0.3">
      <c r="A45">
        <v>61433</v>
      </c>
      <c r="B45" t="s">
        <v>678</v>
      </c>
    </row>
    <row r="46" spans="1:2" x14ac:dyDescent="0.3">
      <c r="A46">
        <v>61441</v>
      </c>
      <c r="B46" t="s">
        <v>751</v>
      </c>
    </row>
    <row r="47" spans="1:2" x14ac:dyDescent="0.3">
      <c r="A47">
        <v>61450</v>
      </c>
      <c r="B47" t="s">
        <v>284</v>
      </c>
    </row>
    <row r="48" spans="1:2" x14ac:dyDescent="0.3">
      <c r="A48">
        <v>61468</v>
      </c>
      <c r="B48" t="s">
        <v>341</v>
      </c>
    </row>
    <row r="49" spans="1:2" x14ac:dyDescent="0.3">
      <c r="A49">
        <v>61476</v>
      </c>
      <c r="B49" t="s">
        <v>616</v>
      </c>
    </row>
    <row r="50" spans="1:2" x14ac:dyDescent="0.3">
      <c r="A50">
        <v>61484</v>
      </c>
      <c r="B50" t="s">
        <v>702</v>
      </c>
    </row>
    <row r="51" spans="1:2" x14ac:dyDescent="0.3">
      <c r="A51">
        <v>61492</v>
      </c>
      <c r="B51" t="s">
        <v>634</v>
      </c>
    </row>
    <row r="52" spans="1:2" x14ac:dyDescent="0.3">
      <c r="A52">
        <v>61506</v>
      </c>
      <c r="B52" t="s">
        <v>679</v>
      </c>
    </row>
    <row r="53" spans="1:2" x14ac:dyDescent="0.3">
      <c r="A53">
        <v>61514</v>
      </c>
      <c r="B53" t="s">
        <v>708</v>
      </c>
    </row>
    <row r="54" spans="1:2" x14ac:dyDescent="0.3">
      <c r="A54">
        <v>61522</v>
      </c>
      <c r="B54" t="s">
        <v>850</v>
      </c>
    </row>
    <row r="55" spans="1:2" x14ac:dyDescent="0.3">
      <c r="A55">
        <v>61530</v>
      </c>
      <c r="B55" t="s">
        <v>216</v>
      </c>
    </row>
    <row r="56" spans="1:2" x14ac:dyDescent="0.3">
      <c r="A56">
        <v>61549</v>
      </c>
      <c r="B56" t="s">
        <v>779</v>
      </c>
    </row>
    <row r="57" spans="1:2" x14ac:dyDescent="0.3">
      <c r="A57">
        <v>61557</v>
      </c>
      <c r="B57" t="s">
        <v>221</v>
      </c>
    </row>
    <row r="58" spans="1:2" x14ac:dyDescent="0.3">
      <c r="A58">
        <v>61565</v>
      </c>
      <c r="B58" t="s">
        <v>636</v>
      </c>
    </row>
    <row r="59" spans="1:2" x14ac:dyDescent="0.3">
      <c r="A59">
        <v>61573</v>
      </c>
      <c r="B59" t="s">
        <v>770</v>
      </c>
    </row>
    <row r="60" spans="1:2" x14ac:dyDescent="0.3">
      <c r="A60">
        <v>61581</v>
      </c>
      <c r="B60" t="s">
        <v>312</v>
      </c>
    </row>
    <row r="61" spans="1:2" x14ac:dyDescent="0.3">
      <c r="A61">
        <v>61590</v>
      </c>
      <c r="B61" t="s">
        <v>306</v>
      </c>
    </row>
    <row r="62" spans="1:2" x14ac:dyDescent="0.3">
      <c r="A62">
        <v>61603</v>
      </c>
      <c r="B62" t="s">
        <v>218</v>
      </c>
    </row>
    <row r="63" spans="1:2" x14ac:dyDescent="0.3">
      <c r="A63">
        <v>61611</v>
      </c>
      <c r="B63" t="s">
        <v>785</v>
      </c>
    </row>
    <row r="64" spans="1:2" x14ac:dyDescent="0.3">
      <c r="A64">
        <v>61620</v>
      </c>
      <c r="B64" t="s">
        <v>780</v>
      </c>
    </row>
    <row r="65" spans="1:2" x14ac:dyDescent="0.3">
      <c r="A65">
        <v>61638</v>
      </c>
      <c r="B65" t="s">
        <v>226</v>
      </c>
    </row>
    <row r="66" spans="1:2" x14ac:dyDescent="0.3">
      <c r="A66">
        <v>61646</v>
      </c>
      <c r="B66" t="s">
        <v>238</v>
      </c>
    </row>
    <row r="67" spans="1:2" x14ac:dyDescent="0.3">
      <c r="A67">
        <v>61654</v>
      </c>
      <c r="B67" t="s">
        <v>229</v>
      </c>
    </row>
    <row r="68" spans="1:2" x14ac:dyDescent="0.3">
      <c r="A68">
        <v>61662</v>
      </c>
      <c r="B68" t="s">
        <v>681</v>
      </c>
    </row>
    <row r="69" spans="1:2" x14ac:dyDescent="0.3">
      <c r="A69">
        <v>61670</v>
      </c>
      <c r="B69" t="s">
        <v>784</v>
      </c>
    </row>
    <row r="70" spans="1:2" x14ac:dyDescent="0.3">
      <c r="A70">
        <v>61689</v>
      </c>
      <c r="B70" t="s">
        <v>365</v>
      </c>
    </row>
    <row r="71" spans="1:2" x14ac:dyDescent="0.3">
      <c r="A71">
        <v>61697</v>
      </c>
      <c r="B71" t="s">
        <v>291</v>
      </c>
    </row>
    <row r="72" spans="1:2" x14ac:dyDescent="0.3">
      <c r="A72">
        <v>61700</v>
      </c>
      <c r="B72" t="s">
        <v>274</v>
      </c>
    </row>
    <row r="73" spans="1:2" x14ac:dyDescent="0.3">
      <c r="A73">
        <v>61719</v>
      </c>
      <c r="B73" t="s">
        <v>486</v>
      </c>
    </row>
    <row r="74" spans="1:2" x14ac:dyDescent="0.3">
      <c r="A74">
        <v>61727</v>
      </c>
      <c r="B74" t="s">
        <v>833</v>
      </c>
    </row>
    <row r="75" spans="1:2" x14ac:dyDescent="0.3">
      <c r="A75">
        <v>61735</v>
      </c>
      <c r="B75" t="s">
        <v>451</v>
      </c>
    </row>
    <row r="76" spans="1:2" x14ac:dyDescent="0.3">
      <c r="A76">
        <v>61743</v>
      </c>
      <c r="B76" t="s">
        <v>368</v>
      </c>
    </row>
    <row r="77" spans="1:2" x14ac:dyDescent="0.3">
      <c r="A77">
        <v>61751</v>
      </c>
      <c r="B77" t="s">
        <v>364</v>
      </c>
    </row>
    <row r="78" spans="1:2" x14ac:dyDescent="0.3">
      <c r="A78">
        <v>61760</v>
      </c>
      <c r="B78" t="s">
        <v>283</v>
      </c>
    </row>
    <row r="79" spans="1:2" x14ac:dyDescent="0.3">
      <c r="A79">
        <v>61778</v>
      </c>
      <c r="B79" t="s">
        <v>819</v>
      </c>
    </row>
    <row r="80" spans="1:2" x14ac:dyDescent="0.3">
      <c r="A80">
        <v>61786</v>
      </c>
      <c r="B80" t="s">
        <v>327</v>
      </c>
    </row>
    <row r="81" spans="1:2" x14ac:dyDescent="0.3">
      <c r="A81">
        <v>61794</v>
      </c>
      <c r="B81" t="s">
        <v>230</v>
      </c>
    </row>
    <row r="82" spans="1:2" x14ac:dyDescent="0.3">
      <c r="A82">
        <v>61808</v>
      </c>
      <c r="B82" t="s">
        <v>546</v>
      </c>
    </row>
    <row r="83" spans="1:2" x14ac:dyDescent="0.3">
      <c r="A83">
        <v>61816</v>
      </c>
      <c r="B83" t="s">
        <v>232</v>
      </c>
    </row>
    <row r="84" spans="1:2" x14ac:dyDescent="0.3">
      <c r="A84">
        <v>61824</v>
      </c>
      <c r="B84" t="s">
        <v>536</v>
      </c>
    </row>
    <row r="85" spans="1:2" x14ac:dyDescent="0.3">
      <c r="A85">
        <v>61832</v>
      </c>
      <c r="B85" t="s">
        <v>693</v>
      </c>
    </row>
    <row r="86" spans="1:2" x14ac:dyDescent="0.3">
      <c r="A86">
        <v>61840</v>
      </c>
      <c r="B86" t="s">
        <v>319</v>
      </c>
    </row>
    <row r="87" spans="1:2" x14ac:dyDescent="0.3">
      <c r="A87">
        <v>61859</v>
      </c>
      <c r="B87" t="s">
        <v>783</v>
      </c>
    </row>
    <row r="88" spans="1:2" x14ac:dyDescent="0.3">
      <c r="A88">
        <v>61867</v>
      </c>
      <c r="B88" t="s">
        <v>382</v>
      </c>
    </row>
    <row r="89" spans="1:2" x14ac:dyDescent="0.3">
      <c r="A89">
        <v>61875</v>
      </c>
      <c r="B89" t="s">
        <v>756</v>
      </c>
    </row>
    <row r="90" spans="1:2" x14ac:dyDescent="0.3">
      <c r="A90">
        <v>61883</v>
      </c>
      <c r="B90" t="s">
        <v>695</v>
      </c>
    </row>
    <row r="91" spans="1:2" x14ac:dyDescent="0.3">
      <c r="A91">
        <v>61891</v>
      </c>
      <c r="B91" t="s">
        <v>236</v>
      </c>
    </row>
    <row r="92" spans="1:2" x14ac:dyDescent="0.3">
      <c r="A92">
        <v>61905</v>
      </c>
      <c r="B92" t="s">
        <v>652</v>
      </c>
    </row>
    <row r="93" spans="1:2" x14ac:dyDescent="0.3">
      <c r="A93">
        <v>61913</v>
      </c>
      <c r="B93" t="s">
        <v>479</v>
      </c>
    </row>
    <row r="94" spans="1:2" x14ac:dyDescent="0.3">
      <c r="A94">
        <v>61921</v>
      </c>
      <c r="B94" t="s">
        <v>675</v>
      </c>
    </row>
    <row r="95" spans="1:2" x14ac:dyDescent="0.3">
      <c r="A95">
        <v>61930</v>
      </c>
      <c r="B95" t="s">
        <v>419</v>
      </c>
    </row>
    <row r="96" spans="1:2" x14ac:dyDescent="0.3">
      <c r="A96">
        <v>61948</v>
      </c>
      <c r="B96" t="s">
        <v>220</v>
      </c>
    </row>
    <row r="97" spans="1:2" x14ac:dyDescent="0.3">
      <c r="A97">
        <v>61956</v>
      </c>
      <c r="B97" t="s">
        <v>357</v>
      </c>
    </row>
    <row r="98" spans="1:2" x14ac:dyDescent="0.3">
      <c r="A98">
        <v>61964</v>
      </c>
      <c r="B98" t="s">
        <v>848</v>
      </c>
    </row>
    <row r="99" spans="1:2" x14ac:dyDescent="0.3">
      <c r="A99">
        <v>61972</v>
      </c>
      <c r="B99" t="s">
        <v>237</v>
      </c>
    </row>
    <row r="100" spans="1:2" x14ac:dyDescent="0.3">
      <c r="A100">
        <v>61980</v>
      </c>
      <c r="B100" t="s">
        <v>317</v>
      </c>
    </row>
    <row r="101" spans="1:2" x14ac:dyDescent="0.3">
      <c r="A101">
        <v>61999</v>
      </c>
      <c r="B101" t="s">
        <v>757</v>
      </c>
    </row>
    <row r="102" spans="1:2" x14ac:dyDescent="0.3">
      <c r="A102">
        <v>62006</v>
      </c>
      <c r="B102" t="s">
        <v>310</v>
      </c>
    </row>
    <row r="103" spans="1:2" x14ac:dyDescent="0.3">
      <c r="A103">
        <v>62014</v>
      </c>
      <c r="B103" t="s">
        <v>323</v>
      </c>
    </row>
    <row r="104" spans="1:2" x14ac:dyDescent="0.3">
      <c r="A104">
        <v>62022</v>
      </c>
      <c r="B104" t="s">
        <v>677</v>
      </c>
    </row>
    <row r="105" spans="1:2" x14ac:dyDescent="0.3">
      <c r="A105">
        <v>62030</v>
      </c>
      <c r="B105" t="s">
        <v>240</v>
      </c>
    </row>
    <row r="106" spans="1:2" x14ac:dyDescent="0.3">
      <c r="A106">
        <v>62049</v>
      </c>
      <c r="B106" t="s">
        <v>520</v>
      </c>
    </row>
    <row r="107" spans="1:2" x14ac:dyDescent="0.3">
      <c r="A107">
        <v>62057</v>
      </c>
      <c r="B107" t="s">
        <v>649</v>
      </c>
    </row>
    <row r="108" spans="1:2" x14ac:dyDescent="0.3">
      <c r="A108">
        <v>62065</v>
      </c>
      <c r="B108" t="s">
        <v>527</v>
      </c>
    </row>
    <row r="109" spans="1:2" x14ac:dyDescent="0.3">
      <c r="A109">
        <v>62073</v>
      </c>
      <c r="B109" t="s">
        <v>700</v>
      </c>
    </row>
    <row r="110" spans="1:2" x14ac:dyDescent="0.3">
      <c r="A110">
        <v>62081</v>
      </c>
      <c r="B110" t="s">
        <v>251</v>
      </c>
    </row>
    <row r="111" spans="1:2" x14ac:dyDescent="0.3">
      <c r="A111">
        <v>62090</v>
      </c>
      <c r="B111" t="s">
        <v>242</v>
      </c>
    </row>
    <row r="112" spans="1:2" x14ac:dyDescent="0.3">
      <c r="A112">
        <v>62103</v>
      </c>
      <c r="B112" t="s">
        <v>348</v>
      </c>
    </row>
    <row r="113" spans="1:2" x14ac:dyDescent="0.3">
      <c r="A113">
        <v>62111</v>
      </c>
      <c r="B113" t="s">
        <v>504</v>
      </c>
    </row>
    <row r="114" spans="1:2" x14ac:dyDescent="0.3">
      <c r="A114">
        <v>62120</v>
      </c>
      <c r="B114" t="s">
        <v>352</v>
      </c>
    </row>
    <row r="115" spans="1:2" x14ac:dyDescent="0.3">
      <c r="A115">
        <v>62138</v>
      </c>
      <c r="B115" t="s">
        <v>648</v>
      </c>
    </row>
    <row r="116" spans="1:2" x14ac:dyDescent="0.3">
      <c r="A116">
        <v>62146</v>
      </c>
      <c r="B116" t="s">
        <v>488</v>
      </c>
    </row>
    <row r="117" spans="1:2" x14ac:dyDescent="0.3">
      <c r="A117">
        <v>62154</v>
      </c>
      <c r="B117" t="s">
        <v>619</v>
      </c>
    </row>
    <row r="118" spans="1:2" x14ac:dyDescent="0.3">
      <c r="A118">
        <v>62162</v>
      </c>
      <c r="B118" t="s">
        <v>828</v>
      </c>
    </row>
    <row r="119" spans="1:2" x14ac:dyDescent="0.3">
      <c r="A119">
        <v>62170</v>
      </c>
      <c r="B119" t="s">
        <v>244</v>
      </c>
    </row>
    <row r="120" spans="1:2" x14ac:dyDescent="0.3">
      <c r="A120">
        <v>62189</v>
      </c>
      <c r="B120" t="s">
        <v>267</v>
      </c>
    </row>
    <row r="121" spans="1:2" x14ac:dyDescent="0.3">
      <c r="A121">
        <v>62197</v>
      </c>
      <c r="B121" t="s">
        <v>245</v>
      </c>
    </row>
    <row r="122" spans="1:2" x14ac:dyDescent="0.3">
      <c r="A122">
        <v>62200</v>
      </c>
      <c r="B122" t="s">
        <v>849</v>
      </c>
    </row>
    <row r="123" spans="1:2" x14ac:dyDescent="0.3">
      <c r="A123">
        <v>62219</v>
      </c>
      <c r="B123" t="s">
        <v>247</v>
      </c>
    </row>
    <row r="124" spans="1:2" x14ac:dyDescent="0.3">
      <c r="A124">
        <v>62227</v>
      </c>
      <c r="B124" t="s">
        <v>717</v>
      </c>
    </row>
    <row r="125" spans="1:2" x14ac:dyDescent="0.3">
      <c r="A125">
        <v>62235</v>
      </c>
      <c r="B125" t="s">
        <v>531</v>
      </c>
    </row>
    <row r="126" spans="1:2" x14ac:dyDescent="0.3">
      <c r="A126">
        <v>62243</v>
      </c>
      <c r="B126" t="s">
        <v>796</v>
      </c>
    </row>
    <row r="127" spans="1:2" x14ac:dyDescent="0.3">
      <c r="A127">
        <v>62251</v>
      </c>
      <c r="B127" t="s">
        <v>457</v>
      </c>
    </row>
    <row r="128" spans="1:2" x14ac:dyDescent="0.3">
      <c r="A128">
        <v>62260</v>
      </c>
      <c r="B128" t="s">
        <v>427</v>
      </c>
    </row>
    <row r="129" spans="1:2" x14ac:dyDescent="0.3">
      <c r="A129">
        <v>62278</v>
      </c>
      <c r="B129" t="s">
        <v>666</v>
      </c>
    </row>
    <row r="130" spans="1:2" x14ac:dyDescent="0.3">
      <c r="A130">
        <v>62286</v>
      </c>
      <c r="B130" t="s">
        <v>300</v>
      </c>
    </row>
    <row r="131" spans="1:2" x14ac:dyDescent="0.3">
      <c r="A131">
        <v>62294</v>
      </c>
      <c r="B131" t="s">
        <v>248</v>
      </c>
    </row>
    <row r="132" spans="1:2" x14ac:dyDescent="0.3">
      <c r="A132">
        <v>62308</v>
      </c>
      <c r="B132" t="s">
        <v>227</v>
      </c>
    </row>
    <row r="133" spans="1:2" x14ac:dyDescent="0.3">
      <c r="A133">
        <v>62316</v>
      </c>
      <c r="B133" t="s">
        <v>809</v>
      </c>
    </row>
    <row r="134" spans="1:2" x14ac:dyDescent="0.3">
      <c r="A134">
        <v>62324</v>
      </c>
      <c r="B134" t="s">
        <v>524</v>
      </c>
    </row>
    <row r="135" spans="1:2" x14ac:dyDescent="0.3">
      <c r="A135">
        <v>62332</v>
      </c>
      <c r="B135" t="s">
        <v>443</v>
      </c>
    </row>
    <row r="136" spans="1:2" x14ac:dyDescent="0.3">
      <c r="A136">
        <v>62340</v>
      </c>
      <c r="B136" t="s">
        <v>439</v>
      </c>
    </row>
    <row r="137" spans="1:2" x14ac:dyDescent="0.3">
      <c r="A137">
        <v>62359</v>
      </c>
      <c r="B137" t="s">
        <v>732</v>
      </c>
    </row>
    <row r="138" spans="1:2" x14ac:dyDescent="0.3">
      <c r="A138">
        <v>62367</v>
      </c>
      <c r="B138" t="s">
        <v>697</v>
      </c>
    </row>
    <row r="139" spans="1:2" x14ac:dyDescent="0.3">
      <c r="A139">
        <v>62375</v>
      </c>
      <c r="B139" t="s">
        <v>285</v>
      </c>
    </row>
    <row r="140" spans="1:2" x14ac:dyDescent="0.3">
      <c r="A140">
        <v>62383</v>
      </c>
      <c r="B140" t="s">
        <v>789</v>
      </c>
    </row>
    <row r="141" spans="1:2" x14ac:dyDescent="0.3">
      <c r="A141">
        <v>62391</v>
      </c>
      <c r="B141" t="s">
        <v>837</v>
      </c>
    </row>
    <row r="142" spans="1:2" x14ac:dyDescent="0.3">
      <c r="A142">
        <v>62405</v>
      </c>
      <c r="B142" t="s">
        <v>209</v>
      </c>
    </row>
    <row r="143" spans="1:2" x14ac:dyDescent="0.3">
      <c r="A143">
        <v>62413</v>
      </c>
      <c r="B143" t="s">
        <v>233</v>
      </c>
    </row>
    <row r="144" spans="1:2" x14ac:dyDescent="0.3">
      <c r="A144">
        <v>62421</v>
      </c>
      <c r="B144" t="s">
        <v>468</v>
      </c>
    </row>
    <row r="145" spans="1:2" x14ac:dyDescent="0.3">
      <c r="A145">
        <v>62430</v>
      </c>
      <c r="B145" t="s">
        <v>222</v>
      </c>
    </row>
    <row r="146" spans="1:2" x14ac:dyDescent="0.3">
      <c r="A146">
        <v>62448</v>
      </c>
      <c r="B146" t="s">
        <v>444</v>
      </c>
    </row>
    <row r="147" spans="1:2" x14ac:dyDescent="0.3">
      <c r="A147">
        <v>62456</v>
      </c>
      <c r="B147" t="s">
        <v>398</v>
      </c>
    </row>
    <row r="148" spans="1:2" x14ac:dyDescent="0.3">
      <c r="A148">
        <v>62472</v>
      </c>
      <c r="B148" t="s">
        <v>321</v>
      </c>
    </row>
    <row r="149" spans="1:2" x14ac:dyDescent="0.3">
      <c r="A149">
        <v>62499</v>
      </c>
      <c r="B149" t="s">
        <v>253</v>
      </c>
    </row>
    <row r="150" spans="1:2" x14ac:dyDescent="0.3">
      <c r="A150">
        <v>62510</v>
      </c>
      <c r="B150" t="s">
        <v>256</v>
      </c>
    </row>
    <row r="151" spans="1:2" x14ac:dyDescent="0.3">
      <c r="A151">
        <v>62553</v>
      </c>
      <c r="B151" t="s">
        <v>758</v>
      </c>
    </row>
    <row r="152" spans="1:2" x14ac:dyDescent="0.3">
      <c r="A152">
        <v>62570</v>
      </c>
      <c r="B152" t="s">
        <v>657</v>
      </c>
    </row>
    <row r="153" spans="1:2" x14ac:dyDescent="0.3">
      <c r="A153">
        <v>62596</v>
      </c>
      <c r="B153" t="s">
        <v>257</v>
      </c>
    </row>
    <row r="154" spans="1:2" x14ac:dyDescent="0.3">
      <c r="A154">
        <v>62618</v>
      </c>
      <c r="B154" t="s">
        <v>314</v>
      </c>
    </row>
    <row r="155" spans="1:2" x14ac:dyDescent="0.3">
      <c r="A155">
        <v>62634</v>
      </c>
      <c r="B155" t="s">
        <v>673</v>
      </c>
    </row>
    <row r="156" spans="1:2" x14ac:dyDescent="0.3">
      <c r="A156">
        <v>62650</v>
      </c>
      <c r="B156" t="s">
        <v>307</v>
      </c>
    </row>
    <row r="157" spans="1:2" x14ac:dyDescent="0.3">
      <c r="A157">
        <v>62677</v>
      </c>
      <c r="B157" t="s">
        <v>561</v>
      </c>
    </row>
    <row r="158" spans="1:2" x14ac:dyDescent="0.3">
      <c r="A158">
        <v>62693</v>
      </c>
      <c r="B158" t="s">
        <v>330</v>
      </c>
    </row>
    <row r="159" spans="1:2" x14ac:dyDescent="0.3">
      <c r="A159">
        <v>62715</v>
      </c>
      <c r="B159" t="s">
        <v>259</v>
      </c>
    </row>
    <row r="160" spans="1:2" x14ac:dyDescent="0.3">
      <c r="A160">
        <v>62731</v>
      </c>
      <c r="B160" t="s">
        <v>529</v>
      </c>
    </row>
    <row r="161" spans="1:2" x14ac:dyDescent="0.3">
      <c r="A161">
        <v>62758</v>
      </c>
      <c r="B161" t="s">
        <v>261</v>
      </c>
    </row>
    <row r="162" spans="1:2" x14ac:dyDescent="0.3">
      <c r="A162">
        <v>62774</v>
      </c>
      <c r="B162" t="s">
        <v>263</v>
      </c>
    </row>
    <row r="163" spans="1:2" x14ac:dyDescent="0.3">
      <c r="A163">
        <v>62790</v>
      </c>
      <c r="B163" t="s">
        <v>580</v>
      </c>
    </row>
    <row r="164" spans="1:2" x14ac:dyDescent="0.3">
      <c r="A164">
        <v>62812</v>
      </c>
      <c r="B164" t="s">
        <v>638</v>
      </c>
    </row>
    <row r="165" spans="1:2" x14ac:dyDescent="0.3">
      <c r="A165">
        <v>62839</v>
      </c>
      <c r="B165" t="s">
        <v>434</v>
      </c>
    </row>
    <row r="166" spans="1:2" x14ac:dyDescent="0.3">
      <c r="A166">
        <v>62855</v>
      </c>
      <c r="B166" t="s">
        <v>825</v>
      </c>
    </row>
    <row r="167" spans="1:2" x14ac:dyDescent="0.3">
      <c r="A167">
        <v>62871</v>
      </c>
      <c r="B167" t="s">
        <v>589</v>
      </c>
    </row>
    <row r="168" spans="1:2" x14ac:dyDescent="0.3">
      <c r="A168">
        <v>62898</v>
      </c>
      <c r="B168" t="s">
        <v>266</v>
      </c>
    </row>
    <row r="169" spans="1:2" x14ac:dyDescent="0.3">
      <c r="A169">
        <v>62910</v>
      </c>
      <c r="B169" t="s">
        <v>269</v>
      </c>
    </row>
    <row r="170" spans="1:2" x14ac:dyDescent="0.3">
      <c r="A170">
        <v>62936</v>
      </c>
      <c r="B170" t="s">
        <v>822</v>
      </c>
    </row>
    <row r="171" spans="1:2" x14ac:dyDescent="0.3">
      <c r="A171">
        <v>62952</v>
      </c>
      <c r="B171" t="s">
        <v>271</v>
      </c>
    </row>
    <row r="172" spans="1:2" x14ac:dyDescent="0.3">
      <c r="A172">
        <v>62979</v>
      </c>
      <c r="B172" t="s">
        <v>392</v>
      </c>
    </row>
    <row r="173" spans="1:2" x14ac:dyDescent="0.3">
      <c r="A173">
        <v>62995</v>
      </c>
      <c r="B173" t="s">
        <v>272</v>
      </c>
    </row>
    <row r="174" spans="1:2" x14ac:dyDescent="0.3">
      <c r="A174">
        <v>63010</v>
      </c>
      <c r="B174" t="s">
        <v>698</v>
      </c>
    </row>
    <row r="175" spans="1:2" x14ac:dyDescent="0.3">
      <c r="A175">
        <v>63037</v>
      </c>
      <c r="B175" t="s">
        <v>513</v>
      </c>
    </row>
    <row r="176" spans="1:2" x14ac:dyDescent="0.3">
      <c r="A176">
        <v>63053</v>
      </c>
      <c r="B176" t="s">
        <v>273</v>
      </c>
    </row>
    <row r="177" spans="1:2" x14ac:dyDescent="0.3">
      <c r="A177">
        <v>63070</v>
      </c>
      <c r="B177" t="s">
        <v>517</v>
      </c>
    </row>
    <row r="178" spans="1:2" x14ac:dyDescent="0.3">
      <c r="A178">
        <v>63096</v>
      </c>
      <c r="B178" t="s">
        <v>276</v>
      </c>
    </row>
    <row r="179" spans="1:2" x14ac:dyDescent="0.3">
      <c r="A179">
        <v>63118</v>
      </c>
      <c r="B179" t="s">
        <v>661</v>
      </c>
    </row>
    <row r="180" spans="1:2" x14ac:dyDescent="0.3">
      <c r="A180">
        <v>63134</v>
      </c>
      <c r="B180" t="s">
        <v>794</v>
      </c>
    </row>
    <row r="181" spans="1:2" x14ac:dyDescent="0.3">
      <c r="A181">
        <v>63150</v>
      </c>
      <c r="B181" t="s">
        <v>689</v>
      </c>
    </row>
    <row r="182" spans="1:2" x14ac:dyDescent="0.3">
      <c r="A182">
        <v>63177</v>
      </c>
      <c r="B182" t="s">
        <v>279</v>
      </c>
    </row>
    <row r="183" spans="1:2" x14ac:dyDescent="0.3">
      <c r="A183">
        <v>63193</v>
      </c>
      <c r="B183" t="s">
        <v>268</v>
      </c>
    </row>
    <row r="184" spans="1:2" x14ac:dyDescent="0.3">
      <c r="A184">
        <v>63215</v>
      </c>
      <c r="B184" t="s">
        <v>213</v>
      </c>
    </row>
    <row r="185" spans="1:2" x14ac:dyDescent="0.3">
      <c r="A185">
        <v>63231</v>
      </c>
      <c r="B185" t="s">
        <v>282</v>
      </c>
    </row>
    <row r="186" spans="1:2" x14ac:dyDescent="0.3">
      <c r="A186">
        <v>63258</v>
      </c>
      <c r="B186" t="s">
        <v>605</v>
      </c>
    </row>
    <row r="187" spans="1:2" x14ac:dyDescent="0.3">
      <c r="A187">
        <v>63274</v>
      </c>
      <c r="B187" t="s">
        <v>799</v>
      </c>
    </row>
    <row r="188" spans="1:2" x14ac:dyDescent="0.3">
      <c r="A188">
        <v>63290</v>
      </c>
      <c r="B188" t="s">
        <v>658</v>
      </c>
    </row>
    <row r="189" spans="1:2" x14ac:dyDescent="0.3">
      <c r="A189">
        <v>63312</v>
      </c>
      <c r="B189" t="s">
        <v>826</v>
      </c>
    </row>
    <row r="190" spans="1:2" x14ac:dyDescent="0.3">
      <c r="A190">
        <v>63339</v>
      </c>
      <c r="B190" t="s">
        <v>827</v>
      </c>
    </row>
    <row r="191" spans="1:2" x14ac:dyDescent="0.3">
      <c r="A191">
        <v>63355</v>
      </c>
      <c r="B191" t="s">
        <v>740</v>
      </c>
    </row>
    <row r="192" spans="1:2" x14ac:dyDescent="0.3">
      <c r="A192">
        <v>63371</v>
      </c>
      <c r="B192" t="s">
        <v>800</v>
      </c>
    </row>
    <row r="193" spans="1:2" x14ac:dyDescent="0.3">
      <c r="A193">
        <v>63398</v>
      </c>
      <c r="B193" t="s">
        <v>249</v>
      </c>
    </row>
    <row r="194" spans="1:2" x14ac:dyDescent="0.3">
      <c r="A194">
        <v>63410</v>
      </c>
      <c r="B194" t="s">
        <v>602</v>
      </c>
    </row>
    <row r="195" spans="1:2" x14ac:dyDescent="0.3">
      <c r="A195">
        <v>63436</v>
      </c>
      <c r="B195" t="s">
        <v>243</v>
      </c>
    </row>
    <row r="196" spans="1:2" x14ac:dyDescent="0.3">
      <c r="A196">
        <v>63452</v>
      </c>
      <c r="B196" t="s">
        <v>366</v>
      </c>
    </row>
    <row r="197" spans="1:2" x14ac:dyDescent="0.3">
      <c r="A197">
        <v>63479</v>
      </c>
      <c r="B197" t="s">
        <v>286</v>
      </c>
    </row>
    <row r="198" spans="1:2" x14ac:dyDescent="0.3">
      <c r="A198">
        <v>63495</v>
      </c>
      <c r="B198" t="s">
        <v>737</v>
      </c>
    </row>
    <row r="199" spans="1:2" x14ac:dyDescent="0.3">
      <c r="A199">
        <v>63517</v>
      </c>
      <c r="B199" t="s">
        <v>250</v>
      </c>
    </row>
    <row r="200" spans="1:2" x14ac:dyDescent="0.3">
      <c r="A200">
        <v>63533</v>
      </c>
      <c r="B200" t="s">
        <v>721</v>
      </c>
    </row>
    <row r="201" spans="1:2" x14ac:dyDescent="0.3">
      <c r="A201">
        <v>63550</v>
      </c>
      <c r="B201" t="s">
        <v>743</v>
      </c>
    </row>
    <row r="202" spans="1:2" x14ac:dyDescent="0.3">
      <c r="A202">
        <v>63576</v>
      </c>
      <c r="B202" t="s">
        <v>832</v>
      </c>
    </row>
    <row r="203" spans="1:2" x14ac:dyDescent="0.3">
      <c r="A203">
        <v>63592</v>
      </c>
      <c r="B203" t="s">
        <v>511</v>
      </c>
    </row>
    <row r="204" spans="1:2" x14ac:dyDescent="0.3">
      <c r="A204">
        <v>63614</v>
      </c>
      <c r="B204" t="s">
        <v>699</v>
      </c>
    </row>
    <row r="205" spans="1:2" x14ac:dyDescent="0.3">
      <c r="A205">
        <v>63630</v>
      </c>
      <c r="B205" t="s">
        <v>768</v>
      </c>
    </row>
    <row r="206" spans="1:2" x14ac:dyDescent="0.3">
      <c r="A206">
        <v>63657</v>
      </c>
      <c r="B206" t="s">
        <v>728</v>
      </c>
    </row>
    <row r="207" spans="1:2" x14ac:dyDescent="0.3">
      <c r="A207">
        <v>63673</v>
      </c>
      <c r="B207" t="s">
        <v>762</v>
      </c>
    </row>
    <row r="208" spans="1:2" x14ac:dyDescent="0.3">
      <c r="A208">
        <v>63690</v>
      </c>
      <c r="B208" t="s">
        <v>288</v>
      </c>
    </row>
    <row r="209" spans="1:2" x14ac:dyDescent="0.3">
      <c r="A209">
        <v>63711</v>
      </c>
      <c r="B209" t="s">
        <v>470</v>
      </c>
    </row>
    <row r="210" spans="1:2" x14ac:dyDescent="0.3">
      <c r="A210">
        <v>63738</v>
      </c>
      <c r="B210" t="s">
        <v>292</v>
      </c>
    </row>
    <row r="211" spans="1:2" x14ac:dyDescent="0.3">
      <c r="A211">
        <v>63754</v>
      </c>
      <c r="B211" t="s">
        <v>293</v>
      </c>
    </row>
    <row r="212" spans="1:2" x14ac:dyDescent="0.3">
      <c r="A212">
        <v>63770</v>
      </c>
      <c r="B212" t="s">
        <v>687</v>
      </c>
    </row>
    <row r="213" spans="1:2" x14ac:dyDescent="0.3">
      <c r="A213">
        <v>63797</v>
      </c>
      <c r="B213" t="s">
        <v>706</v>
      </c>
    </row>
    <row r="214" spans="1:2" x14ac:dyDescent="0.3">
      <c r="A214">
        <v>63819</v>
      </c>
      <c r="B214" t="s">
        <v>584</v>
      </c>
    </row>
    <row r="215" spans="1:2" x14ac:dyDescent="0.3">
      <c r="A215">
        <v>63835</v>
      </c>
      <c r="B215" t="s">
        <v>735</v>
      </c>
    </row>
    <row r="216" spans="1:2" x14ac:dyDescent="0.3">
      <c r="A216">
        <v>63851</v>
      </c>
      <c r="B216" t="s">
        <v>712</v>
      </c>
    </row>
    <row r="217" spans="1:2" x14ac:dyDescent="0.3">
      <c r="A217">
        <v>63878</v>
      </c>
      <c r="B217" t="s">
        <v>445</v>
      </c>
    </row>
    <row r="218" spans="1:2" x14ac:dyDescent="0.3">
      <c r="A218">
        <v>63894</v>
      </c>
      <c r="B218" t="s">
        <v>540</v>
      </c>
    </row>
    <row r="219" spans="1:2" x14ac:dyDescent="0.3">
      <c r="A219">
        <v>63916</v>
      </c>
      <c r="B219" t="s">
        <v>558</v>
      </c>
    </row>
    <row r="220" spans="1:2" x14ac:dyDescent="0.3">
      <c r="A220">
        <v>63932</v>
      </c>
      <c r="B220" t="s">
        <v>769</v>
      </c>
    </row>
    <row r="221" spans="1:2" x14ac:dyDescent="0.3">
      <c r="A221">
        <v>63959</v>
      </c>
      <c r="B221" t="s">
        <v>231</v>
      </c>
    </row>
    <row r="222" spans="1:2" x14ac:dyDescent="0.3">
      <c r="A222">
        <v>63975</v>
      </c>
      <c r="B222" t="s">
        <v>538</v>
      </c>
    </row>
    <row r="223" spans="1:2" x14ac:dyDescent="0.3">
      <c r="A223">
        <v>63991</v>
      </c>
      <c r="B223" t="s">
        <v>830</v>
      </c>
    </row>
    <row r="224" spans="1:2" x14ac:dyDescent="0.3">
      <c r="A224">
        <v>64017</v>
      </c>
      <c r="B224" t="s">
        <v>821</v>
      </c>
    </row>
    <row r="225" spans="1:2" x14ac:dyDescent="0.3">
      <c r="A225">
        <v>64033</v>
      </c>
      <c r="B225" t="s">
        <v>839</v>
      </c>
    </row>
    <row r="226" spans="1:2" x14ac:dyDescent="0.3">
      <c r="A226">
        <v>64050</v>
      </c>
      <c r="B226" t="s">
        <v>713</v>
      </c>
    </row>
    <row r="227" spans="1:2" x14ac:dyDescent="0.3">
      <c r="A227">
        <v>64076</v>
      </c>
      <c r="B227" t="s">
        <v>746</v>
      </c>
    </row>
    <row r="228" spans="1:2" x14ac:dyDescent="0.3">
      <c r="A228">
        <v>64092</v>
      </c>
      <c r="B228" t="s">
        <v>718</v>
      </c>
    </row>
    <row r="229" spans="1:2" x14ac:dyDescent="0.3">
      <c r="A229">
        <v>64114</v>
      </c>
      <c r="B229" t="s">
        <v>542</v>
      </c>
    </row>
    <row r="230" spans="1:2" x14ac:dyDescent="0.3">
      <c r="A230">
        <v>64130</v>
      </c>
      <c r="B230" t="s">
        <v>514</v>
      </c>
    </row>
    <row r="231" spans="1:2" x14ac:dyDescent="0.3">
      <c r="A231">
        <v>64157</v>
      </c>
      <c r="B231" t="s">
        <v>844</v>
      </c>
    </row>
    <row r="232" spans="1:2" x14ac:dyDescent="0.3">
      <c r="A232">
        <v>64173</v>
      </c>
      <c r="B232" t="s">
        <v>643</v>
      </c>
    </row>
    <row r="233" spans="1:2" x14ac:dyDescent="0.3">
      <c r="A233">
        <v>64190</v>
      </c>
      <c r="B233" t="s">
        <v>564</v>
      </c>
    </row>
    <row r="234" spans="1:2" x14ac:dyDescent="0.3">
      <c r="A234">
        <v>64211</v>
      </c>
      <c r="B234" t="s">
        <v>555</v>
      </c>
    </row>
    <row r="235" spans="1:2" x14ac:dyDescent="0.3">
      <c r="A235">
        <v>64238</v>
      </c>
      <c r="B235" t="s">
        <v>764</v>
      </c>
    </row>
    <row r="236" spans="1:2" x14ac:dyDescent="0.3">
      <c r="A236">
        <v>64254</v>
      </c>
      <c r="B236" t="s">
        <v>294</v>
      </c>
    </row>
    <row r="237" spans="1:2" x14ac:dyDescent="0.3">
      <c r="A237">
        <v>64270</v>
      </c>
      <c r="B237" t="s">
        <v>834</v>
      </c>
    </row>
    <row r="238" spans="1:2" x14ac:dyDescent="0.3">
      <c r="A238">
        <v>64297</v>
      </c>
      <c r="B238" t="s">
        <v>639</v>
      </c>
    </row>
    <row r="239" spans="1:2" x14ac:dyDescent="0.3">
      <c r="A239">
        <v>64319</v>
      </c>
      <c r="B239" t="s">
        <v>667</v>
      </c>
    </row>
    <row r="240" spans="1:2" x14ac:dyDescent="0.3">
      <c r="A240">
        <v>64335</v>
      </c>
      <c r="B240" t="s">
        <v>299</v>
      </c>
    </row>
    <row r="241" spans="1:2" x14ac:dyDescent="0.3">
      <c r="A241">
        <v>64351</v>
      </c>
      <c r="B241" t="s">
        <v>301</v>
      </c>
    </row>
    <row r="242" spans="1:2" x14ac:dyDescent="0.3">
      <c r="A242">
        <v>64378</v>
      </c>
      <c r="B242" t="s">
        <v>565</v>
      </c>
    </row>
    <row r="243" spans="1:2" x14ac:dyDescent="0.3">
      <c r="A243">
        <v>64394</v>
      </c>
      <c r="B243" t="s">
        <v>696</v>
      </c>
    </row>
    <row r="244" spans="1:2" x14ac:dyDescent="0.3">
      <c r="A244">
        <v>64416</v>
      </c>
      <c r="B244" t="s">
        <v>778</v>
      </c>
    </row>
    <row r="245" spans="1:2" x14ac:dyDescent="0.3">
      <c r="A245">
        <v>64432</v>
      </c>
      <c r="B245" t="s">
        <v>759</v>
      </c>
    </row>
    <row r="246" spans="1:2" x14ac:dyDescent="0.3">
      <c r="A246">
        <v>64459</v>
      </c>
      <c r="B246" t="s">
        <v>777</v>
      </c>
    </row>
    <row r="247" spans="1:2" x14ac:dyDescent="0.3">
      <c r="A247">
        <v>64475</v>
      </c>
      <c r="B247" t="s">
        <v>776</v>
      </c>
    </row>
    <row r="248" spans="1:2" x14ac:dyDescent="0.3">
      <c r="A248">
        <v>64491</v>
      </c>
      <c r="B248" t="s">
        <v>583</v>
      </c>
    </row>
    <row r="249" spans="1:2" x14ac:dyDescent="0.3">
      <c r="A249">
        <v>64513</v>
      </c>
      <c r="B249" t="s">
        <v>798</v>
      </c>
    </row>
    <row r="250" spans="1:2" x14ac:dyDescent="0.3">
      <c r="A250">
        <v>64530</v>
      </c>
      <c r="B250" t="s">
        <v>275</v>
      </c>
    </row>
    <row r="251" spans="1:2" x14ac:dyDescent="0.3">
      <c r="A251">
        <v>64556</v>
      </c>
      <c r="B251" t="s">
        <v>333</v>
      </c>
    </row>
    <row r="252" spans="1:2" x14ac:dyDescent="0.3">
      <c r="A252">
        <v>64572</v>
      </c>
      <c r="B252" t="s">
        <v>548</v>
      </c>
    </row>
    <row r="253" spans="1:2" x14ac:dyDescent="0.3">
      <c r="A253">
        <v>64599</v>
      </c>
      <c r="B253" t="s">
        <v>385</v>
      </c>
    </row>
    <row r="254" spans="1:2" x14ac:dyDescent="0.3">
      <c r="A254">
        <v>64610</v>
      </c>
      <c r="B254" t="s">
        <v>788</v>
      </c>
    </row>
    <row r="255" spans="1:2" x14ac:dyDescent="0.3">
      <c r="A255">
        <v>64637</v>
      </c>
      <c r="B255" t="s">
        <v>264</v>
      </c>
    </row>
    <row r="256" spans="1:2" x14ac:dyDescent="0.3">
      <c r="A256">
        <v>64653</v>
      </c>
      <c r="B256" t="s">
        <v>543</v>
      </c>
    </row>
    <row r="257" spans="1:2" x14ac:dyDescent="0.3">
      <c r="A257">
        <v>64670</v>
      </c>
      <c r="B257" t="s">
        <v>810</v>
      </c>
    </row>
    <row r="258" spans="1:2" x14ac:dyDescent="0.3">
      <c r="A258">
        <v>64696</v>
      </c>
      <c r="B258" t="s">
        <v>302</v>
      </c>
    </row>
    <row r="259" spans="1:2" x14ac:dyDescent="0.3">
      <c r="A259">
        <v>64718</v>
      </c>
      <c r="B259" t="s">
        <v>518</v>
      </c>
    </row>
    <row r="260" spans="1:2" x14ac:dyDescent="0.3">
      <c r="A260">
        <v>64734</v>
      </c>
      <c r="B260" t="s">
        <v>646</v>
      </c>
    </row>
    <row r="261" spans="1:2" x14ac:dyDescent="0.3">
      <c r="A261">
        <v>64750</v>
      </c>
      <c r="B261" t="s">
        <v>671</v>
      </c>
    </row>
    <row r="262" spans="1:2" x14ac:dyDescent="0.3">
      <c r="A262">
        <v>64777</v>
      </c>
      <c r="B262" t="s">
        <v>600</v>
      </c>
    </row>
    <row r="263" spans="1:2" x14ac:dyDescent="0.3">
      <c r="A263">
        <v>64793</v>
      </c>
      <c r="B263" t="s">
        <v>694</v>
      </c>
    </row>
    <row r="264" spans="1:2" x14ac:dyDescent="0.3">
      <c r="A264">
        <v>64815</v>
      </c>
      <c r="B264" t="s">
        <v>620</v>
      </c>
    </row>
    <row r="265" spans="1:2" x14ac:dyDescent="0.3">
      <c r="A265">
        <v>64831</v>
      </c>
      <c r="B265" t="s">
        <v>303</v>
      </c>
    </row>
    <row r="266" spans="1:2" x14ac:dyDescent="0.3">
      <c r="A266">
        <v>64858</v>
      </c>
      <c r="B266" t="s">
        <v>621</v>
      </c>
    </row>
    <row r="267" spans="1:2" x14ac:dyDescent="0.3">
      <c r="A267">
        <v>64874</v>
      </c>
      <c r="B267" t="s">
        <v>845</v>
      </c>
    </row>
    <row r="268" spans="1:2" x14ac:dyDescent="0.3">
      <c r="A268">
        <v>64890</v>
      </c>
      <c r="B268" t="s">
        <v>606</v>
      </c>
    </row>
    <row r="269" spans="1:2" x14ac:dyDescent="0.3">
      <c r="A269">
        <v>64912</v>
      </c>
      <c r="B269" t="s">
        <v>393</v>
      </c>
    </row>
    <row r="270" spans="1:2" x14ac:dyDescent="0.3">
      <c r="A270">
        <v>64939</v>
      </c>
      <c r="B270" t="s">
        <v>304</v>
      </c>
    </row>
    <row r="271" spans="1:2" x14ac:dyDescent="0.3">
      <c r="A271">
        <v>64955</v>
      </c>
      <c r="B271" t="s">
        <v>637</v>
      </c>
    </row>
    <row r="272" spans="1:2" x14ac:dyDescent="0.3">
      <c r="A272">
        <v>64971</v>
      </c>
      <c r="B272" t="s">
        <v>378</v>
      </c>
    </row>
    <row r="273" spans="1:2" x14ac:dyDescent="0.3">
      <c r="A273">
        <v>64998</v>
      </c>
      <c r="B273" t="s">
        <v>438</v>
      </c>
    </row>
    <row r="274" spans="1:2" x14ac:dyDescent="0.3">
      <c r="A274">
        <v>65013</v>
      </c>
      <c r="B274" t="s">
        <v>650</v>
      </c>
    </row>
    <row r="275" spans="1:2" x14ac:dyDescent="0.3">
      <c r="A275">
        <v>65030</v>
      </c>
      <c r="B275" t="s">
        <v>308</v>
      </c>
    </row>
    <row r="276" spans="1:2" x14ac:dyDescent="0.3">
      <c r="A276">
        <v>65056</v>
      </c>
      <c r="B276" t="s">
        <v>462</v>
      </c>
    </row>
    <row r="277" spans="1:2" x14ac:dyDescent="0.3">
      <c r="A277">
        <v>65072</v>
      </c>
      <c r="B277" t="s">
        <v>309</v>
      </c>
    </row>
    <row r="278" spans="1:2" x14ac:dyDescent="0.3">
      <c r="A278">
        <v>65099</v>
      </c>
      <c r="B278" t="s">
        <v>496</v>
      </c>
    </row>
    <row r="279" spans="1:2" x14ac:dyDescent="0.3">
      <c r="A279">
        <v>65110</v>
      </c>
      <c r="B279" t="s">
        <v>670</v>
      </c>
    </row>
    <row r="280" spans="1:2" x14ac:dyDescent="0.3">
      <c r="A280">
        <v>65137</v>
      </c>
      <c r="B280" t="s">
        <v>355</v>
      </c>
    </row>
    <row r="281" spans="1:2" x14ac:dyDescent="0.3">
      <c r="A281">
        <v>65153</v>
      </c>
      <c r="B281" t="s">
        <v>790</v>
      </c>
    </row>
    <row r="282" spans="1:2" x14ac:dyDescent="0.3">
      <c r="A282">
        <v>65170</v>
      </c>
      <c r="B282" t="s">
        <v>350</v>
      </c>
    </row>
    <row r="283" spans="1:2" x14ac:dyDescent="0.3">
      <c r="A283">
        <v>65196</v>
      </c>
      <c r="B283" t="s">
        <v>458</v>
      </c>
    </row>
    <row r="284" spans="1:2" x14ac:dyDescent="0.3">
      <c r="A284">
        <v>65218</v>
      </c>
      <c r="B284" t="s">
        <v>838</v>
      </c>
    </row>
    <row r="285" spans="1:2" x14ac:dyDescent="0.3">
      <c r="A285">
        <v>65234</v>
      </c>
      <c r="B285" t="s">
        <v>744</v>
      </c>
    </row>
    <row r="286" spans="1:2" x14ac:dyDescent="0.3">
      <c r="A286">
        <v>65250</v>
      </c>
      <c r="B286" t="s">
        <v>539</v>
      </c>
    </row>
    <row r="287" spans="1:2" x14ac:dyDescent="0.3">
      <c r="A287">
        <v>65277</v>
      </c>
      <c r="B287" t="s">
        <v>475</v>
      </c>
    </row>
    <row r="288" spans="1:2" x14ac:dyDescent="0.3">
      <c r="A288">
        <v>65293</v>
      </c>
      <c r="B288" t="s">
        <v>738</v>
      </c>
    </row>
    <row r="289" spans="1:2" x14ac:dyDescent="0.3">
      <c r="A289">
        <v>65315</v>
      </c>
      <c r="B289" t="s">
        <v>662</v>
      </c>
    </row>
    <row r="290" spans="1:2" x14ac:dyDescent="0.3">
      <c r="A290">
        <v>65331</v>
      </c>
      <c r="B290" t="s">
        <v>645</v>
      </c>
    </row>
    <row r="291" spans="1:2" x14ac:dyDescent="0.3">
      <c r="A291">
        <v>65358</v>
      </c>
      <c r="B291" t="s">
        <v>315</v>
      </c>
    </row>
    <row r="292" spans="1:2" x14ac:dyDescent="0.3">
      <c r="A292">
        <v>65374</v>
      </c>
      <c r="B292" t="s">
        <v>786</v>
      </c>
    </row>
    <row r="293" spans="1:2" x14ac:dyDescent="0.3">
      <c r="A293">
        <v>65390</v>
      </c>
      <c r="B293" t="s">
        <v>381</v>
      </c>
    </row>
    <row r="294" spans="1:2" x14ac:dyDescent="0.3">
      <c r="A294">
        <v>65412</v>
      </c>
      <c r="B294" t="s">
        <v>241</v>
      </c>
    </row>
    <row r="295" spans="1:2" x14ac:dyDescent="0.3">
      <c r="A295">
        <v>65439</v>
      </c>
      <c r="B295" t="s">
        <v>632</v>
      </c>
    </row>
    <row r="296" spans="1:2" x14ac:dyDescent="0.3">
      <c r="A296">
        <v>65455</v>
      </c>
      <c r="B296" t="s">
        <v>651</v>
      </c>
    </row>
    <row r="297" spans="1:2" x14ac:dyDescent="0.3">
      <c r="A297">
        <v>65471</v>
      </c>
      <c r="B297" t="s">
        <v>311</v>
      </c>
    </row>
    <row r="298" spans="1:2" x14ac:dyDescent="0.3">
      <c r="A298">
        <v>65498</v>
      </c>
      <c r="B298" t="s">
        <v>316</v>
      </c>
    </row>
    <row r="299" spans="1:2" x14ac:dyDescent="0.3">
      <c r="A299">
        <v>65510</v>
      </c>
      <c r="B299" t="s">
        <v>831</v>
      </c>
    </row>
    <row r="300" spans="1:2" x14ac:dyDescent="0.3">
      <c r="A300">
        <v>65536</v>
      </c>
      <c r="B300" t="s">
        <v>320</v>
      </c>
    </row>
    <row r="301" spans="1:2" x14ac:dyDescent="0.3">
      <c r="A301">
        <v>65552</v>
      </c>
      <c r="B301" t="s">
        <v>322</v>
      </c>
    </row>
    <row r="302" spans="1:2" x14ac:dyDescent="0.3">
      <c r="A302">
        <v>65579</v>
      </c>
      <c r="B302" t="s">
        <v>324</v>
      </c>
    </row>
    <row r="303" spans="1:2" x14ac:dyDescent="0.3">
      <c r="A303">
        <v>65595</v>
      </c>
      <c r="B303" t="s">
        <v>733</v>
      </c>
    </row>
    <row r="304" spans="1:2" x14ac:dyDescent="0.3">
      <c r="A304">
        <v>65617</v>
      </c>
      <c r="B304" t="s">
        <v>836</v>
      </c>
    </row>
    <row r="305" spans="1:2" x14ac:dyDescent="0.3">
      <c r="A305">
        <v>65633</v>
      </c>
      <c r="B305" t="s">
        <v>840</v>
      </c>
    </row>
    <row r="306" spans="1:2" x14ac:dyDescent="0.3">
      <c r="A306">
        <v>65650</v>
      </c>
      <c r="B306" t="s">
        <v>326</v>
      </c>
    </row>
    <row r="307" spans="1:2" x14ac:dyDescent="0.3">
      <c r="A307">
        <v>65676</v>
      </c>
      <c r="B307" t="s">
        <v>772</v>
      </c>
    </row>
    <row r="308" spans="1:2" x14ac:dyDescent="0.3">
      <c r="A308">
        <v>65692</v>
      </c>
      <c r="B308" t="s">
        <v>328</v>
      </c>
    </row>
    <row r="309" spans="1:2" x14ac:dyDescent="0.3">
      <c r="A309">
        <v>65714</v>
      </c>
      <c r="B309" t="s">
        <v>254</v>
      </c>
    </row>
    <row r="310" spans="1:2" x14ac:dyDescent="0.3">
      <c r="A310">
        <v>65730</v>
      </c>
      <c r="B310" t="s">
        <v>745</v>
      </c>
    </row>
    <row r="311" spans="1:2" x14ac:dyDescent="0.3">
      <c r="A311">
        <v>65757</v>
      </c>
      <c r="B311" t="s">
        <v>295</v>
      </c>
    </row>
    <row r="312" spans="1:2" x14ac:dyDescent="0.3">
      <c r="A312">
        <v>65773</v>
      </c>
      <c r="B312" t="s">
        <v>280</v>
      </c>
    </row>
    <row r="313" spans="1:2" x14ac:dyDescent="0.3">
      <c r="A313">
        <v>65790</v>
      </c>
      <c r="B313" t="s">
        <v>331</v>
      </c>
    </row>
    <row r="314" spans="1:2" x14ac:dyDescent="0.3">
      <c r="A314">
        <v>65811</v>
      </c>
      <c r="B314" t="s">
        <v>344</v>
      </c>
    </row>
    <row r="315" spans="1:2" x14ac:dyDescent="0.3">
      <c r="A315">
        <v>65838</v>
      </c>
      <c r="B315" t="s">
        <v>332</v>
      </c>
    </row>
    <row r="316" spans="1:2" x14ac:dyDescent="0.3">
      <c r="A316">
        <v>65854</v>
      </c>
      <c r="B316" t="s">
        <v>603</v>
      </c>
    </row>
    <row r="317" spans="1:2" x14ac:dyDescent="0.3">
      <c r="A317">
        <v>65870</v>
      </c>
      <c r="B317" t="s">
        <v>334</v>
      </c>
    </row>
    <row r="318" spans="1:2" x14ac:dyDescent="0.3">
      <c r="A318">
        <v>65897</v>
      </c>
      <c r="B318" t="s">
        <v>337</v>
      </c>
    </row>
    <row r="319" spans="1:2" x14ac:dyDescent="0.3">
      <c r="A319">
        <v>65919</v>
      </c>
      <c r="B319" t="s">
        <v>358</v>
      </c>
    </row>
    <row r="320" spans="1:2" x14ac:dyDescent="0.3">
      <c r="A320">
        <v>65935</v>
      </c>
      <c r="B320" t="s">
        <v>701</v>
      </c>
    </row>
    <row r="321" spans="1:2" x14ac:dyDescent="0.3">
      <c r="A321">
        <v>65951</v>
      </c>
      <c r="B321" t="s">
        <v>816</v>
      </c>
    </row>
    <row r="322" spans="1:2" x14ac:dyDescent="0.3">
      <c r="A322">
        <v>65978</v>
      </c>
      <c r="B322" t="s">
        <v>545</v>
      </c>
    </row>
    <row r="323" spans="1:2" x14ac:dyDescent="0.3">
      <c r="A323">
        <v>65994</v>
      </c>
      <c r="B323" t="s">
        <v>260</v>
      </c>
    </row>
    <row r="324" spans="1:2" x14ac:dyDescent="0.3">
      <c r="A324">
        <v>66010</v>
      </c>
      <c r="B324" t="s">
        <v>795</v>
      </c>
    </row>
    <row r="325" spans="1:2" x14ac:dyDescent="0.3">
      <c r="A325">
        <v>66036</v>
      </c>
      <c r="B325" t="s">
        <v>656</v>
      </c>
    </row>
    <row r="326" spans="1:2" x14ac:dyDescent="0.3">
      <c r="A326">
        <v>66052</v>
      </c>
      <c r="B326" t="s">
        <v>234</v>
      </c>
    </row>
    <row r="327" spans="1:2" x14ac:dyDescent="0.3">
      <c r="A327">
        <v>66079</v>
      </c>
      <c r="B327" t="s">
        <v>338</v>
      </c>
    </row>
    <row r="328" spans="1:2" x14ac:dyDescent="0.3">
      <c r="A328">
        <v>66095</v>
      </c>
      <c r="B328" t="s">
        <v>550</v>
      </c>
    </row>
    <row r="329" spans="1:2" x14ac:dyDescent="0.3">
      <c r="A329">
        <v>66117</v>
      </c>
      <c r="B329" t="s">
        <v>411</v>
      </c>
    </row>
    <row r="330" spans="1:2" x14ac:dyDescent="0.3">
      <c r="A330">
        <v>66133</v>
      </c>
      <c r="B330" t="s">
        <v>442</v>
      </c>
    </row>
    <row r="331" spans="1:2" x14ac:dyDescent="0.3">
      <c r="A331">
        <v>66150</v>
      </c>
      <c r="B331" t="s">
        <v>340</v>
      </c>
    </row>
    <row r="332" spans="1:2" x14ac:dyDescent="0.3">
      <c r="A332">
        <v>66176</v>
      </c>
      <c r="B332" t="s">
        <v>265</v>
      </c>
    </row>
    <row r="333" spans="1:2" x14ac:dyDescent="0.3">
      <c r="A333">
        <v>66192</v>
      </c>
      <c r="B333" t="s">
        <v>343</v>
      </c>
    </row>
    <row r="334" spans="1:2" x14ac:dyDescent="0.3">
      <c r="A334">
        <v>66214</v>
      </c>
      <c r="B334" t="s">
        <v>642</v>
      </c>
    </row>
    <row r="335" spans="1:2" x14ac:dyDescent="0.3">
      <c r="A335">
        <v>66230</v>
      </c>
      <c r="B335" t="s">
        <v>688</v>
      </c>
    </row>
    <row r="336" spans="1:2" x14ac:dyDescent="0.3">
      <c r="A336">
        <v>66257</v>
      </c>
      <c r="B336" t="s">
        <v>653</v>
      </c>
    </row>
    <row r="337" spans="1:2" x14ac:dyDescent="0.3">
      <c r="A337">
        <v>66273</v>
      </c>
      <c r="B337" t="s">
        <v>483</v>
      </c>
    </row>
    <row r="338" spans="1:2" x14ac:dyDescent="0.3">
      <c r="A338">
        <v>66290</v>
      </c>
      <c r="B338" t="s">
        <v>525</v>
      </c>
    </row>
    <row r="339" spans="1:2" x14ac:dyDescent="0.3">
      <c r="A339">
        <v>66311</v>
      </c>
      <c r="B339" t="s">
        <v>533</v>
      </c>
    </row>
    <row r="340" spans="1:2" x14ac:dyDescent="0.3">
      <c r="A340">
        <v>66338</v>
      </c>
      <c r="B340" t="s">
        <v>289</v>
      </c>
    </row>
    <row r="341" spans="1:2" x14ac:dyDescent="0.3">
      <c r="A341">
        <v>66354</v>
      </c>
      <c r="B341" t="s">
        <v>630</v>
      </c>
    </row>
    <row r="342" spans="1:2" x14ac:dyDescent="0.3">
      <c r="A342">
        <v>66370</v>
      </c>
      <c r="B342" t="s">
        <v>562</v>
      </c>
    </row>
    <row r="343" spans="1:2" x14ac:dyDescent="0.3">
      <c r="A343">
        <v>66397</v>
      </c>
      <c r="B343" t="s">
        <v>345</v>
      </c>
    </row>
    <row r="344" spans="1:2" x14ac:dyDescent="0.3">
      <c r="A344">
        <v>66419</v>
      </c>
      <c r="B344" t="s">
        <v>502</v>
      </c>
    </row>
    <row r="345" spans="1:2" x14ac:dyDescent="0.3">
      <c r="A345">
        <v>66435</v>
      </c>
      <c r="B345" t="s">
        <v>346</v>
      </c>
    </row>
    <row r="346" spans="1:2" x14ac:dyDescent="0.3">
      <c r="A346">
        <v>66451</v>
      </c>
      <c r="B346" t="s">
        <v>347</v>
      </c>
    </row>
    <row r="347" spans="1:2" x14ac:dyDescent="0.3">
      <c r="A347">
        <v>66478</v>
      </c>
      <c r="B347" t="s">
        <v>823</v>
      </c>
    </row>
    <row r="348" spans="1:2" x14ac:dyDescent="0.3">
      <c r="A348">
        <v>66494</v>
      </c>
      <c r="B348" t="s">
        <v>351</v>
      </c>
    </row>
    <row r="349" spans="1:2" x14ac:dyDescent="0.3">
      <c r="A349">
        <v>66516</v>
      </c>
      <c r="B349" t="s">
        <v>559</v>
      </c>
    </row>
    <row r="350" spans="1:2" x14ac:dyDescent="0.3">
      <c r="A350">
        <v>66532</v>
      </c>
      <c r="B350" t="s">
        <v>498</v>
      </c>
    </row>
    <row r="351" spans="1:2" x14ac:dyDescent="0.3">
      <c r="A351">
        <v>66559</v>
      </c>
      <c r="B351" t="s">
        <v>760</v>
      </c>
    </row>
    <row r="352" spans="1:2" x14ac:dyDescent="0.3">
      <c r="A352">
        <v>66575</v>
      </c>
      <c r="B352" t="s">
        <v>612</v>
      </c>
    </row>
    <row r="353" spans="1:2" x14ac:dyDescent="0.3">
      <c r="A353">
        <v>66591</v>
      </c>
      <c r="B353" t="s">
        <v>223</v>
      </c>
    </row>
    <row r="354" spans="1:2" x14ac:dyDescent="0.3">
      <c r="A354">
        <v>66613</v>
      </c>
      <c r="B354" t="s">
        <v>399</v>
      </c>
    </row>
    <row r="355" spans="1:2" x14ac:dyDescent="0.3">
      <c r="A355">
        <v>66630</v>
      </c>
      <c r="B355" t="s">
        <v>372</v>
      </c>
    </row>
    <row r="356" spans="1:2" x14ac:dyDescent="0.3">
      <c r="A356">
        <v>66656</v>
      </c>
      <c r="B356" t="s">
        <v>791</v>
      </c>
    </row>
    <row r="357" spans="1:2" x14ac:dyDescent="0.3">
      <c r="A357">
        <v>66672</v>
      </c>
      <c r="B357" t="s">
        <v>566</v>
      </c>
    </row>
    <row r="358" spans="1:2" x14ac:dyDescent="0.3">
      <c r="A358">
        <v>66699</v>
      </c>
      <c r="B358" t="s">
        <v>492</v>
      </c>
    </row>
    <row r="359" spans="1:2" x14ac:dyDescent="0.3">
      <c r="A359">
        <v>66710</v>
      </c>
      <c r="B359" t="s">
        <v>723</v>
      </c>
    </row>
    <row r="360" spans="1:2" x14ac:dyDescent="0.3">
      <c r="A360">
        <v>66737</v>
      </c>
      <c r="B360" t="s">
        <v>414</v>
      </c>
    </row>
    <row r="361" spans="1:2" x14ac:dyDescent="0.3">
      <c r="A361">
        <v>66753</v>
      </c>
      <c r="B361" t="s">
        <v>435</v>
      </c>
    </row>
    <row r="362" spans="1:2" x14ac:dyDescent="0.3">
      <c r="A362">
        <v>66770</v>
      </c>
      <c r="B362" t="s">
        <v>765</v>
      </c>
    </row>
    <row r="363" spans="1:2" x14ac:dyDescent="0.3">
      <c r="A363">
        <v>66796</v>
      </c>
      <c r="B363" t="s">
        <v>556</v>
      </c>
    </row>
    <row r="364" spans="1:2" x14ac:dyDescent="0.3">
      <c r="A364">
        <v>66818</v>
      </c>
      <c r="B364" t="s">
        <v>354</v>
      </c>
    </row>
    <row r="365" spans="1:2" x14ac:dyDescent="0.3">
      <c r="A365">
        <v>66834</v>
      </c>
      <c r="B365" t="s">
        <v>709</v>
      </c>
    </row>
    <row r="366" spans="1:2" x14ac:dyDescent="0.3">
      <c r="A366">
        <v>66850</v>
      </c>
      <c r="B366" t="s">
        <v>356</v>
      </c>
    </row>
    <row r="367" spans="1:2" x14ac:dyDescent="0.3">
      <c r="A367">
        <v>66877</v>
      </c>
      <c r="B367" t="s">
        <v>585</v>
      </c>
    </row>
    <row r="368" spans="1:2" x14ac:dyDescent="0.3">
      <c r="A368">
        <v>66893</v>
      </c>
      <c r="B368" t="s">
        <v>682</v>
      </c>
    </row>
    <row r="369" spans="1:2" x14ac:dyDescent="0.3">
      <c r="A369">
        <v>66915</v>
      </c>
      <c r="B369" t="s">
        <v>342</v>
      </c>
    </row>
    <row r="370" spans="1:2" x14ac:dyDescent="0.3">
      <c r="A370">
        <v>66931</v>
      </c>
      <c r="B370" t="s">
        <v>792</v>
      </c>
    </row>
    <row r="371" spans="1:2" x14ac:dyDescent="0.3">
      <c r="A371">
        <v>66958</v>
      </c>
      <c r="B371" t="s">
        <v>665</v>
      </c>
    </row>
    <row r="372" spans="1:2" x14ac:dyDescent="0.3">
      <c r="A372">
        <v>66974</v>
      </c>
      <c r="B372" t="s">
        <v>734</v>
      </c>
    </row>
    <row r="373" spans="1:2" x14ac:dyDescent="0.3">
      <c r="A373">
        <v>66990</v>
      </c>
      <c r="B373" t="s">
        <v>683</v>
      </c>
    </row>
    <row r="374" spans="1:2" x14ac:dyDescent="0.3">
      <c r="A374">
        <v>67016</v>
      </c>
      <c r="B374" t="s">
        <v>690</v>
      </c>
    </row>
    <row r="375" spans="1:2" x14ac:dyDescent="0.3">
      <c r="A375">
        <v>67032</v>
      </c>
      <c r="B375" t="s">
        <v>549</v>
      </c>
    </row>
    <row r="376" spans="1:2" x14ac:dyDescent="0.3">
      <c r="A376">
        <v>67059</v>
      </c>
      <c r="B376" t="s">
        <v>578</v>
      </c>
    </row>
    <row r="377" spans="1:2" x14ac:dyDescent="0.3">
      <c r="A377">
        <v>67075</v>
      </c>
      <c r="B377" t="s">
        <v>359</v>
      </c>
    </row>
    <row r="378" spans="1:2" x14ac:dyDescent="0.3">
      <c r="A378">
        <v>67091</v>
      </c>
      <c r="B378" t="s">
        <v>360</v>
      </c>
    </row>
    <row r="379" spans="1:2" x14ac:dyDescent="0.3">
      <c r="A379">
        <v>67113</v>
      </c>
      <c r="B379" t="s">
        <v>362</v>
      </c>
    </row>
    <row r="380" spans="1:2" x14ac:dyDescent="0.3">
      <c r="A380">
        <v>67130</v>
      </c>
      <c r="B380" t="s">
        <v>363</v>
      </c>
    </row>
    <row r="381" spans="1:2" x14ac:dyDescent="0.3">
      <c r="A381">
        <v>67156</v>
      </c>
      <c r="B381" t="s">
        <v>680</v>
      </c>
    </row>
    <row r="382" spans="1:2" x14ac:dyDescent="0.3">
      <c r="A382">
        <v>67172</v>
      </c>
      <c r="B382" t="s">
        <v>367</v>
      </c>
    </row>
    <row r="383" spans="1:2" x14ac:dyDescent="0.3">
      <c r="A383">
        <v>67199</v>
      </c>
      <c r="B383" t="s">
        <v>277</v>
      </c>
    </row>
    <row r="384" spans="1:2" x14ac:dyDescent="0.3">
      <c r="A384">
        <v>67210</v>
      </c>
      <c r="B384" t="s">
        <v>567</v>
      </c>
    </row>
    <row r="385" spans="1:2" x14ac:dyDescent="0.3">
      <c r="A385">
        <v>67237</v>
      </c>
      <c r="B385" t="s">
        <v>633</v>
      </c>
    </row>
    <row r="386" spans="1:2" x14ac:dyDescent="0.3">
      <c r="A386">
        <v>67253</v>
      </c>
      <c r="B386" t="s">
        <v>211</v>
      </c>
    </row>
    <row r="387" spans="1:2" x14ac:dyDescent="0.3">
      <c r="A387">
        <v>67270</v>
      </c>
      <c r="B387" t="s">
        <v>369</v>
      </c>
    </row>
    <row r="388" spans="1:2" x14ac:dyDescent="0.3">
      <c r="A388">
        <v>67296</v>
      </c>
      <c r="B388" t="s">
        <v>373</v>
      </c>
    </row>
    <row r="389" spans="1:2" x14ac:dyDescent="0.3">
      <c r="A389">
        <v>67318</v>
      </c>
      <c r="B389" t="s">
        <v>586</v>
      </c>
    </row>
    <row r="390" spans="1:2" x14ac:dyDescent="0.3">
      <c r="A390">
        <v>67334</v>
      </c>
      <c r="B390" t="s">
        <v>593</v>
      </c>
    </row>
    <row r="391" spans="1:2" x14ac:dyDescent="0.3">
      <c r="A391">
        <v>67350</v>
      </c>
      <c r="B391" t="s">
        <v>753</v>
      </c>
    </row>
    <row r="392" spans="1:2" x14ac:dyDescent="0.3">
      <c r="A392">
        <v>67377</v>
      </c>
      <c r="B392" t="s">
        <v>829</v>
      </c>
    </row>
    <row r="393" spans="1:2" x14ac:dyDescent="0.3">
      <c r="A393">
        <v>67393</v>
      </c>
      <c r="B393" t="s">
        <v>820</v>
      </c>
    </row>
    <row r="394" spans="1:2" x14ac:dyDescent="0.3">
      <c r="A394">
        <v>67415</v>
      </c>
      <c r="B394" t="s">
        <v>329</v>
      </c>
    </row>
    <row r="395" spans="1:2" x14ac:dyDescent="0.3">
      <c r="A395">
        <v>67431</v>
      </c>
      <c r="B395" t="s">
        <v>214</v>
      </c>
    </row>
    <row r="396" spans="1:2" x14ac:dyDescent="0.3">
      <c r="A396">
        <v>67458</v>
      </c>
      <c r="B396" t="s">
        <v>747</v>
      </c>
    </row>
    <row r="397" spans="1:2" x14ac:dyDescent="0.3">
      <c r="A397">
        <v>67474</v>
      </c>
      <c r="B397" t="s">
        <v>396</v>
      </c>
    </row>
    <row r="398" spans="1:2" x14ac:dyDescent="0.3">
      <c r="A398">
        <v>67490</v>
      </c>
      <c r="B398" t="s">
        <v>235</v>
      </c>
    </row>
    <row r="399" spans="1:2" x14ac:dyDescent="0.3">
      <c r="A399">
        <v>67512</v>
      </c>
      <c r="B399" t="s">
        <v>361</v>
      </c>
    </row>
    <row r="400" spans="1:2" x14ac:dyDescent="0.3">
      <c r="A400">
        <v>67539</v>
      </c>
      <c r="B400" t="s">
        <v>568</v>
      </c>
    </row>
    <row r="401" spans="1:2" x14ac:dyDescent="0.3">
      <c r="A401">
        <v>67555</v>
      </c>
      <c r="B401" t="s">
        <v>374</v>
      </c>
    </row>
    <row r="402" spans="1:2" x14ac:dyDescent="0.3">
      <c r="A402">
        <v>67571</v>
      </c>
      <c r="B402" t="s">
        <v>480</v>
      </c>
    </row>
    <row r="403" spans="1:2" x14ac:dyDescent="0.3">
      <c r="A403">
        <v>67598</v>
      </c>
      <c r="B403" t="s">
        <v>228</v>
      </c>
    </row>
    <row r="404" spans="1:2" x14ac:dyDescent="0.3">
      <c r="A404">
        <v>67610</v>
      </c>
      <c r="B404" t="s">
        <v>379</v>
      </c>
    </row>
    <row r="405" spans="1:2" x14ac:dyDescent="0.3">
      <c r="A405">
        <v>67636</v>
      </c>
      <c r="B405" t="s">
        <v>594</v>
      </c>
    </row>
    <row r="406" spans="1:2" x14ac:dyDescent="0.3">
      <c r="A406">
        <v>67652</v>
      </c>
      <c r="B406" t="s">
        <v>215</v>
      </c>
    </row>
    <row r="407" spans="1:2" x14ac:dyDescent="0.3">
      <c r="A407">
        <v>67679</v>
      </c>
      <c r="B407" t="s">
        <v>569</v>
      </c>
    </row>
    <row r="408" spans="1:2" x14ac:dyDescent="0.3">
      <c r="A408">
        <v>67695</v>
      </c>
      <c r="B408" t="s">
        <v>766</v>
      </c>
    </row>
    <row r="409" spans="1:2" x14ac:dyDescent="0.3">
      <c r="A409">
        <v>67717</v>
      </c>
      <c r="B409" t="s">
        <v>383</v>
      </c>
    </row>
    <row r="410" spans="1:2" x14ac:dyDescent="0.3">
      <c r="A410">
        <v>67733</v>
      </c>
      <c r="B410" t="s">
        <v>389</v>
      </c>
    </row>
    <row r="411" spans="1:2" x14ac:dyDescent="0.3">
      <c r="A411">
        <v>67750</v>
      </c>
      <c r="B411" t="s">
        <v>609</v>
      </c>
    </row>
    <row r="412" spans="1:2" x14ac:dyDescent="0.3">
      <c r="A412">
        <v>67776</v>
      </c>
      <c r="B412" t="s">
        <v>415</v>
      </c>
    </row>
    <row r="413" spans="1:2" x14ac:dyDescent="0.3">
      <c r="A413">
        <v>67792</v>
      </c>
      <c r="B413" t="s">
        <v>386</v>
      </c>
    </row>
    <row r="414" spans="1:2" x14ac:dyDescent="0.3">
      <c r="A414">
        <v>67814</v>
      </c>
      <c r="B414" t="s">
        <v>380</v>
      </c>
    </row>
    <row r="415" spans="1:2" x14ac:dyDescent="0.3">
      <c r="A415">
        <v>67830</v>
      </c>
      <c r="B415" t="s">
        <v>610</v>
      </c>
    </row>
    <row r="416" spans="1:2" x14ac:dyDescent="0.3">
      <c r="A416">
        <v>67857</v>
      </c>
      <c r="B416" t="s">
        <v>573</v>
      </c>
    </row>
    <row r="417" spans="1:2" x14ac:dyDescent="0.3">
      <c r="A417">
        <v>67873</v>
      </c>
      <c r="B417" t="s">
        <v>388</v>
      </c>
    </row>
    <row r="418" spans="1:2" x14ac:dyDescent="0.3">
      <c r="A418">
        <v>67890</v>
      </c>
      <c r="B418" t="s">
        <v>672</v>
      </c>
    </row>
    <row r="419" spans="1:2" x14ac:dyDescent="0.3">
      <c r="A419">
        <v>67911</v>
      </c>
      <c r="B419" t="s">
        <v>224</v>
      </c>
    </row>
    <row r="420" spans="1:2" x14ac:dyDescent="0.3">
      <c r="A420">
        <v>67938</v>
      </c>
      <c r="B420" t="s">
        <v>570</v>
      </c>
    </row>
    <row r="421" spans="1:2" x14ac:dyDescent="0.3">
      <c r="A421">
        <v>67954</v>
      </c>
      <c r="B421" t="s">
        <v>391</v>
      </c>
    </row>
    <row r="422" spans="1:2" x14ac:dyDescent="0.3">
      <c r="A422">
        <v>67970</v>
      </c>
      <c r="B422" t="s">
        <v>541</v>
      </c>
    </row>
    <row r="423" spans="1:2" x14ac:dyDescent="0.3">
      <c r="A423">
        <v>67997</v>
      </c>
      <c r="B423" t="s">
        <v>644</v>
      </c>
    </row>
    <row r="424" spans="1:2" x14ac:dyDescent="0.3">
      <c r="A424">
        <v>68012</v>
      </c>
      <c r="B424" t="s">
        <v>692</v>
      </c>
    </row>
    <row r="425" spans="1:2" x14ac:dyDescent="0.3">
      <c r="A425">
        <v>68039</v>
      </c>
      <c r="B425" t="s">
        <v>452</v>
      </c>
    </row>
    <row r="426" spans="1:2" x14ac:dyDescent="0.3">
      <c r="A426">
        <v>68055</v>
      </c>
      <c r="B426" t="s">
        <v>710</v>
      </c>
    </row>
    <row r="427" spans="1:2" x14ac:dyDescent="0.3">
      <c r="A427">
        <v>68071</v>
      </c>
      <c r="B427" t="s">
        <v>394</v>
      </c>
    </row>
    <row r="428" spans="1:2" x14ac:dyDescent="0.3">
      <c r="A428">
        <v>68098</v>
      </c>
      <c r="B428" t="s">
        <v>595</v>
      </c>
    </row>
    <row r="429" spans="1:2" x14ac:dyDescent="0.3">
      <c r="A429">
        <v>68110</v>
      </c>
      <c r="B429" t="s">
        <v>225</v>
      </c>
    </row>
    <row r="430" spans="1:2" x14ac:dyDescent="0.3">
      <c r="A430">
        <v>68136</v>
      </c>
      <c r="B430" t="s">
        <v>397</v>
      </c>
    </row>
    <row r="431" spans="1:2" x14ac:dyDescent="0.3">
      <c r="A431">
        <v>68152</v>
      </c>
      <c r="B431" t="s">
        <v>587</v>
      </c>
    </row>
    <row r="432" spans="1:2" x14ac:dyDescent="0.3">
      <c r="A432">
        <v>68179</v>
      </c>
      <c r="B432" t="s">
        <v>787</v>
      </c>
    </row>
    <row r="433" spans="1:2" x14ac:dyDescent="0.3">
      <c r="A433">
        <v>68195</v>
      </c>
      <c r="B433" t="s">
        <v>851</v>
      </c>
    </row>
    <row r="434" spans="1:2" x14ac:dyDescent="0.3">
      <c r="A434">
        <v>68217</v>
      </c>
      <c r="B434" t="s">
        <v>571</v>
      </c>
    </row>
    <row r="435" spans="1:2" x14ac:dyDescent="0.3">
      <c r="A435">
        <v>68233</v>
      </c>
      <c r="B435" t="s">
        <v>255</v>
      </c>
    </row>
    <row r="436" spans="1:2" x14ac:dyDescent="0.3">
      <c r="A436">
        <v>68250</v>
      </c>
      <c r="B436" t="s">
        <v>703</v>
      </c>
    </row>
    <row r="437" spans="1:2" x14ac:dyDescent="0.3">
      <c r="A437">
        <v>68276</v>
      </c>
      <c r="B437" t="s">
        <v>296</v>
      </c>
    </row>
    <row r="438" spans="1:2" x14ac:dyDescent="0.3">
      <c r="A438">
        <v>68292</v>
      </c>
      <c r="B438" t="s">
        <v>596</v>
      </c>
    </row>
    <row r="439" spans="1:2" x14ac:dyDescent="0.3">
      <c r="A439">
        <v>68314</v>
      </c>
      <c r="B439" t="s">
        <v>811</v>
      </c>
    </row>
    <row r="440" spans="1:2" x14ac:dyDescent="0.3">
      <c r="A440">
        <v>68330</v>
      </c>
      <c r="B440" t="s">
        <v>574</v>
      </c>
    </row>
    <row r="441" spans="1:2" x14ac:dyDescent="0.3">
      <c r="A441">
        <v>68357</v>
      </c>
      <c r="B441" t="s">
        <v>400</v>
      </c>
    </row>
    <row r="442" spans="1:2" x14ac:dyDescent="0.3">
      <c r="A442">
        <v>68373</v>
      </c>
      <c r="B442" t="s">
        <v>781</v>
      </c>
    </row>
    <row r="443" spans="1:2" x14ac:dyDescent="0.3">
      <c r="A443">
        <v>68390</v>
      </c>
      <c r="B443" t="s">
        <v>793</v>
      </c>
    </row>
    <row r="444" spans="1:2" x14ac:dyDescent="0.3">
      <c r="A444">
        <v>68411</v>
      </c>
      <c r="B444" t="s">
        <v>551</v>
      </c>
    </row>
    <row r="445" spans="1:2" x14ac:dyDescent="0.3">
      <c r="A445">
        <v>68438</v>
      </c>
      <c r="B445" t="s">
        <v>817</v>
      </c>
    </row>
    <row r="446" spans="1:2" x14ac:dyDescent="0.3">
      <c r="A446">
        <v>68454</v>
      </c>
      <c r="B446" t="s">
        <v>774</v>
      </c>
    </row>
    <row r="447" spans="1:2" x14ac:dyDescent="0.3">
      <c r="A447">
        <v>68470</v>
      </c>
      <c r="B447" t="s">
        <v>401</v>
      </c>
    </row>
    <row r="448" spans="1:2" x14ac:dyDescent="0.3">
      <c r="A448">
        <v>68497</v>
      </c>
      <c r="B448" t="s">
        <v>402</v>
      </c>
    </row>
    <row r="449" spans="1:2" x14ac:dyDescent="0.3">
      <c r="A449">
        <v>68519</v>
      </c>
      <c r="B449" t="s">
        <v>287</v>
      </c>
    </row>
    <row r="450" spans="1:2" x14ac:dyDescent="0.3">
      <c r="A450">
        <v>68535</v>
      </c>
      <c r="B450" t="s">
        <v>773</v>
      </c>
    </row>
    <row r="451" spans="1:2" x14ac:dyDescent="0.3">
      <c r="A451">
        <v>68551</v>
      </c>
      <c r="B451" t="s">
        <v>668</v>
      </c>
    </row>
    <row r="452" spans="1:2" x14ac:dyDescent="0.3">
      <c r="A452">
        <v>68578</v>
      </c>
      <c r="B452" t="s">
        <v>405</v>
      </c>
    </row>
    <row r="453" spans="1:2" x14ac:dyDescent="0.3">
      <c r="A453">
        <v>68594</v>
      </c>
      <c r="B453" t="s">
        <v>406</v>
      </c>
    </row>
    <row r="454" spans="1:2" x14ac:dyDescent="0.3">
      <c r="A454">
        <v>68616</v>
      </c>
      <c r="B454" t="s">
        <v>408</v>
      </c>
    </row>
    <row r="455" spans="1:2" x14ac:dyDescent="0.3">
      <c r="A455">
        <v>68632</v>
      </c>
      <c r="B455" t="s">
        <v>454</v>
      </c>
    </row>
    <row r="456" spans="1:2" x14ac:dyDescent="0.3">
      <c r="A456">
        <v>68659</v>
      </c>
      <c r="B456" t="s">
        <v>409</v>
      </c>
    </row>
    <row r="457" spans="1:2" x14ac:dyDescent="0.3">
      <c r="A457">
        <v>68675</v>
      </c>
      <c r="B457" t="s">
        <v>508</v>
      </c>
    </row>
    <row r="458" spans="1:2" x14ac:dyDescent="0.3">
      <c r="A458">
        <v>68691</v>
      </c>
      <c r="B458" t="s">
        <v>466</v>
      </c>
    </row>
    <row r="459" spans="1:2" x14ac:dyDescent="0.3">
      <c r="A459">
        <v>68713</v>
      </c>
      <c r="B459" t="s">
        <v>349</v>
      </c>
    </row>
    <row r="460" spans="1:2" x14ac:dyDescent="0.3">
      <c r="A460">
        <v>68730</v>
      </c>
      <c r="B460" t="s">
        <v>412</v>
      </c>
    </row>
    <row r="461" spans="1:2" x14ac:dyDescent="0.3">
      <c r="A461">
        <v>68756</v>
      </c>
      <c r="B461" t="s">
        <v>413</v>
      </c>
    </row>
    <row r="462" spans="1:2" x14ac:dyDescent="0.3">
      <c r="A462">
        <v>68772</v>
      </c>
      <c r="B462" t="s">
        <v>416</v>
      </c>
    </row>
    <row r="463" spans="1:2" x14ac:dyDescent="0.3">
      <c r="A463">
        <v>68799</v>
      </c>
      <c r="B463" t="s">
        <v>420</v>
      </c>
    </row>
    <row r="464" spans="1:2" x14ac:dyDescent="0.3">
      <c r="A464">
        <v>68810</v>
      </c>
      <c r="B464" t="s">
        <v>370</v>
      </c>
    </row>
    <row r="465" spans="1:2" x14ac:dyDescent="0.3">
      <c r="A465">
        <v>68837</v>
      </c>
      <c r="B465" t="s">
        <v>842</v>
      </c>
    </row>
    <row r="466" spans="1:2" x14ac:dyDescent="0.3">
      <c r="A466">
        <v>68853</v>
      </c>
      <c r="B466" t="s">
        <v>748</v>
      </c>
    </row>
    <row r="467" spans="1:2" x14ac:dyDescent="0.3">
      <c r="A467">
        <v>68870</v>
      </c>
      <c r="B467" t="s">
        <v>425</v>
      </c>
    </row>
    <row r="468" spans="1:2" x14ac:dyDescent="0.3">
      <c r="A468">
        <v>68896</v>
      </c>
      <c r="B468" t="s">
        <v>246</v>
      </c>
    </row>
    <row r="469" spans="1:2" x14ac:dyDescent="0.3">
      <c r="A469">
        <v>68918</v>
      </c>
      <c r="B469" t="s">
        <v>426</v>
      </c>
    </row>
    <row r="470" spans="1:2" x14ac:dyDescent="0.3">
      <c r="A470">
        <v>68934</v>
      </c>
      <c r="B470" t="s">
        <v>674</v>
      </c>
    </row>
    <row r="471" spans="1:2" x14ac:dyDescent="0.3">
      <c r="A471">
        <v>68950</v>
      </c>
      <c r="B471" t="s">
        <v>395</v>
      </c>
    </row>
    <row r="472" spans="1:2" x14ac:dyDescent="0.3">
      <c r="A472">
        <v>68977</v>
      </c>
      <c r="B472" t="s">
        <v>684</v>
      </c>
    </row>
    <row r="473" spans="1:2" x14ac:dyDescent="0.3">
      <c r="A473">
        <v>68993</v>
      </c>
      <c r="B473" t="s">
        <v>375</v>
      </c>
    </row>
    <row r="474" spans="1:2" x14ac:dyDescent="0.3">
      <c r="A474">
        <v>69019</v>
      </c>
      <c r="B474" t="s">
        <v>429</v>
      </c>
    </row>
    <row r="475" spans="1:2" x14ac:dyDescent="0.3">
      <c r="A475">
        <v>69035</v>
      </c>
      <c r="B475" t="s">
        <v>421</v>
      </c>
    </row>
    <row r="476" spans="1:2" x14ac:dyDescent="0.3">
      <c r="A476">
        <v>69051</v>
      </c>
      <c r="B476" t="s">
        <v>505</v>
      </c>
    </row>
    <row r="477" spans="1:2" x14ac:dyDescent="0.3">
      <c r="A477">
        <v>69078</v>
      </c>
      <c r="B477" t="s">
        <v>691</v>
      </c>
    </row>
    <row r="478" spans="1:2" x14ac:dyDescent="0.3">
      <c r="A478">
        <v>69094</v>
      </c>
      <c r="B478" t="s">
        <v>714</v>
      </c>
    </row>
    <row r="479" spans="1:2" x14ac:dyDescent="0.3">
      <c r="A479">
        <v>69116</v>
      </c>
      <c r="B479" t="s">
        <v>519</v>
      </c>
    </row>
    <row r="480" spans="1:2" x14ac:dyDescent="0.3">
      <c r="A480">
        <v>69132</v>
      </c>
      <c r="B480" t="s">
        <v>432</v>
      </c>
    </row>
    <row r="481" spans="1:2" x14ac:dyDescent="0.3">
      <c r="A481">
        <v>69159</v>
      </c>
      <c r="B481" t="s">
        <v>640</v>
      </c>
    </row>
    <row r="482" spans="1:2" x14ac:dyDescent="0.3">
      <c r="A482">
        <v>69175</v>
      </c>
      <c r="B482" t="s">
        <v>481</v>
      </c>
    </row>
    <row r="483" spans="1:2" x14ac:dyDescent="0.3">
      <c r="A483">
        <v>69191</v>
      </c>
      <c r="B483" t="s">
        <v>647</v>
      </c>
    </row>
    <row r="484" spans="1:2" x14ac:dyDescent="0.3">
      <c r="A484">
        <v>69213</v>
      </c>
      <c r="B484" t="s">
        <v>807</v>
      </c>
    </row>
    <row r="485" spans="1:2" x14ac:dyDescent="0.3">
      <c r="A485">
        <v>69230</v>
      </c>
      <c r="B485" t="s">
        <v>422</v>
      </c>
    </row>
    <row r="486" spans="1:2" x14ac:dyDescent="0.3">
      <c r="A486">
        <v>69256</v>
      </c>
      <c r="B486" t="s">
        <v>576</v>
      </c>
    </row>
    <row r="487" spans="1:2" x14ac:dyDescent="0.3">
      <c r="A487">
        <v>69272</v>
      </c>
      <c r="B487" t="s">
        <v>641</v>
      </c>
    </row>
    <row r="488" spans="1:2" x14ac:dyDescent="0.3">
      <c r="A488">
        <v>69299</v>
      </c>
      <c r="B488" t="s">
        <v>433</v>
      </c>
    </row>
    <row r="489" spans="1:2" x14ac:dyDescent="0.3">
      <c r="A489">
        <v>69310</v>
      </c>
      <c r="B489" t="s">
        <v>436</v>
      </c>
    </row>
    <row r="490" spans="1:2" x14ac:dyDescent="0.3">
      <c r="A490">
        <v>69337</v>
      </c>
      <c r="B490" t="s">
        <v>437</v>
      </c>
    </row>
    <row r="491" spans="1:2" x14ac:dyDescent="0.3">
      <c r="A491">
        <v>69353</v>
      </c>
      <c r="B491" t="s">
        <v>441</v>
      </c>
    </row>
    <row r="492" spans="1:2" x14ac:dyDescent="0.3">
      <c r="A492">
        <v>69370</v>
      </c>
      <c r="B492" t="s">
        <v>430</v>
      </c>
    </row>
    <row r="493" spans="1:2" x14ac:dyDescent="0.3">
      <c r="A493">
        <v>69396</v>
      </c>
      <c r="B493" t="s">
        <v>290</v>
      </c>
    </row>
    <row r="494" spans="1:2" x14ac:dyDescent="0.3">
      <c r="A494">
        <v>69418</v>
      </c>
      <c r="B494" t="s">
        <v>431</v>
      </c>
    </row>
    <row r="495" spans="1:2" x14ac:dyDescent="0.3">
      <c r="A495">
        <v>69434</v>
      </c>
      <c r="B495" t="s">
        <v>278</v>
      </c>
    </row>
    <row r="496" spans="1:2" x14ac:dyDescent="0.3">
      <c r="A496">
        <v>69450</v>
      </c>
      <c r="B496" t="s">
        <v>440</v>
      </c>
    </row>
    <row r="497" spans="1:2" x14ac:dyDescent="0.3">
      <c r="A497">
        <v>69477</v>
      </c>
      <c r="B497" t="s">
        <v>485</v>
      </c>
    </row>
    <row r="498" spans="1:2" x14ac:dyDescent="0.3">
      <c r="A498">
        <v>69493</v>
      </c>
      <c r="B498" t="s">
        <v>581</v>
      </c>
    </row>
    <row r="499" spans="1:2" x14ac:dyDescent="0.3">
      <c r="A499">
        <v>69515</v>
      </c>
      <c r="B499" t="s">
        <v>423</v>
      </c>
    </row>
    <row r="500" spans="1:2" x14ac:dyDescent="0.3">
      <c r="A500">
        <v>69531</v>
      </c>
      <c r="B500" t="s">
        <v>590</v>
      </c>
    </row>
    <row r="501" spans="1:2" x14ac:dyDescent="0.3">
      <c r="A501">
        <v>69558</v>
      </c>
      <c r="B501" t="s">
        <v>729</v>
      </c>
    </row>
    <row r="502" spans="1:2" x14ac:dyDescent="0.3">
      <c r="A502">
        <v>69574</v>
      </c>
      <c r="B502" t="s">
        <v>219</v>
      </c>
    </row>
    <row r="503" spans="1:2" x14ac:dyDescent="0.3">
      <c r="A503">
        <v>69590</v>
      </c>
      <c r="B503" t="s">
        <v>446</v>
      </c>
    </row>
    <row r="504" spans="1:2" x14ac:dyDescent="0.3">
      <c r="A504">
        <v>69612</v>
      </c>
      <c r="B504" t="s">
        <v>318</v>
      </c>
    </row>
    <row r="505" spans="1:2" x14ac:dyDescent="0.3">
      <c r="A505">
        <v>69639</v>
      </c>
      <c r="B505" t="s">
        <v>730</v>
      </c>
    </row>
    <row r="506" spans="1:2" x14ac:dyDescent="0.3">
      <c r="A506">
        <v>69655</v>
      </c>
      <c r="B506" t="s">
        <v>802</v>
      </c>
    </row>
    <row r="507" spans="1:2" x14ac:dyDescent="0.3">
      <c r="A507">
        <v>69671</v>
      </c>
      <c r="B507" t="s">
        <v>618</v>
      </c>
    </row>
    <row r="508" spans="1:2" x14ac:dyDescent="0.3">
      <c r="A508">
        <v>69698</v>
      </c>
      <c r="B508" t="s">
        <v>447</v>
      </c>
    </row>
    <row r="509" spans="1:2" x14ac:dyDescent="0.3">
      <c r="A509">
        <v>69710</v>
      </c>
      <c r="B509" t="s">
        <v>325</v>
      </c>
    </row>
    <row r="510" spans="1:2" x14ac:dyDescent="0.3">
      <c r="A510">
        <v>69736</v>
      </c>
      <c r="B510" t="s">
        <v>552</v>
      </c>
    </row>
    <row r="511" spans="1:2" x14ac:dyDescent="0.3">
      <c r="A511">
        <v>69752</v>
      </c>
      <c r="B511" t="s">
        <v>725</v>
      </c>
    </row>
    <row r="512" spans="1:2" x14ac:dyDescent="0.3">
      <c r="A512">
        <v>69779</v>
      </c>
      <c r="B512" t="s">
        <v>669</v>
      </c>
    </row>
    <row r="513" spans="1:2" x14ac:dyDescent="0.3">
      <c r="A513">
        <v>69795</v>
      </c>
      <c r="B513" t="s">
        <v>450</v>
      </c>
    </row>
    <row r="514" spans="1:2" x14ac:dyDescent="0.3">
      <c r="A514">
        <v>69817</v>
      </c>
      <c r="B514" t="s">
        <v>741</v>
      </c>
    </row>
    <row r="515" spans="1:2" x14ac:dyDescent="0.3">
      <c r="A515">
        <v>69833</v>
      </c>
      <c r="B515" t="s">
        <v>841</v>
      </c>
    </row>
    <row r="516" spans="1:2" x14ac:dyDescent="0.3">
      <c r="A516">
        <v>69850</v>
      </c>
      <c r="B516" t="s">
        <v>575</v>
      </c>
    </row>
    <row r="517" spans="1:2" x14ac:dyDescent="0.3">
      <c r="A517">
        <v>69876</v>
      </c>
      <c r="B517" t="s">
        <v>635</v>
      </c>
    </row>
    <row r="518" spans="1:2" x14ac:dyDescent="0.3">
      <c r="A518">
        <v>69892</v>
      </c>
      <c r="B518" t="s">
        <v>544</v>
      </c>
    </row>
    <row r="519" spans="1:2" x14ac:dyDescent="0.3">
      <c r="A519">
        <v>69914</v>
      </c>
      <c r="B519" t="s">
        <v>623</v>
      </c>
    </row>
    <row r="520" spans="1:2" x14ac:dyDescent="0.3">
      <c r="A520">
        <v>69930</v>
      </c>
      <c r="B520" t="s">
        <v>775</v>
      </c>
    </row>
    <row r="521" spans="1:2" x14ac:dyDescent="0.3">
      <c r="A521">
        <v>69957</v>
      </c>
      <c r="B521" t="s">
        <v>572</v>
      </c>
    </row>
    <row r="522" spans="1:2" x14ac:dyDescent="0.3">
      <c r="A522">
        <v>69973</v>
      </c>
      <c r="B522" t="s">
        <v>663</v>
      </c>
    </row>
    <row r="523" spans="1:2" x14ac:dyDescent="0.3">
      <c r="A523">
        <v>69990</v>
      </c>
      <c r="B523" t="s">
        <v>390</v>
      </c>
    </row>
    <row r="524" spans="1:2" x14ac:dyDescent="0.3">
      <c r="A524">
        <v>70017</v>
      </c>
      <c r="B524" t="s">
        <v>455</v>
      </c>
    </row>
    <row r="525" spans="1:2" x14ac:dyDescent="0.3">
      <c r="A525">
        <v>70033</v>
      </c>
      <c r="B525" t="s">
        <v>353</v>
      </c>
    </row>
    <row r="526" spans="1:2" x14ac:dyDescent="0.3">
      <c r="A526">
        <v>70050</v>
      </c>
      <c r="B526" t="s">
        <v>686</v>
      </c>
    </row>
    <row r="527" spans="1:2" x14ac:dyDescent="0.3">
      <c r="A527">
        <v>70076</v>
      </c>
      <c r="B527" t="s">
        <v>771</v>
      </c>
    </row>
    <row r="528" spans="1:2" x14ac:dyDescent="0.3">
      <c r="A528">
        <v>70092</v>
      </c>
      <c r="B528" t="s">
        <v>803</v>
      </c>
    </row>
    <row r="529" spans="1:2" x14ac:dyDescent="0.3">
      <c r="A529">
        <v>70114</v>
      </c>
      <c r="B529" t="s">
        <v>750</v>
      </c>
    </row>
    <row r="530" spans="1:2" x14ac:dyDescent="0.3">
      <c r="A530">
        <v>70130</v>
      </c>
      <c r="B530" t="s">
        <v>453</v>
      </c>
    </row>
    <row r="531" spans="1:2" x14ac:dyDescent="0.3">
      <c r="A531">
        <v>70157</v>
      </c>
      <c r="B531" t="s">
        <v>846</v>
      </c>
    </row>
    <row r="532" spans="1:2" x14ac:dyDescent="0.3">
      <c r="A532">
        <v>70173</v>
      </c>
      <c r="B532" t="s">
        <v>622</v>
      </c>
    </row>
    <row r="533" spans="1:2" x14ac:dyDescent="0.3">
      <c r="A533">
        <v>70190</v>
      </c>
      <c r="B533" t="s">
        <v>659</v>
      </c>
    </row>
    <row r="534" spans="1:2" x14ac:dyDescent="0.3">
      <c r="A534">
        <v>70211</v>
      </c>
      <c r="B534" t="s">
        <v>456</v>
      </c>
    </row>
    <row r="535" spans="1:2" x14ac:dyDescent="0.3">
      <c r="A535">
        <v>70238</v>
      </c>
      <c r="B535" t="s">
        <v>624</v>
      </c>
    </row>
    <row r="536" spans="1:2" x14ac:dyDescent="0.3">
      <c r="A536">
        <v>70254</v>
      </c>
      <c r="B536" t="s">
        <v>631</v>
      </c>
    </row>
    <row r="537" spans="1:2" x14ac:dyDescent="0.3">
      <c r="A537">
        <v>70270</v>
      </c>
      <c r="B537" t="s">
        <v>281</v>
      </c>
    </row>
    <row r="538" spans="1:2" x14ac:dyDescent="0.3">
      <c r="A538">
        <v>70297</v>
      </c>
      <c r="B538" t="s">
        <v>459</v>
      </c>
    </row>
    <row r="539" spans="1:2" x14ac:dyDescent="0.3">
      <c r="A539">
        <v>70319</v>
      </c>
      <c r="B539" t="s">
        <v>515</v>
      </c>
    </row>
    <row r="540" spans="1:2" x14ac:dyDescent="0.3">
      <c r="A540">
        <v>70335</v>
      </c>
      <c r="B540" t="s">
        <v>625</v>
      </c>
    </row>
    <row r="541" spans="1:2" x14ac:dyDescent="0.3">
      <c r="A541">
        <v>70351</v>
      </c>
      <c r="B541" t="s">
        <v>739</v>
      </c>
    </row>
    <row r="542" spans="1:2" x14ac:dyDescent="0.3">
      <c r="A542">
        <v>70378</v>
      </c>
      <c r="B542" t="s">
        <v>463</v>
      </c>
    </row>
    <row r="543" spans="1:2" x14ac:dyDescent="0.3">
      <c r="A543">
        <v>70394</v>
      </c>
      <c r="B543" t="s">
        <v>726</v>
      </c>
    </row>
    <row r="544" spans="1:2" x14ac:dyDescent="0.3">
      <c r="A544">
        <v>70416</v>
      </c>
      <c r="B544" t="s">
        <v>490</v>
      </c>
    </row>
    <row r="545" spans="1:2" x14ac:dyDescent="0.3">
      <c r="A545">
        <v>70432</v>
      </c>
      <c r="B545" t="s">
        <v>597</v>
      </c>
    </row>
    <row r="546" spans="1:2" x14ac:dyDescent="0.3">
      <c r="A546">
        <v>70459</v>
      </c>
      <c r="B546" t="s">
        <v>626</v>
      </c>
    </row>
    <row r="547" spans="1:2" x14ac:dyDescent="0.3">
      <c r="A547">
        <v>70475</v>
      </c>
      <c r="B547" t="s">
        <v>843</v>
      </c>
    </row>
    <row r="548" spans="1:2" x14ac:dyDescent="0.3">
      <c r="A548">
        <v>70491</v>
      </c>
      <c r="B548" t="s">
        <v>627</v>
      </c>
    </row>
    <row r="549" spans="1:2" x14ac:dyDescent="0.3">
      <c r="A549">
        <v>70513</v>
      </c>
      <c r="B549" t="s">
        <v>464</v>
      </c>
    </row>
    <row r="550" spans="1:2" x14ac:dyDescent="0.3">
      <c r="A550">
        <v>70530</v>
      </c>
      <c r="B550" t="s">
        <v>500</v>
      </c>
    </row>
    <row r="551" spans="1:2" x14ac:dyDescent="0.3">
      <c r="A551">
        <v>70556</v>
      </c>
      <c r="B551" t="s">
        <v>467</v>
      </c>
    </row>
    <row r="552" spans="1:2" x14ac:dyDescent="0.3">
      <c r="A552">
        <v>70572</v>
      </c>
      <c r="B552" t="s">
        <v>553</v>
      </c>
    </row>
    <row r="553" spans="1:2" x14ac:dyDescent="0.3">
      <c r="A553">
        <v>70599</v>
      </c>
      <c r="B553" t="s">
        <v>655</v>
      </c>
    </row>
    <row r="554" spans="1:2" x14ac:dyDescent="0.3">
      <c r="A554">
        <v>70610</v>
      </c>
      <c r="B554" t="s">
        <v>818</v>
      </c>
    </row>
    <row r="555" spans="1:2" x14ac:dyDescent="0.3">
      <c r="A555">
        <v>70637</v>
      </c>
      <c r="B555" t="s">
        <v>410</v>
      </c>
    </row>
    <row r="556" spans="1:2" x14ac:dyDescent="0.3">
      <c r="A556">
        <v>70653</v>
      </c>
      <c r="B556" t="s">
        <v>805</v>
      </c>
    </row>
    <row r="557" spans="1:2" x14ac:dyDescent="0.3">
      <c r="A557">
        <v>70670</v>
      </c>
      <c r="B557" t="s">
        <v>617</v>
      </c>
    </row>
    <row r="558" spans="1:2" x14ac:dyDescent="0.3">
      <c r="A558">
        <v>70696</v>
      </c>
      <c r="B558" t="s">
        <v>252</v>
      </c>
    </row>
    <row r="559" spans="1:2" x14ac:dyDescent="0.3">
      <c r="A559">
        <v>70718</v>
      </c>
      <c r="B559" t="s">
        <v>469</v>
      </c>
    </row>
    <row r="560" spans="1:2" x14ac:dyDescent="0.3">
      <c r="A560">
        <v>70734</v>
      </c>
      <c r="B560" t="s">
        <v>806</v>
      </c>
    </row>
    <row r="561" spans="1:2" x14ac:dyDescent="0.3">
      <c r="A561">
        <v>70750</v>
      </c>
      <c r="B561" t="s">
        <v>592</v>
      </c>
    </row>
    <row r="562" spans="1:2" x14ac:dyDescent="0.3">
      <c r="A562">
        <v>70777</v>
      </c>
      <c r="B562" t="s">
        <v>579</v>
      </c>
    </row>
    <row r="563" spans="1:2" x14ac:dyDescent="0.3">
      <c r="A563">
        <v>70793</v>
      </c>
      <c r="B563" t="s">
        <v>471</v>
      </c>
    </row>
    <row r="564" spans="1:2" x14ac:dyDescent="0.3">
      <c r="A564">
        <v>70815</v>
      </c>
      <c r="B564" t="s">
        <v>711</v>
      </c>
    </row>
    <row r="565" spans="1:2" x14ac:dyDescent="0.3">
      <c r="A565">
        <v>70831</v>
      </c>
      <c r="B565" t="s">
        <v>473</v>
      </c>
    </row>
    <row r="566" spans="1:2" x14ac:dyDescent="0.3">
      <c r="A566">
        <v>70858</v>
      </c>
      <c r="B566" t="s">
        <v>715</v>
      </c>
    </row>
    <row r="567" spans="1:2" x14ac:dyDescent="0.3">
      <c r="A567">
        <v>70874</v>
      </c>
      <c r="B567" t="s">
        <v>598</v>
      </c>
    </row>
    <row r="568" spans="1:2" x14ac:dyDescent="0.3">
      <c r="A568">
        <v>70890</v>
      </c>
      <c r="B568" t="s">
        <v>476</v>
      </c>
    </row>
    <row r="569" spans="1:2" x14ac:dyDescent="0.3">
      <c r="A569">
        <v>70912</v>
      </c>
      <c r="B569" t="s">
        <v>731</v>
      </c>
    </row>
    <row r="570" spans="1:2" x14ac:dyDescent="0.3">
      <c r="A570">
        <v>70939</v>
      </c>
      <c r="B570" t="s">
        <v>239</v>
      </c>
    </row>
    <row r="571" spans="1:2" x14ac:dyDescent="0.3">
      <c r="A571">
        <v>70955</v>
      </c>
      <c r="B571" t="s">
        <v>477</v>
      </c>
    </row>
    <row r="572" spans="1:2" x14ac:dyDescent="0.3">
      <c r="A572">
        <v>70971</v>
      </c>
      <c r="B572" t="s">
        <v>478</v>
      </c>
    </row>
    <row r="573" spans="1:2" x14ac:dyDescent="0.3">
      <c r="A573">
        <v>70998</v>
      </c>
      <c r="B573" t="s">
        <v>482</v>
      </c>
    </row>
    <row r="574" spans="1:2" x14ac:dyDescent="0.3">
      <c r="A574">
        <v>71013</v>
      </c>
      <c r="B574" t="s">
        <v>484</v>
      </c>
    </row>
    <row r="575" spans="1:2" x14ac:dyDescent="0.3">
      <c r="A575">
        <v>71030</v>
      </c>
      <c r="B575" t="s">
        <v>487</v>
      </c>
    </row>
    <row r="576" spans="1:2" x14ac:dyDescent="0.3">
      <c r="A576">
        <v>71056</v>
      </c>
      <c r="B576" t="s">
        <v>808</v>
      </c>
    </row>
    <row r="577" spans="1:2" x14ac:dyDescent="0.3">
      <c r="A577">
        <v>71072</v>
      </c>
      <c r="B577" t="s">
        <v>207</v>
      </c>
    </row>
    <row r="578" spans="1:2" x14ac:dyDescent="0.3">
      <c r="A578">
        <v>71099</v>
      </c>
      <c r="B578" t="s">
        <v>491</v>
      </c>
    </row>
    <row r="579" spans="1:2" x14ac:dyDescent="0.3">
      <c r="A579">
        <v>71110</v>
      </c>
      <c r="B579" t="s">
        <v>461</v>
      </c>
    </row>
    <row r="580" spans="1:2" x14ac:dyDescent="0.3">
      <c r="A580">
        <v>71137</v>
      </c>
      <c r="B580" t="s">
        <v>494</v>
      </c>
    </row>
    <row r="581" spans="1:2" x14ac:dyDescent="0.3">
      <c r="A581">
        <v>71153</v>
      </c>
      <c r="B581" t="s">
        <v>497</v>
      </c>
    </row>
    <row r="582" spans="1:2" x14ac:dyDescent="0.3">
      <c r="A582">
        <v>71170</v>
      </c>
      <c r="B582" t="s">
        <v>705</v>
      </c>
    </row>
    <row r="583" spans="1:2" x14ac:dyDescent="0.3">
      <c r="A583">
        <v>71196</v>
      </c>
      <c r="B583" t="s">
        <v>499</v>
      </c>
    </row>
    <row r="584" spans="1:2" x14ac:dyDescent="0.3">
      <c r="A584">
        <v>71218</v>
      </c>
      <c r="B584" t="s">
        <v>601</v>
      </c>
    </row>
    <row r="585" spans="1:2" x14ac:dyDescent="0.3">
      <c r="A585">
        <v>71234</v>
      </c>
      <c r="B585" t="s">
        <v>313</v>
      </c>
    </row>
    <row r="586" spans="1:2" x14ac:dyDescent="0.3">
      <c r="A586">
        <v>71250</v>
      </c>
      <c r="B586" t="s">
        <v>720</v>
      </c>
    </row>
    <row r="587" spans="1:2" x14ac:dyDescent="0.3">
      <c r="A587">
        <v>71277</v>
      </c>
      <c r="B587" t="s">
        <v>376</v>
      </c>
    </row>
    <row r="588" spans="1:2" x14ac:dyDescent="0.3">
      <c r="A588">
        <v>71293</v>
      </c>
      <c r="B588" t="s">
        <v>449</v>
      </c>
    </row>
    <row r="589" spans="1:2" x14ac:dyDescent="0.3">
      <c r="A589">
        <v>71315</v>
      </c>
      <c r="B589" t="s">
        <v>448</v>
      </c>
    </row>
    <row r="590" spans="1:2" x14ac:dyDescent="0.3">
      <c r="A590">
        <v>71331</v>
      </c>
      <c r="B590" t="s">
        <v>503</v>
      </c>
    </row>
    <row r="591" spans="1:2" x14ac:dyDescent="0.3">
      <c r="A591">
        <v>71358</v>
      </c>
      <c r="B591" t="s">
        <v>506</v>
      </c>
    </row>
    <row r="592" spans="1:2" x14ac:dyDescent="0.3">
      <c r="A592">
        <v>71374</v>
      </c>
      <c r="B592" t="s">
        <v>591</v>
      </c>
    </row>
    <row r="593" spans="1:2" x14ac:dyDescent="0.3">
      <c r="A593">
        <v>71390</v>
      </c>
      <c r="B593" t="s">
        <v>387</v>
      </c>
    </row>
    <row r="594" spans="1:2" x14ac:dyDescent="0.3">
      <c r="A594">
        <v>71412</v>
      </c>
      <c r="B594" t="s">
        <v>530</v>
      </c>
    </row>
    <row r="595" spans="1:2" x14ac:dyDescent="0.3">
      <c r="A595">
        <v>71439</v>
      </c>
      <c r="B595" t="s">
        <v>507</v>
      </c>
    </row>
    <row r="596" spans="1:2" x14ac:dyDescent="0.3">
      <c r="A596">
        <v>71455</v>
      </c>
      <c r="B596" t="s">
        <v>509</v>
      </c>
    </row>
    <row r="597" spans="1:2" x14ac:dyDescent="0.3">
      <c r="A597">
        <v>71471</v>
      </c>
      <c r="B597" t="s">
        <v>404</v>
      </c>
    </row>
    <row r="598" spans="1:2" x14ac:dyDescent="0.3">
      <c r="A598">
        <v>71498</v>
      </c>
      <c r="B598" t="s">
        <v>707</v>
      </c>
    </row>
    <row r="599" spans="1:2" x14ac:dyDescent="0.3">
      <c r="A599">
        <v>71510</v>
      </c>
      <c r="B599" t="s">
        <v>613</v>
      </c>
    </row>
    <row r="600" spans="1:2" x14ac:dyDescent="0.3">
      <c r="A600">
        <v>71536</v>
      </c>
      <c r="B600" t="s">
        <v>607</v>
      </c>
    </row>
    <row r="601" spans="1:2" x14ac:dyDescent="0.3">
      <c r="A601">
        <v>71552</v>
      </c>
      <c r="B601" t="s">
        <v>305</v>
      </c>
    </row>
    <row r="602" spans="1:2" x14ac:dyDescent="0.3">
      <c r="A602">
        <v>71579</v>
      </c>
      <c r="B602" t="s">
        <v>812</v>
      </c>
    </row>
    <row r="603" spans="1:2" x14ac:dyDescent="0.3">
      <c r="A603">
        <v>71595</v>
      </c>
      <c r="B603" t="s">
        <v>582</v>
      </c>
    </row>
    <row r="604" spans="1:2" x14ac:dyDescent="0.3">
      <c r="A604">
        <v>71617</v>
      </c>
      <c r="B604" t="s">
        <v>719</v>
      </c>
    </row>
    <row r="605" spans="1:2" x14ac:dyDescent="0.3">
      <c r="A605">
        <v>71633</v>
      </c>
      <c r="B605" t="s">
        <v>335</v>
      </c>
    </row>
    <row r="606" spans="1:2" x14ac:dyDescent="0.3">
      <c r="A606">
        <v>71650</v>
      </c>
      <c r="B606" t="s">
        <v>336</v>
      </c>
    </row>
    <row r="607" spans="1:2" x14ac:dyDescent="0.3">
      <c r="A607">
        <v>71676</v>
      </c>
      <c r="B607" t="s">
        <v>465</v>
      </c>
    </row>
    <row r="608" spans="1:2" x14ac:dyDescent="0.3">
      <c r="A608">
        <v>71692</v>
      </c>
      <c r="B608" t="s">
        <v>512</v>
      </c>
    </row>
    <row r="609" spans="1:2" x14ac:dyDescent="0.3">
      <c r="A609">
        <v>71714</v>
      </c>
      <c r="B609" t="s">
        <v>407</v>
      </c>
    </row>
    <row r="610" spans="1:2" x14ac:dyDescent="0.3">
      <c r="A610">
        <v>71730</v>
      </c>
      <c r="B610" t="s">
        <v>262</v>
      </c>
    </row>
    <row r="611" spans="1:2" x14ac:dyDescent="0.3">
      <c r="A611">
        <v>71757</v>
      </c>
      <c r="B611" t="s">
        <v>516</v>
      </c>
    </row>
    <row r="612" spans="1:2" x14ac:dyDescent="0.3">
      <c r="A612">
        <v>71773</v>
      </c>
      <c r="B612" t="s">
        <v>722</v>
      </c>
    </row>
    <row r="613" spans="1:2" x14ac:dyDescent="0.3">
      <c r="A613">
        <v>71790</v>
      </c>
      <c r="B613" t="s">
        <v>749</v>
      </c>
    </row>
    <row r="614" spans="1:2" x14ac:dyDescent="0.3">
      <c r="A614">
        <v>71811</v>
      </c>
      <c r="B614" t="s">
        <v>521</v>
      </c>
    </row>
    <row r="615" spans="1:2" x14ac:dyDescent="0.3">
      <c r="A615">
        <v>71838</v>
      </c>
      <c r="B615" t="s">
        <v>522</v>
      </c>
    </row>
    <row r="616" spans="1:2" x14ac:dyDescent="0.3">
      <c r="A616">
        <v>71854</v>
      </c>
      <c r="B616" t="s">
        <v>417</v>
      </c>
    </row>
    <row r="617" spans="1:2" x14ac:dyDescent="0.3">
      <c r="A617">
        <v>71870</v>
      </c>
      <c r="B617" t="s">
        <v>813</v>
      </c>
    </row>
    <row r="618" spans="1:2" x14ac:dyDescent="0.3">
      <c r="A618">
        <v>71897</v>
      </c>
      <c r="B618" t="s">
        <v>604</v>
      </c>
    </row>
    <row r="619" spans="1:2" x14ac:dyDescent="0.3">
      <c r="A619">
        <v>71919</v>
      </c>
      <c r="B619" t="s">
        <v>523</v>
      </c>
    </row>
    <row r="620" spans="1:2" x14ac:dyDescent="0.3">
      <c r="A620">
        <v>71935</v>
      </c>
      <c r="B620" t="s">
        <v>418</v>
      </c>
    </row>
    <row r="621" spans="1:2" x14ac:dyDescent="0.3">
      <c r="A621">
        <v>71951</v>
      </c>
      <c r="B621" t="s">
        <v>258</v>
      </c>
    </row>
    <row r="622" spans="1:2" x14ac:dyDescent="0.3">
      <c r="A622">
        <v>71978</v>
      </c>
      <c r="B622" t="s">
        <v>804</v>
      </c>
    </row>
    <row r="623" spans="1:2" x14ac:dyDescent="0.3">
      <c r="A623">
        <v>71994</v>
      </c>
      <c r="B623" t="s">
        <v>628</v>
      </c>
    </row>
    <row r="624" spans="1:2" x14ac:dyDescent="0.3">
      <c r="A624">
        <v>72010</v>
      </c>
      <c r="B624" t="s">
        <v>526</v>
      </c>
    </row>
    <row r="625" spans="1:2" x14ac:dyDescent="0.3">
      <c r="A625">
        <v>72036</v>
      </c>
      <c r="B625" t="s">
        <v>599</v>
      </c>
    </row>
    <row r="626" spans="1:2" x14ac:dyDescent="0.3">
      <c r="A626">
        <v>72052</v>
      </c>
      <c r="B626" t="s">
        <v>676</v>
      </c>
    </row>
    <row r="627" spans="1:2" x14ac:dyDescent="0.3">
      <c r="A627">
        <v>72079</v>
      </c>
      <c r="B627" t="s">
        <v>716</v>
      </c>
    </row>
    <row r="628" spans="1:2" x14ac:dyDescent="0.3">
      <c r="A628">
        <v>72095</v>
      </c>
      <c r="B628" t="s">
        <v>528</v>
      </c>
    </row>
    <row r="629" spans="1:2" x14ac:dyDescent="0.3">
      <c r="A629">
        <v>72117</v>
      </c>
      <c r="B629" t="s">
        <v>560</v>
      </c>
    </row>
    <row r="630" spans="1:2" x14ac:dyDescent="0.3">
      <c r="A630">
        <v>72133</v>
      </c>
      <c r="B630" t="s">
        <v>797</v>
      </c>
    </row>
    <row r="631" spans="1:2" x14ac:dyDescent="0.3">
      <c r="A631">
        <v>72150</v>
      </c>
      <c r="B631" t="s">
        <v>377</v>
      </c>
    </row>
    <row r="632" spans="1:2" x14ac:dyDescent="0.3">
      <c r="A632">
        <v>72176</v>
      </c>
      <c r="B632" t="s">
        <v>847</v>
      </c>
    </row>
    <row r="633" spans="1:2" x14ac:dyDescent="0.3">
      <c r="A633">
        <v>72192</v>
      </c>
      <c r="B633" t="s">
        <v>424</v>
      </c>
    </row>
    <row r="634" spans="1:2" x14ac:dyDescent="0.3">
      <c r="A634">
        <v>72214</v>
      </c>
      <c r="B634" t="s">
        <v>664</v>
      </c>
    </row>
    <row r="635" spans="1:2" x14ac:dyDescent="0.3">
      <c r="A635">
        <v>72230</v>
      </c>
      <c r="B635" t="s">
        <v>535</v>
      </c>
    </row>
    <row r="636" spans="1:2" x14ac:dyDescent="0.3">
      <c r="A636">
        <v>72257</v>
      </c>
      <c r="B636" t="s">
        <v>270</v>
      </c>
    </row>
    <row r="637" spans="1:2" x14ac:dyDescent="0.3">
      <c r="A637">
        <v>72273</v>
      </c>
      <c r="B637" t="s">
        <v>532</v>
      </c>
    </row>
    <row r="638" spans="1:2" x14ac:dyDescent="0.3">
      <c r="A638">
        <v>72311</v>
      </c>
      <c r="B638" t="s">
        <v>704</v>
      </c>
    </row>
    <row r="639" spans="1:2" x14ac:dyDescent="0.3">
      <c r="A639">
        <v>72338</v>
      </c>
      <c r="B639" t="s">
        <v>736</v>
      </c>
    </row>
    <row r="640" spans="1:2" x14ac:dyDescent="0.3">
      <c r="A640">
        <v>72354</v>
      </c>
      <c r="B640" t="s">
        <v>611</v>
      </c>
    </row>
    <row r="641" spans="1:2" x14ac:dyDescent="0.3">
      <c r="A641">
        <v>72370</v>
      </c>
      <c r="B641" t="s">
        <v>824</v>
      </c>
    </row>
    <row r="642" spans="1:2" x14ac:dyDescent="0.3">
      <c r="A642">
        <v>72397</v>
      </c>
      <c r="B642" t="s">
        <v>428</v>
      </c>
    </row>
    <row r="643" spans="1:2" x14ac:dyDescent="0.3">
      <c r="A643">
        <v>72419</v>
      </c>
      <c r="B643" t="s">
        <v>371</v>
      </c>
    </row>
    <row r="644" spans="1:2" x14ac:dyDescent="0.3">
      <c r="A644">
        <v>72435</v>
      </c>
      <c r="B644" t="s">
        <v>685</v>
      </c>
    </row>
    <row r="645" spans="1:2" x14ac:dyDescent="0.3">
      <c r="A645">
        <v>72451</v>
      </c>
      <c r="B645" t="s">
        <v>537</v>
      </c>
    </row>
    <row r="646" spans="1:2" x14ac:dyDescent="0.3">
      <c r="A646">
        <v>72737</v>
      </c>
      <c r="B646" t="s">
        <v>754</v>
      </c>
    </row>
  </sheetData>
  <sortState xmlns:xlrd2="http://schemas.microsoft.com/office/spreadsheetml/2017/richdata2" ref="A2:B646">
    <sortCondition ref="A1:A646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D2D9-52C9-4FC6-B2FF-276B0AB95DBF}">
  <dimension ref="A1:C34"/>
  <sheetViews>
    <sheetView topLeftCell="A16" workbookViewId="0">
      <selection activeCell="A2" sqref="A2:A34"/>
    </sheetView>
  </sheetViews>
  <sheetFormatPr defaultRowHeight="14.4" x14ac:dyDescent="0.3"/>
  <cols>
    <col min="1" max="1" width="13.77734375" bestFit="1" customWidth="1"/>
    <col min="2" max="2" width="14.33203125" bestFit="1" customWidth="1"/>
    <col min="3" max="3" width="39.5546875" bestFit="1" customWidth="1"/>
  </cols>
  <sheetData>
    <row r="1" spans="1:3" x14ac:dyDescent="0.3">
      <c r="A1" t="s">
        <v>924</v>
      </c>
      <c r="B1" t="s">
        <v>925</v>
      </c>
      <c r="C1" t="s">
        <v>926</v>
      </c>
    </row>
    <row r="2" spans="1:3" x14ac:dyDescent="0.3">
      <c r="A2">
        <v>10</v>
      </c>
      <c r="B2" t="s">
        <v>864</v>
      </c>
      <c r="C2" t="s">
        <v>864</v>
      </c>
    </row>
    <row r="3" spans="1:3" x14ac:dyDescent="0.3">
      <c r="A3">
        <v>11</v>
      </c>
      <c r="B3" t="s">
        <v>877</v>
      </c>
      <c r="C3" t="s">
        <v>878</v>
      </c>
    </row>
    <row r="4" spans="1:3" x14ac:dyDescent="0.3">
      <c r="A4">
        <v>12</v>
      </c>
      <c r="B4" t="s">
        <v>893</v>
      </c>
      <c r="C4" t="s">
        <v>894</v>
      </c>
    </row>
    <row r="5" spans="1:3" x14ac:dyDescent="0.3">
      <c r="A5">
        <v>13</v>
      </c>
      <c r="B5" t="s">
        <v>852</v>
      </c>
      <c r="C5" t="s">
        <v>853</v>
      </c>
    </row>
    <row r="6" spans="1:3" x14ac:dyDescent="0.3">
      <c r="A6">
        <v>14</v>
      </c>
      <c r="B6" t="s">
        <v>891</v>
      </c>
      <c r="C6" t="s">
        <v>892</v>
      </c>
    </row>
    <row r="7" spans="1:3" x14ac:dyDescent="0.3">
      <c r="A7">
        <v>15</v>
      </c>
      <c r="B7" t="s">
        <v>875</v>
      </c>
      <c r="C7" t="s">
        <v>876</v>
      </c>
    </row>
    <row r="8" spans="1:3" x14ac:dyDescent="0.3">
      <c r="A8">
        <v>16</v>
      </c>
      <c r="B8" t="s">
        <v>898</v>
      </c>
      <c r="C8" t="s">
        <v>899</v>
      </c>
    </row>
    <row r="9" spans="1:3" x14ac:dyDescent="0.3">
      <c r="A9">
        <v>17</v>
      </c>
      <c r="B9" t="s">
        <v>860</v>
      </c>
      <c r="C9" t="s">
        <v>861</v>
      </c>
    </row>
    <row r="10" spans="1:3" x14ac:dyDescent="0.3">
      <c r="A10">
        <v>18</v>
      </c>
      <c r="B10" t="s">
        <v>854</v>
      </c>
      <c r="C10" t="s">
        <v>855</v>
      </c>
    </row>
    <row r="11" spans="1:3" x14ac:dyDescent="0.3">
      <c r="A11">
        <v>19</v>
      </c>
      <c r="B11" t="s">
        <v>879</v>
      </c>
      <c r="C11" t="s">
        <v>880</v>
      </c>
    </row>
    <row r="12" spans="1:3" x14ac:dyDescent="0.3">
      <c r="A12">
        <v>20</v>
      </c>
      <c r="B12" t="s">
        <v>900</v>
      </c>
      <c r="C12" t="s">
        <v>901</v>
      </c>
    </row>
    <row r="13" spans="1:3" x14ac:dyDescent="0.3">
      <c r="A13">
        <v>21</v>
      </c>
      <c r="B13" t="s">
        <v>910</v>
      </c>
      <c r="C13" t="s">
        <v>911</v>
      </c>
    </row>
    <row r="14" spans="1:3" x14ac:dyDescent="0.3">
      <c r="A14">
        <v>22</v>
      </c>
      <c r="B14" t="s">
        <v>895</v>
      </c>
      <c r="C14" t="s">
        <v>896</v>
      </c>
    </row>
    <row r="15" spans="1:3" x14ac:dyDescent="0.3">
      <c r="A15">
        <v>23</v>
      </c>
      <c r="B15" t="s">
        <v>885</v>
      </c>
      <c r="C15" t="s">
        <v>886</v>
      </c>
    </row>
    <row r="16" spans="1:3" x14ac:dyDescent="0.3">
      <c r="A16">
        <v>25</v>
      </c>
      <c r="B16" t="s">
        <v>871</v>
      </c>
      <c r="C16" t="s">
        <v>872</v>
      </c>
    </row>
    <row r="17" spans="1:3" x14ac:dyDescent="0.3">
      <c r="A17">
        <v>27</v>
      </c>
      <c r="B17" t="s">
        <v>912</v>
      </c>
      <c r="C17" t="s">
        <v>913</v>
      </c>
    </row>
    <row r="18" spans="1:3" x14ac:dyDescent="0.3">
      <c r="A18">
        <v>28</v>
      </c>
      <c r="B18" t="s">
        <v>881</v>
      </c>
      <c r="C18" t="s">
        <v>882</v>
      </c>
    </row>
    <row r="19" spans="1:3" x14ac:dyDescent="0.3">
      <c r="A19">
        <v>29</v>
      </c>
      <c r="B19" t="s">
        <v>914</v>
      </c>
      <c r="C19" t="s">
        <v>915</v>
      </c>
    </row>
    <row r="20" spans="1:3" x14ac:dyDescent="0.3">
      <c r="A20">
        <v>30</v>
      </c>
      <c r="B20" t="s">
        <v>873</v>
      </c>
      <c r="C20" t="s">
        <v>874</v>
      </c>
    </row>
    <row r="21" spans="1:3" x14ac:dyDescent="0.3">
      <c r="A21">
        <v>33</v>
      </c>
      <c r="B21" t="s">
        <v>869</v>
      </c>
      <c r="C21" t="s">
        <v>870</v>
      </c>
    </row>
    <row r="22" spans="1:3" x14ac:dyDescent="0.3">
      <c r="A22">
        <v>35</v>
      </c>
      <c r="B22" t="s">
        <v>902</v>
      </c>
      <c r="C22" t="s">
        <v>903</v>
      </c>
    </row>
    <row r="23" spans="1:3" x14ac:dyDescent="0.3">
      <c r="A23">
        <v>36</v>
      </c>
      <c r="B23" t="s">
        <v>906</v>
      </c>
      <c r="C23" t="s">
        <v>907</v>
      </c>
    </row>
    <row r="24" spans="1:3" x14ac:dyDescent="0.3">
      <c r="A24">
        <v>40</v>
      </c>
      <c r="B24" t="s">
        <v>856</v>
      </c>
      <c r="C24" t="s">
        <v>857</v>
      </c>
    </row>
    <row r="25" spans="1:3" x14ac:dyDescent="0.3">
      <c r="A25">
        <v>43</v>
      </c>
      <c r="B25" t="s">
        <v>889</v>
      </c>
      <c r="C25" t="s">
        <v>890</v>
      </c>
    </row>
    <row r="26" spans="1:3" x14ac:dyDescent="0.3">
      <c r="A26">
        <v>45</v>
      </c>
      <c r="B26" t="s">
        <v>858</v>
      </c>
      <c r="C26" t="s">
        <v>859</v>
      </c>
    </row>
    <row r="27" spans="1:3" x14ac:dyDescent="0.3">
      <c r="A27">
        <v>50</v>
      </c>
      <c r="B27" t="s">
        <v>865</v>
      </c>
      <c r="C27" t="s">
        <v>866</v>
      </c>
    </row>
    <row r="28" spans="1:3" x14ac:dyDescent="0.3">
      <c r="A28">
        <v>51</v>
      </c>
      <c r="B28" t="s">
        <v>862</v>
      </c>
      <c r="C28" t="s">
        <v>863</v>
      </c>
    </row>
    <row r="29" spans="1:3" x14ac:dyDescent="0.3">
      <c r="A29">
        <v>55</v>
      </c>
      <c r="B29" t="s">
        <v>867</v>
      </c>
      <c r="C29" t="s">
        <v>868</v>
      </c>
    </row>
    <row r="30" spans="1:3" x14ac:dyDescent="0.3">
      <c r="A30">
        <v>65</v>
      </c>
      <c r="B30" t="s">
        <v>887</v>
      </c>
      <c r="C30" t="s">
        <v>888</v>
      </c>
    </row>
    <row r="31" spans="1:3" x14ac:dyDescent="0.3">
      <c r="A31">
        <v>70</v>
      </c>
      <c r="B31" t="s">
        <v>897</v>
      </c>
      <c r="C31" t="s">
        <v>897</v>
      </c>
    </row>
    <row r="32" spans="1:3" x14ac:dyDescent="0.3">
      <c r="A32">
        <v>77</v>
      </c>
      <c r="B32" t="s">
        <v>904</v>
      </c>
      <c r="C32" t="s">
        <v>905</v>
      </c>
    </row>
    <row r="33" spans="1:3" x14ac:dyDescent="0.3">
      <c r="A33">
        <v>80</v>
      </c>
      <c r="B33" t="s">
        <v>908</v>
      </c>
      <c r="C33" t="s">
        <v>909</v>
      </c>
    </row>
    <row r="34" spans="1:3" x14ac:dyDescent="0.3">
      <c r="A34">
        <v>90</v>
      </c>
      <c r="B34" t="s">
        <v>883</v>
      </c>
      <c r="C34" t="s">
        <v>884</v>
      </c>
    </row>
  </sheetData>
  <sortState xmlns:xlrd2="http://schemas.microsoft.com/office/spreadsheetml/2017/richdata2" ref="A2:C35">
    <sortCondition ref="A2:A3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A1E3-ED4B-4B07-A013-071EBF3929F3}">
  <dimension ref="A1:K11"/>
  <sheetViews>
    <sheetView tabSelected="1" workbookViewId="0">
      <selection activeCell="I2" sqref="I2"/>
    </sheetView>
  </sheetViews>
  <sheetFormatPr defaultRowHeight="14.4" x14ac:dyDescent="0.3"/>
  <cols>
    <col min="1" max="1" width="10.77734375" style="3" bestFit="1" customWidth="1"/>
    <col min="2" max="2" width="16.77734375" style="3" bestFit="1" customWidth="1"/>
    <col min="3" max="3" width="40.21875" style="3" bestFit="1" customWidth="1"/>
    <col min="4" max="4" width="5.77734375" style="3" customWidth="1"/>
    <col min="5" max="5" width="8.109375" style="3" bestFit="1" customWidth="1"/>
    <col min="6" max="6" width="12.109375" style="3" bestFit="1" customWidth="1"/>
    <col min="7" max="7" width="40.21875" style="3" bestFit="1" customWidth="1"/>
    <col min="8" max="8" width="8.88671875" style="3"/>
    <col min="9" max="9" width="8.109375" style="3" bestFit="1" customWidth="1"/>
    <col min="10" max="10" width="12.109375" style="3" bestFit="1" customWidth="1"/>
    <col min="11" max="11" width="25.88671875" style="3" bestFit="1" customWidth="1"/>
    <col min="12" max="16384" width="8.88671875" style="3"/>
  </cols>
  <sheetData>
    <row r="1" spans="1:11" ht="21" x14ac:dyDescent="0.4">
      <c r="A1" s="4" t="s">
        <v>921</v>
      </c>
      <c r="B1" s="19">
        <v>71072</v>
      </c>
      <c r="C1" s="5" t="str">
        <f>VLOOKUP(B1,MUNICIPIO!A2:'MUNICIPIO'!B646,2,FALSE)</f>
        <v>SÃO PAULO</v>
      </c>
      <c r="E1" s="4" t="s">
        <v>921</v>
      </c>
      <c r="F1" s="4" t="s">
        <v>921</v>
      </c>
      <c r="G1" s="5" t="str">
        <f>VLOOKUP(B1,MUNICIPIO!A2:'MUNICIPIO'!B646,2,FALSE)</f>
        <v>SÃO PAULO</v>
      </c>
      <c r="I1" s="4" t="s">
        <v>921</v>
      </c>
      <c r="J1" s="4" t="s">
        <v>921</v>
      </c>
      <c r="K1" s="5" t="e">
        <f>VLOOKUP(F1,MUNICIPIO!E2:'MUNICIPIO'!F646,2,FALSE)</f>
        <v>#N/A</v>
      </c>
    </row>
    <row r="2" spans="1:11" ht="21" x14ac:dyDescent="0.4">
      <c r="A2" s="6" t="s">
        <v>918</v>
      </c>
      <c r="B2" s="16" t="s">
        <v>919</v>
      </c>
      <c r="C2" s="8" t="s">
        <v>920</v>
      </c>
      <c r="E2" s="6" t="s">
        <v>918</v>
      </c>
      <c r="F2" s="16" t="s">
        <v>919</v>
      </c>
      <c r="G2" s="8" t="s">
        <v>922</v>
      </c>
      <c r="I2" s="6" t="s">
        <v>918</v>
      </c>
      <c r="J2" s="16" t="s">
        <v>919</v>
      </c>
      <c r="K2" s="8" t="s">
        <v>922</v>
      </c>
    </row>
    <row r="3" spans="1:11" ht="21" x14ac:dyDescent="0.4">
      <c r="A3" s="9" t="str">
        <f>"TOP"&amp;ROW(F1)</f>
        <v>TOP1</v>
      </c>
      <c r="B3" s="10">
        <f>HLOOKUP("RANK",CONTA!$E$1:$E$13,ROW($G2),FALSE)</f>
        <v>111</v>
      </c>
      <c r="C3" s="11" t="str">
        <f>VLOOKUP(B3,CONTA!$B$2:$D$101,2,FALSE)</f>
        <v>BRUNO COVAS</v>
      </c>
      <c r="E3" s="9" t="str">
        <f>"TOP"&amp;ROW(J1)</f>
        <v>TOP1</v>
      </c>
      <c r="F3" s="10">
        <f>HLOOKUP("RANK",CONTA!$G$1:$G$13,ROW($G2),FALSE)</f>
        <v>135</v>
      </c>
      <c r="G3" s="11" t="str">
        <f>VLOOKUP(F3,CONTA!$G$2:$I$101,3,FALSE)</f>
        <v>REPUBLICANOS</v>
      </c>
      <c r="I3" s="9" t="str">
        <f>"TOP"&amp;ROW(N1)</f>
        <v>TOP1</v>
      </c>
      <c r="J3" s="10">
        <f>HLOOKUP("RANK",CONTA!$G$1:$G$13,ROW($G2),FALSE)</f>
        <v>135</v>
      </c>
      <c r="K3" s="11" t="str">
        <f>VLOOKUP(J3,CONTA!$G$2:$I$101,3,FALSE)</f>
        <v>REPUBLICANOS</v>
      </c>
    </row>
    <row r="4" spans="1:11" ht="21" x14ac:dyDescent="0.4">
      <c r="A4" s="6" t="str">
        <f t="shared" ref="A4:A7" si="0">"TOP"&amp;ROW(G2)</f>
        <v>TOP2</v>
      </c>
      <c r="B4" s="7">
        <f>HLOOKUP("RANK",CONTA!$E$1:$E$13,ROW($G3),FALSE)</f>
        <v>43</v>
      </c>
      <c r="C4" s="8" t="str">
        <f>VLOOKUP(B4,CONTA!$B$2:$D$101,2,FALSE)</f>
        <v>GUILHERME BOULOS</v>
      </c>
      <c r="E4" s="6" t="str">
        <f t="shared" ref="E4:E7" si="1">"TOP"&amp;ROW(K2)</f>
        <v>TOP2</v>
      </c>
      <c r="F4" s="7">
        <f>HLOOKUP("RANK",CONTA!$G$1:$G$13,ROW($G3),FALSE)</f>
        <v>59</v>
      </c>
      <c r="G4" s="8" t="str">
        <f>VLOOKUP(F4,CONTA!$G$2:$I$101,3,FALSE)</f>
        <v>PP</v>
      </c>
      <c r="I4" s="6" t="str">
        <f t="shared" ref="I4:I7" si="2">"TOP"&amp;ROW(O2)</f>
        <v>TOP2</v>
      </c>
      <c r="J4" s="7">
        <f>HLOOKUP("RANK",CONTA!$G$1:$G$13,ROW($G3),FALSE)</f>
        <v>59</v>
      </c>
      <c r="K4" s="8" t="str">
        <f>VLOOKUP(J4,CONTA!$G$2:$I$101,3,FALSE)</f>
        <v>PP</v>
      </c>
    </row>
    <row r="5" spans="1:11" ht="21" x14ac:dyDescent="0.4">
      <c r="A5" s="9" t="str">
        <f t="shared" si="0"/>
        <v>TOP3</v>
      </c>
      <c r="B5" s="10">
        <f>HLOOKUP("RANK",CONTA!$E$1:$E$13,ROW($G4),FALSE)</f>
        <v>29</v>
      </c>
      <c r="C5" s="11" t="str">
        <f>VLOOKUP(B5,CONTA!$B$2:$D$101,2,FALSE)</f>
        <v>MÁRCIO FRANÇA</v>
      </c>
      <c r="E5" s="9" t="str">
        <f t="shared" si="1"/>
        <v>TOP3</v>
      </c>
      <c r="F5" s="10">
        <f>HLOOKUP("RANK",CONTA!$G$1:$G$13,ROW($G4),FALSE)</f>
        <v>30</v>
      </c>
      <c r="G5" s="11" t="str">
        <f>VLOOKUP(F5,CONTA!$G$2:$I$101,3,FALSE)</f>
        <v>PDT</v>
      </c>
      <c r="I5" s="9" t="str">
        <f t="shared" si="2"/>
        <v>TOP3</v>
      </c>
      <c r="J5" s="10">
        <f>HLOOKUP("RANK",CONTA!$G$1:$G$13,ROW($G4),FALSE)</f>
        <v>30</v>
      </c>
      <c r="K5" s="11" t="str">
        <f>VLOOKUP(J5,CONTA!$G$2:$I$101,3,FALSE)</f>
        <v>PDT</v>
      </c>
    </row>
    <row r="6" spans="1:11" ht="21" x14ac:dyDescent="0.4">
      <c r="A6" s="6" t="str">
        <f t="shared" si="0"/>
        <v>TOP4</v>
      </c>
      <c r="B6" s="7">
        <f>HLOOKUP("RANK",CONTA!$E$1:$E$13,ROW($G5),FALSE)</f>
        <v>18</v>
      </c>
      <c r="C6" s="8" t="str">
        <f>VLOOKUP(B6,CONTA!$B$2:$D$101,2,FALSE)</f>
        <v>CELSO RUSSOMANNO</v>
      </c>
      <c r="E6" s="6" t="str">
        <f t="shared" si="1"/>
        <v>TOP4</v>
      </c>
      <c r="F6" s="7">
        <f>HLOOKUP("RANK",CONTA!$G$1:$G$13,ROW($G5),FALSE)</f>
        <v>17</v>
      </c>
      <c r="G6" s="8" t="str">
        <f>VLOOKUP(F6,CONTA!$G$2:$I$101,3,FALSE)</f>
        <v>PT</v>
      </c>
      <c r="I6" s="6" t="str">
        <f t="shared" si="2"/>
        <v>TOP4</v>
      </c>
      <c r="J6" s="7">
        <f>HLOOKUP("RANK",CONTA!$G$1:$G$13,ROW($G5),FALSE)</f>
        <v>17</v>
      </c>
      <c r="K6" s="8" t="str">
        <f>VLOOKUP(J6,CONTA!$G$2:$I$101,3,FALSE)</f>
        <v>PT</v>
      </c>
    </row>
    <row r="7" spans="1:11" ht="21" x14ac:dyDescent="0.4">
      <c r="A7" s="12" t="str">
        <f t="shared" si="0"/>
        <v>TOP5</v>
      </c>
      <c r="B7" s="13">
        <f>HLOOKUP("RANK",CONTA!$E$1:$E$13,ROW($G6),FALSE)</f>
        <v>10</v>
      </c>
      <c r="C7" s="14" t="str">
        <f>VLOOKUP(B7,CONTA!$B$2:$D$101,2,FALSE)</f>
        <v>ARTHUR DO VAL MAMÃE FALEI</v>
      </c>
      <c r="E7" s="12" t="str">
        <f t="shared" si="1"/>
        <v>TOP5</v>
      </c>
      <c r="F7" s="20">
        <f>HLOOKUP("RANK",CONTA!$G$1:$G$13,ROW($G6),FALSE)</f>
        <v>13</v>
      </c>
      <c r="G7" s="21" t="str">
        <f>VLOOKUP(F7,CONTA!$G$2:$I$101,3,FALSE)</f>
        <v>PTB</v>
      </c>
      <c r="I7" s="12" t="str">
        <f t="shared" si="2"/>
        <v>TOP5</v>
      </c>
      <c r="J7" s="20">
        <f>HLOOKUP("RANK",CONTA!$G$1:$G$13,ROW($G6),FALSE)</f>
        <v>13</v>
      </c>
      <c r="K7" s="21" t="str">
        <f>VLOOKUP(J7,CONTA!$G$2:$I$101,3,FALSE)</f>
        <v>PTB</v>
      </c>
    </row>
    <row r="9" spans="1:11" x14ac:dyDescent="0.3">
      <c r="C9" s="15"/>
    </row>
    <row r="10" spans="1:11" x14ac:dyDescent="0.3">
      <c r="B10" s="18"/>
    </row>
    <row r="11" spans="1:11" x14ac:dyDescent="0.3">
      <c r="C11" s="17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A38DF7-42AB-4F66-A352-3CC972772CCF}">
          <x14:formula1>
            <xm:f>MUNICIPIO!$A$2:$A$646</xm:f>
          </x14:formula1>
          <xm:sqref>B1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1 2 s W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1 2 s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r F l e 5 G a s + Q w E A A A U C A A A T A B w A R m 9 y b X V s Y X M v U 2 V j d G l v b j E u b S C i G A A o o B Q A A A A A A A A A A A A A A A A A A A A A A A A A A A B 1 k N 9 q w j A U x u + F v k P o b h R C Q X G 7 m P R C W m X C p n P t v L F D Y n u m Y W m O N K d l I j 7 P H m Q v t m i H f 2 D L T c L 5 8 n 3 5 f T G Q k k T N o n p v 9 5 y G 0 z B r U U D G U q E z m Q l C 5 j M F 5 D S Y X U P U B H Y Q m M o L M S 1 z 0 N Q c S g V e c F A 0 m a Y b 3 C e v B g q T r E p D I g n B f B B u k h f Q W I k k L g S J g w 2 T 0 w t e a i q 3 x e c h K J l L g s J 3 u c t Z g K r M t f G 7 n A 1 0 i p n U K 7 / d u e 1 w N i 2 R I K K t A v 9 8 9 M a o 4 a 3 F a 9 I b N x B L + P 4 S a o 2 G P R e Y Y y U z N K 6 l j 8 X S X j / O C B 5 A Z J a 2 e a z G 2 f x 3 3 F c q S o U S h f G p K C 9 z Y 7 l B 1 l c W U 2 R 4 j r P F t H n H I q + x 4 + 0 G T P N f C r 7 b u a N w c f o C W 5 e s g x F 8 0 p 6 z n T t + W c w m c X 8 2 e L T S S N N d 1 z t E 1 t r T h X Z t m 8 Y H a R J d m / Y t p y H 1 3 w V 6 P 1 B L A Q I t A B Q A A g A I A N d r F l c n X 2 Q c p A A A A P Y A A A A S A A A A A A A A A A A A A A A A A A A A A A B D b 2 5 m a W c v U G F j a 2 F n Z S 5 4 b W x Q S w E C L Q A U A A I A C A D X a x Z X D 8 r p q 6 Q A A A D p A A A A E w A A A A A A A A A A A A A A A A D w A A A A W 0 N v b n R l b n R f V H l w Z X N d L n h t b F B L A Q I t A B Q A A g A I A N d r F l e 5 G a s + Q w E A A A U C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G A A A A A A A A 5 g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m R p Z G F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j Y 4 O D M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l Q x N j o x M T o x M C 4 z O D Q 1 M z Y 0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2 N h b m R p Z G F 0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R p Z G F 0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Z G l k Y X R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t K s p J F 7 7 T I e d m 7 2 4 P e o i A A A A A A I A A A A A A B B m A A A A A Q A A I A A A A M C 4 5 p Y 3 N 2 z V C u B o L D O N 8 6 w 5 w I s I 4 z v Y U w + D I h n F T 9 P 9 A A A A A A 6 A A A A A A g A A I A A A A F S + 5 v V 5 m v r 3 7 I E a g a y g f J L / / T A y p G V K R M / d z 5 E S J w w P U A A A A N b G B f / i C 7 9 y A N r Z U o 1 Y M l G 6 Y 9 t 2 o Y 7 a P b t I n L B Y L S b w 0 N o W M E W Z E C W q n B E 4 Y K u A C H R c J l s h 4 5 S A x N J P 7 Z H a i j W h n V j d j D O v x X 6 U s j H X D h / m Q A A A A C F 7 s T Y i x Q D e l u s S L U o n j L d y 8 e X j X H N q y H L U z c s 5 K e k 9 c A E z b E C L + J e J 1 J T Y R t 6 k H n 5 R o a C m e Z 1 f q H r M g b N W K K I = < / D a t a M a s h u p > 
</file>

<file path=customXml/itemProps1.xml><?xml version="1.0" encoding="utf-8"?>
<ds:datastoreItem xmlns:ds="http://schemas.openxmlformats.org/officeDocument/2006/customXml" ds:itemID="{C1A96DD8-2308-4877-BFF1-E0B936541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DADOS</vt:lpstr>
      <vt:lpstr>CONTA</vt:lpstr>
      <vt:lpstr>MUNICIPIO</vt:lpstr>
      <vt:lpstr>PARTIDO</vt:lpstr>
      <vt:lpstr>Home</vt:lpstr>
      <vt:lpstr>DADOS!dados_voto</vt:lpstr>
      <vt:lpstr>MUNICIPIO!municipio</vt:lpstr>
      <vt:lpstr>PARTIDO!partido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xavier</dc:creator>
  <cp:lastModifiedBy>gustavo xavier</cp:lastModifiedBy>
  <dcterms:created xsi:type="dcterms:W3CDTF">2023-08-22T15:49:00Z</dcterms:created>
  <dcterms:modified xsi:type="dcterms:W3CDTF">2023-08-23T01:41:43Z</dcterms:modified>
</cp:coreProperties>
</file>