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github\Financial-Engineering\code\"/>
    </mc:Choice>
  </mc:AlternateContent>
  <xr:revisionPtr revIDLastSave="0" documentId="8_{A03FD84F-8391-4922-A7BC-EF0718C62EC4}" xr6:coauthVersionLast="45" xr6:coauthVersionMax="45" xr10:uidLastSave="{00000000-0000-0000-0000-000000000000}"/>
  <bookViews>
    <workbookView xWindow="27060" yWindow="2625" windowWidth="23385" windowHeight="14970" activeTab="1" xr2:uid="{00000000-000D-0000-FFFF-FFFF00000000}"/>
  </bookViews>
  <sheets>
    <sheet name="data" sheetId="1" r:id="rId1"/>
    <sheet name="Monthly returns" sheetId="2" r:id="rId2"/>
    <sheet name="Value_at_risk" sheetId="3" r:id="rId3"/>
    <sheet name="Question 3" sheetId="4" r:id="rId4"/>
  </sheets>
  <definedNames>
    <definedName name="rf">data!$B$13</definedName>
    <definedName name="solver_adj" localSheetId="0" hidden="1">data!$B$18:$D$18</definedName>
    <definedName name="solver_adj" localSheetId="1" hidden="1">'Monthly returns'!$F$19:$I$19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data!$B$22</definedName>
    <definedName name="solver_lhs1" localSheetId="1" hidden="1">'Monthly returns'!$F$23</definedName>
    <definedName name="solver_lhs2" localSheetId="0" hidden="1">data!$E$18</definedName>
    <definedName name="solver_lhs2" localSheetId="1" hidden="1">'Monthly returns'!$J$19</definedName>
    <definedName name="solver_lhs3" localSheetId="0" hidden="1">data!$O$14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data!$E$18</definedName>
    <definedName name="solver_opt" localSheetId="1" hidden="1">'Monthly returns'!$F$21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1</definedName>
    <definedName name="solver_rel1" localSheetId="0" hidden="1">2</definedName>
    <definedName name="solver_rel1" localSheetId="1" hidden="1">1</definedName>
    <definedName name="solver_rel2" localSheetId="0" hidden="1">2</definedName>
    <definedName name="solver_rel2" localSheetId="1" hidden="1">2</definedName>
    <definedName name="solver_rel3" localSheetId="0" hidden="1">2</definedName>
    <definedName name="solver_rhs1" localSheetId="0" hidden="1">data!$D$22</definedName>
    <definedName name="solver_rhs1" localSheetId="1" hidden="1">'Monthly returns'!$H$23</definedName>
    <definedName name="solver_rhs2" localSheetId="0" hidden="1">data!$G$18</definedName>
    <definedName name="solver_rhs2" localSheetId="1" hidden="1">'Monthly returns'!$L$19</definedName>
    <definedName name="solver_rhs3" localSheetId="0" hidden="1">data!$D$22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tau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21" i="2" l="1"/>
  <c r="F23" i="2" a="1"/>
  <c r="F23" i="2"/>
  <c r="A63" i="2"/>
  <c r="F54" i="4"/>
  <c r="F53" i="4"/>
  <c r="F51" i="4"/>
  <c r="O17" i="2"/>
  <c r="Q15" i="2"/>
  <c r="P15" i="2"/>
  <c r="O15" i="2"/>
  <c r="Q11" i="2"/>
  <c r="P11" i="2"/>
  <c r="O11" i="2"/>
  <c r="E18" i="1"/>
  <c r="B20" i="1"/>
  <c r="B63" i="2"/>
  <c r="C63" i="2"/>
  <c r="C15" i="1"/>
  <c r="D15" i="1"/>
  <c r="B15" i="1"/>
  <c r="B22" i="1" a="1"/>
  <c r="B22" i="1"/>
  <c r="D11" i="1"/>
  <c r="C11" i="1"/>
  <c r="B11" i="1"/>
  <c r="J19" i="2"/>
  <c r="H16" i="2"/>
  <c r="G16" i="2"/>
  <c r="F16" i="2"/>
  <c r="H12" i="2"/>
  <c r="G12" i="2"/>
  <c r="F12" i="2"/>
  <c r="E5" i="3"/>
  <c r="E10" i="3"/>
  <c r="E47" i="3"/>
  <c r="E60" i="3"/>
  <c r="E59" i="3"/>
  <c r="E13" i="3"/>
  <c r="E21" i="3"/>
  <c r="E42" i="3"/>
  <c r="E15" i="3"/>
  <c r="E53" i="3"/>
  <c r="E4" i="3"/>
  <c r="E22" i="3"/>
  <c r="E50" i="3"/>
  <c r="E41" i="3"/>
  <c r="E12" i="3"/>
  <c r="E24" i="3"/>
  <c r="E57" i="3"/>
  <c r="E14" i="3"/>
  <c r="E51" i="3"/>
  <c r="E45" i="3"/>
  <c r="E33" i="3"/>
  <c r="E29" i="3"/>
  <c r="E23" i="3"/>
  <c r="E28" i="3"/>
  <c r="E8" i="3"/>
  <c r="E43" i="3"/>
  <c r="E55" i="3"/>
  <c r="E46" i="3"/>
  <c r="E32" i="3"/>
  <c r="E27" i="3"/>
  <c r="E49" i="3"/>
  <c r="E58" i="3"/>
  <c r="E44" i="3"/>
  <c r="E20" i="3"/>
  <c r="E61" i="3"/>
  <c r="E25" i="3"/>
  <c r="E35" i="3"/>
  <c r="E34" i="3"/>
  <c r="E11" i="3"/>
  <c r="E48" i="3"/>
  <c r="E16" i="3"/>
  <c r="E26" i="3"/>
  <c r="E31" i="3"/>
  <c r="E17" i="3"/>
  <c r="E56" i="3"/>
  <c r="E2" i="3"/>
  <c r="E38" i="3"/>
  <c r="E18" i="3"/>
  <c r="E6" i="3"/>
  <c r="E36" i="3"/>
  <c r="E39" i="3"/>
  <c r="E7" i="3"/>
  <c r="E3" i="3"/>
  <c r="E30" i="3"/>
  <c r="E37" i="3"/>
  <c r="E52" i="3"/>
  <c r="E19" i="3"/>
  <c r="E40" i="3"/>
  <c r="E54" i="3"/>
  <c r="E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<sst xmlns="http://schemas.openxmlformats.org/spreadsheetml/2006/main" count="77" uniqueCount="28">
  <si>
    <t>Estimated Mean</t>
    <phoneticPr fontId="4" type="noConversion"/>
  </si>
  <si>
    <t>Asset 1</t>
    <phoneticPr fontId="4" type="noConversion"/>
  </si>
  <si>
    <t>Asset 3</t>
    <phoneticPr fontId="4" type="noConversion"/>
  </si>
  <si>
    <t>Asset 2</t>
    <phoneticPr fontId="4" type="noConversion"/>
  </si>
  <si>
    <t>Estimated Covariance matrix</t>
    <phoneticPr fontId="4" type="noConversion"/>
  </si>
  <si>
    <t>Equally weighted loss</t>
    <phoneticPr fontId="4" type="noConversion"/>
  </si>
  <si>
    <t>x0</t>
    <phoneticPr fontId="4" type="noConversion"/>
  </si>
  <si>
    <t>Covariance matrix</t>
  </si>
  <si>
    <t>Volatility</t>
  </si>
  <si>
    <t>Mean return</t>
  </si>
  <si>
    <t>Porfolio</t>
  </si>
  <si>
    <t>=</t>
  </si>
  <si>
    <t>&lt;=</t>
  </si>
  <si>
    <t>x1</t>
  </si>
  <si>
    <t>x2</t>
  </si>
  <si>
    <t>x3</t>
  </si>
  <si>
    <t>Volatility (%)</t>
  </si>
  <si>
    <t>Rate of return (%)</t>
  </si>
  <si>
    <t>Asset 1</t>
  </si>
  <si>
    <t>Asset 2</t>
  </si>
  <si>
    <t>Asset 3</t>
  </si>
  <si>
    <t>Interest rate</t>
  </si>
  <si>
    <t>Excess return</t>
  </si>
  <si>
    <t>Asset 1</t>
    <phoneticPr fontId="4" type="noConversion"/>
  </si>
  <si>
    <t>Asset 2</t>
    <phoneticPr fontId="4" type="noConversion"/>
  </si>
  <si>
    <t>Asset 3</t>
    <phoneticPr fontId="4" type="noConversion"/>
  </si>
  <si>
    <t xml:space="preserve"> </t>
  </si>
  <si>
    <t>rate of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</si>
</sst>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  <family val="2"/>
    </font>
    <font>
      <b/>
      <sz val="11"/>
      <color indexed="56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2">
    <xf numFmtId="0" fontId="0" fillId="0" borderId="0" xfId="0"/>
    <xf numFmtId="0" fontId="1" fillId="0" borderId="0" xfId="1"/>
    <xf numFmtId="0" fontId="1" fillId="0" borderId="0" xfId="1" applyAlignment="1"/>
    <xf numFmtId="0" fontId="0" fillId="0" borderId="0" xfId="0" applyAlignment="1"/>
    <xf numFmtId="2" fontId="3" fillId="0" borderId="1" xfId="2" applyNumberFormat="1" applyFont="1" applyBorder="1" applyAlignment="1">
      <alignment horizontal="center"/>
    </xf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0" borderId="0" xfId="0" applyAlignment="1">
      <alignment horizontal="center"/>
    </xf>
    <xf numFmtId="2" fontId="0" fillId="5" borderId="1" xfId="0" applyNumberFormat="1" applyFill="1" applyBorder="1"/>
    <xf numFmtId="2" fontId="0" fillId="0" borderId="0" xfId="0" applyNumberFormat="1"/>
    <xf numFmtId="0" fontId="0" fillId="0" borderId="1" xfId="0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64" fontId="3" fillId="0" borderId="1" xfId="2" applyNumberFormat="1" applyFont="1" applyBorder="1" applyAlignment="1">
      <alignment horizontal="center"/>
    </xf>
    <xf numFmtId="0" fontId="5" fillId="0" borderId="0" xfId="1" applyFont="1" applyAlignment="1"/>
    <xf numFmtId="0" fontId="1" fillId="0" borderId="0" xfId="1" applyAlignment="1">
      <alignment horizontal="right"/>
    </xf>
    <xf numFmtId="0" fontId="5" fillId="0" borderId="0" xfId="1" applyFont="1" applyAlignment="1">
      <alignment horizontal="right"/>
    </xf>
    <xf numFmtId="165" fontId="0" fillId="0" borderId="0" xfId="0" applyNumberFormat="1"/>
    <xf numFmtId="165" fontId="5" fillId="0" borderId="0" xfId="1" applyNumberFormat="1" applyFont="1" applyAlignment="1"/>
    <xf numFmtId="165" fontId="0" fillId="0" borderId="0" xfId="0" applyNumberFormat="1"/>
    <xf numFmtId="2" fontId="3" fillId="0" borderId="0" xfId="2" applyNumberFormat="1" applyFont="1" applyBorder="1" applyAlignment="1">
      <alignment horizontal="center"/>
    </xf>
    <xf numFmtId="0" fontId="6" fillId="0" borderId="0" xfId="0" applyFont="1"/>
    <xf numFmtId="165" fontId="0" fillId="6" borderId="1" xfId="0" applyNumberFormat="1" applyFill="1" applyBorder="1"/>
  </cellXfs>
  <cellStyles count="3">
    <cellStyle name="Normal_BL" xfId="2" xr:uid="{00000000-0005-0000-0000-000002000000}"/>
    <cellStyle name="常规" xfId="0" builtinId="0"/>
    <cellStyle name="标题 4" xfId="1" builtinId="19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7"/>
  <sheetViews>
    <sheetView workbookViewId="0">
      <selection sqref="A1:D15"/>
    </sheetView>
  </sheetViews>
  <sheetFormatPr defaultColWidth="8.85546875" defaultRowHeight="15" x14ac:dyDescent="0.25"/>
  <cols>
    <col min="1" max="1" width="19.85546875" customWidth="1"/>
    <col min="2" max="2" width="11.42578125" customWidth="1"/>
    <col min="3" max="3" width="12.28515625" customWidth="1"/>
    <col min="4" max="4" width="16" customWidth="1"/>
    <col min="5" max="5" width="12.140625" customWidth="1"/>
    <col min="6" max="6" width="7.85546875" customWidth="1"/>
    <col min="7" max="7" width="10" customWidth="1"/>
    <col min="8" max="8" width="16.28515625" customWidth="1"/>
    <col min="9" max="9" width="18" customWidth="1"/>
  </cols>
  <sheetData>
    <row r="1" spans="1:5" x14ac:dyDescent="0.25">
      <c r="B1" s="2" t="s">
        <v>18</v>
      </c>
      <c r="C1" s="2" t="s">
        <v>19</v>
      </c>
      <c r="D1" s="2" t="s">
        <v>20</v>
      </c>
    </row>
    <row r="2" spans="1:5" x14ac:dyDescent="0.25">
      <c r="A2" t="s">
        <v>9</v>
      </c>
      <c r="B2" s="4">
        <v>6</v>
      </c>
      <c r="C2" s="4">
        <v>2</v>
      </c>
      <c r="D2" s="4">
        <v>4</v>
      </c>
    </row>
    <row r="4" spans="1:5" x14ac:dyDescent="0.25">
      <c r="A4" t="s">
        <v>7</v>
      </c>
    </row>
    <row r="5" spans="1:5" x14ac:dyDescent="0.25">
      <c r="B5" s="2" t="s">
        <v>18</v>
      </c>
      <c r="C5" s="2" t="s">
        <v>19</v>
      </c>
      <c r="D5" s="2" t="s">
        <v>20</v>
      </c>
      <c r="E5" s="3"/>
    </row>
    <row r="6" spans="1:5" x14ac:dyDescent="0.25">
      <c r="A6" s="1" t="s">
        <v>18</v>
      </c>
      <c r="B6" s="12">
        <v>8.0000000000000002E-3</v>
      </c>
      <c r="C6" s="12">
        <v>-2E-3</v>
      </c>
      <c r="D6" s="12">
        <v>4.0000000000000001E-3</v>
      </c>
    </row>
    <row r="7" spans="1:5" x14ac:dyDescent="0.25">
      <c r="A7" s="1" t="s">
        <v>19</v>
      </c>
      <c r="B7" s="12">
        <v>-2E-3</v>
      </c>
      <c r="C7" s="12">
        <v>2E-3</v>
      </c>
      <c r="D7" s="12">
        <v>-2E-3</v>
      </c>
    </row>
    <row r="8" spans="1:5" x14ac:dyDescent="0.25">
      <c r="A8" s="1" t="s">
        <v>20</v>
      </c>
      <c r="B8" s="12">
        <v>4.0000000000000001E-3</v>
      </c>
      <c r="C8" s="12">
        <v>-2E-3</v>
      </c>
      <c r="D8" s="12">
        <v>8.0000000000000002E-3</v>
      </c>
    </row>
    <row r="10" spans="1:5" x14ac:dyDescent="0.25">
      <c r="B10" s="13" t="s">
        <v>23</v>
      </c>
      <c r="C10" s="13" t="s">
        <v>24</v>
      </c>
      <c r="D10" s="13" t="s">
        <v>25</v>
      </c>
    </row>
    <row r="11" spans="1:5" x14ac:dyDescent="0.25">
      <c r="A11" t="s">
        <v>8</v>
      </c>
      <c r="B11" s="4">
        <f>100*SQRT(B6)</f>
        <v>8.9442719099991592</v>
      </c>
      <c r="C11" s="4">
        <f>100*SQRT(C7)</f>
        <v>4.4721359549995796</v>
      </c>
      <c r="D11" s="4">
        <f>100*SQRT(D8)</f>
        <v>8.9442719099991592</v>
      </c>
    </row>
    <row r="13" spans="1:5" x14ac:dyDescent="0.25">
      <c r="A13" t="s">
        <v>21</v>
      </c>
      <c r="B13">
        <v>1</v>
      </c>
    </row>
    <row r="15" spans="1:5" x14ac:dyDescent="0.25">
      <c r="A15" t="s">
        <v>22</v>
      </c>
      <c r="B15" s="4">
        <f>B2-rf</f>
        <v>5</v>
      </c>
      <c r="C15" s="4">
        <f>C2-rf</f>
        <v>1</v>
      </c>
      <c r="D15" s="4">
        <f>D2-rf</f>
        <v>3</v>
      </c>
    </row>
    <row r="17" spans="1:7" x14ac:dyDescent="0.25">
      <c r="A17" t="s">
        <v>10</v>
      </c>
      <c r="B17" s="10" t="s">
        <v>13</v>
      </c>
      <c r="C17" s="10" t="s">
        <v>14</v>
      </c>
      <c r="D17" s="10" t="s">
        <v>15</v>
      </c>
    </row>
    <row r="18" spans="1:7" x14ac:dyDescent="0.25">
      <c r="B18" s="11">
        <v>0.36783712459151163</v>
      </c>
      <c r="C18" s="11">
        <v>0.27582689439580577</v>
      </c>
      <c r="D18" s="11">
        <v>0.35633598101268255</v>
      </c>
      <c r="E18" s="5">
        <f>SUM(B18:D18)</f>
        <v>1</v>
      </c>
      <c r="F18" s="7" t="s">
        <v>11</v>
      </c>
      <c r="G18" s="6">
        <v>1</v>
      </c>
    </row>
    <row r="20" spans="1:7" x14ac:dyDescent="0.25">
      <c r="A20" t="s">
        <v>17</v>
      </c>
      <c r="B20" s="21">
        <f>SUMPRODUCT(B18:D18,B2:D2)</f>
        <v>4.1840204603914115</v>
      </c>
    </row>
    <row r="22" spans="1:7" x14ac:dyDescent="0.25">
      <c r="A22" t="s">
        <v>16</v>
      </c>
      <c r="B22" s="8">
        <f t="array" ref="B22">100*SQRT(MMULT(B18:D18,MMULT(B6:D8,TRANSPOSE(B18:D18))))</f>
        <v>4.9999999503387684</v>
      </c>
      <c r="C22" s="7" t="s">
        <v>12</v>
      </c>
      <c r="D22" s="6">
        <v>5</v>
      </c>
    </row>
    <row r="27" spans="1:7" x14ac:dyDescent="0.25">
      <c r="B27" s="9"/>
      <c r="C27" s="9"/>
      <c r="D27" s="9"/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63"/>
  <sheetViews>
    <sheetView tabSelected="1" workbookViewId="0">
      <selection activeCell="O2" sqref="O2:Q2"/>
    </sheetView>
  </sheetViews>
  <sheetFormatPr defaultColWidth="11.42578125" defaultRowHeight="15" x14ac:dyDescent="0.25"/>
  <cols>
    <col min="5" max="5" width="20.7109375" customWidth="1"/>
  </cols>
  <sheetData>
    <row r="1" spans="1:17" x14ac:dyDescent="0.25">
      <c r="A1" s="14" t="s">
        <v>18</v>
      </c>
      <c r="B1" s="14" t="s">
        <v>19</v>
      </c>
      <c r="C1" s="14" t="s">
        <v>20</v>
      </c>
      <c r="E1" s="13" t="s">
        <v>0</v>
      </c>
      <c r="O1" s="2" t="s">
        <v>18</v>
      </c>
      <c r="P1" s="2" t="s">
        <v>19</v>
      </c>
      <c r="Q1" s="2" t="s">
        <v>20</v>
      </c>
    </row>
    <row r="2" spans="1:17" x14ac:dyDescent="0.25">
      <c r="A2">
        <v>2.1675</v>
      </c>
      <c r="B2">
        <v>-1.8883000000000001</v>
      </c>
      <c r="C2">
        <v>3.0712000000000002</v>
      </c>
      <c r="F2" s="15" t="s">
        <v>1</v>
      </c>
      <c r="G2" s="15" t="s">
        <v>3</v>
      </c>
      <c r="H2" s="15" t="s">
        <v>2</v>
      </c>
      <c r="I2" s="15"/>
      <c r="N2" t="s">
        <v>9</v>
      </c>
      <c r="O2" s="4">
        <v>6</v>
      </c>
      <c r="P2" s="4">
        <v>2</v>
      </c>
      <c r="Q2" s="4">
        <v>4</v>
      </c>
    </row>
    <row r="3" spans="1:17" x14ac:dyDescent="0.25">
      <c r="A3">
        <v>3.3875000000000002</v>
      </c>
      <c r="B3">
        <v>-0.56079999999999997</v>
      </c>
      <c r="C3">
        <v>1.2427999999999999</v>
      </c>
      <c r="F3" s="18">
        <v>-0.51863999999999999</v>
      </c>
      <c r="G3" s="18">
        <v>4.7057400000000005</v>
      </c>
      <c r="H3" s="18">
        <v>-0.69862000000000002</v>
      </c>
      <c r="I3" s="16"/>
    </row>
    <row r="4" spans="1:17" x14ac:dyDescent="0.25">
      <c r="A4">
        <v>-2.5194000000000001</v>
      </c>
      <c r="B4">
        <v>1.5772999999999999</v>
      </c>
      <c r="C4">
        <v>-3.1840000000000002</v>
      </c>
      <c r="N4" t="s">
        <v>7</v>
      </c>
    </row>
    <row r="5" spans="1:17" x14ac:dyDescent="0.25">
      <c r="A5">
        <v>-1.3958999999999999</v>
      </c>
      <c r="B5">
        <v>1.4225000000000001</v>
      </c>
      <c r="C5">
        <v>3.0922999999999998</v>
      </c>
      <c r="E5" s="13" t="s">
        <v>4</v>
      </c>
      <c r="F5" s="15"/>
      <c r="O5" s="2" t="s">
        <v>18</v>
      </c>
      <c r="P5" s="2" t="s">
        <v>19</v>
      </c>
      <c r="Q5" s="2" t="s">
        <v>20</v>
      </c>
    </row>
    <row r="6" spans="1:17" x14ac:dyDescent="0.25">
      <c r="A6">
        <v>-2.7263999999999999</v>
      </c>
      <c r="B6">
        <v>1.0407999999999999</v>
      </c>
      <c r="C6">
        <v>-1.3100000000000001E-2</v>
      </c>
      <c r="F6" s="15" t="s">
        <v>1</v>
      </c>
      <c r="G6" s="15" t="s">
        <v>3</v>
      </c>
      <c r="H6" s="15" t="s">
        <v>2</v>
      </c>
      <c r="I6" s="15"/>
      <c r="N6" s="1" t="s">
        <v>18</v>
      </c>
      <c r="O6" s="12">
        <v>8.0000000000000002E-3</v>
      </c>
      <c r="P6" s="12">
        <v>-2E-3</v>
      </c>
      <c r="Q6" s="12">
        <v>4.0000000000000001E-3</v>
      </c>
    </row>
    <row r="7" spans="1:17" x14ac:dyDescent="0.25">
      <c r="A7">
        <v>0.78320000000000001</v>
      </c>
      <c r="B7">
        <v>1.2914000000000001</v>
      </c>
      <c r="C7">
        <v>-2.0596999999999999</v>
      </c>
      <c r="E7" s="15" t="s">
        <v>1</v>
      </c>
      <c r="F7" s="16">
        <v>5.5999999999999999E-3</v>
      </c>
      <c r="G7" s="16">
        <v>-2E-3</v>
      </c>
      <c r="H7" s="16">
        <v>3.7000000000000002E-3</v>
      </c>
      <c r="I7" s="16"/>
      <c r="N7" s="1" t="s">
        <v>19</v>
      </c>
      <c r="O7" s="12">
        <v>-2E-3</v>
      </c>
      <c r="P7" s="12">
        <v>2E-3</v>
      </c>
      <c r="Q7" s="12">
        <v>-2E-3</v>
      </c>
    </row>
    <row r="8" spans="1:17" x14ac:dyDescent="0.25">
      <c r="A8">
        <v>3.9748999999999999</v>
      </c>
      <c r="B8">
        <v>-0.2969</v>
      </c>
      <c r="C8">
        <v>2.0495999999999999</v>
      </c>
      <c r="E8" s="15" t="s">
        <v>3</v>
      </c>
      <c r="F8" s="16">
        <v>-2E-3</v>
      </c>
      <c r="G8" s="16">
        <v>2.2000000000000001E-3</v>
      </c>
      <c r="H8" s="16">
        <v>-2.2000000000000001E-3</v>
      </c>
      <c r="I8" s="16"/>
      <c r="N8" s="1" t="s">
        <v>20</v>
      </c>
      <c r="O8" s="12">
        <v>4.0000000000000001E-3</v>
      </c>
      <c r="P8" s="12">
        <v>-2E-3</v>
      </c>
      <c r="Q8" s="12">
        <v>8.0000000000000002E-3</v>
      </c>
    </row>
    <row r="9" spans="1:17" x14ac:dyDescent="0.25">
      <c r="A9">
        <v>-3.3868999999999998</v>
      </c>
      <c r="B9">
        <v>0.66020000000000001</v>
      </c>
      <c r="C9">
        <v>-0.58499999999999996</v>
      </c>
      <c r="E9" s="15" t="s">
        <v>2</v>
      </c>
      <c r="F9" s="16">
        <v>3.7000000000000002E-3</v>
      </c>
      <c r="G9" s="16">
        <v>-2.2000000000000001E-3</v>
      </c>
      <c r="H9" s="16">
        <v>7.4000000000000003E-3</v>
      </c>
      <c r="I9" s="16"/>
    </row>
    <row r="10" spans="1:17" x14ac:dyDescent="0.25">
      <c r="A10">
        <v>-0.1714</v>
      </c>
      <c r="B10">
        <v>0.22070000000000001</v>
      </c>
      <c r="C10">
        <v>0.65039999999999998</v>
      </c>
      <c r="O10" s="13" t="s">
        <v>1</v>
      </c>
      <c r="P10" s="13" t="s">
        <v>3</v>
      </c>
      <c r="Q10" s="13" t="s">
        <v>2</v>
      </c>
    </row>
    <row r="11" spans="1:17" x14ac:dyDescent="0.25">
      <c r="A11">
        <v>0.54390000000000005</v>
      </c>
      <c r="B11">
        <v>0.36320000000000002</v>
      </c>
      <c r="C11">
        <v>1.0962000000000001</v>
      </c>
      <c r="F11" s="13" t="s">
        <v>23</v>
      </c>
      <c r="G11" s="13" t="s">
        <v>24</v>
      </c>
      <c r="H11" s="13" t="s">
        <v>25</v>
      </c>
      <c r="I11" s="13"/>
      <c r="N11" t="s">
        <v>8</v>
      </c>
      <c r="O11" s="4">
        <f>100*SQRT(O6)</f>
        <v>8.9442719099991592</v>
      </c>
      <c r="P11" s="4">
        <f>100*SQRT(P7)</f>
        <v>4.4721359549995796</v>
      </c>
      <c r="Q11" s="4">
        <f>100*SQRT(Q8)</f>
        <v>8.9442719099991592</v>
      </c>
    </row>
    <row r="12" spans="1:17" x14ac:dyDescent="0.25">
      <c r="A12">
        <v>1.0912999999999999</v>
      </c>
      <c r="B12">
        <v>0.10299999999999999</v>
      </c>
      <c r="C12">
        <v>2.7193000000000001</v>
      </c>
      <c r="E12" t="s">
        <v>8</v>
      </c>
      <c r="F12" s="4">
        <f>100*SQRT(F7)</f>
        <v>7.4833147735478835</v>
      </c>
      <c r="G12" s="4">
        <f>100*SQRT(G8)</f>
        <v>4.6904157598234297</v>
      </c>
      <c r="H12" s="4">
        <f>100*SQRT(H9)</f>
        <v>8.6023252670426267</v>
      </c>
      <c r="I12" s="19"/>
      <c r="Q12">
        <v>0</v>
      </c>
    </row>
    <row r="13" spans="1:17" x14ac:dyDescent="0.25">
      <c r="A13">
        <v>-1.0361</v>
      </c>
      <c r="B13">
        <v>-0.59640000000000004</v>
      </c>
      <c r="C13">
        <v>-0.83609999999999995</v>
      </c>
      <c r="N13" t="s">
        <v>21</v>
      </c>
      <c r="O13">
        <v>1</v>
      </c>
    </row>
    <row r="14" spans="1:17" x14ac:dyDescent="0.25">
      <c r="A14">
        <v>-0.871</v>
      </c>
      <c r="B14">
        <v>2.2176999999999998</v>
      </c>
      <c r="C14">
        <v>-4.2316000000000003</v>
      </c>
      <c r="E14" t="s">
        <v>21</v>
      </c>
      <c r="F14">
        <v>1</v>
      </c>
    </row>
    <row r="15" spans="1:17" x14ac:dyDescent="0.25">
      <c r="A15">
        <v>1.0377000000000001</v>
      </c>
      <c r="B15">
        <v>0.24390000000000001</v>
      </c>
      <c r="C15">
        <v>1.6240000000000001</v>
      </c>
      <c r="N15" t="s">
        <v>22</v>
      </c>
      <c r="O15" s="4">
        <f>O2-rf</f>
        <v>5</v>
      </c>
      <c r="P15" s="4">
        <f>P2-rf</f>
        <v>1</v>
      </c>
      <c r="Q15" s="4">
        <f>Q2-rf</f>
        <v>3</v>
      </c>
    </row>
    <row r="16" spans="1:17" x14ac:dyDescent="0.25">
      <c r="A16">
        <v>-2.7235999999999998</v>
      </c>
      <c r="B16">
        <v>2.7658</v>
      </c>
      <c r="C16">
        <v>-3.2315</v>
      </c>
      <c r="E16" t="s">
        <v>22</v>
      </c>
      <c r="F16" s="4">
        <f>F3-rf</f>
        <v>-1.51864</v>
      </c>
      <c r="G16" s="4">
        <f>G3-rf</f>
        <v>3.7057400000000005</v>
      </c>
      <c r="H16" s="4">
        <f>H3-rf</f>
        <v>-1.69862</v>
      </c>
      <c r="I16" s="19"/>
    </row>
    <row r="17" spans="1:15" x14ac:dyDescent="0.25">
      <c r="A17">
        <v>2.7484999999999999</v>
      </c>
      <c r="B17">
        <v>-1.4884999999999999</v>
      </c>
      <c r="C17">
        <v>7.4062999999999999</v>
      </c>
      <c r="N17" t="s">
        <v>27</v>
      </c>
      <c r="O17">
        <f>SUMPRODUCT(F19:H19,O2:Q2)+F14*I19</f>
        <v>3.8538492394499526</v>
      </c>
    </row>
    <row r="18" spans="1:15" x14ac:dyDescent="0.25">
      <c r="A18">
        <v>-0.83479999999999999</v>
      </c>
      <c r="B18">
        <v>-1.3056000000000001</v>
      </c>
      <c r="C18">
        <v>0.33379999999999999</v>
      </c>
      <c r="E18" t="s">
        <v>10</v>
      </c>
      <c r="F18" s="10" t="s">
        <v>13</v>
      </c>
      <c r="G18" s="10" t="s">
        <v>14</v>
      </c>
      <c r="H18" s="10" t="s">
        <v>15</v>
      </c>
      <c r="I18" s="10" t="s">
        <v>6</v>
      </c>
    </row>
    <row r="19" spans="1:15" x14ac:dyDescent="0.25">
      <c r="A19">
        <v>-1.2727999999999999</v>
      </c>
      <c r="B19">
        <v>2.2504</v>
      </c>
      <c r="C19">
        <v>-4.3388999999999998</v>
      </c>
      <c r="F19" s="11">
        <v>0.21432696562317599</v>
      </c>
      <c r="G19" s="11">
        <v>1.3232332172260866</v>
      </c>
      <c r="H19" s="11">
        <v>0.15299373127659802</v>
      </c>
      <c r="I19" s="11">
        <v>-0.69055391384766907</v>
      </c>
      <c r="J19" s="5">
        <f>SUM(F19:I19)</f>
        <v>1.0000000002781915</v>
      </c>
      <c r="K19" s="7" t="s">
        <v>11</v>
      </c>
      <c r="L19" s="6">
        <v>1</v>
      </c>
    </row>
    <row r="20" spans="1:15" x14ac:dyDescent="0.25">
      <c r="A20">
        <v>-0.5232</v>
      </c>
      <c r="B20">
        <v>1.8409</v>
      </c>
      <c r="C20">
        <v>1.5357000000000001</v>
      </c>
    </row>
    <row r="21" spans="1:15" x14ac:dyDescent="0.25">
      <c r="A21">
        <v>0.1174</v>
      </c>
      <c r="B21">
        <v>0.91269999999999996</v>
      </c>
      <c r="C21">
        <v>-1.2732000000000001</v>
      </c>
      <c r="E21" t="s">
        <v>17</v>
      </c>
      <c r="F21" s="21">
        <f>SUMPRODUCT(F19:H19,F3:H3)+F14*I19</f>
        <v>5.3181945477865549</v>
      </c>
    </row>
    <row r="22" spans="1:15" x14ac:dyDescent="0.25">
      <c r="A22">
        <v>1.1842999999999999</v>
      </c>
      <c r="B22">
        <v>1.6093999999999999</v>
      </c>
      <c r="C22">
        <v>-0.20799999999999999</v>
      </c>
    </row>
    <row r="23" spans="1:15" x14ac:dyDescent="0.25">
      <c r="A23">
        <v>0.60029999999999994</v>
      </c>
      <c r="B23">
        <v>-0.1249</v>
      </c>
      <c r="C23">
        <v>-0.68079999999999996</v>
      </c>
      <c r="E23" t="s">
        <v>16</v>
      </c>
      <c r="F23" s="8" cm="1">
        <f t="array" ref="F23">100*SQRT(MMULT(F19:H19,MMULT(F7:H9,TRANSPOSE(F19:H19))))</f>
        <v>5.0000045022587623</v>
      </c>
      <c r="G23" s="7" t="s">
        <v>12</v>
      </c>
      <c r="H23" s="6">
        <v>5</v>
      </c>
    </row>
    <row r="24" spans="1:15" x14ac:dyDescent="0.25">
      <c r="A24">
        <v>-0.57850000000000001</v>
      </c>
      <c r="B24">
        <v>-0.25650000000000001</v>
      </c>
      <c r="C24">
        <v>1.4510000000000001</v>
      </c>
    </row>
    <row r="25" spans="1:15" x14ac:dyDescent="0.25">
      <c r="A25">
        <v>-1.8834</v>
      </c>
      <c r="B25">
        <v>0.55110000000000003</v>
      </c>
      <c r="C25">
        <v>-1.5371999999999999</v>
      </c>
    </row>
    <row r="26" spans="1:15" x14ac:dyDescent="0.25">
      <c r="A26">
        <v>1.0666</v>
      </c>
      <c r="B26">
        <v>-0.55500000000000005</v>
      </c>
      <c r="C26">
        <v>-1.0502</v>
      </c>
    </row>
    <row r="27" spans="1:15" x14ac:dyDescent="0.25">
      <c r="A27">
        <v>3.7147000000000001</v>
      </c>
      <c r="B27">
        <v>0.29480000000000001</v>
      </c>
      <c r="C27">
        <v>3.36</v>
      </c>
    </row>
    <row r="28" spans="1:15" x14ac:dyDescent="0.25">
      <c r="A28">
        <v>-0.32129999999999997</v>
      </c>
      <c r="B28">
        <v>0.89690000000000003</v>
      </c>
      <c r="C28">
        <v>-0.37880000000000003</v>
      </c>
    </row>
    <row r="29" spans="1:15" x14ac:dyDescent="0.25">
      <c r="A29">
        <v>1.3712</v>
      </c>
      <c r="B29">
        <v>-0.66879999999999995</v>
      </c>
      <c r="C29">
        <v>-0.1197</v>
      </c>
    </row>
    <row r="30" spans="1:15" x14ac:dyDescent="0.25">
      <c r="A30">
        <v>-0.79869999999999997</v>
      </c>
      <c r="B30">
        <v>-6.0299999999999999E-2</v>
      </c>
      <c r="C30">
        <v>-0.18229999999999999</v>
      </c>
    </row>
    <row r="31" spans="1:15" x14ac:dyDescent="0.25">
      <c r="A31">
        <v>0.94899999999999995</v>
      </c>
      <c r="B31">
        <v>-5.8200000000000002E-2</v>
      </c>
      <c r="C31">
        <v>-0.1217</v>
      </c>
    </row>
    <row r="32" spans="1:15" x14ac:dyDescent="0.25">
      <c r="A32">
        <v>-2.5322</v>
      </c>
      <c r="B32">
        <v>3.4582000000000002</v>
      </c>
      <c r="C32">
        <v>-4.8028000000000004</v>
      </c>
    </row>
    <row r="33" spans="1:3" x14ac:dyDescent="0.25">
      <c r="A33">
        <v>0.46129999999999999</v>
      </c>
      <c r="B33">
        <v>1.0112000000000001</v>
      </c>
      <c r="C33">
        <v>-0.55889999999999995</v>
      </c>
    </row>
    <row r="34" spans="1:3" x14ac:dyDescent="0.25">
      <c r="A34">
        <v>-1.6205000000000001</v>
      </c>
      <c r="B34">
        <v>0.76239999999999997</v>
      </c>
      <c r="C34">
        <v>-0.52769999999999995</v>
      </c>
    </row>
    <row r="35" spans="1:3" x14ac:dyDescent="0.25">
      <c r="A35">
        <v>4.7481999999999998</v>
      </c>
      <c r="B35">
        <v>-2.1118000000000001</v>
      </c>
      <c r="C35">
        <v>3.0093000000000001</v>
      </c>
    </row>
    <row r="36" spans="1:3" x14ac:dyDescent="0.25">
      <c r="A36">
        <v>1.6551</v>
      </c>
      <c r="B36">
        <v>0.66859999999999997</v>
      </c>
      <c r="C36">
        <v>1.0954999999999999</v>
      </c>
    </row>
    <row r="37" spans="1:3" x14ac:dyDescent="0.25">
      <c r="A37">
        <v>-5.1562999999999999</v>
      </c>
      <c r="B37">
        <v>1.286</v>
      </c>
      <c r="C37">
        <v>-2.0926999999999998</v>
      </c>
    </row>
    <row r="38" spans="1:3" x14ac:dyDescent="0.25">
      <c r="A38">
        <v>-1.0738000000000001</v>
      </c>
      <c r="B38">
        <v>0.5736</v>
      </c>
      <c r="C38">
        <v>0.78810000000000002</v>
      </c>
    </row>
    <row r="39" spans="1:3" x14ac:dyDescent="0.25">
      <c r="A39">
        <v>-1.2798</v>
      </c>
      <c r="B39">
        <v>-0.39679999999999999</v>
      </c>
      <c r="C39">
        <v>-1.4555</v>
      </c>
    </row>
    <row r="40" spans="1:3" x14ac:dyDescent="0.25">
      <c r="A40">
        <v>-0.77929999999999999</v>
      </c>
      <c r="B40">
        <v>-0.6159</v>
      </c>
      <c r="C40">
        <v>2.2117</v>
      </c>
    </row>
    <row r="41" spans="1:3" x14ac:dyDescent="0.25">
      <c r="A41">
        <v>-0.36130000000000001</v>
      </c>
      <c r="B41">
        <v>-2.5366</v>
      </c>
      <c r="C41">
        <v>2.9634</v>
      </c>
    </row>
    <row r="42" spans="1:3" x14ac:dyDescent="0.25">
      <c r="A42">
        <v>0.18959999999999999</v>
      </c>
      <c r="B42">
        <v>0.88900000000000001</v>
      </c>
      <c r="C42">
        <v>-3.5207000000000002</v>
      </c>
    </row>
    <row r="43" spans="1:3" x14ac:dyDescent="0.25">
      <c r="A43">
        <v>-2.6046999999999998</v>
      </c>
      <c r="B43">
        <v>1.2735000000000001</v>
      </c>
      <c r="C43">
        <v>-4.4261999999999997</v>
      </c>
    </row>
    <row r="44" spans="1:3" x14ac:dyDescent="0.25">
      <c r="A44">
        <v>-3.1644999999999999</v>
      </c>
      <c r="B44">
        <v>1.264</v>
      </c>
      <c r="C44">
        <v>-4.5345000000000004</v>
      </c>
    </row>
    <row r="45" spans="1:3" x14ac:dyDescent="0.25">
      <c r="A45">
        <v>-0.60660000000000003</v>
      </c>
      <c r="B45">
        <v>1.6454</v>
      </c>
      <c r="C45">
        <v>0.13850000000000001</v>
      </c>
    </row>
    <row r="46" spans="1:3" x14ac:dyDescent="0.25">
      <c r="A46">
        <v>0.85950000000000004</v>
      </c>
      <c r="B46">
        <v>0.14149999999999999</v>
      </c>
      <c r="C46">
        <v>-3.6547000000000001</v>
      </c>
    </row>
    <row r="47" spans="1:3" x14ac:dyDescent="0.25">
      <c r="A47">
        <v>3.6419999999999999</v>
      </c>
      <c r="B47">
        <v>-0.34549999999999997</v>
      </c>
      <c r="C47">
        <v>2.8740999999999999</v>
      </c>
    </row>
    <row r="48" spans="1:3" x14ac:dyDescent="0.25">
      <c r="A48">
        <v>0.66839999999999999</v>
      </c>
      <c r="B48">
        <v>1.9906999999999999</v>
      </c>
      <c r="C48">
        <v>-4.9500000000000002E-2</v>
      </c>
    </row>
    <row r="49" spans="1:3" x14ac:dyDescent="0.25">
      <c r="A49">
        <v>1.5556000000000001</v>
      </c>
      <c r="B49">
        <v>-1.1351</v>
      </c>
      <c r="C49">
        <v>0.94469999999999998</v>
      </c>
    </row>
    <row r="50" spans="1:3" x14ac:dyDescent="0.25">
      <c r="A50">
        <v>1.4717</v>
      </c>
      <c r="B50">
        <v>-1.3030999999999999</v>
      </c>
      <c r="C50">
        <v>1.3655999999999999</v>
      </c>
    </row>
    <row r="51" spans="1:3" x14ac:dyDescent="0.25">
      <c r="A51">
        <v>-2.6414</v>
      </c>
      <c r="B51">
        <v>0.98419999999999996</v>
      </c>
      <c r="C51">
        <v>1.7806999999999999</v>
      </c>
    </row>
    <row r="52" spans="1:3" x14ac:dyDescent="0.25">
      <c r="A52">
        <v>-1.6741999999999999</v>
      </c>
      <c r="B52">
        <v>2.6791</v>
      </c>
      <c r="C52">
        <v>-1.7593000000000001</v>
      </c>
    </row>
    <row r="53" spans="1:3" x14ac:dyDescent="0.25">
      <c r="A53">
        <v>1.5918000000000001</v>
      </c>
      <c r="B53">
        <v>-0.66969999999999996</v>
      </c>
      <c r="C53">
        <v>0.90090000000000003</v>
      </c>
    </row>
    <row r="54" spans="1:3" x14ac:dyDescent="0.25">
      <c r="A54">
        <v>-1.4624999999999999</v>
      </c>
      <c r="B54">
        <v>-2.1408</v>
      </c>
      <c r="C54">
        <v>-2.0388999999999999</v>
      </c>
    </row>
    <row r="55" spans="1:3" x14ac:dyDescent="0.25">
      <c r="A55">
        <v>4.9099999999999998E-2</v>
      </c>
      <c r="B55">
        <v>0.65600000000000003</v>
      </c>
      <c r="C55">
        <v>0.1216</v>
      </c>
    </row>
    <row r="56" spans="1:3" x14ac:dyDescent="0.25">
      <c r="A56">
        <v>-0.26740000000000003</v>
      </c>
      <c r="B56">
        <v>3.3799999999999997E-2</v>
      </c>
      <c r="C56">
        <v>4.0254000000000003</v>
      </c>
    </row>
    <row r="57" spans="1:3" x14ac:dyDescent="0.25">
      <c r="A57">
        <v>1.0214000000000001</v>
      </c>
      <c r="B57">
        <v>1.0945</v>
      </c>
      <c r="C57">
        <v>2.3588</v>
      </c>
    </row>
    <row r="58" spans="1:3" x14ac:dyDescent="0.25">
      <c r="A58">
        <v>1.0679000000000001</v>
      </c>
      <c r="B58">
        <v>0.97260000000000002</v>
      </c>
      <c r="C58">
        <v>0.77810000000000001</v>
      </c>
    </row>
    <row r="59" spans="1:3" x14ac:dyDescent="0.25">
      <c r="A59">
        <v>-5.4238999999999997</v>
      </c>
      <c r="B59">
        <v>3.2911000000000001</v>
      </c>
      <c r="C59">
        <v>-4.9794</v>
      </c>
    </row>
    <row r="60" spans="1:3" x14ac:dyDescent="0.25">
      <c r="A60">
        <v>0.41249999999999998</v>
      </c>
      <c r="B60">
        <v>0.20050000000000001</v>
      </c>
      <c r="C60">
        <v>0.21460000000000001</v>
      </c>
    </row>
    <row r="61" spans="1:3" x14ac:dyDescent="0.25">
      <c r="A61">
        <v>4.9664999999999999</v>
      </c>
      <c r="B61">
        <v>-2.4944000000000002</v>
      </c>
      <c r="C61">
        <v>-0.2641</v>
      </c>
    </row>
    <row r="63" spans="1:3" x14ac:dyDescent="0.25">
      <c r="A63" s="20">
        <f>AVERAGE(A2:A61)*12</f>
        <v>-0.51864000000000043</v>
      </c>
      <c r="B63" s="20">
        <f t="shared" ref="B63:C63" si="0">AVERAGE(B2:B61)*12</f>
        <v>4.7057400000000005</v>
      </c>
      <c r="C63" s="20">
        <f t="shared" si="0"/>
        <v>-0.69862000000000024</v>
      </c>
    </row>
  </sheetData>
  <phoneticPr fontId="4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61"/>
  <sheetViews>
    <sheetView workbookViewId="0">
      <selection activeCell="E2" sqref="E2"/>
    </sheetView>
  </sheetViews>
  <sheetFormatPr defaultColWidth="11.42578125" defaultRowHeight="15" x14ac:dyDescent="0.25"/>
  <cols>
    <col min="5" max="5" width="10.85546875" style="18"/>
  </cols>
  <sheetData>
    <row r="1" spans="1:5" x14ac:dyDescent="0.25">
      <c r="A1" s="14" t="s">
        <v>18</v>
      </c>
      <c r="B1" s="14" t="s">
        <v>19</v>
      </c>
      <c r="C1" s="14" t="s">
        <v>20</v>
      </c>
      <c r="E1" s="17" t="s">
        <v>5</v>
      </c>
    </row>
    <row r="2" spans="1:5" x14ac:dyDescent="0.25">
      <c r="A2">
        <v>2.1675</v>
      </c>
      <c r="B2">
        <v>-1.8883000000000001</v>
      </c>
      <c r="C2">
        <v>3.0712000000000002</v>
      </c>
      <c r="E2" s="18">
        <f t="shared" ref="E2:E33" si="0">-SUM(A2:C2)/3</f>
        <v>-1.1168</v>
      </c>
    </row>
    <row r="3" spans="1:5" x14ac:dyDescent="0.25">
      <c r="A3">
        <v>3.3875000000000002</v>
      </c>
      <c r="B3">
        <v>-0.56079999999999997</v>
      </c>
      <c r="C3">
        <v>1.2427999999999999</v>
      </c>
      <c r="E3" s="18">
        <f t="shared" si="0"/>
        <v>-1.3564999999999998</v>
      </c>
    </row>
    <row r="4" spans="1:5" x14ac:dyDescent="0.25">
      <c r="A4">
        <v>-2.5194000000000001</v>
      </c>
      <c r="B4">
        <v>1.5772999999999999</v>
      </c>
      <c r="C4">
        <v>-3.1840000000000002</v>
      </c>
      <c r="E4" s="18">
        <f t="shared" si="0"/>
        <v>1.3753666666666666</v>
      </c>
    </row>
    <row r="5" spans="1:5" x14ac:dyDescent="0.25">
      <c r="A5">
        <v>-1.3958999999999999</v>
      </c>
      <c r="B5">
        <v>1.4225000000000001</v>
      </c>
      <c r="C5">
        <v>3.0922999999999998</v>
      </c>
      <c r="E5" s="18">
        <f t="shared" si="0"/>
        <v>-1.0396333333333334</v>
      </c>
    </row>
    <row r="6" spans="1:5" x14ac:dyDescent="0.25">
      <c r="A6">
        <v>-2.7263999999999999</v>
      </c>
      <c r="B6">
        <v>1.0407999999999999</v>
      </c>
      <c r="C6">
        <v>-1.3100000000000001E-2</v>
      </c>
      <c r="E6" s="18">
        <f t="shared" si="0"/>
        <v>0.56623333333333337</v>
      </c>
    </row>
    <row r="7" spans="1:5" x14ac:dyDescent="0.25">
      <c r="A7">
        <v>0.78320000000000001</v>
      </c>
      <c r="B7">
        <v>1.2914000000000001</v>
      </c>
      <c r="C7">
        <v>-2.0596999999999999</v>
      </c>
      <c r="E7" s="18">
        <f t="shared" si="0"/>
        <v>-4.9666666666667858E-3</v>
      </c>
    </row>
    <row r="8" spans="1:5" x14ac:dyDescent="0.25">
      <c r="A8">
        <v>3.9748999999999999</v>
      </c>
      <c r="B8">
        <v>-0.2969</v>
      </c>
      <c r="C8">
        <v>2.0495999999999999</v>
      </c>
      <c r="E8" s="18">
        <f t="shared" si="0"/>
        <v>-1.9092</v>
      </c>
    </row>
    <row r="9" spans="1:5" x14ac:dyDescent="0.25">
      <c r="A9">
        <v>-3.3868999999999998</v>
      </c>
      <c r="B9">
        <v>0.66020000000000001</v>
      </c>
      <c r="C9">
        <v>-0.58499999999999996</v>
      </c>
      <c r="E9" s="18">
        <f t="shared" si="0"/>
        <v>1.1038999999999999</v>
      </c>
    </row>
    <row r="10" spans="1:5" x14ac:dyDescent="0.25">
      <c r="A10">
        <v>-0.1714</v>
      </c>
      <c r="B10">
        <v>0.22070000000000001</v>
      </c>
      <c r="C10">
        <v>0.65039999999999998</v>
      </c>
      <c r="E10" s="18">
        <f t="shared" si="0"/>
        <v>-0.23323333333333332</v>
      </c>
    </row>
    <row r="11" spans="1:5" x14ac:dyDescent="0.25">
      <c r="A11">
        <v>0.54390000000000005</v>
      </c>
      <c r="B11">
        <v>0.36320000000000002</v>
      </c>
      <c r="C11">
        <v>1.0962000000000001</v>
      </c>
      <c r="E11" s="18">
        <f t="shared" si="0"/>
        <v>-0.66776666666666673</v>
      </c>
    </row>
    <row r="12" spans="1:5" x14ac:dyDescent="0.25">
      <c r="A12">
        <v>1.0912999999999999</v>
      </c>
      <c r="B12">
        <v>0.10299999999999999</v>
      </c>
      <c r="C12">
        <v>2.7193000000000001</v>
      </c>
      <c r="E12" s="18">
        <f t="shared" si="0"/>
        <v>-1.3045333333333333</v>
      </c>
    </row>
    <row r="13" spans="1:5" x14ac:dyDescent="0.25">
      <c r="A13">
        <v>-1.0361</v>
      </c>
      <c r="B13">
        <v>-0.59640000000000004</v>
      </c>
      <c r="C13">
        <v>-0.83609999999999995</v>
      </c>
      <c r="E13" s="18">
        <f t="shared" si="0"/>
        <v>0.82286666666666664</v>
      </c>
    </row>
    <row r="14" spans="1:5" x14ac:dyDescent="0.25">
      <c r="A14">
        <v>-0.871</v>
      </c>
      <c r="B14">
        <v>2.2176999999999998</v>
      </c>
      <c r="C14">
        <v>-4.2316000000000003</v>
      </c>
      <c r="E14" s="18">
        <f t="shared" si="0"/>
        <v>0.96163333333333345</v>
      </c>
    </row>
    <row r="15" spans="1:5" x14ac:dyDescent="0.25">
      <c r="A15">
        <v>1.0377000000000001</v>
      </c>
      <c r="B15">
        <v>0.24390000000000001</v>
      </c>
      <c r="C15">
        <v>1.6240000000000001</v>
      </c>
      <c r="E15" s="18">
        <f t="shared" si="0"/>
        <v>-0.96853333333333336</v>
      </c>
    </row>
    <row r="16" spans="1:5" x14ac:dyDescent="0.25">
      <c r="A16">
        <v>-2.7235999999999998</v>
      </c>
      <c r="B16">
        <v>2.7658</v>
      </c>
      <c r="C16">
        <v>-3.2315</v>
      </c>
      <c r="E16" s="18">
        <f t="shared" si="0"/>
        <v>1.0630999999999999</v>
      </c>
    </row>
    <row r="17" spans="1:5" x14ac:dyDescent="0.25">
      <c r="A17">
        <v>2.7484999999999999</v>
      </c>
      <c r="B17">
        <v>-1.4884999999999999</v>
      </c>
      <c r="C17">
        <v>7.4062999999999999</v>
      </c>
      <c r="E17" s="18">
        <f t="shared" si="0"/>
        <v>-2.8887666666666667</v>
      </c>
    </row>
    <row r="18" spans="1:5" x14ac:dyDescent="0.25">
      <c r="A18">
        <v>-0.83479999999999999</v>
      </c>
      <c r="B18">
        <v>-1.3056000000000001</v>
      </c>
      <c r="C18">
        <v>0.33379999999999999</v>
      </c>
      <c r="E18" s="18">
        <f t="shared" si="0"/>
        <v>0.60219999999999996</v>
      </c>
    </row>
    <row r="19" spans="1:5" x14ac:dyDescent="0.25">
      <c r="A19">
        <v>-1.2727999999999999</v>
      </c>
      <c r="B19">
        <v>2.2504</v>
      </c>
      <c r="C19">
        <v>-4.3388999999999998</v>
      </c>
      <c r="E19" s="18">
        <f t="shared" si="0"/>
        <v>1.1204333333333334</v>
      </c>
    </row>
    <row r="20" spans="1:5" x14ac:dyDescent="0.25">
      <c r="A20">
        <v>-0.5232</v>
      </c>
      <c r="B20">
        <v>1.8409</v>
      </c>
      <c r="C20">
        <v>1.5357000000000001</v>
      </c>
      <c r="E20" s="18">
        <f t="shared" si="0"/>
        <v>-0.95113333333333328</v>
      </c>
    </row>
    <row r="21" spans="1:5" x14ac:dyDescent="0.25">
      <c r="A21">
        <v>0.1174</v>
      </c>
      <c r="B21">
        <v>0.91269999999999996</v>
      </c>
      <c r="C21">
        <v>-1.2732000000000001</v>
      </c>
      <c r="E21" s="18">
        <f t="shared" si="0"/>
        <v>8.103333333333336E-2</v>
      </c>
    </row>
    <row r="22" spans="1:5" x14ac:dyDescent="0.25">
      <c r="A22">
        <v>1.1842999999999999</v>
      </c>
      <c r="B22">
        <v>1.6093999999999999</v>
      </c>
      <c r="C22">
        <v>-0.20799999999999999</v>
      </c>
      <c r="E22" s="18">
        <f t="shared" si="0"/>
        <v>-0.86189999999999989</v>
      </c>
    </row>
    <row r="23" spans="1:5" x14ac:dyDescent="0.25">
      <c r="A23">
        <v>0.60029999999999994</v>
      </c>
      <c r="B23">
        <v>-0.1249</v>
      </c>
      <c r="C23">
        <v>-0.68079999999999996</v>
      </c>
      <c r="E23" s="18">
        <f t="shared" si="0"/>
        <v>6.8466666666666676E-2</v>
      </c>
    </row>
    <row r="24" spans="1:5" x14ac:dyDescent="0.25">
      <c r="A24">
        <v>-0.57850000000000001</v>
      </c>
      <c r="B24">
        <v>-0.25650000000000001</v>
      </c>
      <c r="C24">
        <v>1.4510000000000001</v>
      </c>
      <c r="E24" s="18">
        <f t="shared" si="0"/>
        <v>-0.20533333333333337</v>
      </c>
    </row>
    <row r="25" spans="1:5" x14ac:dyDescent="0.25">
      <c r="A25">
        <v>-1.8834</v>
      </c>
      <c r="B25">
        <v>0.55110000000000003</v>
      </c>
      <c r="C25">
        <v>-1.5371999999999999</v>
      </c>
      <c r="E25" s="18">
        <f t="shared" si="0"/>
        <v>0.95650000000000002</v>
      </c>
    </row>
    <row r="26" spans="1:5" x14ac:dyDescent="0.25">
      <c r="A26">
        <v>1.0666</v>
      </c>
      <c r="B26">
        <v>-0.55500000000000005</v>
      </c>
      <c r="C26">
        <v>-1.0502</v>
      </c>
      <c r="E26" s="18">
        <f t="shared" si="0"/>
        <v>0.17953333333333335</v>
      </c>
    </row>
    <row r="27" spans="1:5" x14ac:dyDescent="0.25">
      <c r="A27">
        <v>3.7147000000000001</v>
      </c>
      <c r="B27">
        <v>0.29480000000000001</v>
      </c>
      <c r="C27">
        <v>3.36</v>
      </c>
      <c r="E27" s="18">
        <f t="shared" si="0"/>
        <v>-2.4565000000000001</v>
      </c>
    </row>
    <row r="28" spans="1:5" x14ac:dyDescent="0.25">
      <c r="A28">
        <v>-0.32129999999999997</v>
      </c>
      <c r="B28">
        <v>0.89690000000000003</v>
      </c>
      <c r="C28">
        <v>-0.37880000000000003</v>
      </c>
      <c r="E28" s="18">
        <f t="shared" si="0"/>
        <v>-6.5600000000000033E-2</v>
      </c>
    </row>
    <row r="29" spans="1:5" x14ac:dyDescent="0.25">
      <c r="A29">
        <v>1.3712</v>
      </c>
      <c r="B29">
        <v>-0.66879999999999995</v>
      </c>
      <c r="C29">
        <v>-0.1197</v>
      </c>
      <c r="E29" s="18">
        <f t="shared" si="0"/>
        <v>-0.19423333333333334</v>
      </c>
    </row>
    <row r="30" spans="1:5" x14ac:dyDescent="0.25">
      <c r="A30">
        <v>-0.79869999999999997</v>
      </c>
      <c r="B30">
        <v>-6.0299999999999999E-2</v>
      </c>
      <c r="C30">
        <v>-0.18229999999999999</v>
      </c>
      <c r="E30" s="18">
        <f t="shared" si="0"/>
        <v>0.34709999999999996</v>
      </c>
    </row>
    <row r="31" spans="1:5" x14ac:dyDescent="0.25">
      <c r="A31">
        <v>0.94899999999999995</v>
      </c>
      <c r="B31">
        <v>-5.8200000000000002E-2</v>
      </c>
      <c r="C31">
        <v>-0.1217</v>
      </c>
      <c r="E31" s="18">
        <f t="shared" si="0"/>
        <v>-0.25636666666666663</v>
      </c>
    </row>
    <row r="32" spans="1:5" x14ac:dyDescent="0.25">
      <c r="A32">
        <v>-2.5322</v>
      </c>
      <c r="B32">
        <v>3.4582000000000002</v>
      </c>
      <c r="C32">
        <v>-4.8028000000000004</v>
      </c>
      <c r="E32" s="18">
        <f t="shared" si="0"/>
        <v>1.2922666666666667</v>
      </c>
    </row>
    <row r="33" spans="1:5" x14ac:dyDescent="0.25">
      <c r="A33">
        <v>0.46129999999999999</v>
      </c>
      <c r="B33">
        <v>1.0112000000000001</v>
      </c>
      <c r="C33">
        <v>-0.55889999999999995</v>
      </c>
      <c r="E33" s="18">
        <f t="shared" si="0"/>
        <v>-0.30453333333333338</v>
      </c>
    </row>
    <row r="34" spans="1:5" x14ac:dyDescent="0.25">
      <c r="A34">
        <v>-1.6205000000000001</v>
      </c>
      <c r="B34">
        <v>0.76239999999999997</v>
      </c>
      <c r="C34">
        <v>-0.52769999999999995</v>
      </c>
      <c r="E34" s="18">
        <f t="shared" ref="E34:E61" si="1">-SUM(A34:C34)/3</f>
        <v>0.46193333333333336</v>
      </c>
    </row>
    <row r="35" spans="1:5" x14ac:dyDescent="0.25">
      <c r="A35">
        <v>4.7481999999999998</v>
      </c>
      <c r="B35">
        <v>-2.1118000000000001</v>
      </c>
      <c r="C35">
        <v>3.0093000000000001</v>
      </c>
      <c r="E35" s="18">
        <f t="shared" si="1"/>
        <v>-1.8818999999999999</v>
      </c>
    </row>
    <row r="36" spans="1:5" x14ac:dyDescent="0.25">
      <c r="A36">
        <v>1.6551</v>
      </c>
      <c r="B36">
        <v>0.66859999999999997</v>
      </c>
      <c r="C36">
        <v>1.0954999999999999</v>
      </c>
      <c r="E36" s="18">
        <f t="shared" si="1"/>
        <v>-1.1397333333333333</v>
      </c>
    </row>
    <row r="37" spans="1:5" x14ac:dyDescent="0.25">
      <c r="A37">
        <v>-5.1562999999999999</v>
      </c>
      <c r="B37">
        <v>1.286</v>
      </c>
      <c r="C37">
        <v>-2.0926999999999998</v>
      </c>
      <c r="E37" s="18">
        <f t="shared" si="1"/>
        <v>1.9876666666666665</v>
      </c>
    </row>
    <row r="38" spans="1:5" x14ac:dyDescent="0.25">
      <c r="A38">
        <v>-1.0738000000000001</v>
      </c>
      <c r="B38">
        <v>0.5736</v>
      </c>
      <c r="C38">
        <v>0.78810000000000002</v>
      </c>
      <c r="E38" s="18">
        <f t="shared" si="1"/>
        <v>-9.5966666666666645E-2</v>
      </c>
    </row>
    <row r="39" spans="1:5" x14ac:dyDescent="0.25">
      <c r="A39">
        <v>-1.2798</v>
      </c>
      <c r="B39">
        <v>-0.39679999999999999</v>
      </c>
      <c r="C39">
        <v>-1.4555</v>
      </c>
      <c r="E39" s="18">
        <f t="shared" si="1"/>
        <v>1.0440333333333334</v>
      </c>
    </row>
    <row r="40" spans="1:5" x14ac:dyDescent="0.25">
      <c r="A40">
        <v>-0.77929999999999999</v>
      </c>
      <c r="B40">
        <v>-0.6159</v>
      </c>
      <c r="C40">
        <v>2.2117</v>
      </c>
      <c r="E40" s="18">
        <f t="shared" si="1"/>
        <v>-0.27216666666666667</v>
      </c>
    </row>
    <row r="41" spans="1:5" x14ac:dyDescent="0.25">
      <c r="A41">
        <v>-0.36130000000000001</v>
      </c>
      <c r="B41">
        <v>-2.5366</v>
      </c>
      <c r="C41">
        <v>2.9634</v>
      </c>
      <c r="E41" s="18">
        <f t="shared" si="1"/>
        <v>-2.1833333333333371E-2</v>
      </c>
    </row>
    <row r="42" spans="1:5" x14ac:dyDescent="0.25">
      <c r="A42">
        <v>0.18959999999999999</v>
      </c>
      <c r="B42">
        <v>0.88900000000000001</v>
      </c>
      <c r="C42">
        <v>-3.5207000000000002</v>
      </c>
      <c r="E42" s="18">
        <f t="shared" si="1"/>
        <v>0.81403333333333328</v>
      </c>
    </row>
    <row r="43" spans="1:5" x14ac:dyDescent="0.25">
      <c r="A43">
        <v>-2.6046999999999998</v>
      </c>
      <c r="B43">
        <v>1.2735000000000001</v>
      </c>
      <c r="C43">
        <v>-4.4261999999999997</v>
      </c>
      <c r="E43" s="18">
        <f t="shared" si="1"/>
        <v>1.9191333333333331</v>
      </c>
    </row>
    <row r="44" spans="1:5" x14ac:dyDescent="0.25">
      <c r="A44">
        <v>-3.1644999999999999</v>
      </c>
      <c r="B44">
        <v>1.264</v>
      </c>
      <c r="C44">
        <v>-4.5345000000000004</v>
      </c>
      <c r="E44" s="18">
        <f t="shared" si="1"/>
        <v>2.145</v>
      </c>
    </row>
    <row r="45" spans="1:5" x14ac:dyDescent="0.25">
      <c r="A45">
        <v>-0.60660000000000003</v>
      </c>
      <c r="B45">
        <v>1.6454</v>
      </c>
      <c r="C45">
        <v>0.13850000000000001</v>
      </c>
      <c r="E45" s="18">
        <f t="shared" si="1"/>
        <v>-0.39243333333333336</v>
      </c>
    </row>
    <row r="46" spans="1:5" x14ac:dyDescent="0.25">
      <c r="A46">
        <v>0.85950000000000004</v>
      </c>
      <c r="B46">
        <v>0.14149999999999999</v>
      </c>
      <c r="C46">
        <v>-3.6547000000000001</v>
      </c>
      <c r="E46" s="18">
        <f t="shared" si="1"/>
        <v>0.88456666666666661</v>
      </c>
    </row>
    <row r="47" spans="1:5" x14ac:dyDescent="0.25">
      <c r="A47">
        <v>3.6419999999999999</v>
      </c>
      <c r="B47">
        <v>-0.34549999999999997</v>
      </c>
      <c r="C47">
        <v>2.8740999999999999</v>
      </c>
      <c r="E47" s="18">
        <f t="shared" si="1"/>
        <v>-2.0568666666666666</v>
      </c>
    </row>
    <row r="48" spans="1:5" x14ac:dyDescent="0.25">
      <c r="A48">
        <v>0.66839999999999999</v>
      </c>
      <c r="B48">
        <v>1.9906999999999999</v>
      </c>
      <c r="C48">
        <v>-4.9500000000000002E-2</v>
      </c>
      <c r="E48" s="18">
        <f t="shared" si="1"/>
        <v>-0.86986666666666668</v>
      </c>
    </row>
    <row r="49" spans="1:7" x14ac:dyDescent="0.25">
      <c r="A49">
        <v>1.5556000000000001</v>
      </c>
      <c r="B49">
        <v>-1.1351</v>
      </c>
      <c r="C49">
        <v>0.94469999999999998</v>
      </c>
      <c r="E49" s="18">
        <f t="shared" si="1"/>
        <v>-0.45506666666666673</v>
      </c>
    </row>
    <row r="50" spans="1:7" x14ac:dyDescent="0.25">
      <c r="A50">
        <v>1.4717</v>
      </c>
      <c r="B50">
        <v>-1.3030999999999999</v>
      </c>
      <c r="C50">
        <v>1.3655999999999999</v>
      </c>
      <c r="E50" s="18">
        <f t="shared" si="1"/>
        <v>-0.51139999999999997</v>
      </c>
    </row>
    <row r="51" spans="1:7" x14ac:dyDescent="0.25">
      <c r="A51">
        <v>-2.6414</v>
      </c>
      <c r="B51">
        <v>0.98419999999999996</v>
      </c>
      <c r="C51">
        <v>1.7806999999999999</v>
      </c>
      <c r="E51" s="18">
        <f t="shared" si="1"/>
        <v>-4.116666666666665E-2</v>
      </c>
    </row>
    <row r="52" spans="1:7" x14ac:dyDescent="0.25">
      <c r="A52">
        <v>-1.6741999999999999</v>
      </c>
      <c r="B52">
        <v>2.6791</v>
      </c>
      <c r="C52">
        <v>-1.7593000000000001</v>
      </c>
      <c r="E52" s="18">
        <f t="shared" si="1"/>
        <v>0.25146666666666667</v>
      </c>
    </row>
    <row r="53" spans="1:7" x14ac:dyDescent="0.25">
      <c r="A53">
        <v>1.5918000000000001</v>
      </c>
      <c r="B53">
        <v>-0.66969999999999996</v>
      </c>
      <c r="C53">
        <v>0.90090000000000003</v>
      </c>
      <c r="E53" s="18">
        <f t="shared" si="1"/>
        <v>-0.60766666666666669</v>
      </c>
    </row>
    <row r="54" spans="1:7" x14ac:dyDescent="0.25">
      <c r="A54">
        <v>-1.4624999999999999</v>
      </c>
      <c r="B54">
        <v>-2.1408</v>
      </c>
      <c r="C54">
        <v>-2.0388999999999999</v>
      </c>
      <c r="E54" s="18">
        <f t="shared" si="1"/>
        <v>1.8807333333333334</v>
      </c>
    </row>
    <row r="55" spans="1:7" x14ac:dyDescent="0.25">
      <c r="A55">
        <v>4.9099999999999998E-2</v>
      </c>
      <c r="B55">
        <v>0.65600000000000003</v>
      </c>
      <c r="C55">
        <v>0.1216</v>
      </c>
      <c r="E55" s="18">
        <f t="shared" si="1"/>
        <v>-0.27556666666666668</v>
      </c>
      <c r="G55" t="s">
        <v>26</v>
      </c>
    </row>
    <row r="56" spans="1:7" x14ac:dyDescent="0.25">
      <c r="A56">
        <v>-0.26740000000000003</v>
      </c>
      <c r="B56">
        <v>3.3799999999999997E-2</v>
      </c>
      <c r="C56">
        <v>4.0254000000000003</v>
      </c>
      <c r="E56" s="18">
        <f t="shared" si="1"/>
        <v>-1.2639333333333334</v>
      </c>
    </row>
    <row r="57" spans="1:7" x14ac:dyDescent="0.25">
      <c r="A57">
        <v>1.0214000000000001</v>
      </c>
      <c r="B57">
        <v>1.0945</v>
      </c>
      <c r="C57">
        <v>2.3588</v>
      </c>
      <c r="E57" s="18">
        <f t="shared" si="1"/>
        <v>-1.4915666666666667</v>
      </c>
    </row>
    <row r="58" spans="1:7" x14ac:dyDescent="0.25">
      <c r="A58">
        <v>1.0679000000000001</v>
      </c>
      <c r="B58">
        <v>0.97260000000000002</v>
      </c>
      <c r="C58">
        <v>0.77810000000000001</v>
      </c>
      <c r="E58" s="18">
        <f t="shared" si="1"/>
        <v>-0.93953333333333333</v>
      </c>
    </row>
    <row r="59" spans="1:7" x14ac:dyDescent="0.25">
      <c r="A59">
        <v>-5.4238999999999997</v>
      </c>
      <c r="B59">
        <v>3.2911000000000001</v>
      </c>
      <c r="C59">
        <v>-4.9794</v>
      </c>
      <c r="E59" s="18">
        <f t="shared" si="1"/>
        <v>2.3707333333333334</v>
      </c>
    </row>
    <row r="60" spans="1:7" x14ac:dyDescent="0.25">
      <c r="A60">
        <v>0.41249999999999998</v>
      </c>
      <c r="B60">
        <v>0.20050000000000001</v>
      </c>
      <c r="C60">
        <v>0.21460000000000001</v>
      </c>
      <c r="E60" s="18">
        <f t="shared" si="1"/>
        <v>-0.27586666666666665</v>
      </c>
    </row>
    <row r="61" spans="1:7" x14ac:dyDescent="0.25">
      <c r="A61">
        <v>4.9664999999999999</v>
      </c>
      <c r="B61">
        <v>-2.4944000000000002</v>
      </c>
      <c r="C61">
        <v>-0.2641</v>
      </c>
      <c r="E61" s="18">
        <f t="shared" si="1"/>
        <v>-0.73599999999999988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E819F-6442-40A2-9A60-A6D2464AF3FD}">
  <dimension ref="A1:F60"/>
  <sheetViews>
    <sheetView topLeftCell="A33" workbookViewId="0">
      <selection activeCell="F54" sqref="F54"/>
    </sheetView>
  </sheetViews>
  <sheetFormatPr defaultRowHeight="15" x14ac:dyDescent="0.25"/>
  <sheetData>
    <row r="1" spans="1:1" x14ac:dyDescent="0.25">
      <c r="A1">
        <v>-2.8887666666666667</v>
      </c>
    </row>
    <row r="2" spans="1:1" x14ac:dyDescent="0.25">
      <c r="A2">
        <v>-2.4565000000000001</v>
      </c>
    </row>
    <row r="3" spans="1:1" x14ac:dyDescent="0.25">
      <c r="A3">
        <v>-2.0568666666666666</v>
      </c>
    </row>
    <row r="4" spans="1:1" x14ac:dyDescent="0.25">
      <c r="A4">
        <v>-1.9092</v>
      </c>
    </row>
    <row r="5" spans="1:1" x14ac:dyDescent="0.25">
      <c r="A5">
        <v>-1.8818999999999999</v>
      </c>
    </row>
    <row r="6" spans="1:1" x14ac:dyDescent="0.25">
      <c r="A6">
        <v>-1.4915666666666667</v>
      </c>
    </row>
    <row r="7" spans="1:1" x14ac:dyDescent="0.25">
      <c r="A7">
        <v>-1.3564999999999998</v>
      </c>
    </row>
    <row r="8" spans="1:1" x14ac:dyDescent="0.25">
      <c r="A8">
        <v>-1.3045333333333333</v>
      </c>
    </row>
    <row r="9" spans="1:1" x14ac:dyDescent="0.25">
      <c r="A9">
        <v>-1.2639333333333334</v>
      </c>
    </row>
    <row r="10" spans="1:1" x14ac:dyDescent="0.25">
      <c r="A10">
        <v>-1.1397333333333333</v>
      </c>
    </row>
    <row r="11" spans="1:1" x14ac:dyDescent="0.25">
      <c r="A11">
        <v>-1.1168</v>
      </c>
    </row>
    <row r="12" spans="1:1" x14ac:dyDescent="0.25">
      <c r="A12">
        <v>-1.0396333333333334</v>
      </c>
    </row>
    <row r="13" spans="1:1" x14ac:dyDescent="0.25">
      <c r="A13">
        <v>-0.96853333333333336</v>
      </c>
    </row>
    <row r="14" spans="1:1" x14ac:dyDescent="0.25">
      <c r="A14">
        <v>-0.95113333333333328</v>
      </c>
    </row>
    <row r="15" spans="1:1" x14ac:dyDescent="0.25">
      <c r="A15">
        <v>-0.93953333333333333</v>
      </c>
    </row>
    <row r="16" spans="1:1" x14ac:dyDescent="0.25">
      <c r="A16">
        <v>-0.86986666666666668</v>
      </c>
    </row>
    <row r="17" spans="1:1" x14ac:dyDescent="0.25">
      <c r="A17">
        <v>-0.86189999999999989</v>
      </c>
    </row>
    <row r="18" spans="1:1" x14ac:dyDescent="0.25">
      <c r="A18">
        <v>-0.73599999999999988</v>
      </c>
    </row>
    <row r="19" spans="1:1" x14ac:dyDescent="0.25">
      <c r="A19">
        <v>-0.66776666666666673</v>
      </c>
    </row>
    <row r="20" spans="1:1" x14ac:dyDescent="0.25">
      <c r="A20">
        <v>-0.60766666666666669</v>
      </c>
    </row>
    <row r="21" spans="1:1" x14ac:dyDescent="0.25">
      <c r="A21">
        <v>-0.51139999999999997</v>
      </c>
    </row>
    <row r="22" spans="1:1" x14ac:dyDescent="0.25">
      <c r="A22">
        <v>-0.45506666666666673</v>
      </c>
    </row>
    <row r="23" spans="1:1" x14ac:dyDescent="0.25">
      <c r="A23">
        <v>-0.39243333333333336</v>
      </c>
    </row>
    <row r="24" spans="1:1" x14ac:dyDescent="0.25">
      <c r="A24">
        <v>-0.30453333333333338</v>
      </c>
    </row>
    <row r="25" spans="1:1" x14ac:dyDescent="0.25">
      <c r="A25">
        <v>-0.27586666666666665</v>
      </c>
    </row>
    <row r="26" spans="1:1" x14ac:dyDescent="0.25">
      <c r="A26">
        <v>-0.27556666666666668</v>
      </c>
    </row>
    <row r="27" spans="1:1" x14ac:dyDescent="0.25">
      <c r="A27">
        <v>-0.27216666666666667</v>
      </c>
    </row>
    <row r="28" spans="1:1" x14ac:dyDescent="0.25">
      <c r="A28">
        <v>-0.25636666666666663</v>
      </c>
    </row>
    <row r="29" spans="1:1" x14ac:dyDescent="0.25">
      <c r="A29">
        <v>-0.23323333333333332</v>
      </c>
    </row>
    <row r="30" spans="1:1" x14ac:dyDescent="0.25">
      <c r="A30">
        <v>-0.20533333333333337</v>
      </c>
    </row>
    <row r="31" spans="1:1" x14ac:dyDescent="0.25">
      <c r="A31">
        <v>-0.19423333333333334</v>
      </c>
    </row>
    <row r="32" spans="1:1" x14ac:dyDescent="0.25">
      <c r="A32">
        <v>-9.5966666666666645E-2</v>
      </c>
    </row>
    <row r="33" spans="1:1" x14ac:dyDescent="0.25">
      <c r="A33">
        <v>-6.5600000000000033E-2</v>
      </c>
    </row>
    <row r="34" spans="1:1" x14ac:dyDescent="0.25">
      <c r="A34">
        <v>-4.116666666666665E-2</v>
      </c>
    </row>
    <row r="35" spans="1:1" x14ac:dyDescent="0.25">
      <c r="A35">
        <v>-2.1833333333333371E-2</v>
      </c>
    </row>
    <row r="36" spans="1:1" x14ac:dyDescent="0.25">
      <c r="A36">
        <v>-4.9666666666667858E-3</v>
      </c>
    </row>
    <row r="37" spans="1:1" x14ac:dyDescent="0.25">
      <c r="A37">
        <v>6.8466666666666676E-2</v>
      </c>
    </row>
    <row r="38" spans="1:1" x14ac:dyDescent="0.25">
      <c r="A38">
        <v>8.103333333333336E-2</v>
      </c>
    </row>
    <row r="39" spans="1:1" x14ac:dyDescent="0.25">
      <c r="A39">
        <v>0.17953333333333335</v>
      </c>
    </row>
    <row r="40" spans="1:1" x14ac:dyDescent="0.25">
      <c r="A40">
        <v>0.25146666666666667</v>
      </c>
    </row>
    <row r="41" spans="1:1" x14ac:dyDescent="0.25">
      <c r="A41">
        <v>0.34709999999999996</v>
      </c>
    </row>
    <row r="42" spans="1:1" x14ac:dyDescent="0.25">
      <c r="A42">
        <v>0.46193333333333336</v>
      </c>
    </row>
    <row r="43" spans="1:1" x14ac:dyDescent="0.25">
      <c r="A43">
        <v>0.56623333333333337</v>
      </c>
    </row>
    <row r="44" spans="1:1" x14ac:dyDescent="0.25">
      <c r="A44">
        <v>0.60219999999999996</v>
      </c>
    </row>
    <row r="45" spans="1:1" x14ac:dyDescent="0.25">
      <c r="A45">
        <v>0.81403333333333328</v>
      </c>
    </row>
    <row r="46" spans="1:1" x14ac:dyDescent="0.25">
      <c r="A46">
        <v>0.82286666666666664</v>
      </c>
    </row>
    <row r="47" spans="1:1" x14ac:dyDescent="0.25">
      <c r="A47">
        <v>0.88456666666666661</v>
      </c>
    </row>
    <row r="48" spans="1:1" x14ac:dyDescent="0.25">
      <c r="A48">
        <v>0.95650000000000002</v>
      </c>
    </row>
    <row r="49" spans="1:6" x14ac:dyDescent="0.25">
      <c r="A49">
        <v>0.96163333333333345</v>
      </c>
    </row>
    <row r="50" spans="1:6" x14ac:dyDescent="0.25">
      <c r="A50">
        <v>1.0440333333333334</v>
      </c>
    </row>
    <row r="51" spans="1:6" x14ac:dyDescent="0.25">
      <c r="A51">
        <v>1.0630999999999999</v>
      </c>
      <c r="F51">
        <f>60 - 54 + 1</f>
        <v>7</v>
      </c>
    </row>
    <row r="52" spans="1:6" x14ac:dyDescent="0.25">
      <c r="A52">
        <v>1.1038999999999999</v>
      </c>
    </row>
    <row r="53" spans="1:6" x14ac:dyDescent="0.25">
      <c r="A53">
        <v>1.1204333333333334</v>
      </c>
      <c r="F53">
        <f xml:space="preserve"> SUM(A54:A60)</f>
        <v>12.970899999999999</v>
      </c>
    </row>
    <row r="54" spans="1:6" x14ac:dyDescent="0.25">
      <c r="A54">
        <v>1.2922666666666667</v>
      </c>
      <c r="F54">
        <f>F53/(1-0.9)/60</f>
        <v>2.1618166666666667</v>
      </c>
    </row>
    <row r="55" spans="1:6" x14ac:dyDescent="0.25">
      <c r="A55">
        <v>1.3753666666666666</v>
      </c>
    </row>
    <row r="56" spans="1:6" x14ac:dyDescent="0.25">
      <c r="A56">
        <v>1.8807333333333334</v>
      </c>
    </row>
    <row r="57" spans="1:6" x14ac:dyDescent="0.25">
      <c r="A57">
        <v>1.9191333333333331</v>
      </c>
    </row>
    <row r="58" spans="1:6" x14ac:dyDescent="0.25">
      <c r="A58">
        <v>1.9876666666666665</v>
      </c>
    </row>
    <row r="59" spans="1:6" x14ac:dyDescent="0.25">
      <c r="A59">
        <v>2.145</v>
      </c>
    </row>
    <row r="60" spans="1:6" x14ac:dyDescent="0.25">
      <c r="A60">
        <v>2.3707333333333334</v>
      </c>
    </row>
  </sheetData>
  <sortState xmlns:xlrd2="http://schemas.microsoft.com/office/spreadsheetml/2017/richdata2" ref="A1:A6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data</vt:lpstr>
      <vt:lpstr>Monthly returns</vt:lpstr>
      <vt:lpstr>Value_at_risk</vt:lpstr>
      <vt:lpstr>Question 3</vt:lpstr>
      <vt:lpstr>rf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Guanyi Li</cp:lastModifiedBy>
  <dcterms:created xsi:type="dcterms:W3CDTF">2013-01-27T13:25:37Z</dcterms:created>
  <dcterms:modified xsi:type="dcterms:W3CDTF">2020-08-06T19:12:21Z</dcterms:modified>
</cp:coreProperties>
</file>