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T20" i="1"/>
  <c r="P19" i="1"/>
  <c r="Q19" i="1"/>
  <c r="R19" i="1"/>
  <c r="S19" i="1"/>
  <c r="T19" i="1"/>
  <c r="P18" i="1"/>
  <c r="Q18" i="1"/>
  <c r="R18" i="1"/>
  <c r="S18" i="1"/>
  <c r="T18" i="1"/>
  <c r="P17" i="1"/>
  <c r="Q17" i="1"/>
  <c r="R17" i="1"/>
  <c r="S17" i="1"/>
  <c r="T17" i="1"/>
  <c r="I17" i="1"/>
  <c r="J17" i="1"/>
  <c r="K17" i="1"/>
  <c r="L17" i="1"/>
  <c r="M17" i="1"/>
  <c r="N17" i="1"/>
  <c r="H17" i="1"/>
  <c r="I20" i="1"/>
  <c r="J20" i="1"/>
  <c r="K20" i="1"/>
  <c r="L20" i="1"/>
  <c r="M20" i="1"/>
  <c r="N20" i="1"/>
  <c r="I19" i="1"/>
  <c r="J19" i="1"/>
  <c r="K19" i="1"/>
  <c r="L19" i="1"/>
  <c r="M19" i="1"/>
  <c r="N19" i="1"/>
  <c r="I18" i="1"/>
  <c r="J18" i="1"/>
  <c r="K18" i="1"/>
  <c r="L18" i="1"/>
  <c r="M18" i="1"/>
  <c r="N18" i="1"/>
  <c r="H20" i="1"/>
  <c r="H19" i="1"/>
  <c r="H18" i="1"/>
  <c r="V5" i="1"/>
  <c r="V6" i="1"/>
  <c r="V7" i="1"/>
  <c r="V8" i="1"/>
  <c r="V9" i="1"/>
  <c r="V10" i="1"/>
  <c r="V11" i="1"/>
  <c r="V12" i="1"/>
  <c r="V13" i="1"/>
  <c r="V14" i="1"/>
  <c r="V15" i="1"/>
  <c r="V4" i="1"/>
  <c r="V19" i="1" s="1"/>
</calcChain>
</file>

<file path=xl/sharedStrings.xml><?xml version="1.0" encoding="utf-8"?>
<sst xmlns="http://schemas.openxmlformats.org/spreadsheetml/2006/main" count="39" uniqueCount="38">
  <si>
    <t>CONTROLE FINANCEIRO 2019</t>
  </si>
  <si>
    <t>RECEITAS</t>
  </si>
  <si>
    <t>DESPESAS FIXAS</t>
  </si>
  <si>
    <t>DESPESAS EXTRAS</t>
  </si>
  <si>
    <t>SALÁRIO</t>
  </si>
  <si>
    <t>RENDA EXTRA</t>
  </si>
  <si>
    <t>BENEFICIOS</t>
  </si>
  <si>
    <t>OUTROS</t>
  </si>
  <si>
    <t>AGUA</t>
  </si>
  <si>
    <t>LUZ</t>
  </si>
  <si>
    <t>ALUGUEL</t>
  </si>
  <si>
    <t>GAS</t>
  </si>
  <si>
    <t>INTERNET</t>
  </si>
  <si>
    <t>TV A CABO</t>
  </si>
  <si>
    <t>COMPRA DO MÊS</t>
  </si>
  <si>
    <t>RESTAURANTES</t>
  </si>
  <si>
    <t>VIAGENS</t>
  </si>
  <si>
    <t>GASOLINA</t>
  </si>
  <si>
    <t>COMPRAS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</si>
  <si>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</si>
  <si>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</si>
  <si>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</si>
  <si>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</si>
  <si>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</si>
  <si>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</si>
  <si>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</si>
  <si>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</si>
  <si>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</si>
  <si>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</si>
  <si>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</si>
  <si>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</si>
  <si>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</t>
  </si>
  <si>
    <t>Mensal</t>
  </si>
  <si>
    <t>BALANÇO ANUAL</t>
  </si>
  <si>
    <t>MÉDIA DE GASTOS</t>
  </si>
  <si>
    <t>GASTO MÍNIMO</t>
  </si>
  <si>
    <t>GASTO MÁXIMO</t>
  </si>
  <si>
    <t>TOTAL DE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</si>
</sst>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Arial Black"/>
      <family val="2"/>
    </font>
    <font>
      <b/>
      <sz val="1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44" fontId="0" fillId="4" borderId="7" xfId="1" applyFont="1" applyFill="1" applyBorder="1" applyAlignment="1">
      <alignment horizontal="center" vertical="center"/>
    </xf>
    <xf numFmtId="44" fontId="0" fillId="4" borderId="8" xfId="1" applyFont="1" applyFill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44" fontId="0" fillId="4" borderId="0" xfId="1" applyFont="1" applyFill="1" applyBorder="1" applyAlignment="1">
      <alignment horizontal="center" vertical="center"/>
    </xf>
    <xf numFmtId="44" fontId="0" fillId="4" borderId="9" xfId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4" fontId="0" fillId="2" borderId="0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ill="1"/>
    <xf numFmtId="0" fontId="5" fillId="2" borderId="0" xfId="0" applyFont="1" applyFill="1"/>
    <xf numFmtId="44" fontId="5" fillId="4" borderId="0" xfId="0" applyNumberFormat="1" applyFont="1" applyFill="1"/>
    <xf numFmtId="0" fontId="7" fillId="4" borderId="0" xfId="0" applyFont="1" applyFill="1" applyAlignment="1">
      <alignment horizontal="center"/>
    </xf>
    <xf numFmtId="44" fontId="0" fillId="0" borderId="0" xfId="0" applyNumberFormat="1"/>
    <xf numFmtId="0" fontId="6" fillId="2" borderId="0" xfId="0" applyFont="1" applyFill="1" applyAlignment="1"/>
    <xf numFmtId="44" fontId="0" fillId="2" borderId="0" xfId="0" applyNumberFormat="1" applyFill="1"/>
    <xf numFmtId="44" fontId="0" fillId="4" borderId="0" xfId="0" applyNumberFormat="1" applyFill="1"/>
    <xf numFmtId="0" fontId="5" fillId="2" borderId="11" xfId="0" applyFont="1" applyFill="1" applyBorder="1"/>
    <xf numFmtId="0" fontId="7" fillId="2" borderId="0" xfId="0" applyFont="1" applyFill="1" applyAlignment="1">
      <alignment horizontal="center"/>
    </xf>
    <xf numFmtId="44" fontId="5" fillId="2" borderId="0" xfId="0" applyNumberFormat="1" applyFont="1" applyFill="1"/>
    <xf numFmtId="44" fontId="0" fillId="0" borderId="0" xfId="0" applyNumberFormat="1" applyFont="1" applyFill="1"/>
    <xf numFmtId="44" fontId="0" fillId="2" borderId="0" xfId="0" applyNumberFormat="1" applyFont="1" applyFill="1"/>
    <xf numFmtId="44" fontId="0" fillId="4" borderId="0" xfId="0" applyNumberFormat="1" applyFont="1" applyFill="1"/>
    <xf numFmtId="44" fontId="0" fillId="0" borderId="0" xfId="0" applyNumberFormat="1" applyAlignment="1">
      <alignment horizontal="center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 patternType="darkDown">
          <bgColor rgb="FFFF0000"/>
        </patternFill>
      </fill>
    </dxf>
    <dxf>
      <fill>
        <patternFill patternType="darkGrid">
          <bgColor rgb="FF0070C0"/>
        </patternFill>
      </fill>
    </dxf>
    <dxf>
      <font>
        <color theme="4" tint="-0.499984740745262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topLeftCell="J1" zoomScale="75" zoomScaleNormal="75" workbookViewId="0">
      <selection sqref="A1:Y21"/>
    </sheetView>
  </sheetViews>
  <sheetFormatPr defaultRowHeight="15" x14ac:dyDescent="0.25"/>
  <cols>
    <col min="2" max="2" width="5.7109375" bestFit="1" customWidth="1"/>
    <col min="3" max="3" width="13.140625" bestFit="1" customWidth="1"/>
    <col min="4" max="4" width="13.28515625" bestFit="1" customWidth="1"/>
    <col min="5" max="5" width="11.28515625" bestFit="1" customWidth="1"/>
    <col min="6" max="6" width="8.28515625" bestFit="1" customWidth="1"/>
    <col min="8" max="9" width="13.140625" bestFit="1" customWidth="1"/>
    <col min="10" max="10" width="14.28515625" bestFit="1" customWidth="1"/>
    <col min="11" max="13" width="13.140625" bestFit="1" customWidth="1"/>
    <col min="14" max="14" width="16.28515625" bestFit="1" customWidth="1"/>
    <col min="16" max="16" width="14.7109375" bestFit="1" customWidth="1"/>
    <col min="17" max="19" width="13.140625" bestFit="1" customWidth="1"/>
    <col min="20" max="20" width="11.42578125" bestFit="1" customWidth="1"/>
    <col min="21" max="21" width="10.5703125" customWidth="1"/>
    <col min="22" max="22" width="13.140625" bestFit="1" customWidth="1"/>
    <col min="23" max="23" width="12.140625" customWidth="1"/>
  </cols>
  <sheetData>
    <row r="1" spans="1:25" ht="29.25" thickBot="1" x14ac:dyDescent="0.45">
      <c r="A1" s="1"/>
      <c r="B1" s="2"/>
      <c r="C1" s="37" t="s">
        <v>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16"/>
      <c r="V1" s="20"/>
      <c r="W1" s="20"/>
      <c r="X1" s="21"/>
      <c r="Y1" s="21"/>
    </row>
    <row r="2" spans="1:25" ht="19.5" thickBot="1" x14ac:dyDescent="0.45">
      <c r="A2" s="1"/>
      <c r="B2" s="38" t="s">
        <v>1</v>
      </c>
      <c r="C2" s="39"/>
      <c r="D2" s="39"/>
      <c r="E2" s="39"/>
      <c r="F2" s="40"/>
      <c r="G2" s="2"/>
      <c r="H2" s="38" t="s">
        <v>2</v>
      </c>
      <c r="I2" s="39"/>
      <c r="J2" s="39"/>
      <c r="K2" s="39"/>
      <c r="L2" s="39"/>
      <c r="M2" s="39"/>
      <c r="N2" s="40"/>
      <c r="O2" s="2"/>
      <c r="P2" s="38" t="s">
        <v>3</v>
      </c>
      <c r="Q2" s="39"/>
      <c r="R2" s="39"/>
      <c r="S2" s="39"/>
      <c r="T2" s="40"/>
      <c r="U2" s="17"/>
      <c r="V2" s="24" t="s">
        <v>31</v>
      </c>
      <c r="W2" s="30"/>
      <c r="X2" s="22"/>
      <c r="Y2" s="21"/>
    </row>
    <row r="3" spans="1:25" ht="19.5" thickBot="1" x14ac:dyDescent="0.45">
      <c r="A3" s="1"/>
      <c r="B3" s="3"/>
      <c r="C3" s="4" t="s">
        <v>4</v>
      </c>
      <c r="D3" s="4" t="s">
        <v>5</v>
      </c>
      <c r="E3" s="4" t="s">
        <v>6</v>
      </c>
      <c r="F3" s="4" t="s">
        <v>7</v>
      </c>
      <c r="G3" s="2"/>
      <c r="H3" s="5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7" t="s">
        <v>14</v>
      </c>
      <c r="O3" s="2"/>
      <c r="P3" s="5" t="s">
        <v>15</v>
      </c>
      <c r="Q3" s="6" t="s">
        <v>16</v>
      </c>
      <c r="R3" s="6" t="s">
        <v>17</v>
      </c>
      <c r="S3" s="6" t="s">
        <v>18</v>
      </c>
      <c r="T3" s="7" t="s">
        <v>7</v>
      </c>
      <c r="U3" s="17"/>
      <c r="V3" s="24" t="s">
        <v>32</v>
      </c>
      <c r="W3" s="30"/>
      <c r="X3" s="22"/>
      <c r="Y3" s="21"/>
    </row>
    <row r="4" spans="1:25" x14ac:dyDescent="0.25">
      <c r="A4" s="1"/>
      <c r="B4" s="8" t="s">
        <v>19</v>
      </c>
      <c r="C4" s="9">
        <v>4500</v>
      </c>
      <c r="D4" s="9">
        <v>500</v>
      </c>
      <c r="E4" s="9">
        <v>0</v>
      </c>
      <c r="F4" s="10">
        <v>0</v>
      </c>
      <c r="G4" s="2"/>
      <c r="H4" s="9">
        <v>187.88</v>
      </c>
      <c r="I4" s="9">
        <v>310.55</v>
      </c>
      <c r="J4" s="9">
        <v>1800</v>
      </c>
      <c r="K4" s="9">
        <v>90</v>
      </c>
      <c r="L4" s="9">
        <v>200</v>
      </c>
      <c r="M4" s="9">
        <v>150</v>
      </c>
      <c r="N4" s="10">
        <v>358</v>
      </c>
      <c r="O4" s="2"/>
      <c r="P4" s="9">
        <v>350.45</v>
      </c>
      <c r="Q4" s="9">
        <v>3500</v>
      </c>
      <c r="R4" s="9">
        <v>250</v>
      </c>
      <c r="S4" s="9">
        <v>350</v>
      </c>
      <c r="T4" s="10">
        <v>200</v>
      </c>
      <c r="U4" s="18"/>
      <c r="V4" s="23">
        <f>(C4+D4+E4+F4)-(H4+I4+J4+K4+L4+M4+N4+P4+Q4+R4+S4+T4)</f>
        <v>-2746.8799999999992</v>
      </c>
      <c r="W4" s="31"/>
      <c r="X4" s="29"/>
      <c r="Y4" s="21"/>
    </row>
    <row r="5" spans="1:25" x14ac:dyDescent="0.25">
      <c r="A5" s="1"/>
      <c r="B5" s="8" t="s">
        <v>20</v>
      </c>
      <c r="C5" s="11">
        <v>4500</v>
      </c>
      <c r="D5" s="11">
        <v>450</v>
      </c>
      <c r="E5" s="11">
        <v>0</v>
      </c>
      <c r="F5" s="12">
        <v>0</v>
      </c>
      <c r="G5" s="2"/>
      <c r="H5" s="11">
        <v>125.36</v>
      </c>
      <c r="I5" s="11">
        <v>325.44</v>
      </c>
      <c r="J5" s="11">
        <v>1800</v>
      </c>
      <c r="K5" s="11">
        <v>90</v>
      </c>
      <c r="L5" s="11">
        <v>200</v>
      </c>
      <c r="M5" s="11">
        <v>150</v>
      </c>
      <c r="N5" s="12">
        <v>358.66</v>
      </c>
      <c r="O5" s="2"/>
      <c r="P5" s="11">
        <v>480.47</v>
      </c>
      <c r="Q5" s="11">
        <v>0</v>
      </c>
      <c r="R5" s="11">
        <v>180</v>
      </c>
      <c r="S5" s="11">
        <v>600</v>
      </c>
      <c r="T5" s="12">
        <v>0</v>
      </c>
      <c r="U5" s="18"/>
      <c r="V5" s="23">
        <f t="shared" ref="V5:V15" si="0">(C5+D5+E5+F5)-(H5+I5+J5+K5+L5+M5+N5+P5+Q5+R5+S5+T5)</f>
        <v>640.06999999999971</v>
      </c>
      <c r="W5" s="31"/>
      <c r="X5" s="29"/>
      <c r="Y5" s="21"/>
    </row>
    <row r="6" spans="1:25" x14ac:dyDescent="0.25">
      <c r="A6" s="1"/>
      <c r="B6" s="8" t="s">
        <v>21</v>
      </c>
      <c r="C6" s="13">
        <v>4500</v>
      </c>
      <c r="D6" s="13">
        <v>300</v>
      </c>
      <c r="E6" s="13">
        <v>0</v>
      </c>
      <c r="F6" s="14">
        <v>0</v>
      </c>
      <c r="G6" s="2"/>
      <c r="H6" s="13">
        <v>145.22</v>
      </c>
      <c r="I6" s="13">
        <v>300.55</v>
      </c>
      <c r="J6" s="13">
        <v>1800</v>
      </c>
      <c r="K6" s="13">
        <v>90</v>
      </c>
      <c r="L6" s="13">
        <v>200</v>
      </c>
      <c r="M6" s="13">
        <v>150</v>
      </c>
      <c r="N6" s="14">
        <v>364</v>
      </c>
      <c r="O6" s="2"/>
      <c r="P6" s="13">
        <v>280.44</v>
      </c>
      <c r="Q6" s="13">
        <v>0</v>
      </c>
      <c r="R6" s="13">
        <v>175</v>
      </c>
      <c r="S6" s="13">
        <v>50</v>
      </c>
      <c r="T6" s="14">
        <v>0</v>
      </c>
      <c r="U6" s="18"/>
      <c r="V6" s="23">
        <f t="shared" si="0"/>
        <v>1244.79</v>
      </c>
      <c r="W6" s="31"/>
      <c r="X6" s="29"/>
      <c r="Y6" s="21"/>
    </row>
    <row r="7" spans="1:25" x14ac:dyDescent="0.25">
      <c r="A7" s="1"/>
      <c r="B7" s="8" t="s">
        <v>22</v>
      </c>
      <c r="C7" s="11">
        <v>4500</v>
      </c>
      <c r="D7" s="11">
        <v>150</v>
      </c>
      <c r="E7" s="11">
        <v>0</v>
      </c>
      <c r="F7" s="12">
        <v>0</v>
      </c>
      <c r="G7" s="2"/>
      <c r="H7" s="11">
        <v>135.22</v>
      </c>
      <c r="I7" s="11">
        <v>289.66000000000003</v>
      </c>
      <c r="J7" s="11">
        <v>1800</v>
      </c>
      <c r="K7" s="11">
        <v>90</v>
      </c>
      <c r="L7" s="11">
        <v>200</v>
      </c>
      <c r="M7" s="11">
        <v>150</v>
      </c>
      <c r="N7" s="12">
        <v>318.45</v>
      </c>
      <c r="O7" s="2"/>
      <c r="P7" s="11">
        <v>365.22</v>
      </c>
      <c r="Q7" s="11">
        <v>1800</v>
      </c>
      <c r="R7" s="11">
        <v>200</v>
      </c>
      <c r="S7" s="11">
        <v>20</v>
      </c>
      <c r="T7" s="12">
        <v>0</v>
      </c>
      <c r="U7" s="18"/>
      <c r="V7" s="23">
        <f t="shared" si="0"/>
        <v>-718.55000000000018</v>
      </c>
      <c r="W7" s="31"/>
      <c r="X7" s="29"/>
      <c r="Y7" s="21"/>
    </row>
    <row r="8" spans="1:25" x14ac:dyDescent="0.25">
      <c r="A8" s="1"/>
      <c r="B8" s="8" t="s">
        <v>23</v>
      </c>
      <c r="C8" s="13">
        <v>4500</v>
      </c>
      <c r="D8" s="13">
        <v>800</v>
      </c>
      <c r="E8" s="13">
        <v>0</v>
      </c>
      <c r="F8" s="14">
        <v>0</v>
      </c>
      <c r="G8" s="2"/>
      <c r="H8" s="13">
        <v>122.33</v>
      </c>
      <c r="I8" s="13">
        <v>315.22000000000003</v>
      </c>
      <c r="J8" s="13">
        <v>1800</v>
      </c>
      <c r="K8" s="13">
        <v>90</v>
      </c>
      <c r="L8" s="13">
        <v>200</v>
      </c>
      <c r="M8" s="13">
        <v>150</v>
      </c>
      <c r="N8" s="14">
        <v>322.45</v>
      </c>
      <c r="O8" s="2"/>
      <c r="P8" s="13">
        <v>586.33000000000004</v>
      </c>
      <c r="Q8" s="13">
        <v>0</v>
      </c>
      <c r="R8" s="13">
        <v>230</v>
      </c>
      <c r="S8" s="13">
        <v>800</v>
      </c>
      <c r="T8" s="14">
        <v>150</v>
      </c>
      <c r="U8" s="18"/>
      <c r="V8" s="23">
        <f t="shared" si="0"/>
        <v>533.67000000000007</v>
      </c>
      <c r="W8" s="31"/>
      <c r="X8" s="29"/>
      <c r="Y8" s="21"/>
    </row>
    <row r="9" spans="1:25" x14ac:dyDescent="0.25">
      <c r="A9" s="1"/>
      <c r="B9" s="8" t="s">
        <v>24</v>
      </c>
      <c r="C9" s="11">
        <v>4500</v>
      </c>
      <c r="D9" s="11">
        <v>125</v>
      </c>
      <c r="E9" s="11">
        <v>0</v>
      </c>
      <c r="F9" s="12">
        <v>0</v>
      </c>
      <c r="G9" s="2"/>
      <c r="H9" s="11">
        <v>148.65</v>
      </c>
      <c r="I9" s="11">
        <v>400.22</v>
      </c>
      <c r="J9" s="11">
        <v>1800</v>
      </c>
      <c r="K9" s="11">
        <v>90</v>
      </c>
      <c r="L9" s="11">
        <v>200</v>
      </c>
      <c r="M9" s="11">
        <v>150</v>
      </c>
      <c r="N9" s="12">
        <v>366.85</v>
      </c>
      <c r="O9" s="2"/>
      <c r="P9" s="11">
        <v>485.22</v>
      </c>
      <c r="Q9" s="11">
        <v>0</v>
      </c>
      <c r="R9" s="11">
        <v>240</v>
      </c>
      <c r="S9" s="11">
        <v>368</v>
      </c>
      <c r="T9" s="12">
        <v>0</v>
      </c>
      <c r="U9" s="18"/>
      <c r="V9" s="23">
        <f t="shared" si="0"/>
        <v>376.0600000000004</v>
      </c>
      <c r="W9" s="31"/>
      <c r="X9" s="29"/>
      <c r="Y9" s="21"/>
    </row>
    <row r="10" spans="1:25" x14ac:dyDescent="0.25">
      <c r="A10" s="1"/>
      <c r="B10" s="8" t="s">
        <v>25</v>
      </c>
      <c r="C10" s="13">
        <v>4500</v>
      </c>
      <c r="D10" s="13">
        <v>200</v>
      </c>
      <c r="E10" s="13">
        <v>0</v>
      </c>
      <c r="F10" s="14">
        <v>0</v>
      </c>
      <c r="G10" s="2"/>
      <c r="H10" s="13">
        <v>154.88999999999999</v>
      </c>
      <c r="I10" s="13">
        <v>289.98</v>
      </c>
      <c r="J10" s="13">
        <v>1800</v>
      </c>
      <c r="K10" s="13">
        <v>90</v>
      </c>
      <c r="L10" s="13">
        <v>200</v>
      </c>
      <c r="M10" s="13">
        <v>150</v>
      </c>
      <c r="N10" s="14">
        <v>378.87</v>
      </c>
      <c r="O10" s="2"/>
      <c r="P10" s="13">
        <v>382.41</v>
      </c>
      <c r="Q10" s="13">
        <v>0</v>
      </c>
      <c r="R10" s="13">
        <v>190</v>
      </c>
      <c r="S10" s="13">
        <v>180</v>
      </c>
      <c r="T10" s="14">
        <v>0</v>
      </c>
      <c r="U10" s="18"/>
      <c r="V10" s="23">
        <f t="shared" si="0"/>
        <v>883.85000000000036</v>
      </c>
      <c r="W10" s="31"/>
      <c r="X10" s="29"/>
      <c r="Y10" s="21"/>
    </row>
    <row r="11" spans="1:25" x14ac:dyDescent="0.25">
      <c r="A11" s="1"/>
      <c r="B11" s="8" t="s">
        <v>26</v>
      </c>
      <c r="C11" s="11">
        <v>4500</v>
      </c>
      <c r="D11" s="11">
        <v>122</v>
      </c>
      <c r="E11" s="11">
        <v>0</v>
      </c>
      <c r="F11" s="12">
        <v>0</v>
      </c>
      <c r="G11" s="2"/>
      <c r="H11" s="11">
        <v>125.78</v>
      </c>
      <c r="I11" s="11">
        <v>210.54</v>
      </c>
      <c r="J11" s="11">
        <v>1800</v>
      </c>
      <c r="K11" s="11">
        <v>90</v>
      </c>
      <c r="L11" s="11">
        <v>200</v>
      </c>
      <c r="M11" s="11">
        <v>150</v>
      </c>
      <c r="N11" s="12">
        <v>358.66</v>
      </c>
      <c r="O11" s="2"/>
      <c r="P11" s="11">
        <v>600.47</v>
      </c>
      <c r="Q11" s="11">
        <v>0</v>
      </c>
      <c r="R11" s="11">
        <v>250</v>
      </c>
      <c r="S11" s="11">
        <v>245</v>
      </c>
      <c r="T11" s="12">
        <v>0</v>
      </c>
      <c r="U11" s="18"/>
      <c r="V11" s="23">
        <f t="shared" si="0"/>
        <v>591.55000000000018</v>
      </c>
      <c r="W11" s="31"/>
      <c r="X11" s="29"/>
      <c r="Y11" s="21"/>
    </row>
    <row r="12" spans="1:25" x14ac:dyDescent="0.25">
      <c r="A12" s="1"/>
      <c r="B12" s="8" t="s">
        <v>27</v>
      </c>
      <c r="C12" s="13">
        <v>4500</v>
      </c>
      <c r="D12" s="13">
        <v>654</v>
      </c>
      <c r="E12" s="13">
        <v>0</v>
      </c>
      <c r="F12" s="14">
        <v>0</v>
      </c>
      <c r="G12" s="2"/>
      <c r="H12" s="13">
        <v>154.97999999999999</v>
      </c>
      <c r="I12" s="13">
        <v>335.22</v>
      </c>
      <c r="J12" s="13">
        <v>1800</v>
      </c>
      <c r="K12" s="13">
        <v>90</v>
      </c>
      <c r="L12" s="13">
        <v>200</v>
      </c>
      <c r="M12" s="13">
        <v>150</v>
      </c>
      <c r="N12" s="14">
        <v>370.22</v>
      </c>
      <c r="O12" s="2"/>
      <c r="P12" s="13">
        <v>420.58</v>
      </c>
      <c r="Q12" s="13">
        <v>2500</v>
      </c>
      <c r="R12" s="13">
        <v>200</v>
      </c>
      <c r="S12" s="13">
        <v>700</v>
      </c>
      <c r="T12" s="14">
        <v>562</v>
      </c>
      <c r="U12" s="18"/>
      <c r="V12" s="23">
        <f t="shared" si="0"/>
        <v>-2329</v>
      </c>
      <c r="W12" s="31"/>
      <c r="X12" s="29"/>
      <c r="Y12" s="21"/>
    </row>
    <row r="13" spans="1:25" x14ac:dyDescent="0.25">
      <c r="A13" s="1"/>
      <c r="B13" s="8" t="s">
        <v>28</v>
      </c>
      <c r="C13" s="11">
        <v>4500</v>
      </c>
      <c r="D13" s="11">
        <v>489</v>
      </c>
      <c r="E13" s="11">
        <v>0</v>
      </c>
      <c r="F13" s="12">
        <v>0</v>
      </c>
      <c r="G13" s="2"/>
      <c r="H13" s="11">
        <v>122.36</v>
      </c>
      <c r="I13" s="11">
        <v>289.54000000000002</v>
      </c>
      <c r="J13" s="11">
        <v>1800</v>
      </c>
      <c r="K13" s="11">
        <v>90</v>
      </c>
      <c r="L13" s="11">
        <v>200</v>
      </c>
      <c r="M13" s="11">
        <v>150</v>
      </c>
      <c r="N13" s="12">
        <v>390.45</v>
      </c>
      <c r="O13" s="2"/>
      <c r="P13" s="11">
        <v>589.33000000000004</v>
      </c>
      <c r="Q13" s="11">
        <v>0</v>
      </c>
      <c r="R13" s="11">
        <v>180</v>
      </c>
      <c r="S13" s="11">
        <v>231</v>
      </c>
      <c r="T13" s="12">
        <v>0</v>
      </c>
      <c r="U13" s="18"/>
      <c r="V13" s="23">
        <f t="shared" si="0"/>
        <v>946.32000000000016</v>
      </c>
      <c r="W13" s="31"/>
      <c r="X13" s="29"/>
      <c r="Y13" s="21"/>
    </row>
    <row r="14" spans="1:25" x14ac:dyDescent="0.25">
      <c r="A14" s="1"/>
      <c r="B14" s="8" t="s">
        <v>29</v>
      </c>
      <c r="C14" s="13">
        <v>4500</v>
      </c>
      <c r="D14" s="13">
        <v>789</v>
      </c>
      <c r="E14" s="13">
        <v>0</v>
      </c>
      <c r="F14" s="14">
        <v>0</v>
      </c>
      <c r="G14" s="2"/>
      <c r="H14" s="13">
        <v>122.58</v>
      </c>
      <c r="I14" s="13">
        <v>278.45</v>
      </c>
      <c r="J14" s="13">
        <v>1800</v>
      </c>
      <c r="K14" s="13">
        <v>90</v>
      </c>
      <c r="L14" s="13">
        <v>200</v>
      </c>
      <c r="M14" s="13">
        <v>150</v>
      </c>
      <c r="N14" s="14">
        <v>344.58</v>
      </c>
      <c r="O14" s="2"/>
      <c r="P14" s="13">
        <v>650.47</v>
      </c>
      <c r="Q14" s="13">
        <v>0</v>
      </c>
      <c r="R14" s="13">
        <v>195</v>
      </c>
      <c r="S14" s="13">
        <v>180</v>
      </c>
      <c r="T14" s="14">
        <v>0</v>
      </c>
      <c r="U14" s="18"/>
      <c r="V14" s="23">
        <f t="shared" si="0"/>
        <v>1277.92</v>
      </c>
      <c r="W14" s="31"/>
      <c r="X14" s="29"/>
      <c r="Y14" s="21"/>
    </row>
    <row r="15" spans="1:25" ht="15.75" thickBot="1" x14ac:dyDescent="0.3">
      <c r="A15" s="1"/>
      <c r="B15" s="15" t="s">
        <v>30</v>
      </c>
      <c r="C15" s="11">
        <v>4500</v>
      </c>
      <c r="D15" s="11">
        <v>445</v>
      </c>
      <c r="E15" s="11">
        <v>0</v>
      </c>
      <c r="F15" s="12">
        <v>0</v>
      </c>
      <c r="G15" s="2"/>
      <c r="H15" s="11">
        <v>158.33000000000001</v>
      </c>
      <c r="I15" s="11">
        <v>298.66000000000003</v>
      </c>
      <c r="J15" s="11">
        <v>1800</v>
      </c>
      <c r="K15" s="11">
        <v>90</v>
      </c>
      <c r="L15" s="11">
        <v>200</v>
      </c>
      <c r="M15" s="11">
        <v>150</v>
      </c>
      <c r="N15" s="12">
        <v>322.41000000000003</v>
      </c>
      <c r="O15" s="2"/>
      <c r="P15" s="11">
        <v>1500.22</v>
      </c>
      <c r="Q15" s="11">
        <v>0</v>
      </c>
      <c r="R15" s="11">
        <v>175</v>
      </c>
      <c r="S15" s="11">
        <v>2500</v>
      </c>
      <c r="T15" s="12">
        <v>0</v>
      </c>
      <c r="U15" s="18"/>
      <c r="V15" s="23">
        <f t="shared" si="0"/>
        <v>-2249.62</v>
      </c>
      <c r="W15" s="31"/>
      <c r="X15" s="29"/>
      <c r="Y15" s="21"/>
    </row>
    <row r="16" spans="1:2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2"/>
      <c r="W16" s="22"/>
      <c r="X16" s="22"/>
      <c r="Y16" s="21"/>
    </row>
    <row r="17" spans="1:25" ht="18.75" x14ac:dyDescent="0.4">
      <c r="A17" s="1"/>
      <c r="B17" s="1"/>
      <c r="C17" s="1"/>
      <c r="D17" s="36" t="s">
        <v>37</v>
      </c>
      <c r="E17" s="36"/>
      <c r="F17" s="36"/>
      <c r="G17" s="36"/>
      <c r="H17" s="34">
        <f>SUM(H4:H15)</f>
        <v>1703.58</v>
      </c>
      <c r="I17" s="34">
        <f t="shared" ref="I17:T17" si="1">SUM(I4:I15)</f>
        <v>3644.0299999999997</v>
      </c>
      <c r="J17" s="34">
        <f t="shared" si="1"/>
        <v>21600</v>
      </c>
      <c r="K17" s="34">
        <f t="shared" si="1"/>
        <v>1080</v>
      </c>
      <c r="L17" s="34">
        <f t="shared" si="1"/>
        <v>2400</v>
      </c>
      <c r="M17" s="34">
        <f t="shared" si="1"/>
        <v>1800</v>
      </c>
      <c r="N17" s="34">
        <f t="shared" si="1"/>
        <v>4253.5999999999995</v>
      </c>
      <c r="O17" s="33"/>
      <c r="P17" s="32">
        <f t="shared" si="1"/>
        <v>6691.6100000000006</v>
      </c>
      <c r="Q17" s="32">
        <f t="shared" si="1"/>
        <v>7800</v>
      </c>
      <c r="R17" s="32">
        <f t="shared" si="1"/>
        <v>2465</v>
      </c>
      <c r="S17" s="32">
        <f t="shared" si="1"/>
        <v>6224</v>
      </c>
      <c r="T17" s="32">
        <f t="shared" si="1"/>
        <v>912</v>
      </c>
      <c r="U17" s="1"/>
      <c r="V17" s="22"/>
      <c r="W17" s="22"/>
      <c r="X17" s="22"/>
      <c r="Y17" s="21"/>
    </row>
    <row r="18" spans="1:25" ht="18.75" x14ac:dyDescent="0.4">
      <c r="A18" s="21"/>
      <c r="B18" s="21"/>
      <c r="C18" s="21"/>
      <c r="D18" s="36" t="s">
        <v>34</v>
      </c>
      <c r="E18" s="36"/>
      <c r="F18" s="36"/>
      <c r="G18" s="36"/>
      <c r="H18" s="25">
        <f>AVERAGE(H4:H15)</f>
        <v>141.965</v>
      </c>
      <c r="I18" s="25">
        <f t="shared" ref="I18:T18" si="2">AVERAGE(I4:I15)</f>
        <v>303.66916666666663</v>
      </c>
      <c r="J18" s="25">
        <f t="shared" si="2"/>
        <v>1800</v>
      </c>
      <c r="K18" s="25">
        <f t="shared" si="2"/>
        <v>90</v>
      </c>
      <c r="L18" s="25">
        <f t="shared" si="2"/>
        <v>200</v>
      </c>
      <c r="M18" s="25">
        <f t="shared" si="2"/>
        <v>150</v>
      </c>
      <c r="N18" s="25">
        <f t="shared" si="2"/>
        <v>354.46666666666664</v>
      </c>
      <c r="O18" s="27"/>
      <c r="P18" s="25">
        <f t="shared" si="2"/>
        <v>557.63416666666672</v>
      </c>
      <c r="Q18" s="25">
        <f t="shared" si="2"/>
        <v>650</v>
      </c>
      <c r="R18" s="25">
        <f t="shared" si="2"/>
        <v>205.41666666666666</v>
      </c>
      <c r="S18" s="25">
        <f t="shared" si="2"/>
        <v>518.66666666666663</v>
      </c>
      <c r="T18" s="25">
        <f t="shared" si="2"/>
        <v>76</v>
      </c>
      <c r="U18" s="19"/>
      <c r="V18" s="36" t="s">
        <v>33</v>
      </c>
      <c r="W18" s="36"/>
      <c r="X18" s="19"/>
      <c r="Y18" s="21"/>
    </row>
    <row r="19" spans="1:25" ht="18.75" x14ac:dyDescent="0.4">
      <c r="A19" s="21"/>
      <c r="B19" s="21"/>
      <c r="C19" s="21"/>
      <c r="D19" s="36" t="s">
        <v>35</v>
      </c>
      <c r="E19" s="36"/>
      <c r="F19" s="36"/>
      <c r="G19" s="36"/>
      <c r="H19" s="28">
        <f>MAX(H4:H15)</f>
        <v>187.88</v>
      </c>
      <c r="I19" s="28">
        <f t="shared" ref="I19:T19" si="3">MAX(I4:I15)</f>
        <v>400.22</v>
      </c>
      <c r="J19" s="28">
        <f t="shared" si="3"/>
        <v>1800</v>
      </c>
      <c r="K19" s="28">
        <f t="shared" si="3"/>
        <v>90</v>
      </c>
      <c r="L19" s="28">
        <f t="shared" si="3"/>
        <v>200</v>
      </c>
      <c r="M19" s="28">
        <f t="shared" si="3"/>
        <v>150</v>
      </c>
      <c r="N19" s="28">
        <f t="shared" si="3"/>
        <v>390.45</v>
      </c>
      <c r="O19" s="27"/>
      <c r="P19" s="28">
        <f t="shared" si="3"/>
        <v>1500.22</v>
      </c>
      <c r="Q19" s="28">
        <f t="shared" si="3"/>
        <v>3500</v>
      </c>
      <c r="R19" s="28">
        <f t="shared" si="3"/>
        <v>250</v>
      </c>
      <c r="S19" s="28">
        <f t="shared" si="3"/>
        <v>2500</v>
      </c>
      <c r="T19" s="28">
        <f t="shared" si="3"/>
        <v>562</v>
      </c>
      <c r="U19" s="1"/>
      <c r="V19" s="35">
        <f>SUM(V4:V15)</f>
        <v>-1549.8199999999983</v>
      </c>
      <c r="W19" s="35"/>
      <c r="X19" s="1"/>
      <c r="Y19" s="21"/>
    </row>
    <row r="20" spans="1:25" ht="18.75" x14ac:dyDescent="0.4">
      <c r="A20" s="21"/>
      <c r="B20" s="21"/>
      <c r="C20" s="21"/>
      <c r="D20" s="36" t="s">
        <v>36</v>
      </c>
      <c r="E20" s="36"/>
      <c r="F20" s="36"/>
      <c r="G20" s="36"/>
      <c r="H20" s="25">
        <f>MIN(H4:H15)</f>
        <v>122.33</v>
      </c>
      <c r="I20" s="25">
        <f t="shared" ref="I20:T20" si="4">MIN(I4:I15)</f>
        <v>210.54</v>
      </c>
      <c r="J20" s="25">
        <f t="shared" si="4"/>
        <v>1800</v>
      </c>
      <c r="K20" s="25">
        <f t="shared" si="4"/>
        <v>90</v>
      </c>
      <c r="L20" s="25">
        <f t="shared" si="4"/>
        <v>200</v>
      </c>
      <c r="M20" s="25">
        <f t="shared" si="4"/>
        <v>150</v>
      </c>
      <c r="N20" s="25">
        <f t="shared" si="4"/>
        <v>318.45</v>
      </c>
      <c r="O20" s="27"/>
      <c r="P20" s="25">
        <f t="shared" si="4"/>
        <v>280.44</v>
      </c>
      <c r="Q20" s="25">
        <f t="shared" si="4"/>
        <v>0</v>
      </c>
      <c r="R20" s="25">
        <f t="shared" si="4"/>
        <v>175</v>
      </c>
      <c r="S20" s="25">
        <f t="shared" si="4"/>
        <v>20</v>
      </c>
      <c r="T20" s="25">
        <f t="shared" si="4"/>
        <v>0</v>
      </c>
      <c r="U20" s="1"/>
      <c r="V20" s="1"/>
      <c r="W20" s="1"/>
      <c r="X20" s="1"/>
      <c r="Y20" s="21"/>
    </row>
    <row r="21" spans="1:25" ht="18.75" x14ac:dyDescent="0.4">
      <c r="A21" s="21"/>
      <c r="B21" s="21"/>
      <c r="C21" s="21"/>
      <c r="D21" s="26"/>
      <c r="E21" s="26"/>
      <c r="F21" s="26"/>
      <c r="G21" s="26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</sheetData>
  <mergeCells count="10">
    <mergeCell ref="D20:G20"/>
    <mergeCell ref="V19:W19"/>
    <mergeCell ref="V18:W18"/>
    <mergeCell ref="D17:G17"/>
    <mergeCell ref="C1:T1"/>
    <mergeCell ref="B2:F2"/>
    <mergeCell ref="H2:N2"/>
    <mergeCell ref="P2:T2"/>
    <mergeCell ref="D18:G18"/>
    <mergeCell ref="D19:G19"/>
  </mergeCells>
  <conditionalFormatting sqref="V4:W15">
    <cfRule type="expression" dxfId="5" priority="6">
      <formula>V4&lt;0</formula>
    </cfRule>
  </conditionalFormatting>
  <conditionalFormatting sqref="V4:W15">
    <cfRule type="expression" dxfId="4" priority="5">
      <formula>V4&gt;0</formula>
    </cfRule>
  </conditionalFormatting>
  <conditionalFormatting sqref="X4:X15">
    <cfRule type="expression" dxfId="3" priority="3">
      <formula>V4&gt;0</formula>
    </cfRule>
    <cfRule type="expression" dxfId="2" priority="4">
      <formula>V4&lt;0</formula>
    </cfRule>
  </conditionalFormatting>
  <conditionalFormatting sqref="V19:W19">
    <cfRule type="expression" dxfId="1" priority="1">
      <formula>V19&gt;0</formula>
    </cfRule>
    <cfRule type="expression" dxfId="0" priority="2">
      <formula>V19&lt;0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2019-10-17T22:37:14Z</dcterms:created>
  <dcterms:modified xsi:type="dcterms:W3CDTF">2019-10-22T11:46:16Z</dcterms:modified>
</cp:coreProperties>
</file>