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TIMES_FULL_STUDENTS_2024/SuppXLS/"/>
    </mc:Choice>
  </mc:AlternateContent>
  <xr:revisionPtr revIDLastSave="3344" documentId="13_ncr:1_{2C3CC1CB-A545-493E-AB3E-21A046C1053E}" xr6:coauthVersionLast="47" xr6:coauthVersionMax="47" xr10:uidLastSave="{5F083496-8822-4862-8B9B-73E01082995E}"/>
  <bookViews>
    <workbookView xWindow="25236" yWindow="540" windowWidth="20388" windowHeight="16212" xr2:uid="{00000000-000D-0000-FFFF-FFFF00000000}"/>
  </bookViews>
  <sheets>
    <sheet name="CAP_BN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0" i="2" l="1"/>
  <c r="M6" i="2" a="1"/>
  <c r="M6" i="2" s="1"/>
  <c r="E6" i="2" a="1"/>
  <c r="E6" i="2" s="1"/>
  <c r="N52" i="2" a="1"/>
  <c r="N52" i="2" s="1"/>
  <c r="N56" i="2" a="1"/>
  <c r="N56" i="2" s="1"/>
  <c r="F56" i="2" a="1"/>
  <c r="F56" i="2" s="1"/>
  <c r="E52" i="2" a="1"/>
  <c r="E52" i="2" s="1"/>
  <c r="F52" i="2" a="1"/>
  <c r="F52" i="2" s="1"/>
  <c r="AE40" i="2"/>
  <c r="AF40" i="2"/>
  <c r="AG40" i="2"/>
  <c r="AH40" i="2"/>
  <c r="AI40" i="2"/>
  <c r="AJ40" i="2"/>
  <c r="AK40" i="2"/>
  <c r="AL40" i="2"/>
  <c r="AM40" i="2"/>
  <c r="AN40" i="2"/>
  <c r="AP40" i="2"/>
  <c r="AR40" i="2"/>
  <c r="AD40" i="2"/>
  <c r="AE39" i="2"/>
  <c r="AF39" i="2"/>
  <c r="AG39" i="2"/>
  <c r="AH39" i="2"/>
  <c r="AI39" i="2"/>
  <c r="AJ39" i="2"/>
  <c r="AK39" i="2"/>
  <c r="AL39" i="2"/>
  <c r="AM39" i="2"/>
  <c r="AN39" i="2"/>
  <c r="AP39" i="2"/>
  <c r="AR39" i="2"/>
  <c r="AD39" i="2"/>
  <c r="N31" i="2" a="1"/>
  <c r="N31" i="2" s="1"/>
  <c r="M31" i="2" a="1"/>
  <c r="M31" i="2" s="1"/>
  <c r="F31" i="2" a="1"/>
  <c r="F31" i="2" s="1"/>
  <c r="E31" i="2" a="1"/>
  <c r="E31" i="2" s="1"/>
  <c r="U47" i="2"/>
  <c r="U51" i="2" s="1"/>
  <c r="V47" i="2"/>
  <c r="V51" i="2" s="1"/>
  <c r="W47" i="2"/>
  <c r="W51" i="2" s="1"/>
  <c r="X47" i="2"/>
  <c r="X51" i="2" s="1"/>
  <c r="Y47" i="2"/>
  <c r="Y51" i="2" s="1"/>
  <c r="Z47" i="2"/>
  <c r="Z50" i="2" s="1"/>
  <c r="AA47" i="2"/>
  <c r="AA51" i="2" s="1"/>
  <c r="U48" i="2"/>
  <c r="U52" i="2" s="1"/>
  <c r="V48" i="2"/>
  <c r="V53" i="2" s="1"/>
  <c r="W48" i="2"/>
  <c r="W53" i="2" s="1"/>
  <c r="X48" i="2"/>
  <c r="X53" i="2" s="1"/>
  <c r="Y48" i="2"/>
  <c r="Y53" i="2" s="1"/>
  <c r="Z48" i="2"/>
  <c r="Z53" i="2" s="1"/>
  <c r="AA48" i="2"/>
  <c r="AA53" i="2" s="1"/>
  <c r="T48" i="2"/>
  <c r="T53" i="2" s="1"/>
  <c r="T47" i="2"/>
  <c r="F35" i="2" l="1" a="1"/>
  <c r="F35" i="2" s="1"/>
  <c r="E35" i="2" a="1"/>
  <c r="E35" i="2" s="1"/>
  <c r="N35" i="2" a="1"/>
  <c r="N35" i="2" s="1"/>
  <c r="M35" i="2" a="1"/>
  <c r="M35" i="2" s="1"/>
  <c r="Y50" i="2"/>
  <c r="AA50" i="2"/>
  <c r="X50" i="2"/>
  <c r="Z51" i="2"/>
  <c r="E45" i="2" s="1" a="1"/>
  <c r="E45" i="2" s="1"/>
  <c r="T52" i="2"/>
  <c r="Z52" i="2"/>
  <c r="Y52" i="2"/>
  <c r="F45" i="2" a="1"/>
  <c r="F45" i="2" s="1"/>
  <c r="T51" i="2"/>
  <c r="M45" i="2" s="1" a="1"/>
  <c r="M45" i="2" s="1"/>
  <c r="AA52" i="2"/>
  <c r="U53" i="2"/>
  <c r="N45" i="2" s="1" a="1"/>
  <c r="N45" i="2" s="1"/>
  <c r="W50" i="2"/>
  <c r="X52" i="2"/>
  <c r="V50" i="2"/>
  <c r="W52" i="2"/>
  <c r="U50" i="2"/>
  <c r="V52" i="2"/>
  <c r="E41" i="2" l="1" a="1"/>
  <c r="E41" i="2" s="1"/>
  <c r="M41" i="2" a="1"/>
  <c r="M41" i="2" s="1"/>
  <c r="F41" i="2" a="1"/>
  <c r="F41" i="2" s="1"/>
  <c r="N41" i="2" a="1"/>
  <c r="N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<sst xmlns="http://schemas.openxmlformats.org/spreadsheetml/2006/main" count="403" uniqueCount="61">
  <si>
    <t>~TFM_INS</t>
  </si>
  <si>
    <t>LimType</t>
  </si>
  <si>
    <t>Attribute</t>
  </si>
  <si>
    <t>Year</t>
  </si>
  <si>
    <t>PL</t>
  </si>
  <si>
    <t>NL</t>
  </si>
  <si>
    <t>Pset_PN</t>
  </si>
  <si>
    <t>POLAND</t>
  </si>
  <si>
    <t>DE SCENARIO</t>
  </si>
  <si>
    <t>GA SCENARIO</t>
  </si>
  <si>
    <t>\I: Bound Type</t>
  </si>
  <si>
    <t>Attribute Name</t>
  </si>
  <si>
    <t>Value in Region [GW]</t>
  </si>
  <si>
    <t>Process Set: Process Name</t>
  </si>
  <si>
    <t>UP</t>
  </si>
  <si>
    <t>CAP_BND</t>
  </si>
  <si>
    <t>NEW_NUC</t>
  </si>
  <si>
    <t>LO</t>
  </si>
  <si>
    <t xml:space="preserve">Climate year </t>
  </si>
  <si>
    <t>Nuclear</t>
  </si>
  <si>
    <t>NETHERLAND</t>
  </si>
  <si>
    <t>\I:</t>
  </si>
  <si>
    <t>*</t>
  </si>
  <si>
    <t>NCAP_BND</t>
  </si>
  <si>
    <t>NEW_CCGT</t>
  </si>
  <si>
    <t>NEW_OCGT</t>
  </si>
  <si>
    <t>NEW_H2_CCGT</t>
  </si>
  <si>
    <t>WIND ONSHORE TRAJECTORY</t>
  </si>
  <si>
    <t>entso scenarios</t>
  </si>
  <si>
    <t>WIND OFFSHORE TRAJECTORY</t>
  </si>
  <si>
    <t>MW</t>
  </si>
  <si>
    <t>LOW</t>
  </si>
  <si>
    <t>BEST ESTIMATE (BE)</t>
  </si>
  <si>
    <t>HIGH</t>
  </si>
  <si>
    <t>BEST ESTIMATE</t>
  </si>
  <si>
    <t>Country</t>
  </si>
  <si>
    <t>NEW_WIND_ON</t>
  </si>
  <si>
    <t>PL00</t>
  </si>
  <si>
    <t>NL00</t>
  </si>
  <si>
    <t>NL60</t>
  </si>
  <si>
    <t>NL6H</t>
  </si>
  <si>
    <t>NEW_WIND_OFF</t>
  </si>
  <si>
    <t>NLA0</t>
  </si>
  <si>
    <t>NLBH</t>
  </si>
  <si>
    <t>NLLL</t>
  </si>
  <si>
    <t>GW</t>
  </si>
  <si>
    <t>NEW_UTI_PV</t>
  </si>
  <si>
    <t>TRAJECtORY</t>
  </si>
  <si>
    <t>Best Estimate</t>
  </si>
  <si>
    <t>NEW_ROOF_PV</t>
  </si>
  <si>
    <t>UTI</t>
  </si>
  <si>
    <t>STORAGE MOVED TO ANOTHER FILE NCAP_STG_LO_UP_RANGE</t>
  </si>
  <si>
    <t>ROOF</t>
  </si>
  <si>
    <t>NEW_UTI_BS</t>
  </si>
  <si>
    <t>NEW_RES_BS</t>
  </si>
  <si>
    <t>PROSUMER BATTERY TRAJECTORY</t>
  </si>
  <si>
    <t>MWh</t>
  </si>
  <si>
    <t>Region</t>
  </si>
  <si>
    <t>North</t>
  </si>
  <si>
    <t>NEW_PHS</t>
  </si>
  <si>
    <t>UTILITY BATTERY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</si>
</sst>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_-* #,##0_-;\-* #,##0_-;_-* &quot;-&quot;??_-;_-@_-"/>
    <numFmt numFmtId="184" formatCode="_-* #,##0.00\ _z_ł_-;\-* #,##0.00\ _z_ł_-;_-* &quot;-&quot;??\ _z_ł_-;_-@_-"/>
  </numFmts>
  <fonts count="119">
    <font>
      <sz val="10"/>
      <name val="Arial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i/>
      <sz val="10"/>
      <color theme="1"/>
      <name val="Calibri Lighq"/>
    </font>
    <font>
      <sz val="11"/>
      <color theme="1"/>
      <name val="Calibri"/>
      <family val="2"/>
      <charset val="238"/>
    </font>
    <font>
      <i/>
      <sz val="10"/>
      <color theme="1"/>
      <name val="Calibri Lighq"/>
    </font>
    <font>
      <sz val="11"/>
      <color rgb="FFFF0000"/>
      <name val="Calibri"/>
      <family val="2"/>
      <scheme val="minor"/>
    </font>
    <font>
      <b/>
      <i/>
      <sz val="10"/>
      <color theme="1"/>
      <name val="Cambria"/>
      <family val="2"/>
      <scheme val="major"/>
    </font>
    <font>
      <i/>
      <sz val="10"/>
      <color theme="1"/>
      <name val="Cambria"/>
      <family val="2"/>
      <scheme val="major"/>
    </font>
    <font>
      <sz val="9"/>
      <color theme="1"/>
      <name val="Calibri"/>
      <family val="2"/>
      <charset val="238"/>
    </font>
    <font>
      <b/>
      <i/>
      <sz val="10"/>
      <color theme="1"/>
      <name val="Calibri"/>
      <family val="2"/>
      <charset val="238"/>
    </font>
    <font>
      <i/>
      <sz val="10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6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19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19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19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25" fillId="0" borderId="0" applyNumberFormat="0" applyFont="0" applyFill="0" applyBorder="0" applyProtection="0">
      <alignment horizontal="left" vertical="center" indent="2"/>
    </xf>
    <xf numFmtId="0" fontId="25" fillId="0" borderId="0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1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19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18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3" borderId="0" applyNumberFormat="0" applyBorder="0" applyAlignment="0" applyProtection="0"/>
    <xf numFmtId="0" fontId="93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18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5" fontId="25" fillId="20" borderId="1">
      <alignment horizontal="center" vertical="center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5" fillId="16" borderId="0" applyNumberFormat="0" applyBorder="0" applyAlignment="0" applyProtection="0"/>
    <xf numFmtId="0" fontId="45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5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5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18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5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18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5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0" fillId="21" borderId="2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43" fillId="0" borderId="0" applyNumberFormat="0" applyFill="0" applyBorder="0" applyAlignment="0" applyProtection="0"/>
    <xf numFmtId="176" fontId="73" fillId="0" borderId="0">
      <protection locked="0"/>
    </xf>
    <xf numFmtId="0" fontId="74" fillId="0" borderId="0"/>
    <xf numFmtId="0" fontId="75" fillId="0" borderId="0"/>
    <xf numFmtId="176" fontId="73" fillId="0" borderId="0">
      <protection locked="0"/>
    </xf>
    <xf numFmtId="177" fontId="73" fillId="0" borderId="0">
      <protection locked="0"/>
    </xf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46" fillId="7" borderId="3" applyNumberFormat="0" applyAlignment="0" applyProtection="0"/>
    <xf numFmtId="0" fontId="46" fillId="7" borderId="3" applyNumberFormat="0" applyAlignment="0" applyProtection="0"/>
    <xf numFmtId="0" fontId="9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46" fillId="7" borderId="3" applyNumberFormat="0" applyAlignment="0" applyProtection="0"/>
    <xf numFmtId="0" fontId="46" fillId="7" borderId="3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47" fillId="21" borderId="2" applyNumberFormat="0" applyAlignment="0" applyProtection="0"/>
    <xf numFmtId="0" fontId="47" fillId="21" borderId="2" applyNumberFormat="0" applyAlignment="0" applyProtection="0"/>
    <xf numFmtId="0" fontId="10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47" fillId="21" borderId="2" applyNumberFormat="0" applyAlignment="0" applyProtection="0"/>
    <xf numFmtId="0" fontId="47" fillId="21" borderId="2" applyNumberFormat="0" applyAlignment="0" applyProtection="0"/>
    <xf numFmtId="0" fontId="73" fillId="0" borderId="0">
      <protection locked="0"/>
    </xf>
    <xf numFmtId="173" fontId="25" fillId="0" borderId="0" applyFont="0" applyFill="0" applyBorder="0" applyAlignment="0" applyProtection="0">
      <alignment wrapText="1"/>
    </xf>
    <xf numFmtId="16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6" fillId="4" borderId="0" applyNumberFormat="0" applyBorder="0" applyAlignment="0" applyProtection="0"/>
    <xf numFmtId="0" fontId="94" fillId="39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9" fillId="7" borderId="3" applyNumberFormat="0" applyAlignment="0" applyProtection="0"/>
    <xf numFmtId="0" fontId="17" fillId="0" borderId="5" applyNumberFormat="0" applyFill="0" applyAlignment="0" applyProtection="0"/>
    <xf numFmtId="0" fontId="16" fillId="0" borderId="0" applyNumberForma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8" fontId="73" fillId="0" borderId="0">
      <protection locked="0"/>
    </xf>
    <xf numFmtId="0" fontId="76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38" fontId="67" fillId="23" borderId="0" applyNumberFormat="0" applyBorder="0" applyAlignment="0" applyProtection="0"/>
    <xf numFmtId="0" fontId="6" fillId="4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3" fillId="0" borderId="6" applyNumberFormat="0" applyFill="0" applyAlignment="0" applyProtection="0"/>
    <xf numFmtId="0" fontId="78" fillId="0" borderId="0">
      <protection locked="0"/>
    </xf>
    <xf numFmtId="0" fontId="3" fillId="0" borderId="6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4" fillId="0" borderId="7" applyNumberFormat="0" applyFill="0" applyAlignment="0" applyProtection="0"/>
    <xf numFmtId="0" fontId="78" fillId="0" borderId="0">
      <protection locked="0"/>
    </xf>
    <xf numFmtId="0" fontId="4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0" fillId="0" borderId="0" applyNumberFormat="0" applyFill="0" applyBorder="0" applyAlignment="0" applyProtection="0"/>
    <xf numFmtId="0" fontId="79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10" fontId="67" fillId="24" borderId="10" applyNumberFormat="0" applyBorder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4" fontId="63" fillId="0" borderId="0" applyBorder="0">
      <alignment horizontal="right" vertical="center"/>
    </xf>
    <xf numFmtId="4" fontId="63" fillId="0" borderId="11">
      <alignment horizontal="right" vertical="center"/>
    </xf>
    <xf numFmtId="40" fontId="64" fillId="0" borderId="0" applyFont="0" applyFill="0" applyBorder="0" applyAlignment="0" applyProtection="0"/>
    <xf numFmtId="4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12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50" fillId="22" borderId="4" applyNumberFormat="0" applyAlignment="0" applyProtection="0"/>
    <xf numFmtId="0" fontId="50" fillId="22" borderId="4" applyNumberFormat="0" applyAlignment="0" applyProtection="0"/>
    <xf numFmtId="0" fontId="13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50" fillId="22" borderId="4" applyNumberFormat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51" fillId="0" borderId="6" applyNumberFormat="0" applyFill="0" applyAlignment="0" applyProtection="0"/>
    <xf numFmtId="0" fontId="51" fillId="0" borderId="6" applyNumberFormat="0" applyFill="0" applyAlignment="0" applyProtection="0"/>
    <xf numFmtId="0" fontId="3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51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52" fillId="0" borderId="7" applyNumberFormat="0" applyFill="0" applyAlignment="0" applyProtection="0"/>
    <xf numFmtId="0" fontId="52" fillId="0" borderId="7" applyNumberFormat="0" applyFill="0" applyAlignment="0" applyProtection="0"/>
    <xf numFmtId="0" fontId="4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52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3" fillId="0" borderId="8" applyNumberFormat="0" applyFill="0" applyAlignment="0" applyProtection="0"/>
    <xf numFmtId="0" fontId="53" fillId="0" borderId="8" applyNumberFormat="0" applyFill="0" applyAlignment="0" applyProtection="0"/>
    <xf numFmtId="0" fontId="5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3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54" fillId="25" borderId="0" applyNumberFormat="0" applyBorder="0" applyAlignment="0" applyProtection="0"/>
    <xf numFmtId="0" fontId="54" fillId="25" borderId="0" applyNumberFormat="0" applyBorder="0" applyAlignment="0" applyProtection="0"/>
    <xf numFmtId="0" fontId="8" fillId="25" borderId="0" applyNumberFormat="0" applyBorder="0" applyAlignment="0" applyProtection="0"/>
    <xf numFmtId="0" fontId="97" fillId="40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54" fillId="25" borderId="0" applyNumberFormat="0" applyBorder="0" applyAlignment="0" applyProtection="0"/>
    <xf numFmtId="0" fontId="54" fillId="25" borderId="0" applyNumberFormat="0" applyBorder="0" applyAlignment="0" applyProtection="0"/>
    <xf numFmtId="37" fontId="80" fillId="0" borderId="0"/>
    <xf numFmtId="43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5" fillId="0" borderId="0" applyNumberFormat="0" applyFill="0" applyBorder="0" applyProtection="0">
      <alignment horizontal="left" vertical="center"/>
    </xf>
    <xf numFmtId="0" fontId="25" fillId="26" borderId="0" applyNumberFormat="0" applyFont="0" applyBorder="0" applyAlignment="0" applyProtection="0"/>
    <xf numFmtId="0" fontId="25" fillId="26" borderId="0" applyNumberFormat="0" applyFont="0" applyBorder="0" applyAlignment="0" applyProtection="0"/>
    <xf numFmtId="0" fontId="33" fillId="0" borderId="0"/>
    <xf numFmtId="0" fontId="66" fillId="0" borderId="0"/>
    <xf numFmtId="0" fontId="15" fillId="0" borderId="0"/>
    <xf numFmtId="0" fontId="66" fillId="0" borderId="0"/>
    <xf numFmtId="0" fontId="15" fillId="0" borderId="0"/>
    <xf numFmtId="0" fontId="1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2" fillId="0" borderId="0"/>
    <xf numFmtId="0" fontId="68" fillId="0" borderId="0"/>
    <xf numFmtId="0" fontId="66" fillId="0" borderId="0"/>
    <xf numFmtId="0" fontId="66" fillId="0" borderId="0"/>
    <xf numFmtId="0" fontId="6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68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1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19" fillId="27" borderId="13" applyNumberFormat="0" applyFon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55" fillId="21" borderId="3" applyNumberFormat="0" applyAlignment="0" applyProtection="0"/>
    <xf numFmtId="0" fontId="55" fillId="21" borderId="3" applyNumberFormat="0" applyAlignment="0" applyProtection="0"/>
    <xf numFmtId="0" fontId="11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55" fillId="21" borderId="3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10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5" borderId="14" applyNumberFormat="0" applyProtection="0">
      <alignment vertical="center"/>
    </xf>
    <xf numFmtId="4" fontId="83" fillId="28" borderId="14" applyNumberFormat="0" applyProtection="0">
      <alignment vertical="center"/>
    </xf>
    <xf numFmtId="4" fontId="82" fillId="28" borderId="14" applyNumberFormat="0" applyProtection="0">
      <alignment horizontal="left" vertical="center" indent="1"/>
    </xf>
    <xf numFmtId="0" fontId="82" fillId="28" borderId="14" applyNumberFormat="0" applyProtection="0">
      <alignment horizontal="left" vertical="top" indent="1"/>
    </xf>
    <xf numFmtId="4" fontId="82" fillId="29" borderId="0" applyNumberFormat="0" applyProtection="0">
      <alignment horizontal="left" vertical="center" indent="1"/>
    </xf>
    <xf numFmtId="4" fontId="84" fillId="3" borderId="14" applyNumberFormat="0" applyProtection="0">
      <alignment horizontal="right" vertical="center"/>
    </xf>
    <xf numFmtId="4" fontId="84" fillId="9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5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8" borderId="14" applyNumberFormat="0" applyProtection="0">
      <alignment horizontal="right" vertical="center"/>
    </xf>
    <xf numFmtId="4" fontId="84" fillId="30" borderId="14" applyNumberFormat="0" applyProtection="0">
      <alignment horizontal="right" vertical="center"/>
    </xf>
    <xf numFmtId="4" fontId="84" fillId="10" borderId="14" applyNumberFormat="0" applyProtection="0">
      <alignment horizontal="right" vertical="center"/>
    </xf>
    <xf numFmtId="4" fontId="82" fillId="31" borderId="15" applyNumberFormat="0" applyProtection="0">
      <alignment horizontal="left" vertical="center" indent="1"/>
    </xf>
    <xf numFmtId="4" fontId="84" fillId="32" borderId="0" applyNumberFormat="0" applyProtection="0">
      <alignment horizontal="left" vertical="center" indent="1"/>
    </xf>
    <xf numFmtId="4" fontId="85" fillId="33" borderId="0" applyNumberFormat="0" applyProtection="0">
      <alignment horizontal="left" vertical="center" indent="1"/>
    </xf>
    <xf numFmtId="4" fontId="84" fillId="34" borderId="14" applyNumberFormat="0" applyProtection="0">
      <alignment horizontal="right" vertical="center"/>
    </xf>
    <xf numFmtId="4" fontId="84" fillId="32" borderId="0" applyNumberFormat="0" applyProtection="0">
      <alignment horizontal="left" vertical="center" indent="1"/>
    </xf>
    <xf numFmtId="4" fontId="84" fillId="29" borderId="0" applyNumberFormat="0" applyProtection="0">
      <alignment horizontal="left" vertical="center" indent="1"/>
    </xf>
    <xf numFmtId="0" fontId="25" fillId="33" borderId="14" applyNumberFormat="0" applyProtection="0">
      <alignment horizontal="left" vertical="center" indent="1"/>
    </xf>
    <xf numFmtId="0" fontId="25" fillId="33" borderId="14" applyNumberFormat="0" applyProtection="0">
      <alignment horizontal="left" vertical="top" indent="1"/>
    </xf>
    <xf numFmtId="0" fontId="25" fillId="29" borderId="14" applyNumberFormat="0" applyProtection="0">
      <alignment horizontal="left" vertical="center" indent="1"/>
    </xf>
    <xf numFmtId="0" fontId="25" fillId="29" borderId="14" applyNumberFormat="0" applyProtection="0">
      <alignment horizontal="left" vertical="top" indent="1"/>
    </xf>
    <xf numFmtId="0" fontId="25" fillId="20" borderId="14" applyNumberFormat="0" applyProtection="0">
      <alignment horizontal="left" vertical="center" indent="1"/>
    </xf>
    <xf numFmtId="0" fontId="25" fillId="20" borderId="14" applyNumberFormat="0" applyProtection="0">
      <alignment horizontal="left" vertical="top" indent="1"/>
    </xf>
    <xf numFmtId="0" fontId="25" fillId="35" borderId="14" applyNumberFormat="0" applyProtection="0">
      <alignment horizontal="left" vertical="center" indent="1"/>
    </xf>
    <xf numFmtId="0" fontId="25" fillId="35" borderId="14" applyNumberFormat="0" applyProtection="0">
      <alignment horizontal="left" vertical="top" indent="1"/>
    </xf>
    <xf numFmtId="4" fontId="84" fillId="24" borderId="14" applyNumberFormat="0" applyProtection="0">
      <alignment vertical="center"/>
    </xf>
    <xf numFmtId="4" fontId="86" fillId="24" borderId="14" applyNumberFormat="0" applyProtection="0">
      <alignment vertical="center"/>
    </xf>
    <xf numFmtId="4" fontId="84" fillId="24" borderId="14" applyNumberFormat="0" applyProtection="0">
      <alignment horizontal="left" vertical="center" indent="1"/>
    </xf>
    <xf numFmtId="0" fontId="84" fillId="24" borderId="14" applyNumberFormat="0" applyProtection="0">
      <alignment horizontal="left" vertical="top" indent="1"/>
    </xf>
    <xf numFmtId="4" fontId="84" fillId="32" borderId="14" applyNumberFormat="0" applyProtection="0">
      <alignment horizontal="right" vertical="center"/>
    </xf>
    <xf numFmtId="4" fontId="86" fillId="32" borderId="14" applyNumberFormat="0" applyProtection="0">
      <alignment horizontal="right" vertical="center"/>
    </xf>
    <xf numFmtId="4" fontId="84" fillId="34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7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7" fillId="3" borderId="0" applyNumberFormat="0" applyBorder="0" applyAlignment="0" applyProtection="0"/>
    <xf numFmtId="0" fontId="63" fillId="26" borderId="10"/>
    <xf numFmtId="0" fontId="42" fillId="0" borderId="0"/>
    <xf numFmtId="0" fontId="25" fillId="0" borderId="0"/>
    <xf numFmtId="0" fontId="41" fillId="0" borderId="0"/>
    <xf numFmtId="0" fontId="92" fillId="0" borderId="0"/>
    <xf numFmtId="0" fontId="92" fillId="0" borderId="0"/>
    <xf numFmtId="0" fontId="41" fillId="0" borderId="0"/>
    <xf numFmtId="0" fontId="92" fillId="0" borderId="0"/>
    <xf numFmtId="0" fontId="92" fillId="0" borderId="0"/>
    <xf numFmtId="0" fontId="99" fillId="0" borderId="0"/>
    <xf numFmtId="0" fontId="99" fillId="0" borderId="0"/>
    <xf numFmtId="0" fontId="99" fillId="0" borderId="0"/>
    <xf numFmtId="0" fontId="92" fillId="0" borderId="0"/>
    <xf numFmtId="0" fontId="92" fillId="0" borderId="0"/>
    <xf numFmtId="0" fontId="92" fillId="0" borderId="0"/>
    <xf numFmtId="0" fontId="25" fillId="0" borderId="0"/>
    <xf numFmtId="0" fontId="25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64" fillId="0" borderId="0"/>
    <xf numFmtId="0" fontId="25" fillId="0" borderId="0"/>
    <xf numFmtId="0" fontId="25" fillId="0" borderId="0"/>
    <xf numFmtId="0" fontId="25" fillId="0" borderId="0"/>
    <xf numFmtId="0" fontId="67" fillId="0" borderId="0"/>
    <xf numFmtId="0" fontId="67" fillId="0" borderId="0"/>
    <xf numFmtId="0" fontId="67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67" fillId="0" borderId="0"/>
    <xf numFmtId="0" fontId="92" fillId="0" borderId="0"/>
    <xf numFmtId="0" fontId="67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25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5" fillId="38" borderId="0" applyNumberFormat="0" applyBorder="0">
      <alignment horizontal="center" wrapText="1"/>
    </xf>
    <xf numFmtId="0" fontId="25" fillId="38" borderId="0" applyNumberFormat="0" applyBorder="0">
      <alignment wrapText="1"/>
    </xf>
    <xf numFmtId="0" fontId="25" fillId="0" borderId="0" applyNumberFormat="0" applyFill="0" applyBorder="0" applyProtection="0">
      <alignment horizontal="right" wrapText="1"/>
    </xf>
    <xf numFmtId="179" fontId="25" fillId="0" borderId="0" applyFill="0" applyBorder="0" applyAlignment="0" applyProtection="0">
      <alignment wrapText="1"/>
    </xf>
    <xf numFmtId="180" fontId="25" fillId="0" borderId="0" applyFill="0" applyBorder="0" applyAlignment="0" applyProtection="0">
      <alignment wrapText="1"/>
    </xf>
    <xf numFmtId="181" fontId="25" fillId="0" borderId="0" applyFill="0" applyBorder="0" applyAlignment="0" applyProtection="0">
      <alignment wrapText="1"/>
    </xf>
    <xf numFmtId="0" fontId="25" fillId="0" borderId="0" applyNumberFormat="0" applyFill="0" applyBorder="0" applyProtection="0">
      <alignment horizontal="right" wrapText="1"/>
    </xf>
    <xf numFmtId="0" fontId="25" fillId="0" borderId="0" applyNumberFormat="0" applyFill="0" applyBorder="0">
      <alignment horizontal="right" wrapText="1"/>
    </xf>
    <xf numFmtId="17" fontId="25" fillId="0" borderId="0" applyFill="0" applyBorder="0">
      <alignment horizontal="right" wrapText="1"/>
    </xf>
    <xf numFmtId="164" fontId="2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56" fillId="0" borderId="5" applyNumberFormat="0" applyFill="0" applyAlignment="0" applyProtection="0"/>
    <xf numFmtId="0" fontId="56" fillId="0" borderId="5" applyNumberFormat="0" applyFill="0" applyAlignment="0" applyProtection="0"/>
    <xf numFmtId="0" fontId="17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56" fillId="0" borderId="5" applyNumberFormat="0" applyFill="0" applyAlignment="0" applyProtection="0"/>
    <xf numFmtId="0" fontId="5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5" applyNumberFormat="0" applyFill="0" applyAlignment="0" applyProtection="0"/>
    <xf numFmtId="0" fontId="78" fillId="0" borderId="0">
      <protection locked="0"/>
    </xf>
    <xf numFmtId="0" fontId="17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7" fontId="67" fillId="28" borderId="0" applyNumberFormat="0" applyBorder="0" applyAlignment="0" applyProtection="0"/>
    <xf numFmtId="37" fontId="67" fillId="0" borderId="0"/>
    <xf numFmtId="37" fontId="67" fillId="28" borderId="0" applyNumberFormat="0" applyBorder="0" applyAlignment="0" applyProtection="0"/>
    <xf numFmtId="3" fontId="89" fillId="0" borderId="9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5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12" fillId="0" borderId="12" applyNumberFormat="0" applyFill="0" applyAlignment="0" applyProtection="0"/>
    <xf numFmtId="166" fontId="25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82" fontId="90" fillId="0" borderId="0">
      <alignment horizontal="right" vertical="center"/>
    </xf>
    <xf numFmtId="0" fontId="13" fillId="22" borderId="4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4" fontId="63" fillId="0" borderId="0"/>
    <xf numFmtId="0" fontId="40" fillId="0" borderId="0" applyNumberFormat="0" applyFill="0" applyBorder="0" applyAlignment="0" applyProtection="0">
      <alignment vertical="center"/>
    </xf>
    <xf numFmtId="43" fontId="104" fillId="0" borderId="0" applyFont="0" applyFill="0" applyBorder="0" applyAlignment="0" applyProtection="0"/>
  </cellStyleXfs>
  <cellXfs count="80">
    <xf numFmtId="0" fontId="0" fillId="0" borderId="0" xfId="0"/>
    <xf numFmtId="0" fontId="0" fillId="45" borderId="0" xfId="0" applyFill="1"/>
    <xf numFmtId="0" fontId="102" fillId="41" borderId="18" xfId="0" applyFont="1" applyFill="1" applyBorder="1" applyAlignment="1">
      <alignment horizontal="center" vertical="center" wrapText="1"/>
    </xf>
    <xf numFmtId="0" fontId="15" fillId="0" borderId="0" xfId="0" applyFont="1"/>
    <xf numFmtId="0" fontId="101" fillId="43" borderId="0" xfId="0" applyFont="1" applyFill="1"/>
    <xf numFmtId="0" fontId="101" fillId="44" borderId="0" xfId="0" applyFont="1" applyFill="1"/>
    <xf numFmtId="0" fontId="101" fillId="42" borderId="20" xfId="0" applyFont="1" applyFill="1" applyBorder="1" applyAlignment="1">
      <alignment horizontal="center" vertical="center" wrapText="1"/>
    </xf>
    <xf numFmtId="0" fontId="101" fillId="46" borderId="21" xfId="0" applyFont="1" applyFill="1" applyBorder="1"/>
    <xf numFmtId="0" fontId="103" fillId="43" borderId="0" xfId="0" applyFont="1" applyFill="1"/>
    <xf numFmtId="0" fontId="105" fillId="0" borderId="0" xfId="0" applyFont="1"/>
    <xf numFmtId="0" fontId="106" fillId="0" borderId="0" xfId="0" applyFont="1" applyAlignment="1">
      <alignment horizontal="center"/>
    </xf>
    <xf numFmtId="0" fontId="106" fillId="47" borderId="26" xfId="0" applyFont="1" applyFill="1" applyBorder="1" applyAlignment="1">
      <alignment horizontal="center"/>
    </xf>
    <xf numFmtId="0" fontId="106" fillId="49" borderId="27" xfId="0" applyFont="1" applyFill="1" applyBorder="1" applyAlignment="1">
      <alignment horizontal="center"/>
    </xf>
    <xf numFmtId="183" fontId="108" fillId="50" borderId="26" xfId="1261" applyNumberFormat="1" applyFont="1" applyFill="1" applyBorder="1" applyAlignment="1">
      <alignment horizontal="center"/>
    </xf>
    <xf numFmtId="183" fontId="108" fillId="52" borderId="27" xfId="1261" applyNumberFormat="1" applyFont="1" applyFill="1" applyBorder="1" applyAlignment="1">
      <alignment horizontal="center"/>
    </xf>
    <xf numFmtId="184" fontId="0" fillId="0" borderId="0" xfId="0" applyNumberFormat="1"/>
    <xf numFmtId="0" fontId="100" fillId="0" borderId="0" xfId="0" applyFont="1"/>
    <xf numFmtId="2" fontId="101" fillId="44" borderId="0" xfId="0" applyNumberFormat="1" applyFont="1" applyFill="1"/>
    <xf numFmtId="2" fontId="101" fillId="46" borderId="21" xfId="0" applyNumberFormat="1" applyFont="1" applyFill="1" applyBorder="1"/>
    <xf numFmtId="0" fontId="110" fillId="0" borderId="0" xfId="0" applyFont="1"/>
    <xf numFmtId="0" fontId="106" fillId="0" borderId="0" xfId="0" applyFont="1"/>
    <xf numFmtId="2" fontId="101" fillId="43" borderId="0" xfId="0" applyNumberFormat="1" applyFont="1" applyFill="1"/>
    <xf numFmtId="0" fontId="101" fillId="53" borderId="0" xfId="0" applyFont="1" applyFill="1"/>
    <xf numFmtId="2" fontId="101" fillId="53" borderId="0" xfId="0" applyNumberFormat="1" applyFont="1" applyFill="1"/>
    <xf numFmtId="0" fontId="0" fillId="0" borderId="0" xfId="0" applyAlignment="1">
      <alignment horizontal="center"/>
    </xf>
    <xf numFmtId="0" fontId="113" fillId="0" borderId="0" xfId="0" applyFont="1" applyAlignment="1">
      <alignment horizontal="right"/>
    </xf>
    <xf numFmtId="0" fontId="113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183" fontId="0" fillId="0" borderId="0" xfId="1261" applyNumberFormat="1" applyFont="1" applyFill="1"/>
    <xf numFmtId="0" fontId="116" fillId="54" borderId="30" xfId="0" applyFont="1" applyFill="1" applyBorder="1" applyAlignment="1">
      <alignment horizontal="center" vertical="center"/>
    </xf>
    <xf numFmtId="0" fontId="99" fillId="0" borderId="30" xfId="0" applyFont="1" applyBorder="1" applyAlignment="1">
      <alignment vertical="center"/>
    </xf>
    <xf numFmtId="0" fontId="116" fillId="54" borderId="31" xfId="0" applyFont="1" applyFill="1" applyBorder="1" applyAlignment="1">
      <alignment horizontal="right"/>
    </xf>
    <xf numFmtId="0" fontId="101" fillId="0" borderId="22" xfId="0" applyFont="1" applyBorder="1" applyAlignment="1">
      <alignment vertical="center"/>
    </xf>
    <xf numFmtId="0" fontId="101" fillId="43" borderId="19" xfId="0" applyFont="1" applyFill="1" applyBorder="1"/>
    <xf numFmtId="2" fontId="101" fillId="43" borderId="19" xfId="0" applyNumberFormat="1" applyFont="1" applyFill="1" applyBorder="1"/>
    <xf numFmtId="0" fontId="101" fillId="45" borderId="0" xfId="0" applyFont="1" applyFill="1"/>
    <xf numFmtId="0" fontId="117" fillId="55" borderId="0" xfId="0" applyFont="1" applyFill="1"/>
    <xf numFmtId="0" fontId="118" fillId="55" borderId="0" xfId="0" applyFont="1" applyFill="1"/>
    <xf numFmtId="0" fontId="0" fillId="55" borderId="0" xfId="0" applyFill="1"/>
    <xf numFmtId="0" fontId="101" fillId="46" borderId="33" xfId="0" applyFont="1" applyFill="1" applyBorder="1"/>
    <xf numFmtId="0" fontId="101" fillId="46" borderId="32" xfId="0" applyFont="1" applyFill="1" applyBorder="1"/>
    <xf numFmtId="0" fontId="101" fillId="44" borderId="19" xfId="0" applyFont="1" applyFill="1" applyBorder="1"/>
    <xf numFmtId="0" fontId="116" fillId="54" borderId="28" xfId="0" applyFont="1" applyFill="1" applyBorder="1" applyAlignment="1">
      <alignment horizontal="center"/>
    </xf>
    <xf numFmtId="0" fontId="116" fillId="54" borderId="29" xfId="0" applyFont="1" applyFill="1" applyBorder="1" applyAlignment="1">
      <alignment horizontal="center"/>
    </xf>
    <xf numFmtId="0" fontId="106" fillId="47" borderId="23" xfId="0" applyFont="1" applyFill="1" applyBorder="1" applyAlignment="1">
      <alignment horizontal="center"/>
    </xf>
    <xf numFmtId="0" fontId="106" fillId="47" borderId="24" xfId="0" applyFont="1" applyFill="1" applyBorder="1" applyAlignment="1">
      <alignment horizontal="center"/>
    </xf>
    <xf numFmtId="0" fontId="107" fillId="48" borderId="24" xfId="0" applyFont="1" applyFill="1" applyBorder="1" applyAlignment="1">
      <alignment horizontal="center"/>
    </xf>
    <xf numFmtId="0" fontId="106" fillId="49" borderId="24" xfId="0" applyFont="1" applyFill="1" applyBorder="1" applyAlignment="1">
      <alignment horizontal="center"/>
    </xf>
    <xf numFmtId="0" fontId="106" fillId="49" borderId="25" xfId="0" applyFont="1" applyFill="1" applyBorder="1" applyAlignment="1">
      <alignment horizontal="center"/>
    </xf>
    <xf numFmtId="0" fontId="106" fillId="47" borderId="0" xfId="0" applyFont="1" applyFill="1" applyAlignment="1">
      <alignment horizontal="center"/>
    </xf>
    <xf numFmtId="0" fontId="111" fillId="48" borderId="0" xfId="0" applyFont="1" applyFill="1" applyAlignment="1">
      <alignment horizontal="center"/>
    </xf>
    <xf numFmtId="0" fontId="106" fillId="49" borderId="0" xfId="0" applyFont="1" applyFill="1" applyAlignment="1">
      <alignment horizontal="center"/>
    </xf>
    <xf numFmtId="0" fontId="116" fillId="54" borderId="34" xfId="0" applyFont="1" applyFill="1" applyBorder="1" applyAlignment="1">
      <alignment horizontal="center"/>
    </xf>
    <xf numFmtId="0" fontId="99" fillId="0" borderId="34" xfId="0" applyFont="1" applyBorder="1" applyAlignment="1">
      <alignment vertical="center"/>
    </xf>
    <xf numFmtId="0" fontId="116" fillId="54" borderId="34" xfId="0" applyFont="1" applyFill="1" applyBorder="1" applyAlignment="1">
      <alignment horizontal="center" vertical="center"/>
    </xf>
    <xf numFmtId="0" fontId="106" fillId="47" borderId="34" xfId="0" applyFont="1" applyFill="1" applyBorder="1" applyAlignment="1">
      <alignment horizontal="center"/>
    </xf>
    <xf numFmtId="0" fontId="111" fillId="51" borderId="34" xfId="0" applyFont="1" applyFill="1" applyBorder="1" applyAlignment="1">
      <alignment horizontal="center"/>
    </xf>
    <xf numFmtId="0" fontId="106" fillId="49" borderId="34" xfId="0" applyFont="1" applyFill="1" applyBorder="1" applyAlignment="1">
      <alignment horizontal="center"/>
    </xf>
    <xf numFmtId="0" fontId="106" fillId="47" borderId="34" xfId="0" applyFont="1" applyFill="1" applyBorder="1" applyAlignment="1">
      <alignment horizontal="center"/>
    </xf>
    <xf numFmtId="0" fontId="111" fillId="48" borderId="34" xfId="0" applyFont="1" applyFill="1" applyBorder="1" applyAlignment="1">
      <alignment horizontal="center"/>
    </xf>
    <xf numFmtId="0" fontId="106" fillId="49" borderId="34" xfId="0" applyFont="1" applyFill="1" applyBorder="1" applyAlignment="1">
      <alignment horizontal="center"/>
    </xf>
    <xf numFmtId="0" fontId="111" fillId="51" borderId="34" xfId="0" applyFont="1" applyFill="1" applyBorder="1" applyAlignment="1">
      <alignment horizontal="center"/>
    </xf>
    <xf numFmtId="183" fontId="0" fillId="50" borderId="34" xfId="1261" applyNumberFormat="1" applyFont="1" applyFill="1" applyBorder="1" applyAlignment="1">
      <alignment horizontal="center"/>
    </xf>
    <xf numFmtId="183" fontId="112" fillId="51" borderId="34" xfId="1261" applyNumberFormat="1" applyFont="1" applyFill="1" applyBorder="1" applyAlignment="1">
      <alignment horizontal="center"/>
    </xf>
    <xf numFmtId="183" fontId="0" fillId="52" borderId="34" xfId="1261" applyNumberFormat="1" applyFont="1" applyFill="1" applyBorder="1" applyAlignment="1">
      <alignment horizontal="center"/>
    </xf>
    <xf numFmtId="0" fontId="107" fillId="48" borderId="34" xfId="0" applyFont="1" applyFill="1" applyBorder="1" applyAlignment="1">
      <alignment horizontal="center"/>
    </xf>
    <xf numFmtId="183" fontId="108" fillId="50" borderId="34" xfId="1261" applyNumberFormat="1" applyFont="1" applyFill="1" applyBorder="1" applyAlignment="1">
      <alignment horizontal="center"/>
    </xf>
    <xf numFmtId="183" fontId="109" fillId="51" borderId="34" xfId="1261" applyNumberFormat="1" applyFont="1" applyFill="1" applyBorder="1" applyAlignment="1">
      <alignment horizontal="center"/>
    </xf>
    <xf numFmtId="183" fontId="108" fillId="52" borderId="34" xfId="1261" applyNumberFormat="1" applyFont="1" applyFill="1" applyBorder="1" applyAlignment="1">
      <alignment horizontal="center"/>
    </xf>
    <xf numFmtId="0" fontId="111" fillId="48" borderId="34" xfId="0" applyFont="1" applyFill="1" applyBorder="1" applyAlignment="1">
      <alignment horizontal="center"/>
    </xf>
    <xf numFmtId="183" fontId="106" fillId="47" borderId="34" xfId="1261" applyNumberFormat="1" applyFont="1" applyFill="1" applyBorder="1" applyAlignment="1">
      <alignment horizontal="center" vertical="center"/>
    </xf>
    <xf numFmtId="183" fontId="114" fillId="48" borderId="34" xfId="1261" applyNumberFormat="1" applyFont="1" applyFill="1" applyBorder="1" applyAlignment="1">
      <alignment horizontal="center" vertical="center"/>
    </xf>
    <xf numFmtId="183" fontId="106" fillId="49" borderId="34" xfId="1261" applyNumberFormat="1" applyFont="1" applyFill="1" applyBorder="1" applyAlignment="1">
      <alignment horizontal="center" vertical="center"/>
    </xf>
    <xf numFmtId="0" fontId="106" fillId="47" borderId="34" xfId="1261" applyNumberFormat="1" applyFont="1" applyFill="1" applyBorder="1" applyAlignment="1">
      <alignment horizontal="center" vertical="center"/>
    </xf>
    <xf numFmtId="0" fontId="114" fillId="48" borderId="34" xfId="1261" applyNumberFormat="1" applyFont="1" applyFill="1" applyBorder="1" applyAlignment="1">
      <alignment horizontal="center" vertical="center"/>
    </xf>
    <xf numFmtId="0" fontId="106" fillId="49" borderId="34" xfId="1261" applyNumberFormat="1" applyFont="1" applyFill="1" applyBorder="1" applyAlignment="1">
      <alignment horizontal="center" vertical="center"/>
    </xf>
    <xf numFmtId="183" fontId="0" fillId="50" borderId="34" xfId="1261" applyNumberFormat="1" applyFont="1" applyFill="1" applyBorder="1" applyAlignment="1">
      <alignment horizontal="center" vertical="center"/>
    </xf>
    <xf numFmtId="183" fontId="115" fillId="51" borderId="34" xfId="1261" applyNumberFormat="1" applyFont="1" applyFill="1" applyBorder="1" applyAlignment="1">
      <alignment horizontal="center" vertical="center"/>
    </xf>
    <xf numFmtId="183" fontId="0" fillId="52" borderId="34" xfId="1261" applyNumberFormat="1" applyFont="1" applyFill="1" applyBorder="1" applyAlignment="1">
      <alignment horizontal="center" vertical="center"/>
    </xf>
  </cellXfs>
  <cellStyles count="1262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Dziesiętny" xfId="1261" builtinId="3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2"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9493-8910-4400-8868-45B910E390AB}">
  <dimension ref="B3:AR67"/>
  <sheetViews>
    <sheetView tabSelected="1" topLeftCell="A24" workbookViewId="0">
      <selection activeCell="E47" sqref="E47"/>
    </sheetView>
  </sheetViews>
  <sheetFormatPr defaultRowHeight="13.15"/>
  <cols>
    <col min="1" max="1" width="2.5703125" customWidth="1"/>
    <col min="2" max="2" width="15.28515625" customWidth="1"/>
    <col min="3" max="3" width="15.140625" customWidth="1"/>
    <col min="4" max="4" width="17.140625" customWidth="1"/>
    <col min="5" max="6" width="13.85546875" bestFit="1" customWidth="1"/>
    <col min="7" max="7" width="16.5703125" customWidth="1"/>
    <col min="10" max="10" width="11.7109375" bestFit="1" customWidth="1"/>
    <col min="11" max="11" width="10.7109375" bestFit="1" customWidth="1"/>
    <col min="12" max="12" width="5" bestFit="1" customWidth="1"/>
    <col min="13" max="13" width="11.5703125" bestFit="1" customWidth="1"/>
    <col min="14" max="14" width="13.85546875" bestFit="1" customWidth="1"/>
    <col min="15" max="15" width="16" bestFit="1" customWidth="1"/>
    <col min="16" max="16" width="16" customWidth="1"/>
    <col min="21" max="28" width="11.28515625" customWidth="1"/>
  </cols>
  <sheetData>
    <row r="3" spans="2:24" ht="18.75" customHeight="1" thickBot="1">
      <c r="B3" s="8" t="s">
        <v>0</v>
      </c>
      <c r="C3" s="8"/>
      <c r="D3" s="8"/>
      <c r="E3" s="8"/>
      <c r="F3" s="8"/>
      <c r="G3" s="8"/>
      <c r="J3" s="8" t="s">
        <v>0</v>
      </c>
      <c r="K3" s="8"/>
      <c r="L3" s="8"/>
      <c r="M3" s="8"/>
      <c r="N3" s="8"/>
      <c r="O3" s="8"/>
    </row>
    <row r="4" spans="2:24" ht="15" thickBo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R4" s="53" t="s">
        <v>7</v>
      </c>
      <c r="S4" s="43" t="s">
        <v>8</v>
      </c>
      <c r="T4" s="44"/>
      <c r="U4" s="44"/>
      <c r="V4" s="44" t="s">
        <v>9</v>
      </c>
      <c r="W4" s="44"/>
      <c r="X4" s="44"/>
    </row>
    <row r="5" spans="2:24" ht="27" thickBot="1">
      <c r="B5" s="6" t="s">
        <v>10</v>
      </c>
      <c r="C5" s="6" t="s">
        <v>11</v>
      </c>
      <c r="D5" s="6" t="s">
        <v>3</v>
      </c>
      <c r="E5" s="6" t="s">
        <v>12</v>
      </c>
      <c r="F5" s="6" t="s">
        <v>12</v>
      </c>
      <c r="G5" s="6" t="s">
        <v>13</v>
      </c>
      <c r="J5" s="6" t="s">
        <v>10</v>
      </c>
      <c r="K5" s="6" t="s">
        <v>11</v>
      </c>
      <c r="L5" s="6" t="s">
        <v>3</v>
      </c>
      <c r="M5" s="6" t="s">
        <v>12</v>
      </c>
      <c r="N5" s="6" t="s">
        <v>12</v>
      </c>
      <c r="O5" s="6" t="s">
        <v>13</v>
      </c>
      <c r="R5" s="32" t="s">
        <v>3</v>
      </c>
      <c r="S5" s="30">
        <v>2035</v>
      </c>
      <c r="T5" s="30">
        <v>2040</v>
      </c>
      <c r="U5" s="30">
        <v>2050</v>
      </c>
      <c r="V5" s="30">
        <v>2035</v>
      </c>
      <c r="W5" s="30">
        <v>2040</v>
      </c>
      <c r="X5" s="30">
        <v>2050</v>
      </c>
    </row>
    <row r="6" spans="2:24" ht="18.75" customHeight="1">
      <c r="B6" s="4" t="s">
        <v>14</v>
      </c>
      <c r="C6" s="4" t="s">
        <v>15</v>
      </c>
      <c r="D6" s="36">
        <v>2035</v>
      </c>
      <c r="E6" s="4" cm="1">
        <f t="array" ref="E6:E8">TRANSPOSE(V7:X7)/1000</f>
        <v>4.875</v>
      </c>
      <c r="F6" s="4">
        <v>0</v>
      </c>
      <c r="G6" s="4" t="s">
        <v>16</v>
      </c>
      <c r="J6" s="4" t="s">
        <v>17</v>
      </c>
      <c r="K6" s="4" t="s">
        <v>15</v>
      </c>
      <c r="L6" s="36">
        <v>2035</v>
      </c>
      <c r="M6" s="4" cm="1">
        <f t="array" ref="M6:M8">TRANSPOSE(S7:U7)/1000</f>
        <v>2.2200000000000002</v>
      </c>
      <c r="N6" s="4">
        <v>0</v>
      </c>
      <c r="O6" s="4" t="s">
        <v>16</v>
      </c>
      <c r="R6" s="32" t="s">
        <v>18</v>
      </c>
      <c r="S6" s="30">
        <v>2009</v>
      </c>
      <c r="T6" s="30">
        <v>2009</v>
      </c>
      <c r="U6" s="30">
        <v>2009</v>
      </c>
      <c r="V6" s="30">
        <v>2009</v>
      </c>
      <c r="W6" s="30">
        <v>2009</v>
      </c>
      <c r="X6" s="30">
        <v>2009</v>
      </c>
    </row>
    <row r="7" spans="2:24" ht="18.75" customHeight="1">
      <c r="B7" s="5" t="s">
        <v>14</v>
      </c>
      <c r="C7" s="5" t="s">
        <v>15</v>
      </c>
      <c r="D7" s="5">
        <v>2040</v>
      </c>
      <c r="E7" s="5">
        <v>8.6300000000000008</v>
      </c>
      <c r="F7" s="5">
        <v>0</v>
      </c>
      <c r="G7" s="5" t="s">
        <v>16</v>
      </c>
      <c r="J7" s="5" t="s">
        <v>17</v>
      </c>
      <c r="K7" s="5" t="s">
        <v>15</v>
      </c>
      <c r="L7" s="5">
        <v>2040</v>
      </c>
      <c r="M7" s="5">
        <v>4.4400000000000004</v>
      </c>
      <c r="N7" s="5">
        <v>0</v>
      </c>
      <c r="O7" s="5" t="s">
        <v>16</v>
      </c>
      <c r="R7" s="33" t="s">
        <v>19</v>
      </c>
      <c r="S7" s="31">
        <v>2220</v>
      </c>
      <c r="T7" s="31">
        <v>4440</v>
      </c>
      <c r="U7" s="31">
        <v>6660</v>
      </c>
      <c r="V7" s="54">
        <v>4875</v>
      </c>
      <c r="W7" s="54">
        <v>8630</v>
      </c>
      <c r="X7" s="54">
        <v>15000</v>
      </c>
    </row>
    <row r="8" spans="2:24" ht="18.75" customHeight="1">
      <c r="B8" s="4" t="s">
        <v>14</v>
      </c>
      <c r="C8" s="4" t="s">
        <v>15</v>
      </c>
      <c r="D8" s="4">
        <v>2050</v>
      </c>
      <c r="E8" s="4">
        <v>15</v>
      </c>
      <c r="F8" s="4">
        <v>0</v>
      </c>
      <c r="G8" s="4" t="s">
        <v>16</v>
      </c>
      <c r="J8" s="4" t="s">
        <v>17</v>
      </c>
      <c r="K8" s="4" t="s">
        <v>15</v>
      </c>
      <c r="L8" s="4">
        <v>2050</v>
      </c>
      <c r="M8" s="4">
        <v>6.66</v>
      </c>
      <c r="N8" s="4">
        <v>0</v>
      </c>
      <c r="O8" s="4" t="s">
        <v>16</v>
      </c>
      <c r="R8" s="55" t="s">
        <v>20</v>
      </c>
    </row>
    <row r="9" spans="2:24" ht="18.75" customHeight="1">
      <c r="B9" s="7" t="s">
        <v>21</v>
      </c>
      <c r="C9" s="7"/>
      <c r="D9" s="7"/>
      <c r="E9" s="7"/>
      <c r="F9" s="7"/>
      <c r="G9" s="7"/>
      <c r="J9" s="7" t="s">
        <v>21</v>
      </c>
      <c r="K9" s="7"/>
      <c r="L9" s="7"/>
      <c r="M9" s="7"/>
      <c r="N9" s="7"/>
      <c r="O9" s="7"/>
      <c r="R9" s="33" t="s">
        <v>19</v>
      </c>
      <c r="S9" s="31">
        <v>243</v>
      </c>
      <c r="T9" s="31">
        <v>0</v>
      </c>
      <c r="U9" s="31">
        <v>0</v>
      </c>
      <c r="V9" s="54">
        <v>1743</v>
      </c>
      <c r="W9" s="54">
        <v>0</v>
      </c>
      <c r="X9" s="54">
        <v>0</v>
      </c>
    </row>
    <row r="10" spans="2:24" ht="18.75" customHeight="1">
      <c r="B10" s="22" t="s">
        <v>22</v>
      </c>
      <c r="C10" s="22" t="s">
        <v>23</v>
      </c>
      <c r="D10" s="22">
        <v>2025</v>
      </c>
      <c r="E10" s="22"/>
      <c r="F10" s="22"/>
      <c r="G10" s="22" t="s">
        <v>24</v>
      </c>
      <c r="J10" s="22" t="s">
        <v>22</v>
      </c>
      <c r="K10" s="22" t="s">
        <v>15</v>
      </c>
      <c r="L10" s="22">
        <v>2025</v>
      </c>
      <c r="M10" s="22"/>
      <c r="N10" s="22"/>
      <c r="O10" s="22" t="s">
        <v>24</v>
      </c>
    </row>
    <row r="11" spans="2:24" ht="18.75" customHeight="1">
      <c r="B11" s="22" t="s">
        <v>22</v>
      </c>
      <c r="C11" s="22" t="s">
        <v>23</v>
      </c>
      <c r="D11" s="22">
        <v>2030</v>
      </c>
      <c r="E11" s="22"/>
      <c r="F11" s="22"/>
      <c r="G11" s="22" t="s">
        <v>24</v>
      </c>
      <c r="J11" s="22" t="s">
        <v>22</v>
      </c>
      <c r="K11" s="22" t="s">
        <v>15</v>
      </c>
      <c r="L11" s="22">
        <v>2030</v>
      </c>
      <c r="M11" s="22"/>
      <c r="N11" s="22"/>
      <c r="O11" s="22" t="s">
        <v>24</v>
      </c>
    </row>
    <row r="12" spans="2:24" ht="18.75" customHeight="1">
      <c r="B12" s="22" t="s">
        <v>22</v>
      </c>
      <c r="C12" s="22" t="s">
        <v>23</v>
      </c>
      <c r="D12" s="22">
        <v>2035</v>
      </c>
      <c r="E12" s="22"/>
      <c r="F12" s="22"/>
      <c r="G12" s="22" t="s">
        <v>24</v>
      </c>
      <c r="J12" s="22" t="s">
        <v>22</v>
      </c>
      <c r="K12" s="22" t="s">
        <v>15</v>
      </c>
      <c r="L12" s="22">
        <v>2035</v>
      </c>
      <c r="M12" s="22"/>
      <c r="N12" s="22"/>
      <c r="O12" s="22" t="s">
        <v>24</v>
      </c>
    </row>
    <row r="13" spans="2:24" ht="18.75" customHeight="1">
      <c r="B13" s="22" t="s">
        <v>22</v>
      </c>
      <c r="C13" s="22" t="s">
        <v>23</v>
      </c>
      <c r="D13" s="22">
        <v>2040</v>
      </c>
      <c r="E13" s="22"/>
      <c r="F13" s="22"/>
      <c r="G13" s="22" t="s">
        <v>24</v>
      </c>
      <c r="J13" s="22" t="s">
        <v>22</v>
      </c>
      <c r="K13" s="22" t="s">
        <v>15</v>
      </c>
      <c r="L13" s="22">
        <v>2040</v>
      </c>
      <c r="M13" s="22"/>
      <c r="N13" s="22"/>
      <c r="O13" s="22" t="s">
        <v>24</v>
      </c>
    </row>
    <row r="14" spans="2:24" ht="18.75" customHeight="1">
      <c r="B14" s="22" t="s">
        <v>22</v>
      </c>
      <c r="C14" s="22" t="s">
        <v>23</v>
      </c>
      <c r="D14" s="22">
        <v>2045</v>
      </c>
      <c r="E14" s="22"/>
      <c r="F14" s="22"/>
      <c r="G14" s="22" t="s">
        <v>24</v>
      </c>
      <c r="J14" s="22" t="s">
        <v>22</v>
      </c>
      <c r="K14" s="22" t="s">
        <v>15</v>
      </c>
      <c r="L14" s="22">
        <v>2045</v>
      </c>
      <c r="M14" s="22"/>
      <c r="N14" s="22"/>
      <c r="O14" s="22" t="s">
        <v>24</v>
      </c>
    </row>
    <row r="15" spans="2:24" ht="18.75" customHeight="1">
      <c r="B15" s="22" t="s">
        <v>22</v>
      </c>
      <c r="C15" s="22" t="s">
        <v>23</v>
      </c>
      <c r="D15" s="22">
        <v>2050</v>
      </c>
      <c r="E15" s="22"/>
      <c r="F15" s="22"/>
      <c r="G15" s="22" t="s">
        <v>24</v>
      </c>
      <c r="J15" s="22" t="s">
        <v>22</v>
      </c>
      <c r="K15" s="22" t="s">
        <v>15</v>
      </c>
      <c r="L15" s="22">
        <v>2050</v>
      </c>
      <c r="M15" s="22"/>
      <c r="N15" s="22"/>
      <c r="O15" s="22" t="s">
        <v>24</v>
      </c>
    </row>
    <row r="16" spans="2:24" ht="18.75" customHeight="1">
      <c r="B16" s="7" t="s">
        <v>21</v>
      </c>
      <c r="C16" s="7"/>
      <c r="D16" s="7"/>
      <c r="E16" s="7"/>
      <c r="F16" s="7"/>
      <c r="G16" s="7"/>
      <c r="J16" s="7" t="s">
        <v>21</v>
      </c>
      <c r="K16" s="7"/>
      <c r="L16" s="7"/>
      <c r="M16" s="7"/>
      <c r="N16" s="7"/>
      <c r="O16" s="7"/>
    </row>
    <row r="17" spans="2:44" ht="18.75" customHeight="1">
      <c r="B17" s="22" t="s">
        <v>22</v>
      </c>
      <c r="C17" s="22" t="s">
        <v>23</v>
      </c>
      <c r="D17" s="22">
        <v>2025</v>
      </c>
      <c r="E17" s="22"/>
      <c r="F17" s="22"/>
      <c r="G17" s="22" t="s">
        <v>25</v>
      </c>
      <c r="J17" s="22" t="s">
        <v>22</v>
      </c>
      <c r="K17" s="22" t="s">
        <v>15</v>
      </c>
      <c r="L17" s="22">
        <v>2025</v>
      </c>
      <c r="M17" s="22"/>
      <c r="N17" s="22"/>
      <c r="O17" s="22" t="s">
        <v>25</v>
      </c>
    </row>
    <row r="18" spans="2:44" ht="18.75" customHeight="1">
      <c r="B18" s="22" t="s">
        <v>22</v>
      </c>
      <c r="C18" s="22" t="s">
        <v>23</v>
      </c>
      <c r="D18" s="22">
        <v>2030</v>
      </c>
      <c r="E18" s="22"/>
      <c r="F18" s="22"/>
      <c r="G18" s="22" t="s">
        <v>25</v>
      </c>
      <c r="J18" s="22" t="s">
        <v>22</v>
      </c>
      <c r="K18" s="22" t="s">
        <v>15</v>
      </c>
      <c r="L18" s="22">
        <v>2030</v>
      </c>
      <c r="M18" s="22"/>
      <c r="N18" s="22"/>
      <c r="O18" s="22" t="s">
        <v>25</v>
      </c>
    </row>
    <row r="19" spans="2:44" ht="18.75" customHeight="1">
      <c r="B19" s="22" t="s">
        <v>22</v>
      </c>
      <c r="C19" s="22" t="s">
        <v>23</v>
      </c>
      <c r="D19" s="22">
        <v>2035</v>
      </c>
      <c r="E19" s="22"/>
      <c r="F19" s="22"/>
      <c r="G19" s="22" t="s">
        <v>25</v>
      </c>
      <c r="J19" s="22" t="s">
        <v>22</v>
      </c>
      <c r="K19" s="22" t="s">
        <v>15</v>
      </c>
      <c r="L19" s="22">
        <v>2035</v>
      </c>
      <c r="M19" s="22"/>
      <c r="N19" s="22"/>
      <c r="O19" s="22" t="s">
        <v>25</v>
      </c>
    </row>
    <row r="20" spans="2:44" ht="18.75" customHeight="1">
      <c r="B20" s="22" t="s">
        <v>22</v>
      </c>
      <c r="C20" s="22" t="s">
        <v>23</v>
      </c>
      <c r="D20" s="22">
        <v>2040</v>
      </c>
      <c r="E20" s="22"/>
      <c r="F20" s="22"/>
      <c r="G20" s="22" t="s">
        <v>25</v>
      </c>
      <c r="J20" s="22" t="s">
        <v>22</v>
      </c>
      <c r="K20" s="22" t="s">
        <v>15</v>
      </c>
      <c r="L20" s="22">
        <v>2040</v>
      </c>
      <c r="M20" s="22"/>
      <c r="N20" s="22"/>
      <c r="O20" s="22" t="s">
        <v>25</v>
      </c>
    </row>
    <row r="21" spans="2:44" ht="18.75" customHeight="1">
      <c r="B21" s="22" t="s">
        <v>22</v>
      </c>
      <c r="C21" s="22" t="s">
        <v>23</v>
      </c>
      <c r="D21" s="22">
        <v>2045</v>
      </c>
      <c r="E21" s="22"/>
      <c r="F21" s="22"/>
      <c r="G21" s="22" t="s">
        <v>25</v>
      </c>
      <c r="J21" s="22" t="s">
        <v>22</v>
      </c>
      <c r="K21" s="22" t="s">
        <v>15</v>
      </c>
      <c r="L21" s="22">
        <v>2045</v>
      </c>
      <c r="M21" s="22"/>
      <c r="N21" s="22"/>
      <c r="O21" s="22" t="s">
        <v>25</v>
      </c>
    </row>
    <row r="22" spans="2:44" ht="18.75" customHeight="1">
      <c r="B22" s="22" t="s">
        <v>22</v>
      </c>
      <c r="C22" s="22" t="s">
        <v>23</v>
      </c>
      <c r="D22" s="22">
        <v>2050</v>
      </c>
      <c r="E22" s="22"/>
      <c r="F22" s="22"/>
      <c r="G22" s="22" t="s">
        <v>25</v>
      </c>
      <c r="J22" s="22" t="s">
        <v>22</v>
      </c>
      <c r="K22" s="22" t="s">
        <v>15</v>
      </c>
      <c r="L22" s="22">
        <v>2050</v>
      </c>
      <c r="M22" s="22"/>
      <c r="N22" s="22"/>
      <c r="O22" s="22" t="s">
        <v>25</v>
      </c>
    </row>
    <row r="23" spans="2:44" ht="18.75" customHeight="1">
      <c r="B23" s="41" t="s">
        <v>21</v>
      </c>
      <c r="C23" s="41"/>
      <c r="D23" s="41"/>
      <c r="E23" s="41"/>
      <c r="F23" s="41"/>
      <c r="G23" s="41"/>
      <c r="J23" s="7" t="s">
        <v>21</v>
      </c>
      <c r="K23" s="7"/>
      <c r="L23" s="7"/>
      <c r="M23" s="7"/>
      <c r="N23" s="7"/>
      <c r="O23" s="7"/>
    </row>
    <row r="24" spans="2:44" ht="18.75" customHeight="1">
      <c r="B24" s="22" t="s">
        <v>22</v>
      </c>
      <c r="C24" s="22" t="s">
        <v>15</v>
      </c>
      <c r="D24" s="22">
        <v>2025</v>
      </c>
      <c r="E24" s="22"/>
      <c r="F24" s="22"/>
      <c r="G24" s="22" t="s">
        <v>26</v>
      </c>
      <c r="J24" s="22" t="s">
        <v>22</v>
      </c>
      <c r="K24" s="22" t="s">
        <v>15</v>
      </c>
      <c r="L24" s="22">
        <v>2025</v>
      </c>
      <c r="M24" s="22"/>
      <c r="N24" s="22"/>
      <c r="O24" s="22" t="s">
        <v>26</v>
      </c>
    </row>
    <row r="25" spans="2:44" ht="18.75" customHeight="1">
      <c r="B25" s="22" t="s">
        <v>22</v>
      </c>
      <c r="C25" s="22" t="s">
        <v>15</v>
      </c>
      <c r="D25" s="22">
        <v>2030</v>
      </c>
      <c r="E25" s="22"/>
      <c r="F25" s="22"/>
      <c r="G25" s="22" t="s">
        <v>26</v>
      </c>
      <c r="J25" s="22" t="s">
        <v>22</v>
      </c>
      <c r="K25" s="22" t="s">
        <v>15</v>
      </c>
      <c r="L25" s="22">
        <v>2030</v>
      </c>
      <c r="M25" s="22"/>
      <c r="N25" s="22"/>
      <c r="O25" s="22" t="s">
        <v>26</v>
      </c>
    </row>
    <row r="26" spans="2:44" ht="18.75" customHeight="1">
      <c r="B26" s="4" t="s">
        <v>14</v>
      </c>
      <c r="C26" s="4" t="s">
        <v>15</v>
      </c>
      <c r="D26" s="4">
        <v>2035</v>
      </c>
      <c r="E26" s="4">
        <v>0.45</v>
      </c>
      <c r="F26" s="4">
        <v>5.7949999999999999</v>
      </c>
      <c r="G26" s="4" t="s">
        <v>26</v>
      </c>
      <c r="J26" s="22" t="s">
        <v>22</v>
      </c>
      <c r="K26" s="22" t="s">
        <v>15</v>
      </c>
      <c r="L26" s="22">
        <v>2035</v>
      </c>
      <c r="M26" s="22"/>
      <c r="N26" s="22"/>
      <c r="O26" s="22" t="s">
        <v>26</v>
      </c>
    </row>
    <row r="27" spans="2:44" ht="18.75" customHeight="1">
      <c r="B27" s="5" t="s">
        <v>14</v>
      </c>
      <c r="C27" s="5" t="s">
        <v>15</v>
      </c>
      <c r="D27" s="5">
        <v>2040</v>
      </c>
      <c r="E27" s="5">
        <v>0.8</v>
      </c>
      <c r="F27" s="5">
        <v>9.7349999999999994</v>
      </c>
      <c r="G27" s="5" t="s">
        <v>26</v>
      </c>
      <c r="J27" s="22" t="s">
        <v>22</v>
      </c>
      <c r="K27" s="22" t="s">
        <v>15</v>
      </c>
      <c r="L27" s="22">
        <v>2040</v>
      </c>
      <c r="M27" s="22"/>
      <c r="N27" s="22"/>
      <c r="O27" s="22" t="s">
        <v>26</v>
      </c>
    </row>
    <row r="28" spans="2:44" ht="18.75" customHeight="1">
      <c r="B28" s="22" t="s">
        <v>22</v>
      </c>
      <c r="C28" s="22" t="s">
        <v>15</v>
      </c>
      <c r="D28" s="22">
        <v>2045</v>
      </c>
      <c r="E28" s="22"/>
      <c r="F28" s="22"/>
      <c r="G28" s="22" t="s">
        <v>26</v>
      </c>
      <c r="J28" s="22" t="s">
        <v>22</v>
      </c>
      <c r="K28" s="22" t="s">
        <v>15</v>
      </c>
      <c r="L28" s="22">
        <v>2045</v>
      </c>
      <c r="M28" s="22"/>
      <c r="N28" s="22"/>
      <c r="O28" s="22" t="s">
        <v>26</v>
      </c>
      <c r="S28" s="9" t="s">
        <v>27</v>
      </c>
      <c r="X28" s="19" t="s">
        <v>28</v>
      </c>
      <c r="AC28" s="9" t="s">
        <v>29</v>
      </c>
    </row>
    <row r="29" spans="2:44" ht="18.75" customHeight="1" thickBot="1">
      <c r="B29" s="42" t="s">
        <v>14</v>
      </c>
      <c r="C29" s="42" t="s">
        <v>15</v>
      </c>
      <c r="D29" s="42">
        <v>2050</v>
      </c>
      <c r="E29" s="42">
        <v>2</v>
      </c>
      <c r="F29" s="42">
        <v>15.25</v>
      </c>
      <c r="G29" s="42" t="s">
        <v>26</v>
      </c>
      <c r="J29" s="22" t="s">
        <v>22</v>
      </c>
      <c r="K29" s="22" t="s">
        <v>15</v>
      </c>
      <c r="L29" s="22">
        <v>2050</v>
      </c>
      <c r="M29" s="22"/>
      <c r="N29" s="22"/>
      <c r="O29" s="22" t="s">
        <v>26</v>
      </c>
      <c r="S29" s="10" t="s">
        <v>30</v>
      </c>
      <c r="T29" s="50" t="s">
        <v>31</v>
      </c>
      <c r="U29" s="50"/>
      <c r="V29" s="50"/>
      <c r="W29" s="51" t="s">
        <v>32</v>
      </c>
      <c r="X29" s="51"/>
      <c r="Y29" s="52" t="s">
        <v>33</v>
      </c>
      <c r="Z29" s="52"/>
      <c r="AA29" s="52"/>
      <c r="AC29" s="10" t="s">
        <v>30</v>
      </c>
      <c r="AD29" s="56" t="s">
        <v>31</v>
      </c>
      <c r="AE29" s="56"/>
      <c r="AF29" s="56"/>
      <c r="AG29" s="56"/>
      <c r="AH29" s="56"/>
      <c r="AI29" s="57" t="s">
        <v>34</v>
      </c>
      <c r="AJ29" s="57"/>
      <c r="AK29" s="57"/>
      <c r="AL29" s="57"/>
      <c r="AM29" s="57"/>
      <c r="AN29" s="58" t="s">
        <v>33</v>
      </c>
      <c r="AO29" s="58"/>
      <c r="AP29" s="58"/>
      <c r="AQ29" s="58"/>
      <c r="AR29" s="58"/>
    </row>
    <row r="30" spans="2:44" ht="18.75" customHeight="1">
      <c r="B30" s="40" t="s">
        <v>21</v>
      </c>
      <c r="C30" s="40"/>
      <c r="D30" s="40"/>
      <c r="E30" s="40"/>
      <c r="F30" s="40"/>
      <c r="G30" s="40"/>
      <c r="J30" s="7" t="s">
        <v>21</v>
      </c>
      <c r="K30" s="7"/>
      <c r="L30" s="7"/>
      <c r="M30" s="7"/>
      <c r="N30" s="7"/>
      <c r="O30" s="7"/>
      <c r="S30" s="20" t="s">
        <v>35</v>
      </c>
      <c r="T30" s="59">
        <v>2030</v>
      </c>
      <c r="U30" s="59">
        <v>2040</v>
      </c>
      <c r="V30" s="59">
        <v>2050</v>
      </c>
      <c r="W30" s="60">
        <v>2030</v>
      </c>
      <c r="X30" s="60">
        <v>2040</v>
      </c>
      <c r="Y30" s="61">
        <v>2030</v>
      </c>
      <c r="Z30" s="61">
        <v>2040</v>
      </c>
      <c r="AA30" s="61">
        <v>2050</v>
      </c>
      <c r="AC30" s="20" t="s">
        <v>35</v>
      </c>
      <c r="AD30" s="59">
        <v>2030</v>
      </c>
      <c r="AE30" s="59">
        <v>2035</v>
      </c>
      <c r="AF30" s="59">
        <v>2040</v>
      </c>
      <c r="AG30" s="59">
        <v>2045</v>
      </c>
      <c r="AH30" s="59">
        <v>2050</v>
      </c>
      <c r="AI30" s="62">
        <v>2030</v>
      </c>
      <c r="AJ30" s="62">
        <v>2035</v>
      </c>
      <c r="AK30" s="62">
        <v>2040</v>
      </c>
      <c r="AL30" s="62">
        <v>2045</v>
      </c>
      <c r="AM30" s="62">
        <v>2050</v>
      </c>
      <c r="AN30" s="61">
        <v>2030</v>
      </c>
      <c r="AO30" s="61"/>
      <c r="AP30" s="61">
        <v>2040</v>
      </c>
      <c r="AQ30" s="61"/>
      <c r="AR30" s="61">
        <v>2050</v>
      </c>
    </row>
    <row r="31" spans="2:44" ht="18.75" customHeight="1">
      <c r="B31" s="4" t="s">
        <v>14</v>
      </c>
      <c r="C31" s="4" t="s">
        <v>15</v>
      </c>
      <c r="D31" s="4">
        <v>2030</v>
      </c>
      <c r="E31" s="21" cm="1">
        <f t="array" ref="E31:E33">TRANSPOSE(Y31:AA31)/1000</f>
        <v>19</v>
      </c>
      <c r="F31" s="21" cm="1">
        <f t="array" ref="F31:F33">TRANSPOSE(Y32:AA32)/1000</f>
        <v>10.3</v>
      </c>
      <c r="G31" s="4" t="s">
        <v>36</v>
      </c>
      <c r="J31" s="4" t="s">
        <v>17</v>
      </c>
      <c r="K31" s="4" t="s">
        <v>15</v>
      </c>
      <c r="L31" s="4">
        <v>2030</v>
      </c>
      <c r="M31" s="21" cm="1">
        <f t="array" ref="M31:M33">TRANSPOSE(T31:V31)/1000</f>
        <v>10.805999999999999</v>
      </c>
      <c r="N31" s="21" cm="1">
        <f t="array" ref="N31:N33">TRANSPOSE(T32:V32)/1000</f>
        <v>7.5</v>
      </c>
      <c r="O31" s="4" t="s">
        <v>36</v>
      </c>
      <c r="S31" s="20" t="s">
        <v>37</v>
      </c>
      <c r="T31" s="63">
        <v>10806</v>
      </c>
      <c r="U31" s="63">
        <v>10806</v>
      </c>
      <c r="V31" s="63">
        <v>10806</v>
      </c>
      <c r="W31" s="64">
        <v>13767.84</v>
      </c>
      <c r="X31" s="64">
        <v>13767.84</v>
      </c>
      <c r="Y31" s="65">
        <v>19000</v>
      </c>
      <c r="Z31" s="65">
        <v>40000</v>
      </c>
      <c r="AA31" s="65">
        <v>62000</v>
      </c>
      <c r="AC31" s="20" t="s">
        <v>37</v>
      </c>
      <c r="AD31" s="63">
        <v>10004</v>
      </c>
      <c r="AE31" s="63">
        <v>10900</v>
      </c>
      <c r="AF31" s="63">
        <v>10900</v>
      </c>
      <c r="AG31" s="63">
        <v>10900</v>
      </c>
      <c r="AH31" s="63">
        <v>10900</v>
      </c>
      <c r="AI31" s="64">
        <v>10004</v>
      </c>
      <c r="AJ31" s="64">
        <v>10900</v>
      </c>
      <c r="AK31" s="64">
        <v>10900</v>
      </c>
      <c r="AL31" s="64">
        <v>10900</v>
      </c>
      <c r="AM31" s="64">
        <v>10900</v>
      </c>
      <c r="AN31" s="65">
        <v>10900</v>
      </c>
      <c r="AO31" s="65"/>
      <c r="AP31" s="65">
        <v>21800</v>
      </c>
      <c r="AQ31" s="65"/>
      <c r="AR31" s="65">
        <v>35000</v>
      </c>
    </row>
    <row r="32" spans="2:44" ht="18.75" customHeight="1">
      <c r="B32" s="5" t="s">
        <v>14</v>
      </c>
      <c r="C32" s="5" t="s">
        <v>15</v>
      </c>
      <c r="D32" s="5">
        <v>2040</v>
      </c>
      <c r="E32" s="17">
        <v>40</v>
      </c>
      <c r="F32" s="5">
        <v>15.1</v>
      </c>
      <c r="G32" s="5" t="s">
        <v>36</v>
      </c>
      <c r="J32" s="5" t="s">
        <v>17</v>
      </c>
      <c r="K32" s="5" t="s">
        <v>15</v>
      </c>
      <c r="L32" s="5">
        <v>2040</v>
      </c>
      <c r="M32" s="5">
        <v>10.805999999999999</v>
      </c>
      <c r="N32" s="5">
        <v>8.6999999999999993</v>
      </c>
      <c r="O32" s="5" t="s">
        <v>36</v>
      </c>
      <c r="S32" s="20" t="s">
        <v>38</v>
      </c>
      <c r="T32" s="63">
        <v>7500</v>
      </c>
      <c r="U32" s="63">
        <v>8700</v>
      </c>
      <c r="V32" s="63">
        <v>10000</v>
      </c>
      <c r="W32" s="64">
        <v>9100.0495699411495</v>
      </c>
      <c r="X32" s="64">
        <v>11425.049569941149</v>
      </c>
      <c r="Y32" s="65">
        <v>10300</v>
      </c>
      <c r="Z32" s="65">
        <v>15100</v>
      </c>
      <c r="AA32" s="65">
        <v>20000</v>
      </c>
      <c r="AC32" s="20" t="s">
        <v>38</v>
      </c>
      <c r="AD32" s="63">
        <v>14542.5</v>
      </c>
      <c r="AE32" s="63">
        <v>25242.5</v>
      </c>
      <c r="AF32" s="63">
        <v>33242.5</v>
      </c>
      <c r="AG32" s="63">
        <v>33242.5</v>
      </c>
      <c r="AH32" s="63">
        <v>41242.5</v>
      </c>
      <c r="AI32" s="64">
        <v>14542.5</v>
      </c>
      <c r="AJ32" s="64">
        <v>25242.5</v>
      </c>
      <c r="AK32" s="64">
        <v>33242.5</v>
      </c>
      <c r="AL32" s="64">
        <v>33242.5</v>
      </c>
      <c r="AM32" s="64">
        <v>41242.5</v>
      </c>
      <c r="AN32" s="65">
        <v>21470.5</v>
      </c>
      <c r="AO32" s="65"/>
      <c r="AP32" s="65">
        <v>33242.5</v>
      </c>
      <c r="AQ32" s="65"/>
      <c r="AR32" s="65">
        <v>41242.5</v>
      </c>
    </row>
    <row r="33" spans="2:44" ht="18.75" customHeight="1">
      <c r="B33" s="4" t="s">
        <v>14</v>
      </c>
      <c r="C33" s="4" t="s">
        <v>15</v>
      </c>
      <c r="D33" s="4">
        <v>2050</v>
      </c>
      <c r="E33" s="21">
        <v>62</v>
      </c>
      <c r="F33" s="4">
        <v>20</v>
      </c>
      <c r="G33" s="4" t="s">
        <v>36</v>
      </c>
      <c r="J33" s="4" t="s">
        <v>17</v>
      </c>
      <c r="K33" s="4" t="s">
        <v>15</v>
      </c>
      <c r="L33" s="4">
        <v>2050</v>
      </c>
      <c r="M33" s="4">
        <v>10.805999999999999</v>
      </c>
      <c r="N33" s="4">
        <v>10</v>
      </c>
      <c r="O33" s="4" t="s">
        <v>36</v>
      </c>
      <c r="AC33" s="20" t="s">
        <v>39</v>
      </c>
      <c r="AD33" s="63">
        <v>0</v>
      </c>
      <c r="AE33" s="63">
        <v>2000</v>
      </c>
      <c r="AF33" s="63">
        <v>7300</v>
      </c>
      <c r="AG33" s="63">
        <v>7300</v>
      </c>
      <c r="AH33" s="63">
        <v>7300</v>
      </c>
      <c r="AI33" s="64">
        <v>0</v>
      </c>
      <c r="AJ33" s="64">
        <v>2000</v>
      </c>
      <c r="AK33" s="64">
        <v>7300</v>
      </c>
      <c r="AL33" s="64">
        <v>7300</v>
      </c>
      <c r="AM33" s="64">
        <v>7300</v>
      </c>
      <c r="AN33" s="65">
        <v>2000</v>
      </c>
      <c r="AO33" s="65"/>
      <c r="AP33" s="65">
        <v>17300</v>
      </c>
      <c r="AQ33" s="65"/>
      <c r="AR33" s="65">
        <v>31300</v>
      </c>
    </row>
    <row r="34" spans="2:44" ht="18.75" customHeight="1">
      <c r="B34" s="7" t="s">
        <v>21</v>
      </c>
      <c r="C34" s="7"/>
      <c r="D34" s="7"/>
      <c r="E34" s="7"/>
      <c r="F34" s="7"/>
      <c r="G34" s="7"/>
      <c r="J34" s="7" t="s">
        <v>21</v>
      </c>
      <c r="K34" s="7"/>
      <c r="L34" s="7"/>
      <c r="M34" s="7"/>
      <c r="N34" s="7"/>
      <c r="O34" s="7"/>
      <c r="AC34" s="20" t="s">
        <v>40</v>
      </c>
      <c r="AD34" s="63">
        <v>0</v>
      </c>
      <c r="AE34" s="63">
        <v>0</v>
      </c>
      <c r="AF34" s="63">
        <v>8000</v>
      </c>
      <c r="AG34" s="63">
        <v>8000</v>
      </c>
      <c r="AH34" s="63">
        <v>8000</v>
      </c>
      <c r="AI34" s="64">
        <v>0</v>
      </c>
      <c r="AJ34" s="64">
        <v>0</v>
      </c>
      <c r="AK34" s="64">
        <v>8000</v>
      </c>
      <c r="AL34" s="64">
        <v>8000</v>
      </c>
      <c r="AM34" s="64">
        <v>8000</v>
      </c>
      <c r="AN34" s="65"/>
      <c r="AO34" s="65"/>
      <c r="AP34" s="65"/>
      <c r="AQ34" s="65"/>
      <c r="AR34" s="65"/>
    </row>
    <row r="35" spans="2:44" ht="18.75" customHeight="1">
      <c r="B35" s="4" t="s">
        <v>14</v>
      </c>
      <c r="C35" s="4" t="s">
        <v>15</v>
      </c>
      <c r="D35" s="4">
        <v>2030</v>
      </c>
      <c r="E35" s="4" cm="1">
        <f t="array" ref="E35:E39">TRANSPOSE(AN39:AR39)</f>
        <v>10.9</v>
      </c>
      <c r="F35" s="4" cm="1">
        <f t="array" ref="F35:F39">TRANSPOSE(AN40:AR40)</f>
        <v>23.470500000000001</v>
      </c>
      <c r="G35" s="4" t="s">
        <v>41</v>
      </c>
      <c r="J35" s="4" t="s">
        <v>17</v>
      </c>
      <c r="K35" s="4" t="s">
        <v>15</v>
      </c>
      <c r="L35" s="4">
        <v>2030</v>
      </c>
      <c r="M35" s="4" cm="1">
        <f t="array" ref="M35:M39">TRANSPOSE(AD39:AH39)</f>
        <v>10.004</v>
      </c>
      <c r="N35" s="4" cm="1">
        <f t="array" ref="N35:N39">TRANSPOSE(AD40:AH40)</f>
        <v>16.5425</v>
      </c>
      <c r="O35" s="4" t="s">
        <v>41</v>
      </c>
      <c r="AC35" s="20" t="s">
        <v>42</v>
      </c>
      <c r="AD35" s="63">
        <v>0</v>
      </c>
      <c r="AE35" s="63">
        <v>0</v>
      </c>
      <c r="AF35" s="63">
        <v>0</v>
      </c>
      <c r="AG35" s="63">
        <v>0</v>
      </c>
      <c r="AH35" s="63">
        <v>8000</v>
      </c>
      <c r="AI35" s="64">
        <v>0</v>
      </c>
      <c r="AJ35" s="64">
        <v>0</v>
      </c>
      <c r="AK35" s="64">
        <v>0</v>
      </c>
      <c r="AL35" s="64">
        <v>0</v>
      </c>
      <c r="AM35" s="64">
        <v>8000</v>
      </c>
      <c r="AN35" s="65"/>
      <c r="AO35" s="65"/>
      <c r="AP35" s="65"/>
      <c r="AQ35" s="65"/>
      <c r="AR35" s="65"/>
    </row>
    <row r="36" spans="2:44" ht="18.75" customHeight="1">
      <c r="B36" s="22" t="s">
        <v>22</v>
      </c>
      <c r="C36" s="22" t="s">
        <v>15</v>
      </c>
      <c r="D36" s="22">
        <v>2035</v>
      </c>
      <c r="E36" s="22">
        <v>0</v>
      </c>
      <c r="F36" s="23">
        <v>0</v>
      </c>
      <c r="G36" s="22" t="s">
        <v>41</v>
      </c>
      <c r="J36" s="5" t="s">
        <v>17</v>
      </c>
      <c r="K36" s="5" t="s">
        <v>15</v>
      </c>
      <c r="L36" s="5">
        <v>2035</v>
      </c>
      <c r="M36" s="5">
        <v>10.9</v>
      </c>
      <c r="N36" s="5">
        <v>29.2425</v>
      </c>
      <c r="O36" s="5" t="s">
        <v>41</v>
      </c>
      <c r="AC36" s="20" t="s">
        <v>43</v>
      </c>
      <c r="AD36" s="63">
        <v>0</v>
      </c>
      <c r="AE36" s="63">
        <v>0</v>
      </c>
      <c r="AF36" s="63">
        <v>0</v>
      </c>
      <c r="AG36" s="63">
        <v>0</v>
      </c>
      <c r="AH36" s="63">
        <v>6000</v>
      </c>
      <c r="AI36" s="64">
        <v>0</v>
      </c>
      <c r="AJ36" s="64">
        <v>0</v>
      </c>
      <c r="AK36" s="64">
        <v>0</v>
      </c>
      <c r="AL36" s="64">
        <v>0</v>
      </c>
      <c r="AM36" s="64">
        <v>6000</v>
      </c>
      <c r="AN36" s="65"/>
      <c r="AO36" s="65"/>
      <c r="AP36" s="65"/>
      <c r="AQ36" s="65"/>
      <c r="AR36" s="65"/>
    </row>
    <row r="37" spans="2:44" ht="18.75" customHeight="1">
      <c r="B37" s="4" t="s">
        <v>14</v>
      </c>
      <c r="C37" s="4" t="s">
        <v>15</v>
      </c>
      <c r="D37" s="4">
        <v>2040</v>
      </c>
      <c r="E37" s="4">
        <v>21.8</v>
      </c>
      <c r="F37" s="4">
        <v>50.542499999999997</v>
      </c>
      <c r="G37" s="4" t="s">
        <v>41</v>
      </c>
      <c r="J37" s="4" t="s">
        <v>17</v>
      </c>
      <c r="K37" s="4" t="s">
        <v>15</v>
      </c>
      <c r="L37" s="4">
        <v>2040</v>
      </c>
      <c r="M37" s="4">
        <v>10.9</v>
      </c>
      <c r="N37" s="4">
        <v>50.542499999999997</v>
      </c>
      <c r="O37" s="4" t="s">
        <v>41</v>
      </c>
      <c r="AC37" s="20" t="s">
        <v>44</v>
      </c>
      <c r="AD37" s="63">
        <v>2000</v>
      </c>
      <c r="AE37" s="63">
        <v>2000</v>
      </c>
      <c r="AF37" s="63">
        <v>2000</v>
      </c>
      <c r="AG37" s="63">
        <v>2000</v>
      </c>
      <c r="AH37" s="63">
        <v>2000</v>
      </c>
      <c r="AI37" s="64">
        <v>2000</v>
      </c>
      <c r="AJ37" s="64">
        <v>2000</v>
      </c>
      <c r="AK37" s="64">
        <v>2000</v>
      </c>
      <c r="AL37" s="64">
        <v>2000</v>
      </c>
      <c r="AM37" s="64">
        <v>2000</v>
      </c>
      <c r="AN37" s="65"/>
      <c r="AO37" s="65"/>
      <c r="AP37" s="65"/>
      <c r="AQ37" s="65"/>
      <c r="AR37" s="65"/>
    </row>
    <row r="38" spans="2:44" ht="18.75" customHeight="1">
      <c r="B38" s="22" t="s">
        <v>22</v>
      </c>
      <c r="C38" s="22" t="s">
        <v>15</v>
      </c>
      <c r="D38" s="22">
        <v>2045</v>
      </c>
      <c r="E38" s="22">
        <v>0</v>
      </c>
      <c r="F38" s="22">
        <v>0</v>
      </c>
      <c r="G38" s="22" t="s">
        <v>41</v>
      </c>
      <c r="J38" s="5" t="s">
        <v>17</v>
      </c>
      <c r="K38" s="5" t="s">
        <v>15</v>
      </c>
      <c r="L38" s="5">
        <v>2045</v>
      </c>
      <c r="M38" s="5">
        <v>10.9</v>
      </c>
      <c r="N38" s="5">
        <v>50.542499999999997</v>
      </c>
      <c r="O38" s="5" t="s">
        <v>41</v>
      </c>
      <c r="AC38" s="3" t="s">
        <v>45</v>
      </c>
    </row>
    <row r="39" spans="2:44" ht="18.75" customHeight="1">
      <c r="B39" s="4" t="s">
        <v>14</v>
      </c>
      <c r="C39" s="4" t="s">
        <v>15</v>
      </c>
      <c r="D39" s="4">
        <v>2050</v>
      </c>
      <c r="E39" s="4">
        <v>35</v>
      </c>
      <c r="F39" s="4">
        <v>72.542500000000004</v>
      </c>
      <c r="G39" s="4" t="s">
        <v>41</v>
      </c>
      <c r="J39" s="4" t="s">
        <v>17</v>
      </c>
      <c r="K39" s="4" t="s">
        <v>15</v>
      </c>
      <c r="L39" s="4">
        <v>2050</v>
      </c>
      <c r="M39" s="4">
        <v>10.9</v>
      </c>
      <c r="N39" s="4">
        <v>72.542500000000004</v>
      </c>
      <c r="O39" s="4" t="s">
        <v>41</v>
      </c>
      <c r="AC39" s="3" t="s">
        <v>4</v>
      </c>
      <c r="AD39" s="15">
        <f t="shared" ref="AD39:AN39" si="0">AD31/1000</f>
        <v>10.004</v>
      </c>
      <c r="AE39" s="15">
        <f t="shared" si="0"/>
        <v>10.9</v>
      </c>
      <c r="AF39" s="15">
        <f t="shared" si="0"/>
        <v>10.9</v>
      </c>
      <c r="AG39" s="15">
        <f t="shared" si="0"/>
        <v>10.9</v>
      </c>
      <c r="AH39" s="15">
        <f t="shared" si="0"/>
        <v>10.9</v>
      </c>
      <c r="AI39" s="15">
        <f t="shared" si="0"/>
        <v>10.004</v>
      </c>
      <c r="AJ39" s="15">
        <f t="shared" si="0"/>
        <v>10.9</v>
      </c>
      <c r="AK39" s="15">
        <f t="shared" si="0"/>
        <v>10.9</v>
      </c>
      <c r="AL39" s="15">
        <f t="shared" si="0"/>
        <v>10.9</v>
      </c>
      <c r="AM39" s="15">
        <f t="shared" si="0"/>
        <v>10.9</v>
      </c>
      <c r="AN39" s="15">
        <f t="shared" si="0"/>
        <v>10.9</v>
      </c>
      <c r="AO39" s="15"/>
      <c r="AP39" s="15">
        <f>AP31/1000</f>
        <v>21.8</v>
      </c>
      <c r="AQ39" s="15"/>
      <c r="AR39" s="15">
        <f>AR31/1000</f>
        <v>35</v>
      </c>
    </row>
    <row r="40" spans="2:44" ht="18.75" customHeight="1">
      <c r="B40" s="7" t="s">
        <v>21</v>
      </c>
      <c r="C40" s="7"/>
      <c r="D40" s="7"/>
      <c r="E40" s="7"/>
      <c r="F40" s="7"/>
      <c r="G40" s="7"/>
      <c r="J40" s="7" t="s">
        <v>21</v>
      </c>
      <c r="K40" s="7"/>
      <c r="L40" s="7"/>
      <c r="M40" s="7"/>
      <c r="N40" s="7"/>
      <c r="O40" s="7"/>
      <c r="AC40" s="3" t="s">
        <v>5</v>
      </c>
      <c r="AD40" s="15">
        <f t="shared" ref="AD40:AN40" si="1">SUM(AD32:AD37)/1000</f>
        <v>16.5425</v>
      </c>
      <c r="AE40" s="15">
        <f t="shared" si="1"/>
        <v>29.2425</v>
      </c>
      <c r="AF40" s="15">
        <f t="shared" si="1"/>
        <v>50.542499999999997</v>
      </c>
      <c r="AG40" s="15">
        <f t="shared" si="1"/>
        <v>50.542499999999997</v>
      </c>
      <c r="AH40" s="15">
        <f t="shared" si="1"/>
        <v>72.542500000000004</v>
      </c>
      <c r="AI40" s="15">
        <f t="shared" si="1"/>
        <v>16.5425</v>
      </c>
      <c r="AJ40" s="15">
        <f t="shared" si="1"/>
        <v>29.2425</v>
      </c>
      <c r="AK40" s="15">
        <f t="shared" si="1"/>
        <v>50.542499999999997</v>
      </c>
      <c r="AL40" s="15">
        <f t="shared" si="1"/>
        <v>50.542499999999997</v>
      </c>
      <c r="AM40" s="15">
        <f t="shared" si="1"/>
        <v>72.542500000000004</v>
      </c>
      <c r="AN40" s="15">
        <f t="shared" si="1"/>
        <v>23.470500000000001</v>
      </c>
      <c r="AO40" s="15"/>
      <c r="AP40" s="15">
        <f>SUM(AP32:AP37)/1000</f>
        <v>50.542499999999997</v>
      </c>
      <c r="AQ40" s="15"/>
      <c r="AR40" s="15">
        <f>SUM(AR32:AR37)/1000</f>
        <v>72.542500000000004</v>
      </c>
    </row>
    <row r="41" spans="2:44" ht="18.75" customHeight="1" thickBot="1">
      <c r="B41" s="4" t="s">
        <v>14</v>
      </c>
      <c r="C41" s="4" t="s">
        <v>15</v>
      </c>
      <c r="D41" s="4">
        <v>2030</v>
      </c>
      <c r="E41" s="4" cm="1">
        <f t="array" ref="E41:E43">TRANSPOSE(Y50:AA50)</f>
        <v>10.89</v>
      </c>
      <c r="F41" s="21" cm="1">
        <f t="array" ref="F41:F43">TRANSPOSE(Y52:AA52)</f>
        <v>25.114478933823534</v>
      </c>
      <c r="G41" s="4" t="s">
        <v>46</v>
      </c>
      <c r="J41" s="4" t="s">
        <v>17</v>
      </c>
      <c r="K41" s="4" t="s">
        <v>15</v>
      </c>
      <c r="L41" s="4">
        <v>2030</v>
      </c>
      <c r="M41" s="4" cm="1">
        <f t="array" ref="M41:M43">TRANSPOSE(T50:V50)</f>
        <v>4.5820499999999997</v>
      </c>
      <c r="N41" s="21" cm="1">
        <f t="array" ref="N41:N43">TRANSPOSE(T52:V52)</f>
        <v>13.84826243382353</v>
      </c>
      <c r="O41" s="4" t="s">
        <v>46</v>
      </c>
      <c r="T41" s="9" t="s">
        <v>47</v>
      </c>
    </row>
    <row r="42" spans="2:44" ht="18.75" customHeight="1">
      <c r="B42" s="5" t="s">
        <v>14</v>
      </c>
      <c r="C42" s="5" t="s">
        <v>15</v>
      </c>
      <c r="D42" s="5">
        <v>2040</v>
      </c>
      <c r="E42" s="5">
        <v>21.45</v>
      </c>
      <c r="F42" s="17">
        <v>41.62600770044434</v>
      </c>
      <c r="G42" s="5" t="s">
        <v>46</v>
      </c>
      <c r="J42" s="5" t="s">
        <v>17</v>
      </c>
      <c r="K42" s="5" t="s">
        <v>15</v>
      </c>
      <c r="L42" s="5">
        <v>2040</v>
      </c>
      <c r="M42" s="5">
        <v>5.2460100000000001</v>
      </c>
      <c r="N42" s="17">
        <v>22.520965419796401</v>
      </c>
      <c r="O42" s="5" t="s">
        <v>46</v>
      </c>
      <c r="S42" s="10" t="s">
        <v>30</v>
      </c>
      <c r="T42" s="45" t="s">
        <v>31</v>
      </c>
      <c r="U42" s="46"/>
      <c r="V42" s="46"/>
      <c r="W42" s="47" t="s">
        <v>48</v>
      </c>
      <c r="X42" s="47"/>
      <c r="Y42" s="48" t="s">
        <v>33</v>
      </c>
      <c r="Z42" s="48"/>
      <c r="AA42" s="49"/>
    </row>
    <row r="43" spans="2:44" ht="18.75" customHeight="1">
      <c r="B43" s="4" t="s">
        <v>14</v>
      </c>
      <c r="C43" s="4" t="s">
        <v>15</v>
      </c>
      <c r="D43" s="4">
        <v>2050</v>
      </c>
      <c r="E43" s="4">
        <v>31.68</v>
      </c>
      <c r="F43" s="21">
        <v>60.42226642160611</v>
      </c>
      <c r="G43" s="4" t="s">
        <v>46</v>
      </c>
      <c r="J43" s="4" t="s">
        <v>17</v>
      </c>
      <c r="K43" s="4" t="s">
        <v>15</v>
      </c>
      <c r="L43" s="4">
        <v>2050</v>
      </c>
      <c r="M43" s="4">
        <v>6.6000000000000005</v>
      </c>
      <c r="N43" s="21">
        <v>32.994478958077821</v>
      </c>
      <c r="O43" s="4" t="s">
        <v>46</v>
      </c>
      <c r="S43" s="10" t="s">
        <v>35</v>
      </c>
      <c r="T43" s="11">
        <v>2030</v>
      </c>
      <c r="U43" s="59">
        <v>2040</v>
      </c>
      <c r="V43" s="59">
        <v>2050</v>
      </c>
      <c r="W43" s="66">
        <v>2030</v>
      </c>
      <c r="X43" s="66">
        <v>2040</v>
      </c>
      <c r="Y43" s="61">
        <v>2030</v>
      </c>
      <c r="Z43" s="61">
        <v>2040</v>
      </c>
      <c r="AA43" s="12">
        <v>2050</v>
      </c>
    </row>
    <row r="44" spans="2:44" ht="18.75" customHeight="1">
      <c r="B44" s="7" t="s">
        <v>21</v>
      </c>
      <c r="C44" s="7"/>
      <c r="D44" s="7"/>
      <c r="E44" s="7"/>
      <c r="F44" s="18"/>
      <c r="G44" s="7"/>
      <c r="J44" s="7" t="s">
        <v>21</v>
      </c>
      <c r="K44" s="7"/>
      <c r="L44" s="7"/>
      <c r="M44" s="7"/>
      <c r="N44" s="18"/>
      <c r="O44" s="7"/>
      <c r="S44" s="10" t="s">
        <v>37</v>
      </c>
      <c r="T44" s="13">
        <v>13885</v>
      </c>
      <c r="U44" s="67">
        <v>15897</v>
      </c>
      <c r="V44" s="67">
        <v>20000</v>
      </c>
      <c r="W44" s="68">
        <v>21663.410000000011</v>
      </c>
      <c r="X44" s="68">
        <v>26000.29</v>
      </c>
      <c r="Y44" s="69">
        <v>33000</v>
      </c>
      <c r="Z44" s="69">
        <v>65000</v>
      </c>
      <c r="AA44" s="14">
        <v>96000</v>
      </c>
    </row>
    <row r="45" spans="2:44" ht="18.75" customHeight="1">
      <c r="B45" s="4" t="s">
        <v>14</v>
      </c>
      <c r="C45" s="4" t="s">
        <v>15</v>
      </c>
      <c r="D45" s="4">
        <v>2030</v>
      </c>
      <c r="E45" s="4" cm="1">
        <f t="array" ref="E45:E47">TRANSPOSE(Y51:AA51)</f>
        <v>22.11</v>
      </c>
      <c r="F45" s="21" cm="1">
        <f t="array" ref="F45:F47">TRANSPOSE(Y53:AA53)</f>
        <v>50.990002683823526</v>
      </c>
      <c r="G45" s="4" t="s">
        <v>49</v>
      </c>
      <c r="J45" s="4" t="s">
        <v>17</v>
      </c>
      <c r="K45" s="4" t="s">
        <v>15</v>
      </c>
      <c r="L45" s="4">
        <v>2030</v>
      </c>
      <c r="M45" s="4" cm="1">
        <f t="array" ref="M45:M47">TRANSPOSE(T51:V51)</f>
        <v>9.3029499999999992</v>
      </c>
      <c r="N45" s="21" cm="1">
        <f t="array" ref="N45:N47">TRANSPOSE(T53:V53)</f>
        <v>28.116169183823526</v>
      </c>
      <c r="O45" s="4" t="s">
        <v>49</v>
      </c>
      <c r="S45" s="10" t="s">
        <v>38</v>
      </c>
      <c r="T45" s="13">
        <v>41964.43161764706</v>
      </c>
      <c r="U45" s="67">
        <v>68245.349756958793</v>
      </c>
      <c r="V45" s="67">
        <v>99983.269569932789</v>
      </c>
      <c r="W45" s="68">
        <v>59317.087500000001</v>
      </c>
      <c r="X45" s="68">
        <v>102414.2</v>
      </c>
      <c r="Y45" s="69">
        <v>76104.481617647063</v>
      </c>
      <c r="Z45" s="69">
        <v>126139.41727407376</v>
      </c>
      <c r="AA45" s="14">
        <v>183097.77703517003</v>
      </c>
    </row>
    <row r="46" spans="2:44" ht="18.75" customHeight="1">
      <c r="B46" s="5" t="s">
        <v>14</v>
      </c>
      <c r="C46" s="5" t="s">
        <v>15</v>
      </c>
      <c r="D46" s="5">
        <v>2040</v>
      </c>
      <c r="E46" s="5">
        <v>43.55</v>
      </c>
      <c r="F46" s="17">
        <v>84.513409573629403</v>
      </c>
      <c r="G46" s="5" t="s">
        <v>49</v>
      </c>
      <c r="J46" s="5" t="s">
        <v>17</v>
      </c>
      <c r="K46" s="5" t="s">
        <v>15</v>
      </c>
      <c r="L46" s="5">
        <v>2040</v>
      </c>
      <c r="M46" s="5">
        <v>10.650989999999998</v>
      </c>
      <c r="N46" s="17">
        <v>45.724384337162384</v>
      </c>
      <c r="O46" s="5" t="s">
        <v>49</v>
      </c>
      <c r="S46" s="16" t="s">
        <v>45</v>
      </c>
    </row>
    <row r="47" spans="2:44" ht="18.75" customHeight="1">
      <c r="B47" s="4" t="s">
        <v>14</v>
      </c>
      <c r="C47" s="4" t="s">
        <v>15</v>
      </c>
      <c r="D47" s="4">
        <v>2050</v>
      </c>
      <c r="E47" s="4">
        <v>64.319999999999993</v>
      </c>
      <c r="F47" s="21">
        <v>122.6755106135639</v>
      </c>
      <c r="G47" s="4" t="s">
        <v>49</v>
      </c>
      <c r="J47" s="4" t="s">
        <v>17</v>
      </c>
      <c r="K47" s="4" t="s">
        <v>15</v>
      </c>
      <c r="L47" s="4">
        <v>2050</v>
      </c>
      <c r="M47" s="4">
        <v>13.399999999999999</v>
      </c>
      <c r="N47" s="21">
        <v>66.988790611854967</v>
      </c>
      <c r="O47" s="4" t="s">
        <v>49</v>
      </c>
      <c r="S47" s="10" t="s">
        <v>37</v>
      </c>
      <c r="T47" s="15">
        <f>T44/1000</f>
        <v>13.885</v>
      </c>
      <c r="U47" s="15">
        <f t="shared" ref="U47:AA47" si="2">U44/1000</f>
        <v>15.897</v>
      </c>
      <c r="V47" s="15">
        <f t="shared" si="2"/>
        <v>20</v>
      </c>
      <c r="W47" s="15">
        <f t="shared" si="2"/>
        <v>21.66341000000001</v>
      </c>
      <c r="X47" s="15">
        <f t="shared" si="2"/>
        <v>26.00029</v>
      </c>
      <c r="Y47" s="15">
        <f t="shared" si="2"/>
        <v>33</v>
      </c>
      <c r="Z47" s="15">
        <f t="shared" si="2"/>
        <v>65</v>
      </c>
      <c r="AA47" s="15">
        <f t="shared" si="2"/>
        <v>96</v>
      </c>
    </row>
    <row r="48" spans="2:44" ht="18.75" customHeight="1">
      <c r="B48" s="7" t="s">
        <v>21</v>
      </c>
      <c r="C48" s="7"/>
      <c r="D48" s="7"/>
      <c r="E48" s="7"/>
      <c r="F48" s="7"/>
      <c r="G48" s="7"/>
      <c r="J48" s="7" t="s">
        <v>21</v>
      </c>
      <c r="K48" s="7"/>
      <c r="L48" s="7"/>
      <c r="M48" s="7"/>
      <c r="N48" s="7"/>
      <c r="O48" s="7"/>
      <c r="S48" s="10" t="s">
        <v>38</v>
      </c>
      <c r="T48" s="15">
        <f>T45/1000</f>
        <v>41.964431617647058</v>
      </c>
      <c r="U48" s="15">
        <f t="shared" ref="U48:AA48" si="3">U45/1000</f>
        <v>68.245349756958788</v>
      </c>
      <c r="V48" s="15">
        <f t="shared" si="3"/>
        <v>99.983269569932787</v>
      </c>
      <c r="W48" s="15">
        <f t="shared" si="3"/>
        <v>59.3170875</v>
      </c>
      <c r="X48" s="15">
        <f t="shared" si="3"/>
        <v>102.41419999999999</v>
      </c>
      <c r="Y48" s="15">
        <f t="shared" si="3"/>
        <v>76.104481617647068</v>
      </c>
      <c r="Z48" s="15">
        <f t="shared" si="3"/>
        <v>126.13941727407375</v>
      </c>
      <c r="AA48" s="15">
        <f t="shared" si="3"/>
        <v>183.09777703517003</v>
      </c>
    </row>
    <row r="49" spans="2:28" ht="18.75" customHeight="1"/>
    <row r="50" spans="2:28" ht="18.75" customHeight="1">
      <c r="R50" s="3" t="s">
        <v>4</v>
      </c>
      <c r="S50" s="3" t="s">
        <v>50</v>
      </c>
      <c r="T50" s="15">
        <f>$R$51*T$47</f>
        <v>4.5820499999999997</v>
      </c>
      <c r="U50" s="15">
        <f t="shared" ref="U50:AA50" si="4">$R$51*U47</f>
        <v>5.2460100000000001</v>
      </c>
      <c r="V50" s="15">
        <f t="shared" si="4"/>
        <v>6.6000000000000005</v>
      </c>
      <c r="W50" s="15">
        <f t="shared" si="4"/>
        <v>7.1489253000000037</v>
      </c>
      <c r="X50" s="15">
        <f t="shared" si="4"/>
        <v>8.5800957000000011</v>
      </c>
      <c r="Y50" s="15">
        <f t="shared" si="4"/>
        <v>10.89</v>
      </c>
      <c r="Z50" s="15">
        <f t="shared" si="4"/>
        <v>21.45</v>
      </c>
      <c r="AA50" s="15">
        <f t="shared" si="4"/>
        <v>31.68</v>
      </c>
    </row>
    <row r="51" spans="2:28" ht="18.75" customHeight="1">
      <c r="B51" s="37" t="s">
        <v>51</v>
      </c>
      <c r="C51" s="38"/>
      <c r="D51" s="38"/>
      <c r="E51" s="38"/>
      <c r="F51" s="38"/>
      <c r="G51" s="38"/>
      <c r="H51" s="39"/>
      <c r="I51" s="39"/>
      <c r="J51" s="39"/>
      <c r="K51" s="39"/>
      <c r="L51" s="39"/>
      <c r="M51" s="39"/>
      <c r="N51" s="39"/>
      <c r="O51" s="39"/>
      <c r="R51" s="1">
        <v>0.33</v>
      </c>
      <c r="S51" s="3" t="s">
        <v>52</v>
      </c>
      <c r="T51" s="15">
        <f t="shared" ref="T51:AA51" si="5">(1-$R$51)*T$47</f>
        <v>9.3029499999999992</v>
      </c>
      <c r="U51" s="15">
        <f t="shared" si="5"/>
        <v>10.650989999999998</v>
      </c>
      <c r="V51" s="15">
        <f t="shared" si="5"/>
        <v>13.399999999999999</v>
      </c>
      <c r="W51" s="15">
        <f t="shared" si="5"/>
        <v>14.514484700000004</v>
      </c>
      <c r="X51" s="15">
        <f t="shared" si="5"/>
        <v>17.420194299999999</v>
      </c>
      <c r="Y51" s="15">
        <f t="shared" si="5"/>
        <v>22.11</v>
      </c>
      <c r="Z51" s="15">
        <f t="shared" si="5"/>
        <v>43.55</v>
      </c>
      <c r="AA51" s="15">
        <f t="shared" si="5"/>
        <v>64.319999999999993</v>
      </c>
    </row>
    <row r="52" spans="2:28" ht="18.75" customHeight="1">
      <c r="B52" s="4" t="s">
        <v>14</v>
      </c>
      <c r="C52" s="4" t="s">
        <v>15</v>
      </c>
      <c r="D52" s="4">
        <v>2030</v>
      </c>
      <c r="E52" s="21" cm="1">
        <f t="array" ref="E52:E54">TRANSPOSE(Z65:AB65)/1000</f>
        <v>4.6918723574599959</v>
      </c>
      <c r="F52" s="21" cm="1">
        <f t="array" ref="F52:F54">TRANSPOSE(Z66:AB66)/1000</f>
        <v>11.189816075388142</v>
      </c>
      <c r="G52" s="4" t="s">
        <v>53</v>
      </c>
      <c r="J52" s="4" t="s">
        <v>17</v>
      </c>
      <c r="K52" s="4" t="s">
        <v>15</v>
      </c>
      <c r="L52" s="4">
        <v>2030</v>
      </c>
      <c r="M52" s="21"/>
      <c r="N52" s="21" cm="1">
        <f t="array" ref="N52:N54">TRANSPOSE(U66:W66)/1000</f>
        <v>8.7215271051632186</v>
      </c>
      <c r="O52" s="4" t="s">
        <v>53</v>
      </c>
      <c r="R52" s="3" t="s">
        <v>5</v>
      </c>
      <c r="S52" s="3" t="s">
        <v>50</v>
      </c>
      <c r="T52" s="15">
        <f t="shared" ref="T52:AA52" si="6">$R$51*T$48</f>
        <v>13.84826243382353</v>
      </c>
      <c r="U52" s="15">
        <f t="shared" si="6"/>
        <v>22.520965419796401</v>
      </c>
      <c r="V52" s="15">
        <f t="shared" si="6"/>
        <v>32.994478958077821</v>
      </c>
      <c r="W52" s="15">
        <f t="shared" si="6"/>
        <v>19.574638875000002</v>
      </c>
      <c r="X52" s="15">
        <f t="shared" si="6"/>
        <v>33.796686000000001</v>
      </c>
      <c r="Y52" s="15">
        <f t="shared" si="6"/>
        <v>25.114478933823534</v>
      </c>
      <c r="Z52" s="15">
        <f t="shared" si="6"/>
        <v>41.62600770044434</v>
      </c>
      <c r="AA52" s="15">
        <f t="shared" si="6"/>
        <v>60.42226642160611</v>
      </c>
    </row>
    <row r="53" spans="2:28" ht="18.75" customHeight="1">
      <c r="B53" s="5" t="s">
        <v>14</v>
      </c>
      <c r="C53" s="5" t="s">
        <v>15</v>
      </c>
      <c r="D53" s="5">
        <v>2040</v>
      </c>
      <c r="E53" s="17">
        <v>26.53154565231856</v>
      </c>
      <c r="F53" s="17">
        <v>37.763572874073226</v>
      </c>
      <c r="G53" s="5" t="s">
        <v>53</v>
      </c>
      <c r="J53" s="5" t="s">
        <v>17</v>
      </c>
      <c r="K53" s="5" t="s">
        <v>15</v>
      </c>
      <c r="L53" s="5">
        <v>2040</v>
      </c>
      <c r="M53" s="17"/>
      <c r="N53" s="17">
        <v>30.660725954018083</v>
      </c>
      <c r="O53" s="5" t="s">
        <v>53</v>
      </c>
      <c r="R53" s="1">
        <v>0.33</v>
      </c>
      <c r="S53" s="3" t="s">
        <v>52</v>
      </c>
      <c r="T53" s="15">
        <f t="shared" ref="T53:AA53" si="7">(1-$R$51)*T$48</f>
        <v>28.116169183823526</v>
      </c>
      <c r="U53" s="15">
        <f t="shared" si="7"/>
        <v>45.724384337162384</v>
      </c>
      <c r="V53" s="15">
        <f t="shared" si="7"/>
        <v>66.988790611854967</v>
      </c>
      <c r="W53" s="15">
        <f t="shared" si="7"/>
        <v>39.742448624999994</v>
      </c>
      <c r="X53" s="15">
        <f t="shared" si="7"/>
        <v>68.617513999999986</v>
      </c>
      <c r="Y53" s="15">
        <f t="shared" si="7"/>
        <v>50.990002683823526</v>
      </c>
      <c r="Z53" s="15">
        <f t="shared" si="7"/>
        <v>84.513409573629403</v>
      </c>
      <c r="AA53" s="15">
        <f t="shared" si="7"/>
        <v>122.6755106135639</v>
      </c>
    </row>
    <row r="54" spans="2:28" ht="18.75" customHeight="1">
      <c r="B54" s="4" t="s">
        <v>14</v>
      </c>
      <c r="C54" s="4" t="s">
        <v>15</v>
      </c>
      <c r="D54" s="4">
        <v>2050</v>
      </c>
      <c r="E54" s="21">
        <v>49.797394480120595</v>
      </c>
      <c r="F54" s="21">
        <v>65.809289727334871</v>
      </c>
      <c r="G54" s="4" t="s">
        <v>53</v>
      </c>
      <c r="J54" s="4" t="s">
        <v>17</v>
      </c>
      <c r="K54" s="4" t="s">
        <v>15</v>
      </c>
      <c r="L54" s="4">
        <v>2050</v>
      </c>
      <c r="M54" s="21"/>
      <c r="N54" s="21">
        <v>52.29395805773639</v>
      </c>
      <c r="O54" s="4" t="s">
        <v>53</v>
      </c>
    </row>
    <row r="55" spans="2:28" ht="18.75" customHeight="1">
      <c r="B55" s="7" t="s">
        <v>21</v>
      </c>
      <c r="C55" s="7"/>
      <c r="D55" s="7"/>
      <c r="E55" s="18"/>
      <c r="F55" s="18"/>
      <c r="G55" s="7"/>
      <c r="J55" s="7" t="s">
        <v>21</v>
      </c>
      <c r="K55" s="7"/>
      <c r="L55" s="7"/>
      <c r="M55" s="18"/>
      <c r="N55" s="18"/>
      <c r="O55" s="7"/>
    </row>
    <row r="56" spans="2:28" ht="18.75" customHeight="1">
      <c r="B56" s="4" t="s">
        <v>14</v>
      </c>
      <c r="C56" s="4" t="s">
        <v>15</v>
      </c>
      <c r="D56" s="4">
        <v>2030</v>
      </c>
      <c r="E56" s="21"/>
      <c r="F56" s="21" cm="1">
        <f t="array" ref="F56:F58">TRANSPOSE(Z61:AB61)/1000</f>
        <v>22.678084504817409</v>
      </c>
      <c r="G56" s="4" t="s">
        <v>54</v>
      </c>
      <c r="J56" s="4" t="s">
        <v>17</v>
      </c>
      <c r="K56" s="4" t="s">
        <v>15</v>
      </c>
      <c r="L56" s="4">
        <v>2030</v>
      </c>
      <c r="M56" s="21"/>
      <c r="N56" s="21" cm="1">
        <f t="array" ref="N56:N58">TRANSPOSE(U61:W61)/1000</f>
        <v>17.675672894836783</v>
      </c>
      <c r="O56" s="4" t="s">
        <v>54</v>
      </c>
    </row>
    <row r="57" spans="2:28" ht="18.75" customHeight="1">
      <c r="B57" s="5" t="s">
        <v>14</v>
      </c>
      <c r="C57" s="5" t="s">
        <v>15</v>
      </c>
      <c r="D57" s="5">
        <v>2040</v>
      </c>
      <c r="E57" s="17"/>
      <c r="F57" s="17">
        <v>79.256884161930159</v>
      </c>
      <c r="G57" s="5" t="s">
        <v>54</v>
      </c>
      <c r="J57" s="5" t="s">
        <v>17</v>
      </c>
      <c r="K57" s="5" t="s">
        <v>15</v>
      </c>
      <c r="L57" s="5">
        <v>2040</v>
      </c>
      <c r="M57" s="17"/>
      <c r="N57" s="17">
        <v>64.349674045981914</v>
      </c>
      <c r="O57" s="5" t="s">
        <v>54</v>
      </c>
      <c r="S57" s="9" t="s">
        <v>55</v>
      </c>
    </row>
    <row r="58" spans="2:28" ht="18.75" customHeight="1" thickBot="1">
      <c r="B58" s="34" t="s">
        <v>14</v>
      </c>
      <c r="C58" s="34" t="s">
        <v>15</v>
      </c>
      <c r="D58" s="34">
        <v>2050</v>
      </c>
      <c r="E58" s="35"/>
      <c r="F58" s="35">
        <v>140.10269893378225</v>
      </c>
      <c r="G58" s="34" t="s">
        <v>54</v>
      </c>
      <c r="J58" s="34" t="s">
        <v>17</v>
      </c>
      <c r="K58" s="34" t="s">
        <v>15</v>
      </c>
      <c r="L58" s="34">
        <v>2050</v>
      </c>
      <c r="M58" s="35"/>
      <c r="N58" s="35">
        <v>111.32964194226361</v>
      </c>
      <c r="O58" s="34" t="s">
        <v>54</v>
      </c>
      <c r="S58" s="20" t="s">
        <v>56</v>
      </c>
      <c r="T58" s="20" t="s">
        <v>3</v>
      </c>
      <c r="U58" s="56" t="s">
        <v>31</v>
      </c>
      <c r="V58" s="56"/>
      <c r="W58" s="56"/>
      <c r="X58" s="70" t="s">
        <v>48</v>
      </c>
      <c r="Y58" s="70"/>
      <c r="Z58" s="58" t="s">
        <v>33</v>
      </c>
      <c r="AA58" s="58"/>
      <c r="AB58" s="58"/>
    </row>
    <row r="59" spans="2:28" ht="18.75" customHeight="1">
      <c r="S59" s="20" t="s">
        <v>57</v>
      </c>
      <c r="T59" s="20" t="s">
        <v>35</v>
      </c>
      <c r="U59" s="59">
        <v>2030</v>
      </c>
      <c r="V59" s="59">
        <v>2040</v>
      </c>
      <c r="W59" s="59">
        <v>2050</v>
      </c>
      <c r="X59" s="60">
        <v>2030</v>
      </c>
      <c r="Y59" s="60">
        <v>2040</v>
      </c>
      <c r="Z59" s="61">
        <v>2030</v>
      </c>
      <c r="AA59" s="61">
        <v>2040</v>
      </c>
      <c r="AB59" s="61">
        <v>2050</v>
      </c>
    </row>
    <row r="60" spans="2:28" ht="18.75" customHeight="1">
      <c r="S60" s="20" t="s">
        <v>58</v>
      </c>
      <c r="T60" s="20" t="s">
        <v>37</v>
      </c>
      <c r="U60" s="63">
        <v>0</v>
      </c>
      <c r="V60" s="63">
        <v>0</v>
      </c>
      <c r="W60" s="63">
        <v>0</v>
      </c>
      <c r="X60" s="64">
        <v>0</v>
      </c>
      <c r="Y60" s="64">
        <v>0</v>
      </c>
      <c r="Z60" s="65">
        <v>0</v>
      </c>
      <c r="AA60" s="65">
        <v>0</v>
      </c>
      <c r="AB60" s="65">
        <v>0</v>
      </c>
    </row>
    <row r="61" spans="2:28" ht="18.75" customHeight="1">
      <c r="B61" s="4" t="s">
        <v>14</v>
      </c>
      <c r="C61" s="4" t="s">
        <v>15</v>
      </c>
      <c r="D61" s="4">
        <v>2025</v>
      </c>
      <c r="E61" s="4"/>
      <c r="F61" s="4"/>
      <c r="G61" s="4" t="s">
        <v>59</v>
      </c>
      <c r="J61" s="4" t="s">
        <v>17</v>
      </c>
      <c r="K61" s="4" t="s">
        <v>15</v>
      </c>
      <c r="L61" s="4">
        <v>2025</v>
      </c>
      <c r="M61" s="4"/>
      <c r="N61" s="4"/>
      <c r="O61" s="4" t="s">
        <v>59</v>
      </c>
      <c r="S61" s="20" t="s">
        <v>58</v>
      </c>
      <c r="T61" s="20" t="s">
        <v>38</v>
      </c>
      <c r="U61" s="63">
        <v>17675.672894836782</v>
      </c>
      <c r="V61" s="63">
        <v>64349.674045981912</v>
      </c>
      <c r="W61" s="63">
        <v>111329.64194226361</v>
      </c>
      <c r="X61" s="64">
        <v>17675.672894836782</v>
      </c>
      <c r="Y61" s="64">
        <v>64349.674045981912</v>
      </c>
      <c r="Z61" s="65">
        <v>22678.084504817409</v>
      </c>
      <c r="AA61" s="65">
        <v>79256.884161930153</v>
      </c>
      <c r="AB61" s="65">
        <v>140102.69893378226</v>
      </c>
    </row>
    <row r="62" spans="2:28" ht="18.75" customHeight="1">
      <c r="B62" s="5" t="s">
        <v>14</v>
      </c>
      <c r="C62" s="5" t="s">
        <v>15</v>
      </c>
      <c r="D62" s="5">
        <v>2030</v>
      </c>
      <c r="E62" s="5"/>
      <c r="F62" s="5"/>
      <c r="G62" s="5" t="s">
        <v>59</v>
      </c>
      <c r="J62" s="5" t="s">
        <v>17</v>
      </c>
      <c r="K62" s="5" t="s">
        <v>15</v>
      </c>
      <c r="L62" s="5">
        <v>2030</v>
      </c>
      <c r="M62" s="5"/>
      <c r="N62" s="5"/>
      <c r="O62" s="5" t="s">
        <v>59</v>
      </c>
      <c r="S62" s="9" t="s">
        <v>60</v>
      </c>
      <c r="T62" s="24"/>
      <c r="U62" s="25"/>
      <c r="V62" s="26"/>
      <c r="W62" s="27"/>
      <c r="X62" s="27"/>
      <c r="Y62" s="27"/>
      <c r="Z62" s="28"/>
      <c r="AA62" s="29"/>
      <c r="AB62" s="29"/>
    </row>
    <row r="63" spans="2:28" ht="18.75" customHeight="1">
      <c r="B63" s="4" t="s">
        <v>14</v>
      </c>
      <c r="C63" s="4" t="s">
        <v>15</v>
      </c>
      <c r="D63" s="4">
        <v>2035</v>
      </c>
      <c r="E63" s="4"/>
      <c r="F63" s="4"/>
      <c r="G63" s="4" t="s">
        <v>59</v>
      </c>
      <c r="J63" s="4" t="s">
        <v>17</v>
      </c>
      <c r="K63" s="4" t="s">
        <v>15</v>
      </c>
      <c r="L63" s="4">
        <v>2035</v>
      </c>
      <c r="M63" s="4"/>
      <c r="N63" s="4"/>
      <c r="O63" s="4" t="s">
        <v>59</v>
      </c>
      <c r="S63" s="20" t="s">
        <v>56</v>
      </c>
      <c r="T63" s="20" t="s">
        <v>3</v>
      </c>
      <c r="U63" s="71" t="s">
        <v>31</v>
      </c>
      <c r="V63" s="71"/>
      <c r="W63" s="71"/>
      <c r="X63" s="72" t="s">
        <v>48</v>
      </c>
      <c r="Y63" s="72"/>
      <c r="Z63" s="73" t="s">
        <v>33</v>
      </c>
      <c r="AA63" s="73"/>
      <c r="AB63" s="73"/>
    </row>
    <row r="64" spans="2:28" ht="18.75" customHeight="1">
      <c r="B64" s="5" t="s">
        <v>14</v>
      </c>
      <c r="C64" s="5" t="s">
        <v>15</v>
      </c>
      <c r="D64" s="5">
        <v>2040</v>
      </c>
      <c r="E64" s="5"/>
      <c r="F64" s="5"/>
      <c r="G64" s="5" t="s">
        <v>59</v>
      </c>
      <c r="J64" s="5" t="s">
        <v>17</v>
      </c>
      <c r="K64" s="5" t="s">
        <v>15</v>
      </c>
      <c r="L64" s="5">
        <v>2040</v>
      </c>
      <c r="M64" s="5"/>
      <c r="N64" s="5"/>
      <c r="O64" s="5" t="s">
        <v>59</v>
      </c>
      <c r="S64" s="20" t="s">
        <v>57</v>
      </c>
      <c r="T64" s="20" t="s">
        <v>35</v>
      </c>
      <c r="U64" s="74">
        <v>2030</v>
      </c>
      <c r="V64" s="74">
        <v>2040</v>
      </c>
      <c r="W64" s="74">
        <v>2050</v>
      </c>
      <c r="X64" s="75">
        <v>2030</v>
      </c>
      <c r="Y64" s="75">
        <v>2040</v>
      </c>
      <c r="Z64" s="76">
        <v>2030</v>
      </c>
      <c r="AA64" s="76">
        <v>2040</v>
      </c>
      <c r="AB64" s="76">
        <v>2050</v>
      </c>
    </row>
    <row r="65" spans="2:28" ht="18.75" customHeight="1">
      <c r="B65" s="4" t="s">
        <v>14</v>
      </c>
      <c r="C65" s="4" t="s">
        <v>15</v>
      </c>
      <c r="D65" s="4">
        <v>2045</v>
      </c>
      <c r="E65" s="4"/>
      <c r="F65" s="4"/>
      <c r="G65" s="4" t="s">
        <v>59</v>
      </c>
      <c r="J65" s="4" t="s">
        <v>17</v>
      </c>
      <c r="K65" s="4" t="s">
        <v>15</v>
      </c>
      <c r="L65" s="4">
        <v>2045</v>
      </c>
      <c r="M65" s="4"/>
      <c r="N65" s="4"/>
      <c r="O65" s="4" t="s">
        <v>59</v>
      </c>
      <c r="S65" s="20" t="s">
        <v>58</v>
      </c>
      <c r="T65" s="20" t="s">
        <v>37</v>
      </c>
      <c r="U65" s="77">
        <v>0</v>
      </c>
      <c r="V65" s="77">
        <v>0</v>
      </c>
      <c r="W65" s="77">
        <v>0</v>
      </c>
      <c r="X65" s="78">
        <v>0</v>
      </c>
      <c r="Y65" s="78">
        <v>0</v>
      </c>
      <c r="Z65" s="79">
        <v>4691.8723574599962</v>
      </c>
      <c r="AA65" s="79">
        <v>26531.54565231856</v>
      </c>
      <c r="AB65" s="79">
        <v>49797.394480120594</v>
      </c>
    </row>
    <row r="66" spans="2:28" ht="18.75" customHeight="1">
      <c r="B66" s="5" t="s">
        <v>14</v>
      </c>
      <c r="C66" s="5" t="s">
        <v>15</v>
      </c>
      <c r="D66" s="5">
        <v>2050</v>
      </c>
      <c r="E66" s="5"/>
      <c r="F66" s="5"/>
      <c r="G66" s="5" t="s">
        <v>59</v>
      </c>
      <c r="J66" s="5" t="s">
        <v>17</v>
      </c>
      <c r="K66" s="5" t="s">
        <v>15</v>
      </c>
      <c r="L66" s="5">
        <v>2050</v>
      </c>
      <c r="M66" s="5"/>
      <c r="N66" s="5"/>
      <c r="O66" s="5" t="s">
        <v>59</v>
      </c>
      <c r="S66" s="20" t="s">
        <v>58</v>
      </c>
      <c r="T66" s="20" t="s">
        <v>38</v>
      </c>
      <c r="U66" s="77">
        <v>8721.5271051632189</v>
      </c>
      <c r="V66" s="77">
        <v>30660.725954018082</v>
      </c>
      <c r="W66" s="77">
        <v>52293.958057736389</v>
      </c>
      <c r="X66" s="78">
        <v>8721.5271051632189</v>
      </c>
      <c r="Y66" s="78">
        <v>30660.725954018082</v>
      </c>
      <c r="Z66" s="79">
        <v>11189.816075388142</v>
      </c>
      <c r="AA66" s="79">
        <v>37763.572874073223</v>
      </c>
      <c r="AB66" s="79">
        <v>65809.289727334864</v>
      </c>
    </row>
    <row r="67" spans="2:28">
      <c r="B67" s="7" t="s">
        <v>21</v>
      </c>
      <c r="C67" s="7"/>
      <c r="D67" s="7"/>
      <c r="E67" s="7"/>
      <c r="F67" s="7"/>
      <c r="G67" s="7"/>
      <c r="J67" s="7" t="s">
        <v>21</v>
      </c>
      <c r="K67" s="7"/>
      <c r="L67" s="7"/>
      <c r="M67" s="7"/>
      <c r="N67" s="7"/>
      <c r="O67" s="7"/>
    </row>
  </sheetData>
  <mergeCells count="17">
    <mergeCell ref="AD29:AH29"/>
    <mergeCell ref="AI29:AM29"/>
    <mergeCell ref="AN29:AR29"/>
    <mergeCell ref="U58:W58"/>
    <mergeCell ref="X58:Y58"/>
    <mergeCell ref="Z58:AB58"/>
    <mergeCell ref="T42:V42"/>
    <mergeCell ref="W42:X42"/>
    <mergeCell ref="Y42:AA42"/>
    <mergeCell ref="T29:V29"/>
    <mergeCell ref="W29:X29"/>
    <mergeCell ref="Y29:AA29"/>
    <mergeCell ref="U63:W63"/>
    <mergeCell ref="X63:Y63"/>
    <mergeCell ref="Z63:AB63"/>
    <mergeCell ref="S4:U4"/>
    <mergeCell ref="V4:X4"/>
  </mergeCells>
  <conditionalFormatting sqref="R7:X7">
    <cfRule type="expression" dxfId="1" priority="4">
      <formula>MOD(ROW(),2)=1</formula>
    </cfRule>
  </conditionalFormatting>
  <conditionalFormatting sqref="R9:X9">
    <cfRule type="expression" dxfId="0" priority="1">
      <formula>MOD(ROW(),2)=1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B71AD7-E9A8-43CF-AE38-95D660764143}"/>
</file>

<file path=customXml/itemProps2.xml><?xml version="1.0" encoding="utf-8"?>
<ds:datastoreItem xmlns:ds="http://schemas.openxmlformats.org/officeDocument/2006/customXml" ds:itemID="{A919C01F-CA71-4C8D-96CD-5BFCC0849AAF}"/>
</file>

<file path=customXml/itemProps3.xml><?xml version="1.0" encoding="utf-8"?>
<ds:datastoreItem xmlns:ds="http://schemas.openxmlformats.org/officeDocument/2006/customXml" ds:itemID="{A0D1DF3B-E7FC-4762-97D3-E9AC14DDD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Politecnico di Torino - DENER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Alicja Ossera</cp:lastModifiedBy>
  <cp:revision/>
  <dcterms:created xsi:type="dcterms:W3CDTF">2007-09-10T09:55:31Z</dcterms:created>
  <dcterms:modified xsi:type="dcterms:W3CDTF">2025-01-23T20:04:22Z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508524715900421</vt:r8>
  </property>
</Properties>
</file>