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аша\source\repos\TNN\"/>
    </mc:Choice>
  </mc:AlternateContent>
  <xr:revisionPtr revIDLastSave="0" documentId="13_ncr:1_{70E6CB3D-F5F7-4824-98C8-3D3E6C61E798}" xr6:coauthVersionLast="47" xr6:coauthVersionMax="47" xr10:uidLastSave="{00000000-0000-0000-0000-000000000000}"/>
  <bookViews>
    <workbookView xWindow="38280" yWindow="-120" windowWidth="29040" windowHeight="18240" xr2:uid="{D4FB476E-DB3D-4127-9180-EADE01BF1AFC}"/>
  </bookViews>
  <sheets>
    <sheet name="Лист1" sheetId="1" r:id="rId1"/>
    <sheet name="Лист2" sheetId="2" r:id="rId2"/>
  </sheets>
  <definedNames>
    <definedName name="alpha">Лист2!$E$2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27" i="1"/>
  <c r="B19" i="1"/>
  <c r="D4" i="2"/>
  <c r="C34" i="2"/>
  <c r="C35" i="2"/>
  <c r="C28" i="2"/>
  <c r="C29" i="2"/>
  <c r="C30" i="2"/>
  <c r="C31" i="2"/>
  <c r="C32" i="2"/>
  <c r="C33" i="2"/>
  <c r="C27" i="2"/>
  <c r="C25" i="2"/>
  <c r="C26" i="2"/>
  <c r="C23" i="2"/>
  <c r="C24" i="2"/>
  <c r="C14" i="2"/>
  <c r="C15" i="2"/>
  <c r="C16" i="2"/>
  <c r="C17" i="2"/>
  <c r="C18" i="2"/>
  <c r="C19" i="2"/>
  <c r="C20" i="2"/>
  <c r="C21" i="2"/>
  <c r="C22" i="2"/>
  <c r="C13" i="2"/>
  <c r="C5" i="2"/>
  <c r="D5" i="2" s="1"/>
  <c r="C6" i="2"/>
  <c r="D6" i="2" s="1"/>
  <c r="C7" i="2"/>
  <c r="D7" i="2" s="1"/>
  <c r="C8" i="2"/>
  <c r="D8" i="2" s="1"/>
  <c r="C9" i="2"/>
  <c r="D9" i="2" s="1"/>
  <c r="C4" i="2"/>
  <c r="B10" i="1"/>
  <c r="B32" i="1"/>
  <c r="B7" i="1"/>
  <c r="C28" i="1"/>
  <c r="B38" i="1"/>
  <c r="B22" i="1"/>
  <c r="B12" i="1"/>
  <c r="B11" i="1"/>
  <c r="C10" i="2" l="1"/>
  <c r="D35" i="2" s="1"/>
  <c r="D24" i="2"/>
  <c r="D34" i="2"/>
  <c r="C10" i="1"/>
  <c r="C12" i="1"/>
  <c r="C11" i="1"/>
  <c r="B1" i="1"/>
  <c r="B23" i="1"/>
  <c r="C23" i="1" s="1"/>
  <c r="D27" i="2" l="1"/>
  <c r="D10" i="2"/>
  <c r="D30" i="2"/>
  <c r="D21" i="2"/>
  <c r="D14" i="2"/>
  <c r="D13" i="2"/>
  <c r="D15" i="2"/>
  <c r="D31" i="2"/>
  <c r="D16" i="2"/>
  <c r="D20" i="2"/>
  <c r="D22" i="2"/>
  <c r="D18" i="2"/>
  <c r="D19" i="2"/>
  <c r="D17" i="2"/>
  <c r="D26" i="2"/>
  <c r="D25" i="2"/>
  <c r="D23" i="2"/>
  <c r="D28" i="2"/>
  <c r="D29" i="2"/>
  <c r="D32" i="2"/>
  <c r="D33" i="2"/>
  <c r="B40" i="1" l="1"/>
  <c r="C27" i="1"/>
  <c r="B33" i="1"/>
  <c r="C33" i="1" s="1"/>
  <c r="B43" i="1" l="1"/>
  <c r="B28" i="1"/>
  <c r="B29" i="1" s="1"/>
  <c r="B44" i="1"/>
  <c r="B46" i="1" l="1"/>
  <c r="C46" i="1" s="1"/>
  <c r="C44" i="1"/>
</calcChain>
</file>

<file path=xl/sharedStrings.xml><?xml version="1.0" encoding="utf-8"?>
<sst xmlns="http://schemas.openxmlformats.org/spreadsheetml/2006/main" count="50" uniqueCount="50">
  <si>
    <t>h resolution</t>
  </si>
  <si>
    <t>v resolution</t>
  </si>
  <si>
    <t>total neurons</t>
  </si>
  <si>
    <t>total connections</t>
  </si>
  <si>
    <t>one neuron memory, bytes</t>
  </si>
  <si>
    <t>neurons memory, bytes</t>
  </si>
  <si>
    <t>one connection memory, bytes</t>
  </si>
  <si>
    <t>connections memory bytes</t>
  </si>
  <si>
    <t>Neurons memory</t>
  </si>
  <si>
    <t>Nof Neurons and Layers</t>
  </si>
  <si>
    <t>Nof Connections</t>
  </si>
  <si>
    <t>Connections memory</t>
  </si>
  <si>
    <t>Events buffer memory</t>
  </si>
  <si>
    <t>one event, max bytes</t>
  </si>
  <si>
    <t>events buffer, bytes</t>
  </si>
  <si>
    <t>Total memory</t>
  </si>
  <si>
    <t>share of processed connections per second</t>
  </si>
  <si>
    <t>Nof events and connections in buffer</t>
  </si>
  <si>
    <t>events in buffer</t>
  </si>
  <si>
    <t>time interval, buffer can reflect, seconds</t>
  </si>
  <si>
    <t>max events per second</t>
  </si>
  <si>
    <t>max connections in buffer</t>
  </si>
  <si>
    <t>Whole brain can be scanned in, minutes</t>
  </si>
  <si>
    <t>days in year</t>
  </si>
  <si>
    <t>hours in day</t>
  </si>
  <si>
    <t>minutes in hour</t>
  </si>
  <si>
    <t>seconds in minute</t>
  </si>
  <si>
    <t>tics in second</t>
  </si>
  <si>
    <t>Total years can write</t>
  </si>
  <si>
    <t>Ticks can write</t>
  </si>
  <si>
    <t>ticks in year</t>
  </si>
  <si>
    <t>64 bits</t>
  </si>
  <si>
    <t>32 bits</t>
  </si>
  <si>
    <t>16 bits</t>
  </si>
  <si>
    <t>max one event connections</t>
  </si>
  <si>
    <t>unsigned short</t>
  </si>
  <si>
    <t>unsigned int, unsigned long</t>
  </si>
  <si>
    <t>unsigned long long</t>
  </si>
  <si>
    <t>Reservoir</t>
  </si>
  <si>
    <t>Nof connections with neibourghs at distance d</t>
  </si>
  <si>
    <t>d</t>
  </si>
  <si>
    <t>alpha</t>
  </si>
  <si>
    <t>Nof connections</t>
  </si>
  <si>
    <t>connections per neuron</t>
  </si>
  <si>
    <t xml:space="preserve">                </t>
  </si>
  <si>
    <t xml:space="preserve"> brain side</t>
  </si>
  <si>
    <t>neurons</t>
  </si>
  <si>
    <t>connections</t>
  </si>
  <si>
    <t>layers</t>
  </si>
  <si>
    <t>24*24*24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</si>
</sst>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0" fontId="3" fillId="0" borderId="0" xfId="0" applyFont="1" applyAlignment="1">
      <alignment wrapText="1"/>
    </xf>
    <xf numFmtId="10" fontId="2" fillId="0" borderId="0" xfId="1" applyNumberFormat="1" applyFont="1"/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0" xfId="0" applyFont="1" applyAlignment="1">
      <alignment wrapText="1"/>
    </xf>
    <xf numFmtId="3" fontId="4" fillId="0" borderId="0" xfId="0" applyNumberFormat="1" applyFont="1"/>
    <xf numFmtId="2" fontId="2" fillId="0" borderId="0" xfId="1" applyNumberFormat="1" applyFont="1"/>
    <xf numFmtId="0" fontId="2" fillId="0" borderId="0" xfId="0" applyFon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65" fontId="0" fillId="0" borderId="0" xfId="0" applyNumberFormat="1"/>
    <xf numFmtId="11" fontId="0" fillId="0" borderId="0" xfId="0" quotePrefix="1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5BF2-27A3-42E9-9A01-4D711057518C}">
  <dimension ref="A1:F46"/>
  <sheetViews>
    <sheetView tabSelected="1" workbookViewId="0">
      <selection activeCell="B47" sqref="B47"/>
    </sheetView>
  </sheetViews>
  <sheetFormatPr defaultRowHeight="15" x14ac:dyDescent="0.25"/>
  <cols>
    <col min="1" max="1" width="27.42578125" style="3" customWidth="1"/>
    <col min="2" max="2" width="25.7109375" bestFit="1" customWidth="1"/>
    <col min="3" max="3" width="31.28515625" customWidth="1"/>
    <col min="4" max="4" width="14.85546875" customWidth="1"/>
    <col min="5" max="5" width="8.7109375" customWidth="1"/>
    <col min="6" max="6" width="19.5703125" customWidth="1"/>
    <col min="7" max="7" width="17.5703125" bestFit="1" customWidth="1"/>
    <col min="8" max="10" width="6.7109375" customWidth="1"/>
    <col min="11" max="11" width="14.85546875" customWidth="1"/>
  </cols>
  <sheetData>
    <row r="1" spans="1:6" x14ac:dyDescent="0.25">
      <c r="B1" s="2">
        <f>B10/B7</f>
        <v>58494241.735507205</v>
      </c>
    </row>
    <row r="2" spans="1:6" x14ac:dyDescent="0.25">
      <c r="A2" s="3" t="s">
        <v>23</v>
      </c>
      <c r="B2">
        <v>365</v>
      </c>
    </row>
    <row r="3" spans="1:6" x14ac:dyDescent="0.25">
      <c r="A3" s="3" t="s">
        <v>24</v>
      </c>
      <c r="B3">
        <v>24</v>
      </c>
    </row>
    <row r="4" spans="1:6" x14ac:dyDescent="0.25">
      <c r="A4" s="3" t="s">
        <v>25</v>
      </c>
      <c r="B4">
        <v>60</v>
      </c>
    </row>
    <row r="5" spans="1:6" x14ac:dyDescent="0.25">
      <c r="A5" s="3" t="s">
        <v>26</v>
      </c>
      <c r="B5">
        <v>60</v>
      </c>
    </row>
    <row r="6" spans="1:6" x14ac:dyDescent="0.25">
      <c r="A6" s="3" t="s">
        <v>27</v>
      </c>
      <c r="B6" s="2">
        <v>10000</v>
      </c>
    </row>
    <row r="7" spans="1:6" x14ac:dyDescent="0.25">
      <c r="A7" s="3" t="s">
        <v>30</v>
      </c>
      <c r="B7">
        <f>PRODUCT(B2:B6)</f>
        <v>315360000000</v>
      </c>
    </row>
    <row r="9" spans="1:6" x14ac:dyDescent="0.25">
      <c r="B9" s="17" t="s">
        <v>29</v>
      </c>
      <c r="C9" s="18" t="s">
        <v>28</v>
      </c>
    </row>
    <row r="10" spans="1:6" x14ac:dyDescent="0.25">
      <c r="A10" s="19" t="s">
        <v>31</v>
      </c>
      <c r="B10" s="16">
        <f>POWER(2,64)-1</f>
        <v>1.8446744073709552E+19</v>
      </c>
      <c r="C10" s="2">
        <f>B10/$B$7</f>
        <v>58494241.735507205</v>
      </c>
      <c r="D10" t="s">
        <v>37</v>
      </c>
    </row>
    <row r="11" spans="1:6" x14ac:dyDescent="0.25">
      <c r="A11" s="19" t="s">
        <v>32</v>
      </c>
      <c r="B11" s="16">
        <f>POWER(2,32)-1</f>
        <v>4294967295</v>
      </c>
      <c r="C11" s="2">
        <f>B11/$B$7</f>
        <v>1.3619251950152208E-2</v>
      </c>
      <c r="D11" t="s">
        <v>36</v>
      </c>
    </row>
    <row r="12" spans="1:6" x14ac:dyDescent="0.25">
      <c r="A12" s="19" t="s">
        <v>33</v>
      </c>
      <c r="B12" s="3">
        <f>POWER(2,16)-1</f>
        <v>65535</v>
      </c>
      <c r="C12" s="2">
        <f>B12/$B$7</f>
        <v>2.0781012176560121E-7</v>
      </c>
      <c r="D12" t="s">
        <v>35</v>
      </c>
    </row>
    <row r="15" spans="1:6" x14ac:dyDescent="0.25">
      <c r="A15" s="8" t="s">
        <v>9</v>
      </c>
      <c r="C15" s="1"/>
      <c r="F15" s="1"/>
    </row>
    <row r="16" spans="1:6" x14ac:dyDescent="0.25">
      <c r="A16" s="3" t="s">
        <v>0</v>
      </c>
      <c r="B16" s="7">
        <v>24</v>
      </c>
    </row>
    <row r="17" spans="1:3" x14ac:dyDescent="0.25">
      <c r="A17" s="3" t="s">
        <v>1</v>
      </c>
      <c r="B17" s="7">
        <v>24</v>
      </c>
    </row>
    <row r="18" spans="1:3" x14ac:dyDescent="0.25">
      <c r="A18" s="3" t="s">
        <v>48</v>
      </c>
      <c r="B18" s="6">
        <v>24</v>
      </c>
    </row>
    <row r="19" spans="1:3" x14ac:dyDescent="0.25">
      <c r="A19" s="4" t="s">
        <v>2</v>
      </c>
      <c r="B19" s="6">
        <f>Лист2!C27</f>
        <v>13824</v>
      </c>
      <c r="C19" s="21" t="s">
        <v>49</v>
      </c>
    </row>
    <row r="20" spans="1:3" x14ac:dyDescent="0.25">
      <c r="A20" s="4"/>
      <c r="B20" s="6"/>
    </row>
    <row r="21" spans="1:3" x14ac:dyDescent="0.25">
      <c r="A21" s="8" t="s">
        <v>8</v>
      </c>
      <c r="B21" s="6"/>
    </row>
    <row r="22" spans="1:3" x14ac:dyDescent="0.25">
      <c r="A22" s="3" t="s">
        <v>4</v>
      </c>
      <c r="B22" s="7">
        <f>4+4+8</f>
        <v>16</v>
      </c>
    </row>
    <row r="23" spans="1:3" x14ac:dyDescent="0.25">
      <c r="A23" s="4" t="s">
        <v>5</v>
      </c>
      <c r="B23" s="6">
        <f>B19*B22</f>
        <v>221184</v>
      </c>
      <c r="C23" s="20">
        <f>B23/POWER(2,20)</f>
        <v>0.2109375</v>
      </c>
    </row>
    <row r="24" spans="1:3" x14ac:dyDescent="0.25">
      <c r="B24" s="6"/>
    </row>
    <row r="25" spans="1:3" x14ac:dyDescent="0.25">
      <c r="A25" s="8" t="s">
        <v>10</v>
      </c>
      <c r="B25" s="6"/>
    </row>
    <row r="26" spans="1:3" x14ac:dyDescent="0.25">
      <c r="B26" s="7"/>
    </row>
    <row r="27" spans="1:3" ht="33" customHeight="1" x14ac:dyDescent="0.25">
      <c r="A27" s="4" t="s">
        <v>3</v>
      </c>
      <c r="B27" s="6">
        <f>Лист2!D27</f>
        <v>1392880.5527301007</v>
      </c>
      <c r="C27" s="20">
        <f>B27/POWER(2,20)</f>
        <v>1.3283544089604384</v>
      </c>
    </row>
    <row r="28" spans="1:3" ht="30" x14ac:dyDescent="0.25">
      <c r="A28" s="4" t="s">
        <v>16</v>
      </c>
      <c r="B28" s="9">
        <f>(B40/B36)/B27</f>
        <v>0.72337962962962965</v>
      </c>
      <c r="C28" s="1">
        <f>POWER(2,32)</f>
        <v>4294967296</v>
      </c>
    </row>
    <row r="29" spans="1:3" ht="30" x14ac:dyDescent="0.25">
      <c r="A29" s="4" t="s">
        <v>22</v>
      </c>
      <c r="B29" s="14">
        <f>1/B28/60</f>
        <v>2.3039999999999998E-2</v>
      </c>
      <c r="C29" s="1"/>
    </row>
    <row r="30" spans="1:3" x14ac:dyDescent="0.25">
      <c r="A30" s="4"/>
      <c r="B30" s="6"/>
      <c r="C30" s="1"/>
    </row>
    <row r="31" spans="1:3" x14ac:dyDescent="0.25">
      <c r="A31" s="8" t="s">
        <v>11</v>
      </c>
      <c r="B31" s="6"/>
      <c r="C31" s="5"/>
    </row>
    <row r="32" spans="1:3" ht="30" x14ac:dyDescent="0.25">
      <c r="A32" s="3" t="s">
        <v>6</v>
      </c>
      <c r="B32" s="6">
        <f>2+2+2+8+4+2+2</f>
        <v>22</v>
      </c>
      <c r="C32" s="5"/>
    </row>
    <row r="33" spans="1:3" x14ac:dyDescent="0.25">
      <c r="A33" s="4" t="s">
        <v>7</v>
      </c>
      <c r="B33" s="6">
        <f>B32*B27</f>
        <v>30643372.160062216</v>
      </c>
      <c r="C33" s="20">
        <f>B33/POWER(2,20)</f>
        <v>29.223796997129647</v>
      </c>
    </row>
    <row r="35" spans="1:3" ht="30" x14ac:dyDescent="0.25">
      <c r="A35" s="8" t="s">
        <v>17</v>
      </c>
    </row>
    <row r="36" spans="1:3" ht="30" x14ac:dyDescent="0.25">
      <c r="A36" s="3" t="s">
        <v>19</v>
      </c>
      <c r="B36" s="7">
        <v>10</v>
      </c>
    </row>
    <row r="37" spans="1:3" x14ac:dyDescent="0.25">
      <c r="A37" s="3" t="s">
        <v>20</v>
      </c>
      <c r="B37" s="7">
        <v>10000</v>
      </c>
    </row>
    <row r="38" spans="1:3" x14ac:dyDescent="0.25">
      <c r="A38" s="4" t="s">
        <v>18</v>
      </c>
      <c r="B38" s="6">
        <f>B37*B36</f>
        <v>100000</v>
      </c>
    </row>
    <row r="39" spans="1:3" x14ac:dyDescent="0.25">
      <c r="A39" s="3" t="s">
        <v>34</v>
      </c>
      <c r="B39" s="7">
        <f>Лист2!C10</f>
        <v>100.75814183522141</v>
      </c>
    </row>
    <row r="40" spans="1:3" x14ac:dyDescent="0.25">
      <c r="A40" s="4" t="s">
        <v>21</v>
      </c>
      <c r="B40" s="6">
        <f>B38*B39</f>
        <v>10075814.183522141</v>
      </c>
    </row>
    <row r="41" spans="1:3" x14ac:dyDescent="0.25">
      <c r="A41" s="4"/>
      <c r="B41" s="6"/>
    </row>
    <row r="42" spans="1:3" x14ac:dyDescent="0.25">
      <c r="A42" s="8" t="s">
        <v>12</v>
      </c>
      <c r="B42" s="6"/>
    </row>
    <row r="43" spans="1:3" x14ac:dyDescent="0.25">
      <c r="A43" s="3" t="s">
        <v>13</v>
      </c>
      <c r="B43" s="7">
        <f>4+8+4*B39</f>
        <v>415.03256734088563</v>
      </c>
    </row>
    <row r="44" spans="1:3" x14ac:dyDescent="0.25">
      <c r="A44" s="4" t="s">
        <v>14</v>
      </c>
      <c r="B44" s="6">
        <f>B43*B38</f>
        <v>41503256.734088562</v>
      </c>
      <c r="C44" s="20">
        <f t="shared" ref="C44" si="0">B44/POWER(2,20)</f>
        <v>39.580589994515002</v>
      </c>
    </row>
    <row r="45" spans="1:3" x14ac:dyDescent="0.25">
      <c r="A45" s="10"/>
      <c r="B45" s="11"/>
      <c r="C45" s="20"/>
    </row>
    <row r="46" spans="1:3" ht="15.75" x14ac:dyDescent="0.25">
      <c r="A46" s="12" t="s">
        <v>15</v>
      </c>
      <c r="B46" s="13">
        <f>SUM(B23,B33,B44)</f>
        <v>72367812.894150779</v>
      </c>
      <c r="C46" s="20">
        <f>B46/POWER(2,20)</f>
        <v>69.015324491644648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14B4-8F25-478F-B5B5-D25F462590FA}">
  <dimension ref="A1:E35"/>
  <sheetViews>
    <sheetView workbookViewId="0">
      <selection activeCell="C27" sqref="C27"/>
    </sheetView>
  </sheetViews>
  <sheetFormatPr defaultRowHeight="15" x14ac:dyDescent="0.25"/>
  <cols>
    <col min="2" max="2" width="20.5703125" customWidth="1"/>
    <col min="3" max="3" width="24.42578125" customWidth="1"/>
    <col min="4" max="4" width="22.28515625" style="7" customWidth="1"/>
  </cols>
  <sheetData>
    <row r="1" spans="1:5" x14ac:dyDescent="0.25">
      <c r="A1" t="s">
        <v>38</v>
      </c>
    </row>
    <row r="2" spans="1:5" x14ac:dyDescent="0.25">
      <c r="B2" t="s">
        <v>39</v>
      </c>
      <c r="D2" s="7" t="s">
        <v>41</v>
      </c>
      <c r="E2">
        <v>0.79</v>
      </c>
    </row>
    <row r="3" spans="1:5" x14ac:dyDescent="0.25">
      <c r="B3" s="17" t="s">
        <v>40</v>
      </c>
      <c r="C3" s="17" t="s">
        <v>42</v>
      </c>
    </row>
    <row r="4" spans="1:5" x14ac:dyDescent="0.25">
      <c r="B4">
        <v>1</v>
      </c>
      <c r="C4">
        <f>EXP(-alpha*(B4-1))*(B4*B4*3+B4*6+4)*2</f>
        <v>26</v>
      </c>
      <c r="D4" s="7">
        <f>ROUND(C4,0)</f>
        <v>26</v>
      </c>
    </row>
    <row r="5" spans="1:5" x14ac:dyDescent="0.25">
      <c r="B5">
        <v>2</v>
      </c>
      <c r="C5">
        <f>EXP(-alpha*(B5-1))*(B5*B5*3+B5*6+4)*2</f>
        <v>25.415308535811928</v>
      </c>
      <c r="D5" s="7">
        <f t="shared" ref="D5:D10" si="0">ROUND(C5,0)</f>
        <v>25</v>
      </c>
    </row>
    <row r="6" spans="1:5" x14ac:dyDescent="0.25">
      <c r="B6">
        <v>3</v>
      </c>
      <c r="C6">
        <f>EXP(-alpha*(B6-1))*(B6*B6*3+B6*6+4)*2</f>
        <v>20.185559624078579</v>
      </c>
      <c r="D6" s="7">
        <f t="shared" si="0"/>
        <v>20</v>
      </c>
    </row>
    <row r="7" spans="1:5" x14ac:dyDescent="0.25">
      <c r="B7">
        <v>4</v>
      </c>
      <c r="C7">
        <f>EXP(-alpha*(B7-1))*(B7*B7*3+B7*6+4)*2</f>
        <v>14.209070394264886</v>
      </c>
      <c r="D7" s="7">
        <f t="shared" si="0"/>
        <v>14</v>
      </c>
    </row>
    <row r="8" spans="1:5" x14ac:dyDescent="0.25">
      <c r="B8">
        <v>5</v>
      </c>
      <c r="C8">
        <f>EXP(-alpha*(B8-1))*(B8*B8*3+B8*6+4)*2</f>
        <v>9.248811555551482</v>
      </c>
      <c r="D8" s="7">
        <f t="shared" si="0"/>
        <v>9</v>
      </c>
    </row>
    <row r="9" spans="1:5" x14ac:dyDescent="0.25">
      <c r="B9">
        <v>6</v>
      </c>
      <c r="C9">
        <f>EXP(-alpha*(B9-1))*(B9*B9*3+B9*6+4)*2</f>
        <v>5.6993917255145288</v>
      </c>
      <c r="D9" s="7">
        <f t="shared" si="0"/>
        <v>6</v>
      </c>
    </row>
    <row r="10" spans="1:5" ht="30" x14ac:dyDescent="0.25">
      <c r="B10" s="3" t="s">
        <v>43</v>
      </c>
      <c r="C10">
        <f>SUM(C4:C9)</f>
        <v>100.75814183522141</v>
      </c>
      <c r="D10" s="7">
        <f t="shared" si="0"/>
        <v>101</v>
      </c>
    </row>
    <row r="11" spans="1:5" x14ac:dyDescent="0.25">
      <c r="C11" t="s">
        <v>44</v>
      </c>
    </row>
    <row r="12" spans="1:5" x14ac:dyDescent="0.25">
      <c r="B12" t="s">
        <v>45</v>
      </c>
      <c r="C12" t="s">
        <v>46</v>
      </c>
      <c r="D12" s="7" t="s">
        <v>47</v>
      </c>
    </row>
    <row r="13" spans="1:5" x14ac:dyDescent="0.25">
      <c r="B13">
        <v>10</v>
      </c>
      <c r="C13">
        <f>B13*B13*B13</f>
        <v>1000</v>
      </c>
      <c r="D13" s="7">
        <f>C13*$C$10</f>
        <v>100758.14183522141</v>
      </c>
    </row>
    <row r="14" spans="1:5" x14ac:dyDescent="0.25">
      <c r="B14">
        <v>11</v>
      </c>
      <c r="C14">
        <f t="shared" ref="C14:C35" si="1">B14*B14*B14</f>
        <v>1331</v>
      </c>
      <c r="D14" s="7">
        <f t="shared" ref="D14:D35" si="2">C14*$C$10</f>
        <v>134109.08678267969</v>
      </c>
    </row>
    <row r="15" spans="1:5" x14ac:dyDescent="0.25">
      <c r="B15">
        <v>12</v>
      </c>
      <c r="C15">
        <f t="shared" si="1"/>
        <v>1728</v>
      </c>
      <c r="D15" s="7">
        <f t="shared" si="2"/>
        <v>174110.06909126259</v>
      </c>
    </row>
    <row r="16" spans="1:5" x14ac:dyDescent="0.25">
      <c r="B16">
        <v>13</v>
      </c>
      <c r="C16">
        <f t="shared" si="1"/>
        <v>2197</v>
      </c>
      <c r="D16" s="7">
        <f t="shared" si="2"/>
        <v>221365.63761198142</v>
      </c>
    </row>
    <row r="17" spans="2:4" x14ac:dyDescent="0.25">
      <c r="B17">
        <v>14</v>
      </c>
      <c r="C17">
        <f t="shared" si="1"/>
        <v>2744</v>
      </c>
      <c r="D17" s="7">
        <f t="shared" si="2"/>
        <v>276480.34119584755</v>
      </c>
    </row>
    <row r="18" spans="2:4" x14ac:dyDescent="0.25">
      <c r="B18">
        <v>15</v>
      </c>
      <c r="C18">
        <f t="shared" si="1"/>
        <v>3375</v>
      </c>
      <c r="D18" s="7">
        <f t="shared" si="2"/>
        <v>340058.72869387228</v>
      </c>
    </row>
    <row r="19" spans="2:4" x14ac:dyDescent="0.25">
      <c r="B19">
        <v>16</v>
      </c>
      <c r="C19">
        <f t="shared" si="1"/>
        <v>4096</v>
      </c>
      <c r="D19" s="7">
        <f t="shared" si="2"/>
        <v>412705.34895706689</v>
      </c>
    </row>
    <row r="20" spans="2:4" x14ac:dyDescent="0.25">
      <c r="B20">
        <v>17</v>
      </c>
      <c r="C20">
        <f t="shared" si="1"/>
        <v>4913</v>
      </c>
      <c r="D20" s="7">
        <f t="shared" si="2"/>
        <v>495024.75083644281</v>
      </c>
    </row>
    <row r="21" spans="2:4" x14ac:dyDescent="0.25">
      <c r="B21">
        <v>18</v>
      </c>
      <c r="C21">
        <f t="shared" si="1"/>
        <v>5832</v>
      </c>
      <c r="D21" s="7">
        <f t="shared" si="2"/>
        <v>587621.4831830113</v>
      </c>
    </row>
    <row r="22" spans="2:4" x14ac:dyDescent="0.25">
      <c r="B22">
        <v>19</v>
      </c>
      <c r="C22">
        <f t="shared" si="1"/>
        <v>6859</v>
      </c>
      <c r="D22" s="7">
        <f t="shared" si="2"/>
        <v>691100.09484778368</v>
      </c>
    </row>
    <row r="23" spans="2:4" x14ac:dyDescent="0.25">
      <c r="B23">
        <v>20</v>
      </c>
      <c r="C23">
        <f t="shared" si="1"/>
        <v>8000</v>
      </c>
      <c r="D23" s="7">
        <f t="shared" si="2"/>
        <v>806065.13468177128</v>
      </c>
    </row>
    <row r="24" spans="2:4" x14ac:dyDescent="0.25">
      <c r="B24">
        <v>21</v>
      </c>
      <c r="C24">
        <f t="shared" si="1"/>
        <v>9261</v>
      </c>
      <c r="D24" s="7">
        <f t="shared" si="2"/>
        <v>933121.15153598541</v>
      </c>
    </row>
    <row r="25" spans="2:4" x14ac:dyDescent="0.25">
      <c r="B25">
        <v>22</v>
      </c>
      <c r="C25">
        <f t="shared" si="1"/>
        <v>10648</v>
      </c>
      <c r="D25" s="7">
        <f t="shared" si="2"/>
        <v>1072872.6942614375</v>
      </c>
    </row>
    <row r="26" spans="2:4" x14ac:dyDescent="0.25">
      <c r="B26">
        <v>23</v>
      </c>
      <c r="C26">
        <f t="shared" si="1"/>
        <v>12167</v>
      </c>
      <c r="D26" s="7">
        <f t="shared" si="2"/>
        <v>1225924.3117091388</v>
      </c>
    </row>
    <row r="27" spans="2:4" x14ac:dyDescent="0.25">
      <c r="B27" s="15">
        <v>24</v>
      </c>
      <c r="C27" s="15">
        <f t="shared" si="1"/>
        <v>13824</v>
      </c>
      <c r="D27" s="6">
        <f t="shared" si="2"/>
        <v>1392880.5527301007</v>
      </c>
    </row>
    <row r="28" spans="2:4" x14ac:dyDescent="0.25">
      <c r="B28">
        <v>25</v>
      </c>
      <c r="C28">
        <f t="shared" si="1"/>
        <v>15625</v>
      </c>
      <c r="D28" s="7">
        <f t="shared" si="2"/>
        <v>1574345.9661753345</v>
      </c>
    </row>
    <row r="29" spans="2:4" x14ac:dyDescent="0.25">
      <c r="B29">
        <v>26</v>
      </c>
      <c r="C29">
        <f t="shared" si="1"/>
        <v>17576</v>
      </c>
      <c r="D29" s="7">
        <f t="shared" si="2"/>
        <v>1770925.1008958514</v>
      </c>
    </row>
    <row r="30" spans="2:4" x14ac:dyDescent="0.25">
      <c r="B30">
        <v>27</v>
      </c>
      <c r="C30">
        <f t="shared" si="1"/>
        <v>19683</v>
      </c>
      <c r="D30" s="7">
        <f t="shared" si="2"/>
        <v>1983222.5057426631</v>
      </c>
    </row>
    <row r="31" spans="2:4" x14ac:dyDescent="0.25">
      <c r="B31">
        <v>28</v>
      </c>
      <c r="C31">
        <f t="shared" si="1"/>
        <v>21952</v>
      </c>
      <c r="D31" s="7">
        <f t="shared" si="2"/>
        <v>2211842.7295667804</v>
      </c>
    </row>
    <row r="32" spans="2:4" x14ac:dyDescent="0.25">
      <c r="B32">
        <v>29</v>
      </c>
      <c r="C32">
        <f t="shared" si="1"/>
        <v>24389</v>
      </c>
      <c r="D32" s="7">
        <f t="shared" si="2"/>
        <v>2457390.3212192147</v>
      </c>
    </row>
    <row r="33" spans="2:4" x14ac:dyDescent="0.25">
      <c r="B33">
        <v>30</v>
      </c>
      <c r="C33">
        <f t="shared" si="1"/>
        <v>27000</v>
      </c>
      <c r="D33" s="7">
        <f t="shared" si="2"/>
        <v>2720469.8295509783</v>
      </c>
    </row>
    <row r="34" spans="2:4" x14ac:dyDescent="0.25">
      <c r="B34">
        <v>31</v>
      </c>
      <c r="C34">
        <f t="shared" si="1"/>
        <v>29791</v>
      </c>
      <c r="D34" s="7">
        <f t="shared" si="2"/>
        <v>3001685.803413081</v>
      </c>
    </row>
    <row r="35" spans="2:4" x14ac:dyDescent="0.25">
      <c r="B35">
        <v>32</v>
      </c>
      <c r="C35">
        <f t="shared" si="1"/>
        <v>32768</v>
      </c>
      <c r="D35" s="7">
        <f t="shared" si="2"/>
        <v>3301642.7916565351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Гершойг Александр Владимирович</dc:creator>
  <cp:lastModifiedBy>Гершойг Александр Владимирович</cp:lastModifiedBy>
  <dcterms:created xsi:type="dcterms:W3CDTF">2023-11-04T16:29:34Z</dcterms:created>
  <dcterms:modified xsi:type="dcterms:W3CDTF">2023-12-17T12:22:14Z</dcterms:modified>
</cp:coreProperties>
</file>