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Y:\Recursos Humanos\FOLHA\2023\05 2023\CONFERENCIA ENCARGOS\"/>
    </mc:Choice>
  </mc:AlternateContent>
  <xr:revisionPtr revIDLastSave="0" documentId="8_{963A6427-9596-4FBA-8170-D4932979B13D}" xr6:coauthVersionLast="47" xr6:coauthVersionMax="47" xr10:uidLastSave="{00000000-0000-0000-0000-000000000000}"/>
  <bookViews>
    <workbookView showSheetTabs="0" xWindow="-120" yWindow="-120" windowWidth="29040" windowHeight="15840" tabRatio="500" xr2:uid="{00000000-000D-0000-FFFF-FFFF00000000}"/>
  </bookViews>
  <sheets>
    <sheet name="CÁLCULO" sheetId="5" r:id="rId1"/>
    <sheet name="CÁLCULO DE INSS-IRRF" sheetId="2" r:id="rId2"/>
    <sheet name="TABELA INSS - 2022" sheetId="4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2" l="1"/>
  <c r="F13" i="2"/>
  <c r="H13" i="2" s="1"/>
  <c r="H10" i="2"/>
  <c r="H7" i="2"/>
  <c r="A5" i="4"/>
  <c r="A16" i="2"/>
  <c r="C16" i="2"/>
  <c r="L5" i="4"/>
  <c r="H8" i="2" l="1"/>
  <c r="L4" i="4"/>
  <c r="L7" i="4"/>
  <c r="L6" i="4"/>
  <c r="J6" i="2" l="1"/>
  <c r="L9" i="2" s="1"/>
  <c r="J10" i="2" s="1"/>
  <c r="H18" i="2"/>
  <c r="M11" i="5" s="1"/>
  <c r="G3" i="4" l="1"/>
  <c r="G4" i="4" s="1"/>
  <c r="J2" i="4"/>
  <c r="L2" i="4" s="1"/>
  <c r="N17" i="2" l="1"/>
  <c r="H9" i="2" s="1"/>
  <c r="N8" i="2"/>
  <c r="H12" i="2" l="1"/>
  <c r="F14" i="2" s="1"/>
  <c r="H20" i="2"/>
  <c r="M15" i="5" s="1"/>
  <c r="N10" i="2"/>
  <c r="H15" i="2" l="1"/>
  <c r="L11" i="2"/>
  <c r="J12" i="2" l="1"/>
  <c r="N12" i="2" s="1"/>
  <c r="L13" i="2" l="1"/>
  <c r="J14" i="2" s="1"/>
  <c r="N14" i="2" s="1"/>
  <c r="N15" i="2" l="1"/>
  <c r="N16" i="2" s="1"/>
  <c r="H14" i="2" l="1"/>
  <c r="H16" i="2" l="1"/>
  <c r="H19" i="2" l="1"/>
  <c r="M13" i="5" s="1"/>
</calcChain>
</file>

<file path=xl/sharedStrings.xml><?xml version="1.0" encoding="utf-8"?>
<sst xmlns="http://schemas.openxmlformats.org/spreadsheetml/2006/main" count="67" uniqueCount="52">
  <si>
    <t>CÁLCULO DE IMPOSTO DE RENDA</t>
  </si>
  <si>
    <t>SALÁRIO BRUTO</t>
  </si>
  <si>
    <t>BASE INSS</t>
  </si>
  <si>
    <t>DESCONTO INSS</t>
  </si>
  <si>
    <t>DEDUÇÃO DEPENDENTE</t>
  </si>
  <si>
    <t>BASE IMPOSTO DE RENDA</t>
  </si>
  <si>
    <t>Alíquota (%)</t>
  </si>
  <si>
    <t>Parcela a deduzir do IRPF (R$)</t>
  </si>
  <si>
    <t>De 1.903,99 até 2.826,65</t>
  </si>
  <si>
    <t>Parcela a deduzir</t>
  </si>
  <si>
    <t>De 2.826,66 até 3.751,05</t>
  </si>
  <si>
    <t>TOTAL IMPOSTO DE RENDA</t>
  </si>
  <si>
    <t>De 3.751,06 até 4.664,68</t>
  </si>
  <si>
    <t>Acima de 4.664,68</t>
  </si>
  <si>
    <t>DEDUÇAO POR DEPENDENTE</t>
  </si>
  <si>
    <t>INSS</t>
  </si>
  <si>
    <t>SUBTOTAL</t>
  </si>
  <si>
    <t>TETO INSS</t>
  </si>
  <si>
    <t>DESCONTO</t>
  </si>
  <si>
    <t>SALÁRIO</t>
  </si>
  <si>
    <t>FALTAS/DSR/ATRASOS</t>
  </si>
  <si>
    <t>Base de cálculo (R$) - IR</t>
  </si>
  <si>
    <t>PENSÃO</t>
  </si>
  <si>
    <t>Salário de Contribuição</t>
  </si>
  <si>
    <t>Alíquota por faixa (efetiva)</t>
  </si>
  <si>
    <t>Parcela a Deduzir</t>
  </si>
  <si>
    <t>De</t>
  </si>
  <si>
    <t>Até</t>
  </si>
  <si>
    <t>Valor máximo da Contribuição</t>
  </si>
  <si>
    <t>VALOR BRUTO</t>
  </si>
  <si>
    <t>CÁLCULO INSS</t>
  </si>
  <si>
    <t>-</t>
  </si>
  <si>
    <t>TABELA</t>
  </si>
  <si>
    <t>BASE</t>
  </si>
  <si>
    <t>TETO</t>
  </si>
  <si>
    <t>ANO 2022</t>
  </si>
  <si>
    <t>COMPOSIÇÃO DO SALÁRIO</t>
  </si>
  <si>
    <t>CÁLCULO DE INSS</t>
  </si>
  <si>
    <t>Valor do INSS</t>
  </si>
  <si>
    <t>DESCONTOD DE FALTAS E ATRASOS</t>
  </si>
  <si>
    <t>Qual o teto de desconto do INSS 2023?</t>
  </si>
  <si>
    <r>
      <t>O teto de desconto do INSS para colaboradores CLT para 2023 é de </t>
    </r>
    <r>
      <rPr>
        <b/>
        <sz val="12"/>
        <color rgb="FF0070C0"/>
        <rFont val="Arial"/>
        <family val="2"/>
      </rPr>
      <t>R$ 876,95.</t>
    </r>
    <r>
      <rPr>
        <sz val="12"/>
        <color rgb="FF4D5156"/>
        <rFont val="Arial"/>
        <family val="2"/>
      </rPr>
      <t xml:space="preserve"> O valor do Salário Família permanece o mesmo da tabela divulgada no início do ano, correspondendo a </t>
    </r>
    <r>
      <rPr>
        <b/>
        <sz val="12"/>
        <color rgb="FF0070C0"/>
        <rFont val="Arial"/>
        <family val="2"/>
      </rPr>
      <t xml:space="preserve">R$ 59,82 </t>
    </r>
    <r>
      <rPr>
        <sz val="12"/>
        <color rgb="FF4D5156"/>
        <rFont val="Arial"/>
        <family val="2"/>
      </rPr>
      <t>– para cada filho que se enquadre nas regras de recebimento – para o segurado com remuneração mensal não superior a</t>
    </r>
    <r>
      <rPr>
        <b/>
        <sz val="12"/>
        <color rgb="FF0070C0"/>
        <rFont val="Arial"/>
        <family val="2"/>
      </rPr>
      <t xml:space="preserve"> R$ 1.754,18.</t>
    </r>
  </si>
  <si>
    <t>Valor do FGTS 8% ..............:</t>
  </si>
  <si>
    <t>Valor Imposto de Renda....:</t>
  </si>
  <si>
    <t>Valor do INSS.....................:</t>
  </si>
  <si>
    <t>PROVENTOS</t>
  </si>
  <si>
    <t>DEPENDENTES IR</t>
  </si>
  <si>
    <t>DESCRIÇÃO</t>
  </si>
  <si>
    <t>VALOR</t>
  </si>
  <si>
    <t>RESULTADO DO CÁLCULO</t>
  </si>
  <si>
    <t>FALTAS / ATRASOS</t>
  </si>
  <si>
    <t>Salário Mínimo - Maio/2023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</si>
</sst>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R$ &quot;* #,##0.00_-;&quot;-R$ &quot;* #,##0.00_-;_-&quot;R$ &quot;* \-??_-;_-@_-"/>
    <numFmt numFmtId="165" formatCode="&quot;R$ &quot;#,##0.00;[Red]&quot;-R$ &quot;#,##0.00"/>
    <numFmt numFmtId="166" formatCode="_-* #,##0.00_-;\-* #,##0.00_-;_-* \-??_-;_-@_-"/>
    <numFmt numFmtId="167" formatCode="0.0%"/>
    <numFmt numFmtId="168" formatCode="_(* #,##0.00_);_(* \(#,##0.00\);_(* &quot;-&quot;??_);_(@_)"/>
  </numFmts>
  <fonts count="55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</font>
    <font>
      <b/>
      <sz val="16"/>
      <color rgb="FF000000"/>
      <name val="Calibri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FFFFFF"/>
      <name val="Georgia"/>
      <family val="1"/>
    </font>
    <font>
      <sz val="11"/>
      <color theme="0"/>
      <name val="Calibri"/>
      <family val="2"/>
      <charset val="1"/>
    </font>
    <font>
      <sz val="18"/>
      <color rgb="FFFFFF00"/>
      <name val="Calibri"/>
      <family val="2"/>
      <charset val="1"/>
    </font>
    <font>
      <sz val="11"/>
      <color theme="1"/>
      <name val="Calibri"/>
      <family val="2"/>
      <charset val="1"/>
    </font>
    <font>
      <sz val="8"/>
      <name val="Calibri"/>
      <family val="2"/>
      <charset val="1"/>
    </font>
    <font>
      <b/>
      <sz val="12"/>
      <color theme="0"/>
      <name val="Georgia"/>
      <family val="1"/>
    </font>
    <font>
      <sz val="12"/>
      <color rgb="FF202124"/>
      <name val="Arial"/>
      <family val="2"/>
    </font>
    <font>
      <sz val="12"/>
      <color rgb="FF4D5156"/>
      <name val="Arial"/>
      <family val="2"/>
    </font>
    <font>
      <sz val="16"/>
      <color rgb="FF202124"/>
      <name val="Arial"/>
      <family val="2"/>
    </font>
    <font>
      <b/>
      <sz val="12"/>
      <color rgb="FF0070C0"/>
      <name val="Arial"/>
      <family val="2"/>
    </font>
    <font>
      <b/>
      <sz val="10"/>
      <color theme="8" tint="-0.499984740745262"/>
      <name val="Arial Black"/>
      <family val="2"/>
    </font>
    <font>
      <sz val="11"/>
      <color rgb="FF002060"/>
      <name val="Arial"/>
      <family val="2"/>
      <charset val="1"/>
    </font>
    <font>
      <sz val="10"/>
      <color rgb="FF002060"/>
      <name val="Calibri"/>
      <family val="2"/>
    </font>
    <font>
      <b/>
      <sz val="12"/>
      <color rgb="FF0070C0"/>
      <name val="Arial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  <charset val="1"/>
    </font>
    <font>
      <b/>
      <sz val="14"/>
      <color theme="1"/>
      <name val="Calibri"/>
      <family val="2"/>
    </font>
    <font>
      <b/>
      <sz val="14"/>
      <color theme="1"/>
      <name val="Calibri"/>
      <family val="2"/>
      <charset val="1"/>
    </font>
    <font>
      <sz val="11"/>
      <color theme="1"/>
      <name val="Calibri"/>
      <family val="2"/>
    </font>
    <font>
      <b/>
      <sz val="16"/>
      <color rgb="FF002060"/>
      <name val="Calibri"/>
      <family val="2"/>
    </font>
    <font>
      <b/>
      <sz val="14"/>
      <color rgb="FF002060"/>
      <name val="Calibri"/>
      <family val="2"/>
    </font>
    <font>
      <b/>
      <sz val="16"/>
      <color rgb="FF0070C0"/>
      <name val="Calibri"/>
      <family val="2"/>
      <charset val="1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70C0"/>
      <name val="Calibri"/>
      <family val="2"/>
    </font>
    <font>
      <b/>
      <sz val="10"/>
      <color rgb="FF00B050"/>
      <name val="Calibri"/>
      <family val="2"/>
    </font>
    <font>
      <b/>
      <sz val="14"/>
      <color rgb="FF00B050"/>
      <name val="Calibri"/>
      <family val="2"/>
    </font>
    <font>
      <b/>
      <sz val="11"/>
      <color rgb="FF00B050"/>
      <name val="Arial Black"/>
      <family val="2"/>
    </font>
    <font>
      <b/>
      <sz val="10"/>
      <color rgb="FF002060"/>
      <name val="Calibri"/>
      <family val="2"/>
    </font>
    <font>
      <b/>
      <sz val="12"/>
      <color rgb="FF002060"/>
      <name val="Calibri"/>
      <family val="2"/>
    </font>
    <font>
      <b/>
      <sz val="8"/>
      <color theme="8" tint="-0.499984740745262"/>
      <name val="Arial Black"/>
      <family val="2"/>
    </font>
    <font>
      <sz val="11"/>
      <color theme="9" tint="0.59999389629810485"/>
      <name val="Calibri"/>
      <family val="2"/>
    </font>
    <font>
      <b/>
      <sz val="11"/>
      <color theme="9" tint="0.59999389629810485"/>
      <name val="Calibri"/>
      <family val="2"/>
    </font>
    <font>
      <b/>
      <sz val="12"/>
      <color theme="5" tint="-0.249977111117893"/>
      <name val="Arial"/>
      <family val="2"/>
      <charset val="1"/>
    </font>
    <font>
      <b/>
      <sz val="11"/>
      <color theme="5" tint="-0.249977111117893"/>
      <name val="Calibri"/>
      <family val="2"/>
      <charset val="1"/>
    </font>
    <font>
      <b/>
      <sz val="11"/>
      <color rgb="FF0070C0"/>
      <name val="Arial"/>
      <family val="2"/>
      <charset val="1"/>
    </font>
    <font>
      <b/>
      <sz val="10"/>
      <color rgb="FF002060"/>
      <name val="Arial"/>
      <family val="2"/>
      <charset val="1"/>
    </font>
    <font>
      <b/>
      <sz val="12"/>
      <color theme="9" tint="-0.249977111117893"/>
      <name val="Arial"/>
      <family val="2"/>
      <charset val="1"/>
    </font>
    <font>
      <b/>
      <sz val="12"/>
      <color theme="9" tint="-0.249977111117893"/>
      <name val="Calibri"/>
      <family val="2"/>
      <charset val="1"/>
    </font>
    <font>
      <b/>
      <sz val="14"/>
      <color theme="9" tint="-0.249977111117893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F9F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CC99"/>
      </patternFill>
    </fill>
    <fill>
      <patternFill patternType="solid">
        <fgColor theme="0" tint="-0.14999847407452621"/>
        <b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777777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7" tint="0.79998168889431442"/>
        <bgColor rgb="FFFFCC99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rgb="FFD9D9D9"/>
      </patternFill>
    </fill>
    <fill>
      <patternFill patternType="solid">
        <fgColor theme="9" tint="0.59999389629810485"/>
        <bgColor rgb="FFFFCC99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9" tint="0.79998168889431442"/>
        <bgColor rgb="FFFFCC99"/>
      </patternFill>
    </fill>
    <fill>
      <patternFill patternType="solid">
        <fgColor theme="9" tint="0.79998168889431442"/>
        <bgColor rgb="FFFFFF00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270">
        <stop position="0">
          <color theme="0" tint="-5.0965910824915313E-2"/>
        </stop>
        <stop position="1">
          <color theme="4" tint="0.40000610370189521"/>
        </stop>
      </gradientFill>
    </fill>
    <fill>
      <gradientFill degree="90">
        <stop position="0">
          <color theme="7" tint="0.80001220740379042"/>
        </stop>
        <stop position="1">
          <color theme="4"/>
        </stop>
      </gradientFill>
    </fill>
    <fill>
      <patternFill patternType="solid">
        <fgColor theme="3" tint="0.79998168889431442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theme="0" tint="-0.14996795556505021"/>
      </left>
      <right style="medium">
        <color theme="0" tint="-0.34998626667073579"/>
      </right>
      <top style="medium">
        <color theme="0" tint="-0.1499679555650502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14996795556505021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14996795556505021"/>
      </right>
      <top/>
      <bottom/>
      <diagonal/>
    </border>
    <border>
      <left style="medium">
        <color theme="0" tint="-0.34998626667073579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theme="0" tint="-0.24994659260841701"/>
      </left>
      <right style="thick">
        <color theme="0" tint="-4.9989318521683403E-2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4.9989318521683403E-2"/>
      </right>
      <top/>
      <bottom/>
      <diagonal/>
    </border>
    <border>
      <left style="thick">
        <color theme="0" tint="-0.24994659260841701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theme="0" tint="-0.24994659260841701"/>
      </bottom>
      <diagonal/>
    </border>
    <border>
      <left/>
      <right/>
      <top style="thick">
        <color theme="0" tint="-4.9989318521683403E-2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4.9989318521683403E-2"/>
      </top>
      <bottom style="thick">
        <color theme="0" tint="-0.24994659260841701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/>
      <diagonal/>
    </border>
    <border>
      <left/>
      <right/>
      <top style="thick">
        <color theme="0" tint="-4.9989318521683403E-2"/>
      </top>
      <bottom/>
      <diagonal/>
    </border>
    <border>
      <left/>
      <right style="thick">
        <color theme="0" tint="-0.24994659260841701"/>
      </right>
      <top style="thick">
        <color theme="0" tint="-4.9989318521683403E-2"/>
      </top>
      <bottom/>
      <diagonal/>
    </border>
    <border>
      <left style="thick">
        <color theme="0" tint="-4.9989318521683403E-2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4.9989318521683403E-2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medium">
        <color theme="0" tint="-4.9989318521683403E-2"/>
      </left>
      <right style="medium">
        <color theme="0" tint="-0.24994659260841701"/>
      </right>
      <top style="medium">
        <color theme="0" tint="-4.9989318521683403E-2"/>
      </top>
      <bottom style="medium">
        <color theme="0" tint="-0.24994659260841701"/>
      </bottom>
      <diagonal/>
    </border>
    <border>
      <left style="medium">
        <color theme="0" tint="-4.9989318521683403E-2"/>
      </left>
      <right style="medium">
        <color theme="0" tint="-0.24994659260841701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thick">
        <color theme="0" tint="-0.14996795556505021"/>
      </left>
      <right/>
      <top style="thick">
        <color theme="0" tint="-0.14996795556505021"/>
      </top>
      <bottom/>
      <diagonal/>
    </border>
    <border>
      <left/>
      <right/>
      <top style="thick">
        <color theme="0" tint="-0.14996795556505021"/>
      </top>
      <bottom/>
      <diagonal/>
    </border>
    <border>
      <left/>
      <right style="thick">
        <color theme="0" tint="-0.499984740745262"/>
      </right>
      <top style="thick">
        <color theme="0" tint="-0.14996795556505021"/>
      </top>
      <bottom/>
      <diagonal/>
    </border>
    <border>
      <left style="thick">
        <color theme="0" tint="-0.14996795556505021"/>
      </left>
      <right/>
      <top/>
      <bottom/>
      <diagonal/>
    </border>
    <border>
      <left/>
      <right style="thick">
        <color theme="0" tint="-0.499984740745262"/>
      </right>
      <top/>
      <bottom/>
      <diagonal/>
    </border>
    <border>
      <left style="thick">
        <color theme="0" tint="-0.14996795556505021"/>
      </left>
      <right/>
      <top/>
      <bottom style="thick">
        <color theme="0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  <border>
      <left/>
      <right/>
      <top style="medium">
        <color theme="0" tint="-0.24994659260841701"/>
      </top>
      <bottom style="medium">
        <color theme="0" tint="-4.9989318521683403E-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4.9989318521683403E-2"/>
      </bottom>
      <diagonal/>
    </border>
    <border>
      <left/>
      <right/>
      <top style="medium">
        <color theme="0" tint="-0.34998626667073579"/>
      </top>
      <bottom style="medium">
        <color theme="0" tint="-4.9989318521683403E-2"/>
      </bottom>
      <diagonal/>
    </border>
    <border>
      <left style="medium">
        <color theme="0" tint="-0.34998626667073579"/>
      </left>
      <right style="medium">
        <color theme="0" tint="-4.9989318521683403E-2"/>
      </right>
      <top style="medium">
        <color theme="0" tint="-0.34998626667073579"/>
      </top>
      <bottom style="medium">
        <color theme="0" tint="-4.9989318521683403E-2"/>
      </bottom>
      <diagonal/>
    </border>
    <border>
      <left/>
      <right/>
      <top style="medium">
        <color theme="0" tint="-0.24994659260841701"/>
      </top>
      <bottom/>
      <diagonal/>
    </border>
  </borders>
  <cellStyleXfs count="5">
    <xf numFmtId="0" fontId="0" fillId="0" borderId="0"/>
    <xf numFmtId="166" fontId="4" fillId="0" borderId="0" applyBorder="0" applyProtection="0"/>
    <xf numFmtId="164" fontId="4" fillId="0" borderId="0" applyBorder="0" applyProtection="0"/>
    <xf numFmtId="9" fontId="4" fillId="0" borderId="0" applyFont="0" applyFill="0" applyBorder="0" applyAlignment="0" applyProtection="0"/>
    <xf numFmtId="0" fontId="9" fillId="0" borderId="0"/>
  </cellStyleXfs>
  <cellXfs count="237">
    <xf numFmtId="0" fontId="0" fillId="0" borderId="0" xfId="0"/>
    <xf numFmtId="166" fontId="4" fillId="0" borderId="0" xfId="1"/>
    <xf numFmtId="0" fontId="0" fillId="0" borderId="0" xfId="0" applyAlignment="1">
      <alignment vertical="center"/>
    </xf>
    <xf numFmtId="167" fontId="10" fillId="0" borderId="1" xfId="3" applyNumberFormat="1" applyFont="1" applyBorder="1" applyAlignment="1">
      <alignment horizontal="center"/>
    </xf>
    <xf numFmtId="167" fontId="10" fillId="5" borderId="1" xfId="3" applyNumberFormat="1" applyFont="1" applyFill="1" applyBorder="1" applyAlignment="1">
      <alignment horizontal="center"/>
    </xf>
    <xf numFmtId="167" fontId="10" fillId="5" borderId="5" xfId="3" applyNumberFormat="1" applyFont="1" applyFill="1" applyBorder="1" applyAlignment="1">
      <alignment horizontal="center"/>
    </xf>
    <xf numFmtId="166" fontId="4" fillId="0" borderId="0" xfId="1" applyProtection="1">
      <protection locked="0"/>
    </xf>
    <xf numFmtId="166" fontId="4" fillId="0" borderId="3" xfId="1" applyBorder="1"/>
    <xf numFmtId="166" fontId="4" fillId="0" borderId="4" xfId="1" applyBorder="1"/>
    <xf numFmtId="166" fontId="4" fillId="0" borderId="6" xfId="1" applyBorder="1"/>
    <xf numFmtId="166" fontId="10" fillId="5" borderId="7" xfId="1" applyFont="1" applyFill="1" applyBorder="1" applyAlignment="1">
      <alignment horizontal="center"/>
    </xf>
    <xf numFmtId="168" fontId="12" fillId="0" borderId="14" xfId="0" applyNumberFormat="1" applyFont="1" applyBorder="1"/>
    <xf numFmtId="166" fontId="4" fillId="0" borderId="9" xfId="1" applyBorder="1" applyAlignment="1">
      <alignment horizontal="center"/>
    </xf>
    <xf numFmtId="166" fontId="4" fillId="0" borderId="17" xfId="1" applyBorder="1"/>
    <xf numFmtId="167" fontId="10" fillId="0" borderId="2" xfId="3" applyNumberFormat="1" applyFont="1" applyBorder="1" applyAlignment="1">
      <alignment horizontal="center"/>
    </xf>
    <xf numFmtId="2" fontId="10" fillId="0" borderId="10" xfId="1" applyNumberFormat="1" applyFont="1" applyBorder="1" applyAlignment="1">
      <alignment horizontal="center"/>
    </xf>
    <xf numFmtId="166" fontId="4" fillId="7" borderId="8" xfId="1" applyFill="1" applyBorder="1"/>
    <xf numFmtId="166" fontId="4" fillId="7" borderId="5" xfId="1" applyFill="1" applyBorder="1"/>
    <xf numFmtId="0" fontId="14" fillId="0" borderId="0" xfId="0" applyFont="1" applyAlignment="1">
      <alignment horizontal="center"/>
    </xf>
    <xf numFmtId="0" fontId="14" fillId="8" borderId="11" xfId="0" applyFont="1" applyFill="1" applyBorder="1" applyAlignment="1">
      <alignment horizontal="center" vertical="center"/>
    </xf>
    <xf numFmtId="166" fontId="4" fillId="11" borderId="21" xfId="1" applyFill="1" applyBorder="1" applyAlignment="1">
      <alignment vertical="center"/>
    </xf>
    <xf numFmtId="0" fontId="0" fillId="11" borderId="22" xfId="0" applyFill="1" applyBorder="1" applyAlignment="1">
      <alignment vertical="center"/>
    </xf>
    <xf numFmtId="166" fontId="4" fillId="11" borderId="23" xfId="1" applyFill="1" applyBorder="1" applyAlignment="1">
      <alignment vertical="center"/>
    </xf>
    <xf numFmtId="0" fontId="14" fillId="12" borderId="0" xfId="0" applyFont="1" applyFill="1" applyAlignment="1">
      <alignment horizontal="center" vertical="center"/>
    </xf>
    <xf numFmtId="166" fontId="4" fillId="10" borderId="6" xfId="1" applyFill="1" applyBorder="1" applyAlignment="1">
      <alignment vertical="center"/>
    </xf>
    <xf numFmtId="167" fontId="0" fillId="10" borderId="1" xfId="3" applyNumberFormat="1" applyFont="1" applyFill="1" applyBorder="1" applyAlignment="1">
      <alignment vertical="center"/>
    </xf>
    <xf numFmtId="166" fontId="4" fillId="10" borderId="7" xfId="1" applyFill="1" applyBorder="1" applyAlignment="1">
      <alignment vertical="center"/>
    </xf>
    <xf numFmtId="0" fontId="15" fillId="4" borderId="18" xfId="0" applyFont="1" applyFill="1" applyBorder="1" applyAlignment="1">
      <alignment horizontal="right" vertical="center"/>
    </xf>
    <xf numFmtId="166" fontId="8" fillId="12" borderId="19" xfId="1" applyFont="1" applyFill="1" applyBorder="1" applyAlignment="1">
      <alignment vertical="center"/>
    </xf>
    <xf numFmtId="43" fontId="0" fillId="0" borderId="0" xfId="0" applyNumberFormat="1"/>
    <xf numFmtId="0" fontId="11" fillId="0" borderId="0" xfId="0" applyFont="1" applyAlignment="1">
      <alignment horizontal="center"/>
    </xf>
    <xf numFmtId="168" fontId="12" fillId="0" borderId="0" xfId="0" applyNumberFormat="1" applyFont="1"/>
    <xf numFmtId="166" fontId="14" fillId="11" borderId="8" xfId="1" applyFont="1" applyFill="1" applyBorder="1" applyAlignment="1">
      <alignment vertical="center"/>
    </xf>
    <xf numFmtId="0" fontId="14" fillId="11" borderId="5" xfId="0" applyFont="1" applyFill="1" applyBorder="1" applyAlignment="1">
      <alignment vertical="center"/>
    </xf>
    <xf numFmtId="166" fontId="6" fillId="9" borderId="18" xfId="1" applyFont="1" applyFill="1" applyBorder="1" applyAlignment="1">
      <alignment vertical="center"/>
    </xf>
    <xf numFmtId="0" fontId="18" fillId="4" borderId="15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9" fontId="0" fillId="0" borderId="0" xfId="3" applyFont="1"/>
    <xf numFmtId="10" fontId="0" fillId="0" borderId="0" xfId="3" applyNumberFormat="1" applyFont="1"/>
    <xf numFmtId="0" fontId="0" fillId="17" borderId="0" xfId="0" applyFill="1" applyAlignment="1">
      <alignment vertical="center"/>
    </xf>
    <xf numFmtId="0" fontId="16" fillId="17" borderId="0" xfId="0" applyFont="1" applyFill="1" applyAlignment="1">
      <alignment vertical="center"/>
    </xf>
    <xf numFmtId="0" fontId="28" fillId="17" borderId="0" xfId="0" applyFont="1" applyFill="1" applyAlignment="1">
      <alignment horizontal="center" vertical="center" wrapText="1"/>
    </xf>
    <xf numFmtId="166" fontId="16" fillId="17" borderId="0" xfId="1" applyFont="1" applyFill="1" applyBorder="1"/>
    <xf numFmtId="167" fontId="16" fillId="16" borderId="0" xfId="1" applyNumberFormat="1" applyFont="1" applyFill="1" applyBorder="1" applyAlignment="1" applyProtection="1">
      <alignment horizontal="center" vertical="center"/>
    </xf>
    <xf numFmtId="166" fontId="31" fillId="17" borderId="0" xfId="1" applyFont="1" applyFill="1" applyBorder="1"/>
    <xf numFmtId="164" fontId="16" fillId="21" borderId="38" xfId="2" applyFont="1" applyFill="1" applyBorder="1" applyAlignment="1" applyProtection="1">
      <alignment vertical="center"/>
    </xf>
    <xf numFmtId="164" fontId="33" fillId="23" borderId="38" xfId="2" applyFont="1" applyFill="1" applyBorder="1" applyAlignment="1" applyProtection="1">
      <alignment vertical="center"/>
    </xf>
    <xf numFmtId="164" fontId="30" fillId="28" borderId="38" xfId="2" applyFont="1" applyFill="1" applyBorder="1" applyAlignment="1" applyProtection="1">
      <alignment vertical="center"/>
    </xf>
    <xf numFmtId="164" fontId="16" fillId="29" borderId="38" xfId="2" applyFont="1" applyFill="1" applyBorder="1" applyAlignment="1" applyProtection="1">
      <alignment vertical="center"/>
    </xf>
    <xf numFmtId="164" fontId="33" fillId="29" borderId="38" xfId="2" applyFont="1" applyFill="1" applyBorder="1" applyAlignment="1" applyProtection="1">
      <alignment vertical="center"/>
    </xf>
    <xf numFmtId="164" fontId="37" fillId="28" borderId="38" xfId="2" applyFont="1" applyFill="1" applyBorder="1" applyAlignment="1" applyProtection="1">
      <alignment vertical="center"/>
    </xf>
    <xf numFmtId="164" fontId="38" fillId="22" borderId="38" xfId="2" applyFont="1" applyFill="1" applyBorder="1" applyAlignment="1" applyProtection="1">
      <alignment vertical="center"/>
    </xf>
    <xf numFmtId="164" fontId="38" fillId="24" borderId="38" xfId="2" applyFont="1" applyFill="1" applyBorder="1" applyAlignment="1" applyProtection="1">
      <alignment vertical="center"/>
    </xf>
    <xf numFmtId="164" fontId="38" fillId="28" borderId="38" xfId="2" applyFont="1" applyFill="1" applyBorder="1" applyAlignment="1" applyProtection="1">
      <alignment vertical="center"/>
    </xf>
    <xf numFmtId="164" fontId="47" fillId="26" borderId="38" xfId="2" applyFont="1" applyFill="1" applyBorder="1" applyAlignment="1" applyProtection="1">
      <alignment vertical="center"/>
    </xf>
    <xf numFmtId="164" fontId="46" fillId="25" borderId="38" xfId="2" applyFont="1" applyFill="1" applyBorder="1" applyAlignment="1" applyProtection="1">
      <alignment vertical="center"/>
    </xf>
    <xf numFmtId="164" fontId="4" fillId="34" borderId="38" xfId="2" applyFill="1" applyBorder="1" applyProtection="1">
      <protection locked="0"/>
    </xf>
    <xf numFmtId="0" fontId="16" fillId="17" borderId="0" xfId="0" applyFont="1" applyFill="1" applyAlignment="1">
      <alignment horizontal="center" vertical="center"/>
    </xf>
    <xf numFmtId="43" fontId="16" fillId="17" borderId="0" xfId="0" applyNumberFormat="1" applyFont="1" applyFill="1" applyAlignment="1">
      <alignment vertical="center"/>
    </xf>
    <xf numFmtId="0" fontId="16" fillId="18" borderId="0" xfId="0" applyFont="1" applyFill="1" applyAlignment="1">
      <alignment vertical="center"/>
    </xf>
    <xf numFmtId="0" fontId="16" fillId="18" borderId="0" xfId="0" applyFont="1" applyFill="1" applyAlignment="1">
      <alignment horizontal="center" vertical="center"/>
    </xf>
    <xf numFmtId="0" fontId="37" fillId="17" borderId="0" xfId="0" applyFont="1" applyFill="1" applyAlignment="1">
      <alignment horizontal="center" vertical="center"/>
    </xf>
    <xf numFmtId="166" fontId="37" fillId="17" borderId="0" xfId="1" applyFont="1" applyFill="1" applyBorder="1" applyAlignment="1" applyProtection="1">
      <alignment horizontal="center" vertical="center"/>
    </xf>
    <xf numFmtId="0" fontId="42" fillId="17" borderId="51" xfId="0" applyFont="1" applyFill="1" applyBorder="1" applyAlignment="1">
      <alignment horizontal="center" vertical="center"/>
    </xf>
    <xf numFmtId="166" fontId="39" fillId="12" borderId="37" xfId="1" applyFont="1" applyFill="1" applyBorder="1" applyAlignment="1" applyProtection="1">
      <alignment vertical="center"/>
    </xf>
    <xf numFmtId="166" fontId="28" fillId="12" borderId="37" xfId="1" applyFont="1" applyFill="1" applyBorder="1" applyAlignment="1" applyProtection="1">
      <alignment vertical="center"/>
    </xf>
    <xf numFmtId="0" fontId="16" fillId="16" borderId="0" xfId="0" applyFont="1" applyFill="1" applyAlignment="1">
      <alignment horizontal="center" vertical="center"/>
    </xf>
    <xf numFmtId="166" fontId="39" fillId="10" borderId="37" xfId="1" applyFont="1" applyFill="1" applyBorder="1" applyAlignment="1" applyProtection="1">
      <alignment vertical="center"/>
    </xf>
    <xf numFmtId="166" fontId="38" fillId="7" borderId="37" xfId="1" applyFont="1" applyFill="1" applyBorder="1" applyAlignment="1" applyProtection="1">
      <alignment vertical="center"/>
    </xf>
    <xf numFmtId="166" fontId="37" fillId="17" borderId="0" xfId="1" applyFont="1" applyFill="1" applyBorder="1" applyAlignment="1" applyProtection="1">
      <alignment vertical="center"/>
    </xf>
    <xf numFmtId="166" fontId="7" fillId="17" borderId="0" xfId="1" applyFont="1" applyFill="1" applyBorder="1" applyAlignment="1" applyProtection="1">
      <alignment horizontal="center" vertical="center"/>
    </xf>
    <xf numFmtId="0" fontId="0" fillId="14" borderId="29" xfId="0" applyFill="1" applyBorder="1" applyAlignment="1">
      <alignment vertical="center"/>
    </xf>
    <xf numFmtId="0" fontId="0" fillId="14" borderId="30" xfId="0" applyFill="1" applyBorder="1" applyAlignment="1">
      <alignment vertical="center"/>
    </xf>
    <xf numFmtId="0" fontId="0" fillId="14" borderId="30" xfId="0" applyFill="1" applyBorder="1" applyAlignment="1">
      <alignment horizontal="center" vertical="center"/>
    </xf>
    <xf numFmtId="0" fontId="0" fillId="14" borderId="30" xfId="0" applyFill="1" applyBorder="1" applyAlignment="1">
      <alignment horizontal="right" vertical="center"/>
    </xf>
    <xf numFmtId="0" fontId="0" fillId="14" borderId="31" xfId="0" applyFill="1" applyBorder="1" applyAlignment="1">
      <alignment vertical="center"/>
    </xf>
    <xf numFmtId="166" fontId="46" fillId="17" borderId="0" xfId="1" applyFont="1" applyFill="1" applyBorder="1" applyAlignment="1" applyProtection="1">
      <alignment vertical="center"/>
    </xf>
    <xf numFmtId="0" fontId="46" fillId="17" borderId="0" xfId="0" applyFont="1" applyFill="1" applyAlignment="1">
      <alignment vertical="center"/>
    </xf>
    <xf numFmtId="166" fontId="16" fillId="17" borderId="0" xfId="1" applyFont="1" applyFill="1" applyBorder="1" applyAlignment="1" applyProtection="1">
      <alignment vertical="center"/>
    </xf>
    <xf numFmtId="0" fontId="0" fillId="14" borderId="32" xfId="0" applyFill="1" applyBorder="1" applyAlignment="1">
      <alignment vertical="center"/>
    </xf>
    <xf numFmtId="0" fontId="23" fillId="15" borderId="25" xfId="0" applyFont="1" applyFill="1" applyBorder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45" fillId="15" borderId="25" xfId="0" applyFont="1" applyFill="1" applyBorder="1" applyAlignment="1">
      <alignment horizontal="center" vertical="center" wrapText="1"/>
    </xf>
    <xf numFmtId="0" fontId="0" fillId="14" borderId="33" xfId="0" applyFill="1" applyBorder="1" applyAlignment="1">
      <alignment vertical="center"/>
    </xf>
    <xf numFmtId="0" fontId="38" fillId="19" borderId="0" xfId="0" applyFont="1" applyFill="1" applyAlignment="1">
      <alignment horizontal="center" vertical="center"/>
    </xf>
    <xf numFmtId="10" fontId="46" fillId="17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left" vertical="center"/>
    </xf>
    <xf numFmtId="10" fontId="2" fillId="15" borderId="0" xfId="0" applyNumberFormat="1" applyFont="1" applyFill="1" applyAlignment="1">
      <alignment horizontal="center" vertical="center"/>
    </xf>
    <xf numFmtId="165" fontId="2" fillId="15" borderId="0" xfId="0" applyNumberFormat="1" applyFont="1" applyFill="1" applyAlignment="1">
      <alignment horizontal="right" vertical="center"/>
    </xf>
    <xf numFmtId="43" fontId="46" fillId="17" borderId="0" xfId="0" applyNumberFormat="1" applyFont="1" applyFill="1" applyAlignment="1">
      <alignment vertical="center"/>
    </xf>
    <xf numFmtId="0" fontId="24" fillId="15" borderId="25" xfId="0" applyFont="1" applyFill="1" applyBorder="1" applyAlignment="1">
      <alignment horizontal="left" vertical="center"/>
    </xf>
    <xf numFmtId="10" fontId="26" fillId="16" borderId="26" xfId="0" applyNumberFormat="1" applyFont="1" applyFill="1" applyBorder="1" applyAlignment="1">
      <alignment horizontal="center" vertical="center"/>
    </xf>
    <xf numFmtId="10" fontId="26" fillId="15" borderId="0" xfId="0" applyNumberFormat="1" applyFont="1" applyFill="1" applyAlignment="1">
      <alignment horizontal="center" vertical="center"/>
    </xf>
    <xf numFmtId="166" fontId="27" fillId="5" borderId="26" xfId="1" applyFont="1" applyFill="1" applyBorder="1" applyProtection="1"/>
    <xf numFmtId="9" fontId="46" fillId="17" borderId="0" xfId="0" applyNumberFormat="1" applyFont="1" applyFill="1" applyAlignment="1">
      <alignment vertical="center"/>
    </xf>
    <xf numFmtId="0" fontId="24" fillId="15" borderId="0" xfId="0" applyFont="1" applyFill="1" applyAlignment="1">
      <alignment horizontal="left" vertical="center"/>
    </xf>
    <xf numFmtId="165" fontId="26" fillId="15" borderId="0" xfId="0" applyNumberFormat="1" applyFont="1" applyFill="1" applyAlignment="1">
      <alignment horizontal="right" vertical="center"/>
    </xf>
    <xf numFmtId="9" fontId="26" fillId="16" borderId="26" xfId="0" applyNumberFormat="1" applyFont="1" applyFill="1" applyBorder="1" applyAlignment="1">
      <alignment horizontal="center" vertical="center"/>
    </xf>
    <xf numFmtId="9" fontId="26" fillId="15" borderId="0" xfId="0" applyNumberFormat="1" applyFont="1" applyFill="1" applyAlignment="1">
      <alignment horizontal="center" vertical="center"/>
    </xf>
    <xf numFmtId="166" fontId="27" fillId="5" borderId="27" xfId="1" applyFont="1" applyFill="1" applyBorder="1" applyProtection="1"/>
    <xf numFmtId="0" fontId="30" fillId="19" borderId="0" xfId="0" applyFont="1" applyFill="1" applyAlignment="1">
      <alignment horizontal="center" vertical="center"/>
    </xf>
    <xf numFmtId="1" fontId="16" fillId="16" borderId="0" xfId="0" applyNumberFormat="1" applyFont="1" applyFill="1" applyAlignment="1">
      <alignment horizontal="center" vertical="center"/>
    </xf>
    <xf numFmtId="164" fontId="16" fillId="29" borderId="38" xfId="0" applyNumberFormat="1" applyFont="1" applyFill="1" applyBorder="1" applyAlignment="1">
      <alignment vertical="center"/>
    </xf>
    <xf numFmtId="167" fontId="16" fillId="16" borderId="0" xfId="0" applyNumberFormat="1" applyFont="1" applyFill="1" applyAlignment="1">
      <alignment horizontal="center" vertical="center"/>
    </xf>
    <xf numFmtId="164" fontId="33" fillId="29" borderId="38" xfId="0" applyNumberFormat="1" applyFont="1" applyFill="1" applyBorder="1" applyAlignment="1">
      <alignment vertical="center"/>
    </xf>
    <xf numFmtId="164" fontId="46" fillId="25" borderId="38" xfId="0" applyNumberFormat="1" applyFont="1" applyFill="1" applyBorder="1" applyAlignment="1">
      <alignment vertical="center"/>
    </xf>
    <xf numFmtId="164" fontId="47" fillId="25" borderId="38" xfId="0" applyNumberFormat="1" applyFont="1" applyFill="1" applyBorder="1" applyAlignment="1">
      <alignment vertical="center"/>
    </xf>
    <xf numFmtId="166" fontId="47" fillId="17" borderId="0" xfId="1" applyFont="1" applyFill="1" applyBorder="1" applyAlignment="1" applyProtection="1">
      <alignment vertical="center"/>
    </xf>
    <xf numFmtId="0" fontId="47" fillId="17" borderId="0" xfId="0" applyFont="1" applyFill="1" applyAlignment="1">
      <alignment vertical="center"/>
    </xf>
    <xf numFmtId="164" fontId="40" fillId="30" borderId="39" xfId="0" applyNumberFormat="1" applyFont="1" applyFill="1" applyBorder="1" applyAlignment="1">
      <alignment vertical="center"/>
    </xf>
    <xf numFmtId="164" fontId="32" fillId="30" borderId="39" xfId="0" applyNumberFormat="1" applyFont="1" applyFill="1" applyBorder="1" applyAlignment="1">
      <alignment vertical="center"/>
    </xf>
    <xf numFmtId="0" fontId="32" fillId="20" borderId="0" xfId="0" applyFont="1" applyFill="1" applyAlignment="1">
      <alignment horizontal="center" vertical="center"/>
    </xf>
    <xf numFmtId="164" fontId="41" fillId="30" borderId="39" xfId="0" applyNumberFormat="1" applyFont="1" applyFill="1" applyBorder="1" applyAlignment="1">
      <alignment vertical="center"/>
    </xf>
    <xf numFmtId="164" fontId="41" fillId="27" borderId="39" xfId="0" applyNumberFormat="1" applyFont="1" applyFill="1" applyBorder="1" applyAlignment="1">
      <alignment vertical="center"/>
    </xf>
    <xf numFmtId="166" fontId="31" fillId="17" borderId="0" xfId="1" applyFont="1" applyFill="1" applyBorder="1" applyAlignment="1" applyProtection="1">
      <alignment vertical="center"/>
    </xf>
    <xf numFmtId="164" fontId="32" fillId="27" borderId="39" xfId="0" applyNumberFormat="1" applyFont="1" applyFill="1" applyBorder="1" applyAlignment="1">
      <alignment vertical="center"/>
    </xf>
    <xf numFmtId="166" fontId="29" fillId="17" borderId="0" xfId="1" applyFont="1" applyFill="1" applyBorder="1" applyAlignment="1" applyProtection="1">
      <alignment vertical="center"/>
    </xf>
    <xf numFmtId="0" fontId="28" fillId="17" borderId="0" xfId="0" applyFont="1" applyFill="1" applyAlignment="1">
      <alignment horizontal="center" vertical="center"/>
    </xf>
    <xf numFmtId="166" fontId="29" fillId="17" borderId="0" xfId="1" applyFont="1" applyFill="1" applyBorder="1" applyAlignment="1" applyProtection="1">
      <alignment horizontal="center" vertical="center"/>
    </xf>
    <xf numFmtId="0" fontId="25" fillId="15" borderId="25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 vertical="center"/>
    </xf>
    <xf numFmtId="165" fontId="26" fillId="15" borderId="0" xfId="0" applyNumberFormat="1" applyFont="1" applyFill="1" applyAlignment="1">
      <alignment vertical="center"/>
    </xf>
    <xf numFmtId="166" fontId="27" fillId="5" borderId="28" xfId="1" applyFont="1" applyFill="1" applyBorder="1" applyProtection="1"/>
    <xf numFmtId="9" fontId="34" fillId="31" borderId="44" xfId="0" applyNumberFormat="1" applyFont="1" applyFill="1" applyBorder="1" applyAlignment="1">
      <alignment horizontal="left" vertical="center"/>
    </xf>
    <xf numFmtId="43" fontId="34" fillId="31" borderId="45" xfId="0" applyNumberFormat="1" applyFont="1" applyFill="1" applyBorder="1" applyAlignment="1">
      <alignment vertical="center"/>
    </xf>
    <xf numFmtId="0" fontId="0" fillId="14" borderId="34" xfId="0" applyFill="1" applyBorder="1" applyAlignment="1">
      <alignment vertical="center"/>
    </xf>
    <xf numFmtId="0" fontId="2" fillId="15" borderId="35" xfId="0" applyFont="1" applyFill="1" applyBorder="1" applyAlignment="1">
      <alignment horizontal="left" vertical="center"/>
    </xf>
    <xf numFmtId="10" fontId="2" fillId="15" borderId="35" xfId="0" applyNumberFormat="1" applyFont="1" applyFill="1" applyBorder="1" applyAlignment="1">
      <alignment horizontal="center" vertical="center"/>
    </xf>
    <xf numFmtId="165" fontId="2" fillId="15" borderId="35" xfId="0" applyNumberFormat="1" applyFont="1" applyFill="1" applyBorder="1" applyAlignment="1">
      <alignment horizontal="right" vertical="center"/>
    </xf>
    <xf numFmtId="0" fontId="0" fillId="14" borderId="36" xfId="0" applyFill="1" applyBorder="1" applyAlignment="1">
      <alignment vertical="center"/>
    </xf>
    <xf numFmtId="0" fontId="34" fillId="31" borderId="46" xfId="0" applyFont="1" applyFill="1" applyBorder="1" applyAlignment="1">
      <alignment horizontal="left" vertical="center"/>
    </xf>
    <xf numFmtId="0" fontId="34" fillId="31" borderId="0" xfId="0" applyFont="1" applyFill="1" applyAlignment="1">
      <alignment horizontal="left" vertical="center"/>
    </xf>
    <xf numFmtId="0" fontId="35" fillId="31" borderId="0" xfId="0" applyFont="1" applyFill="1" applyAlignment="1">
      <alignment vertical="center"/>
    </xf>
    <xf numFmtId="164" fontId="35" fillId="31" borderId="47" xfId="0" applyNumberFormat="1" applyFont="1" applyFill="1" applyBorder="1" applyAlignment="1">
      <alignment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horizontal="right" vertical="center"/>
    </xf>
    <xf numFmtId="0" fontId="34" fillId="31" borderId="48" xfId="0" applyFont="1" applyFill="1" applyBorder="1" applyAlignment="1">
      <alignment horizontal="left" vertical="center"/>
    </xf>
    <xf numFmtId="0" fontId="34" fillId="31" borderId="49" xfId="0" applyFont="1" applyFill="1" applyBorder="1" applyAlignment="1">
      <alignment horizontal="left" vertical="center"/>
    </xf>
    <xf numFmtId="0" fontId="35" fillId="31" borderId="49" xfId="0" applyFont="1" applyFill="1" applyBorder="1" applyAlignment="1">
      <alignment vertical="center"/>
    </xf>
    <xf numFmtId="166" fontId="34" fillId="31" borderId="50" xfId="1" applyFont="1" applyFill="1" applyBorder="1" applyAlignment="1" applyProtection="1">
      <alignment vertical="center"/>
    </xf>
    <xf numFmtId="166" fontId="16" fillId="17" borderId="0" xfId="1" applyFont="1" applyFill="1" applyBorder="1" applyProtection="1"/>
    <xf numFmtId="164" fontId="16" fillId="17" borderId="0" xfId="2" applyFont="1" applyFill="1" applyBorder="1" applyProtection="1"/>
    <xf numFmtId="166" fontId="4" fillId="17" borderId="0" xfId="1" applyFill="1" applyBorder="1" applyProtection="1"/>
    <xf numFmtId="164" fontId="4" fillId="17" borderId="0" xfId="2" applyFill="1" applyBorder="1" applyProtection="1"/>
    <xf numFmtId="166" fontId="4" fillId="17" borderId="0" xfId="1" applyFill="1" applyProtection="1"/>
    <xf numFmtId="0" fontId="16" fillId="17" borderId="0" xfId="0" applyFont="1" applyFill="1" applyAlignment="1">
      <alignment horizontal="right" vertical="center"/>
    </xf>
    <xf numFmtId="43" fontId="0" fillId="0" borderId="0" xfId="0" applyNumberFormat="1" applyAlignment="1">
      <alignment vertical="center"/>
    </xf>
    <xf numFmtId="166" fontId="4" fillId="0" borderId="0" xfId="1" applyProtection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6" fillId="17" borderId="0" xfId="0" applyFont="1" applyFill="1" applyAlignment="1" applyProtection="1">
      <alignment vertical="center"/>
      <protection locked="0"/>
    </xf>
    <xf numFmtId="0" fontId="43" fillId="33" borderId="52" xfId="0" applyFont="1" applyFill="1" applyBorder="1" applyAlignment="1" applyProtection="1">
      <alignment horizontal="center" vertical="center" wrapText="1"/>
      <protection locked="0"/>
    </xf>
    <xf numFmtId="0" fontId="44" fillId="17" borderId="0" xfId="0" applyFont="1" applyFill="1" applyAlignment="1" applyProtection="1">
      <alignment horizontal="center" vertical="center" wrapText="1"/>
      <protection locked="0"/>
    </xf>
    <xf numFmtId="0" fontId="39" fillId="33" borderId="53" xfId="0" applyFont="1" applyFill="1" applyBorder="1" applyAlignment="1" applyProtection="1">
      <alignment horizontal="center" vertical="center" wrapText="1"/>
      <protection locked="0"/>
    </xf>
    <xf numFmtId="0" fontId="28" fillId="17" borderId="0" xfId="0" applyFont="1" applyFill="1" applyAlignment="1" applyProtection="1">
      <alignment horizontal="center" vertical="center" wrapText="1"/>
      <protection locked="0"/>
    </xf>
    <xf numFmtId="0" fontId="39" fillId="17" borderId="0" xfId="0" applyFont="1" applyFill="1" applyAlignment="1" applyProtection="1">
      <alignment horizontal="center" vertical="center" wrapText="1"/>
      <protection locked="0"/>
    </xf>
    <xf numFmtId="164" fontId="4" fillId="34" borderId="37" xfId="2" applyFill="1" applyBorder="1" applyProtection="1">
      <protection locked="0"/>
    </xf>
    <xf numFmtId="164" fontId="4" fillId="34" borderId="0" xfId="2" applyFill="1" applyBorder="1" applyProtection="1">
      <protection locked="0"/>
    </xf>
    <xf numFmtId="164" fontId="4" fillId="34" borderId="39" xfId="2" applyFill="1" applyBorder="1" applyProtection="1">
      <protection locked="0"/>
    </xf>
    <xf numFmtId="43" fontId="16" fillId="17" borderId="0" xfId="0" applyNumberFormat="1" applyFont="1" applyFill="1" applyAlignment="1" applyProtection="1">
      <alignment vertical="center"/>
      <protection locked="0"/>
    </xf>
    <xf numFmtId="0" fontId="0" fillId="17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34" fillId="31" borderId="43" xfId="0" applyFont="1" applyFill="1" applyBorder="1" applyAlignment="1">
      <alignment horizontal="left" vertical="center"/>
    </xf>
    <xf numFmtId="0" fontId="34" fillId="31" borderId="44" xfId="0" applyFont="1" applyFill="1" applyBorder="1" applyAlignment="1">
      <alignment horizontal="left" vertical="center"/>
    </xf>
    <xf numFmtId="0" fontId="36" fillId="32" borderId="40" xfId="0" applyFont="1" applyFill="1" applyBorder="1" applyAlignment="1">
      <alignment horizontal="center" vertical="center"/>
    </xf>
    <xf numFmtId="0" fontId="36" fillId="32" borderId="41" xfId="0" applyFont="1" applyFill="1" applyBorder="1" applyAlignment="1">
      <alignment horizontal="center" vertical="center"/>
    </xf>
    <xf numFmtId="0" fontId="36" fillId="32" borderId="42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left"/>
    </xf>
    <xf numFmtId="10" fontId="26" fillId="16" borderId="26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/>
    </xf>
    <xf numFmtId="0" fontId="23" fillId="15" borderId="25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left" vertical="center"/>
    </xf>
    <xf numFmtId="0" fontId="34" fillId="31" borderId="46" xfId="0" applyFont="1" applyFill="1" applyBorder="1" applyAlignment="1">
      <alignment horizontal="left" vertical="center"/>
    </xf>
    <xf numFmtId="166" fontId="41" fillId="0" borderId="0" xfId="1" applyFont="1" applyBorder="1" applyAlignment="1">
      <alignment vertical="center"/>
    </xf>
    <xf numFmtId="0" fontId="41" fillId="31" borderId="0" xfId="0" applyFont="1" applyFill="1" applyBorder="1" applyAlignment="1">
      <alignment vertical="center"/>
    </xf>
    <xf numFmtId="0" fontId="41" fillId="31" borderId="47" xfId="0" applyFont="1" applyFill="1" applyBorder="1" applyAlignment="1">
      <alignment vertical="center"/>
    </xf>
    <xf numFmtId="0" fontId="16" fillId="29" borderId="38" xfId="2" applyNumberFormat="1" applyFont="1" applyFill="1" applyBorder="1" applyAlignment="1" applyProtection="1">
      <alignment horizontal="center" vertical="center"/>
    </xf>
    <xf numFmtId="0" fontId="0" fillId="14" borderId="54" xfId="0" applyFill="1" applyBorder="1"/>
    <xf numFmtId="0" fontId="0" fillId="14" borderId="55" xfId="0" applyFill="1" applyBorder="1"/>
    <xf numFmtId="0" fontId="0" fillId="14" borderId="55" xfId="0" applyFill="1" applyBorder="1" applyAlignment="1">
      <alignment horizontal="left"/>
    </xf>
    <xf numFmtId="0" fontId="0" fillId="14" borderId="55" xfId="0" applyFill="1" applyBorder="1" applyAlignment="1">
      <alignment horizontal="center"/>
    </xf>
    <xf numFmtId="0" fontId="0" fillId="14" borderId="56" xfId="0" applyFill="1" applyBorder="1"/>
    <xf numFmtId="0" fontId="0" fillId="14" borderId="57" xfId="0" applyFill="1" applyBorder="1"/>
    <xf numFmtId="0" fontId="0" fillId="14" borderId="0" xfId="0" applyFill="1" applyBorder="1"/>
    <xf numFmtId="0" fontId="0" fillId="14" borderId="0" xfId="0" applyFill="1" applyBorder="1" applyAlignment="1">
      <alignment horizontal="left"/>
    </xf>
    <xf numFmtId="0" fontId="0" fillId="14" borderId="0" xfId="0" applyFill="1" applyBorder="1" applyAlignment="1">
      <alignment horizontal="center"/>
    </xf>
    <xf numFmtId="0" fontId="0" fillId="14" borderId="58" xfId="0" applyFill="1" applyBorder="1"/>
    <xf numFmtId="165" fontId="2" fillId="15" borderId="0" xfId="0" applyNumberFormat="1" applyFont="1" applyFill="1" applyBorder="1" applyAlignment="1">
      <alignment horizontal="right" vertical="center"/>
    </xf>
    <xf numFmtId="10" fontId="2" fillId="15" borderId="0" xfId="0" applyNumberFormat="1" applyFont="1" applyFill="1" applyBorder="1" applyAlignment="1">
      <alignment horizontal="left" vertical="center"/>
    </xf>
    <xf numFmtId="10" fontId="2" fillId="15" borderId="0" xfId="0" applyNumberFormat="1" applyFont="1" applyFill="1" applyBorder="1" applyAlignment="1">
      <alignment horizontal="center" vertical="center"/>
    </xf>
    <xf numFmtId="165" fontId="2" fillId="15" borderId="0" xfId="0" applyNumberFormat="1" applyFont="1" applyFill="1" applyBorder="1" applyAlignment="1">
      <alignment horizontal="center" vertical="center"/>
    </xf>
    <xf numFmtId="10" fontId="26" fillId="15" borderId="0" xfId="0" applyNumberFormat="1" applyFont="1" applyFill="1" applyBorder="1" applyAlignment="1">
      <alignment horizontal="center" vertical="center"/>
    </xf>
    <xf numFmtId="10" fontId="50" fillId="15" borderId="0" xfId="0" applyNumberFormat="1" applyFont="1" applyFill="1" applyBorder="1" applyAlignment="1">
      <alignment horizontal="left" vertical="center"/>
    </xf>
    <xf numFmtId="165" fontId="26" fillId="15" borderId="0" xfId="0" applyNumberFormat="1" applyFont="1" applyFill="1" applyBorder="1" applyAlignment="1">
      <alignment horizontal="right" vertical="center"/>
    </xf>
    <xf numFmtId="0" fontId="0" fillId="14" borderId="59" xfId="0" applyFill="1" applyBorder="1"/>
    <xf numFmtId="0" fontId="0" fillId="14" borderId="60" xfId="0" applyFill="1" applyBorder="1"/>
    <xf numFmtId="0" fontId="0" fillId="14" borderId="60" xfId="0" applyFill="1" applyBorder="1" applyAlignment="1">
      <alignment horizontal="left"/>
    </xf>
    <xf numFmtId="0" fontId="0" fillId="14" borderId="60" xfId="0" applyFill="1" applyBorder="1" applyAlignment="1">
      <alignment horizontal="center"/>
    </xf>
    <xf numFmtId="0" fontId="0" fillId="14" borderId="61" xfId="0" applyFill="1" applyBorder="1"/>
    <xf numFmtId="0" fontId="25" fillId="15" borderId="0" xfId="0" applyFont="1" applyFill="1" applyAlignment="1">
      <alignment horizontal="left" vertical="center"/>
    </xf>
    <xf numFmtId="10" fontId="26" fillId="15" borderId="62" xfId="0" applyNumberFormat="1" applyFont="1" applyFill="1" applyBorder="1" applyAlignment="1">
      <alignment horizontal="center" vertical="center"/>
    </xf>
    <xf numFmtId="10" fontId="26" fillId="15" borderId="66" xfId="0" applyNumberFormat="1" applyFont="1" applyFill="1" applyBorder="1" applyAlignment="1">
      <alignment horizontal="center" vertical="center"/>
    </xf>
    <xf numFmtId="10" fontId="26" fillId="16" borderId="64" xfId="0" applyNumberFormat="1" applyFont="1" applyFill="1" applyBorder="1" applyAlignment="1">
      <alignment horizontal="left" vertical="center"/>
    </xf>
    <xf numFmtId="10" fontId="51" fillId="16" borderId="63" xfId="0" applyNumberFormat="1" applyFont="1" applyFill="1" applyBorder="1" applyAlignment="1">
      <alignment horizontal="left" vertical="center"/>
    </xf>
    <xf numFmtId="10" fontId="52" fillId="16" borderId="26" xfId="0" applyNumberFormat="1" applyFont="1" applyFill="1" applyBorder="1" applyAlignment="1">
      <alignment horizontal="center" vertical="center"/>
    </xf>
    <xf numFmtId="10" fontId="52" fillId="15" borderId="0" xfId="0" applyNumberFormat="1" applyFont="1" applyFill="1" applyAlignment="1">
      <alignment horizontal="center" vertical="center"/>
    </xf>
    <xf numFmtId="166" fontId="53" fillId="5" borderId="26" xfId="1" applyFont="1" applyFill="1" applyBorder="1" applyProtection="1"/>
    <xf numFmtId="165" fontId="52" fillId="15" borderId="0" xfId="0" applyNumberFormat="1" applyFont="1" applyFill="1" applyAlignment="1">
      <alignment horizontal="right" vertical="center"/>
    </xf>
    <xf numFmtId="9" fontId="52" fillId="16" borderId="26" xfId="0" applyNumberFormat="1" applyFont="1" applyFill="1" applyBorder="1" applyAlignment="1">
      <alignment horizontal="center" vertical="center"/>
    </xf>
    <xf numFmtId="9" fontId="52" fillId="15" borderId="0" xfId="0" applyNumberFormat="1" applyFont="1" applyFill="1" applyAlignment="1">
      <alignment horizontal="center" vertical="center"/>
    </xf>
    <xf numFmtId="166" fontId="53" fillId="5" borderId="27" xfId="1" applyFont="1" applyFill="1" applyBorder="1" applyProtection="1"/>
    <xf numFmtId="165" fontId="52" fillId="15" borderId="0" xfId="0" applyNumberFormat="1" applyFont="1" applyFill="1" applyAlignment="1">
      <alignment vertical="center"/>
    </xf>
    <xf numFmtId="166" fontId="53" fillId="5" borderId="28" xfId="1" applyFont="1" applyFill="1" applyBorder="1" applyProtection="1"/>
    <xf numFmtId="164" fontId="54" fillId="34" borderId="65" xfId="2" applyFont="1" applyFill="1" applyBorder="1" applyAlignment="1" applyProtection="1">
      <alignment vertical="center"/>
    </xf>
    <xf numFmtId="0" fontId="23" fillId="15" borderId="25" xfId="0" applyFont="1" applyFill="1" applyBorder="1" applyAlignment="1">
      <alignment horizontal="center" vertical="center" wrapText="1"/>
    </xf>
    <xf numFmtId="166" fontId="27" fillId="5" borderId="26" xfId="1" applyFont="1" applyFill="1" applyBorder="1" applyProtection="1">
      <protection locked="0"/>
    </xf>
    <xf numFmtId="165" fontId="48" fillId="15" borderId="0" xfId="0" applyNumberFormat="1" applyFont="1" applyFill="1" applyBorder="1" applyAlignment="1" applyProtection="1">
      <alignment horizontal="center" vertical="center"/>
    </xf>
    <xf numFmtId="0" fontId="49" fillId="14" borderId="0" xfId="0" applyFont="1" applyFill="1" applyBorder="1" applyAlignment="1" applyProtection="1">
      <alignment horizontal="center" vertical="center"/>
    </xf>
  </cellXfs>
  <cellStyles count="5">
    <cellStyle name="Moeda" xfId="2" builtinId="4"/>
    <cellStyle name="Normal" xfId="0" builtinId="0"/>
    <cellStyle name="Normal 3" xfId="4" xr:uid="{B85AFF79-10FA-4999-83A0-8E2B8DFA4897}"/>
    <cellStyle name="Porcentagem" xfId="3" builtinId="5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133350</xdr:rowOff>
    </xdr:from>
    <xdr:to>
      <xdr:col>21</xdr:col>
      <xdr:colOff>533400</xdr:colOff>
      <xdr:row>14</xdr:row>
      <xdr:rowOff>247650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C7DF49-A288-8B76-438A-0D3849644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33350"/>
          <a:ext cx="5581650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64B0-DCFC-429A-A4F5-7B18712CAC20}">
  <dimension ref="A1:AB256"/>
  <sheetViews>
    <sheetView tabSelected="1" workbookViewId="0">
      <selection activeCell="F9" sqref="F9"/>
    </sheetView>
  </sheetViews>
  <sheetFormatPr defaultRowHeight="15" x14ac:dyDescent="0.25"/>
  <cols>
    <col min="1" max="1" width="3.42578125" customWidth="1"/>
    <col min="4" max="4" width="22.42578125" bestFit="1" customWidth="1"/>
    <col min="5" max="5" width="0.7109375" customWidth="1"/>
    <col min="6" max="6" width="20" style="185" customWidth="1"/>
    <col min="7" max="7" width="1.85546875" customWidth="1"/>
    <col min="8" max="8" width="14.140625" style="187" customWidth="1"/>
    <col min="9" max="10" width="10.42578125" customWidth="1"/>
    <col min="11" max="11" width="15.7109375" customWidth="1"/>
    <col min="12" max="12" width="0.85546875" customWidth="1"/>
    <col min="13" max="13" width="18.140625" customWidth="1"/>
    <col min="14" max="14" width="5.5703125" customWidth="1"/>
    <col min="15" max="15" width="4.140625" customWidth="1"/>
  </cols>
  <sheetData>
    <row r="1" spans="1:28" ht="15.75" thickBot="1" x14ac:dyDescent="0.3">
      <c r="A1" s="182"/>
      <c r="B1" s="182"/>
      <c r="C1" s="182"/>
      <c r="D1" s="182"/>
      <c r="E1" s="182"/>
      <c r="F1" s="183"/>
      <c r="G1" s="182"/>
      <c r="H1" s="186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</row>
    <row r="2" spans="1:28" ht="15.75" thickTop="1" x14ac:dyDescent="0.25">
      <c r="A2" s="182"/>
      <c r="B2" s="196"/>
      <c r="C2" s="197"/>
      <c r="D2" s="197"/>
      <c r="E2" s="197"/>
      <c r="F2" s="198"/>
      <c r="G2" s="197"/>
      <c r="H2" s="199"/>
      <c r="I2" s="197"/>
      <c r="J2" s="197"/>
      <c r="K2" s="197"/>
      <c r="L2" s="197"/>
      <c r="M2" s="197"/>
      <c r="N2" s="200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</row>
    <row r="3" spans="1:28" x14ac:dyDescent="0.25">
      <c r="A3" s="182"/>
      <c r="B3" s="201"/>
      <c r="C3" s="202"/>
      <c r="D3" s="202"/>
      <c r="E3" s="202"/>
      <c r="F3" s="203"/>
      <c r="G3" s="202"/>
      <c r="H3" s="204"/>
      <c r="I3" s="202"/>
      <c r="J3" s="202"/>
      <c r="K3" s="202"/>
      <c r="L3" s="202"/>
      <c r="M3" s="202"/>
      <c r="N3" s="205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</row>
    <row r="4" spans="1:28" x14ac:dyDescent="0.25">
      <c r="A4" s="182"/>
      <c r="B4" s="201"/>
      <c r="C4" s="202"/>
      <c r="D4" s="202"/>
      <c r="E4" s="202"/>
      <c r="F4" s="203"/>
      <c r="G4" s="202"/>
      <c r="H4" s="204"/>
      <c r="I4" s="202"/>
      <c r="J4" s="202"/>
      <c r="K4" s="202"/>
      <c r="L4" s="202"/>
      <c r="M4" s="202"/>
      <c r="N4" s="205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</row>
    <row r="5" spans="1:28" x14ac:dyDescent="0.25">
      <c r="A5" s="182"/>
      <c r="B5" s="201"/>
      <c r="C5" s="202"/>
      <c r="D5" s="202"/>
      <c r="E5" s="202"/>
      <c r="F5" s="203"/>
      <c r="G5" s="202"/>
      <c r="H5" s="204"/>
      <c r="I5" s="202"/>
      <c r="J5" s="202"/>
      <c r="K5" s="202"/>
      <c r="L5" s="202"/>
      <c r="M5" s="202"/>
      <c r="N5" s="205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</row>
    <row r="6" spans="1:28" ht="15.75" thickBot="1" x14ac:dyDescent="0.3">
      <c r="A6" s="182"/>
      <c r="B6" s="201"/>
      <c r="C6" s="202"/>
      <c r="D6" s="203"/>
      <c r="E6" s="202"/>
      <c r="F6" s="204"/>
      <c r="G6" s="202"/>
      <c r="H6" s="204"/>
      <c r="I6" s="202"/>
      <c r="J6" s="202"/>
      <c r="K6" s="202"/>
      <c r="L6" s="202"/>
      <c r="M6" s="202"/>
      <c r="N6" s="205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</row>
    <row r="7" spans="1:28" ht="22.5" thickTop="1" thickBot="1" x14ac:dyDescent="0.3">
      <c r="A7" s="182"/>
      <c r="B7" s="201"/>
      <c r="C7" s="202"/>
      <c r="D7" s="188" t="s">
        <v>47</v>
      </c>
      <c r="E7" s="206"/>
      <c r="F7" s="188" t="s">
        <v>48</v>
      </c>
      <c r="G7" s="202"/>
      <c r="H7" s="204"/>
      <c r="I7" s="165" t="s">
        <v>49</v>
      </c>
      <c r="J7" s="166"/>
      <c r="K7" s="166"/>
      <c r="L7" s="166"/>
      <c r="M7" s="166"/>
      <c r="N7" s="205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</row>
    <row r="8" spans="1:28" ht="5.25" customHeight="1" thickBot="1" x14ac:dyDescent="0.3">
      <c r="A8" s="182"/>
      <c r="B8" s="201"/>
      <c r="C8" s="202"/>
      <c r="D8" s="207"/>
      <c r="E8" s="208"/>
      <c r="F8" s="209"/>
      <c r="G8" s="202"/>
      <c r="H8" s="204"/>
      <c r="I8" s="202"/>
      <c r="J8" s="202"/>
      <c r="K8" s="202"/>
      <c r="L8" s="202"/>
      <c r="M8" s="202"/>
      <c r="N8" s="205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</row>
    <row r="9" spans="1:28" ht="21.75" customHeight="1" x14ac:dyDescent="0.25">
      <c r="A9" s="182"/>
      <c r="B9" s="201"/>
      <c r="C9" s="202"/>
      <c r="D9" s="184" t="s">
        <v>45</v>
      </c>
      <c r="E9" s="93"/>
      <c r="F9" s="234">
        <v>2000</v>
      </c>
      <c r="G9" s="202"/>
      <c r="H9" s="204"/>
      <c r="I9" s="202"/>
      <c r="J9" s="202"/>
      <c r="K9" s="202"/>
      <c r="L9" s="202"/>
      <c r="M9" s="202"/>
      <c r="N9" s="205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</row>
    <row r="10" spans="1:28" ht="6" customHeight="1" thickBot="1" x14ac:dyDescent="0.3">
      <c r="A10" s="182"/>
      <c r="B10" s="201"/>
      <c r="C10" s="202"/>
      <c r="D10" s="211"/>
      <c r="E10" s="210"/>
      <c r="F10" s="235"/>
      <c r="G10" s="202"/>
      <c r="H10" s="204"/>
      <c r="I10" s="190" t="s">
        <v>42</v>
      </c>
      <c r="J10" s="190"/>
      <c r="K10" s="190"/>
      <c r="L10" s="190"/>
      <c r="M10" s="189"/>
      <c r="N10" s="205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</row>
    <row r="11" spans="1:28" ht="21.75" customHeight="1" x14ac:dyDescent="0.25">
      <c r="A11" s="182"/>
      <c r="B11" s="201"/>
      <c r="C11" s="202"/>
      <c r="D11" s="184" t="s">
        <v>50</v>
      </c>
      <c r="E11" s="93"/>
      <c r="F11" s="234">
        <v>50</v>
      </c>
      <c r="G11" s="202"/>
      <c r="H11" s="204"/>
      <c r="I11" s="190"/>
      <c r="J11" s="190"/>
      <c r="K11" s="190"/>
      <c r="L11" s="190"/>
      <c r="M11" s="192">
        <f>'CÁLCULO DE INSS-IRRF'!H18</f>
        <v>156</v>
      </c>
      <c r="N11" s="205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</row>
    <row r="12" spans="1:28" ht="6" customHeight="1" thickBot="1" x14ac:dyDescent="0.3">
      <c r="A12" s="182"/>
      <c r="B12" s="201"/>
      <c r="C12" s="202"/>
      <c r="D12" s="211"/>
      <c r="E12" s="212"/>
      <c r="F12" s="236"/>
      <c r="G12" s="202"/>
      <c r="H12" s="204"/>
      <c r="I12" s="190" t="s">
        <v>43</v>
      </c>
      <c r="J12" s="190"/>
      <c r="K12" s="190"/>
      <c r="L12" s="190"/>
      <c r="M12" s="193"/>
      <c r="N12" s="205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</row>
    <row r="13" spans="1:28" ht="21.75" customHeight="1" x14ac:dyDescent="0.25">
      <c r="A13" s="182"/>
      <c r="B13" s="201"/>
      <c r="C13" s="202"/>
      <c r="D13" s="184" t="s">
        <v>46</v>
      </c>
      <c r="E13" s="93"/>
      <c r="F13" s="94">
        <v>1</v>
      </c>
      <c r="G13" s="202"/>
      <c r="H13" s="204"/>
      <c r="I13" s="190"/>
      <c r="J13" s="190"/>
      <c r="K13" s="190"/>
      <c r="L13" s="190"/>
      <c r="M13" s="192">
        <f>'CÁLCULO DE INSS-IRRF'!H19</f>
        <v>0</v>
      </c>
      <c r="N13" s="205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</row>
    <row r="14" spans="1:28" ht="6" customHeight="1" thickBot="1" x14ac:dyDescent="0.3">
      <c r="A14" s="182"/>
      <c r="B14" s="201"/>
      <c r="C14" s="202"/>
      <c r="D14" s="211"/>
      <c r="E14" s="212"/>
      <c r="F14" s="236"/>
      <c r="G14" s="202"/>
      <c r="H14" s="204"/>
      <c r="I14" s="191" t="s">
        <v>44</v>
      </c>
      <c r="J14" s="190"/>
      <c r="K14" s="190"/>
      <c r="L14" s="190"/>
      <c r="M14" s="194"/>
      <c r="N14" s="205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</row>
    <row r="15" spans="1:28" ht="21.75" customHeight="1" x14ac:dyDescent="0.25">
      <c r="A15" s="182"/>
      <c r="B15" s="201"/>
      <c r="C15" s="202"/>
      <c r="D15" s="184" t="s">
        <v>22</v>
      </c>
      <c r="E15" s="93"/>
      <c r="F15" s="234">
        <v>100</v>
      </c>
      <c r="G15" s="202"/>
      <c r="H15" s="204"/>
      <c r="I15" s="191"/>
      <c r="J15" s="190"/>
      <c r="K15" s="190"/>
      <c r="L15" s="190"/>
      <c r="M15" s="192">
        <f>'CÁLCULO DE INSS-IRRF'!H20</f>
        <v>155.69999999999999</v>
      </c>
      <c r="N15" s="205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</row>
    <row r="16" spans="1:28" x14ac:dyDescent="0.25">
      <c r="A16" s="182"/>
      <c r="B16" s="201"/>
      <c r="C16" s="202"/>
      <c r="D16" s="203"/>
      <c r="E16" s="202"/>
      <c r="F16" s="204"/>
      <c r="G16" s="202"/>
      <c r="H16" s="204"/>
      <c r="I16" s="202"/>
      <c r="J16" s="202"/>
      <c r="K16" s="202"/>
      <c r="L16" s="202"/>
      <c r="M16" s="202"/>
      <c r="N16" s="205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</row>
    <row r="17" spans="1:28" x14ac:dyDescent="0.25">
      <c r="A17" s="182"/>
      <c r="B17" s="201"/>
      <c r="C17" s="202"/>
      <c r="D17" s="203"/>
      <c r="E17" s="202"/>
      <c r="F17" s="204"/>
      <c r="G17" s="202"/>
      <c r="H17" s="204"/>
      <c r="I17" s="202"/>
      <c r="J17" s="202"/>
      <c r="K17" s="202"/>
      <c r="L17" s="202"/>
      <c r="M17" s="202"/>
      <c r="N17" s="205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</row>
    <row r="18" spans="1:28" ht="15.75" thickBot="1" x14ac:dyDescent="0.3">
      <c r="A18" s="182"/>
      <c r="B18" s="201"/>
      <c r="C18" s="202"/>
      <c r="D18" s="202"/>
      <c r="E18" s="202"/>
      <c r="F18" s="203"/>
      <c r="G18" s="202"/>
      <c r="H18" s="204"/>
      <c r="I18" s="202"/>
      <c r="J18" s="202"/>
      <c r="K18" s="202"/>
      <c r="L18" s="202"/>
      <c r="M18" s="202"/>
      <c r="N18" s="205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</row>
    <row r="19" spans="1:28" ht="39" customHeight="1" thickBot="1" x14ac:dyDescent="0.3">
      <c r="A19" s="182"/>
      <c r="B19" s="201"/>
      <c r="C19" s="202"/>
      <c r="D19" s="233" t="s">
        <v>21</v>
      </c>
      <c r="E19" s="81"/>
      <c r="F19" s="80" t="s">
        <v>6</v>
      </c>
      <c r="G19" s="82"/>
      <c r="H19" s="83" t="s">
        <v>7</v>
      </c>
      <c r="I19" s="202"/>
      <c r="J19" s="222" t="s">
        <v>51</v>
      </c>
      <c r="K19" s="221"/>
      <c r="L19" s="219"/>
      <c r="M19" s="232">
        <v>1320</v>
      </c>
      <c r="N19" s="205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</row>
    <row r="20" spans="1:28" ht="6" customHeight="1" thickBot="1" x14ac:dyDescent="0.3">
      <c r="A20" s="182"/>
      <c r="B20" s="201"/>
      <c r="C20" s="202"/>
      <c r="D20" s="202"/>
      <c r="E20" s="202"/>
      <c r="F20" s="203"/>
      <c r="G20" s="202"/>
      <c r="H20" s="204"/>
      <c r="I20" s="202"/>
      <c r="J20" s="202"/>
      <c r="K20" s="202"/>
      <c r="L20" s="202"/>
      <c r="M20" s="202"/>
      <c r="N20" s="205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</row>
    <row r="21" spans="1:28" ht="16.5" thickBot="1" x14ac:dyDescent="0.3">
      <c r="A21" s="182"/>
      <c r="B21" s="201"/>
      <c r="C21" s="202"/>
      <c r="D21" s="120" t="s">
        <v>8</v>
      </c>
      <c r="E21" s="87"/>
      <c r="F21" s="223">
        <v>7.4999999999999997E-2</v>
      </c>
      <c r="G21" s="224"/>
      <c r="H21" s="225">
        <v>142.80000000000001</v>
      </c>
      <c r="I21" s="202"/>
      <c r="J21" s="202"/>
      <c r="K21" s="202"/>
      <c r="L21" s="220"/>
      <c r="M21" s="202"/>
      <c r="N21" s="205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</row>
    <row r="22" spans="1:28" ht="16.5" thickBot="1" x14ac:dyDescent="0.3">
      <c r="A22" s="182"/>
      <c r="B22" s="201"/>
      <c r="C22" s="202"/>
      <c r="D22" s="218"/>
      <c r="E22" s="87"/>
      <c r="F22" s="224"/>
      <c r="G22" s="224"/>
      <c r="H22" s="226"/>
      <c r="I22" s="202"/>
      <c r="J22" s="202"/>
      <c r="K22" s="202"/>
      <c r="L22" s="220"/>
      <c r="M22" s="202"/>
      <c r="N22" s="205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</row>
    <row r="23" spans="1:28" ht="16.5" thickBot="1" x14ac:dyDescent="0.3">
      <c r="A23" s="182"/>
      <c r="B23" s="201"/>
      <c r="C23" s="202"/>
      <c r="D23" s="120" t="s">
        <v>10</v>
      </c>
      <c r="E23" s="87"/>
      <c r="F23" s="227">
        <v>0.15</v>
      </c>
      <c r="G23" s="228"/>
      <c r="H23" s="229">
        <v>354.8</v>
      </c>
      <c r="I23" s="202"/>
      <c r="J23" s="202"/>
      <c r="K23" s="202"/>
      <c r="L23" s="202"/>
      <c r="M23" s="202"/>
      <c r="N23" s="205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</row>
    <row r="24" spans="1:28" ht="16.5" thickBot="1" x14ac:dyDescent="0.3">
      <c r="A24" s="182"/>
      <c r="B24" s="201"/>
      <c r="C24" s="202"/>
      <c r="D24" s="218"/>
      <c r="E24" s="87"/>
      <c r="F24" s="224"/>
      <c r="G24" s="224"/>
      <c r="H24" s="226"/>
      <c r="I24" s="202"/>
      <c r="J24" s="202"/>
      <c r="K24" s="202"/>
      <c r="L24" s="202"/>
      <c r="M24" s="202"/>
      <c r="N24" s="205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</row>
    <row r="25" spans="1:28" ht="16.5" thickBot="1" x14ac:dyDescent="0.3">
      <c r="A25" s="182"/>
      <c r="B25" s="201"/>
      <c r="C25" s="202"/>
      <c r="D25" s="120" t="s">
        <v>12</v>
      </c>
      <c r="E25" s="87"/>
      <c r="F25" s="223">
        <v>0.22500000000000001</v>
      </c>
      <c r="G25" s="224"/>
      <c r="H25" s="229">
        <v>636.13</v>
      </c>
      <c r="I25" s="202"/>
      <c r="J25" s="202"/>
      <c r="K25" s="202"/>
      <c r="L25" s="202"/>
      <c r="M25" s="202"/>
      <c r="N25" s="205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</row>
    <row r="26" spans="1:28" ht="16.5" thickBot="1" x14ac:dyDescent="0.3">
      <c r="A26" s="182"/>
      <c r="B26" s="201"/>
      <c r="C26" s="202"/>
      <c r="D26" s="218"/>
      <c r="E26" s="87"/>
      <c r="F26" s="224"/>
      <c r="G26" s="224"/>
      <c r="H26" s="226"/>
      <c r="I26" s="202"/>
      <c r="J26" s="202"/>
      <c r="K26" s="202"/>
      <c r="L26" s="202"/>
      <c r="M26" s="202"/>
      <c r="N26" s="205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</row>
    <row r="27" spans="1:28" ht="16.5" thickBot="1" x14ac:dyDescent="0.3">
      <c r="A27" s="182"/>
      <c r="B27" s="201"/>
      <c r="C27" s="202"/>
      <c r="D27" s="120" t="s">
        <v>13</v>
      </c>
      <c r="E27" s="87"/>
      <c r="F27" s="223">
        <v>0.27500000000000002</v>
      </c>
      <c r="G27" s="224"/>
      <c r="H27" s="229">
        <v>869.36</v>
      </c>
      <c r="I27" s="202"/>
      <c r="J27" s="202"/>
      <c r="K27" s="202"/>
      <c r="L27" s="202"/>
      <c r="M27" s="202"/>
      <c r="N27" s="205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</row>
    <row r="28" spans="1:28" ht="16.5" thickBot="1" x14ac:dyDescent="0.3">
      <c r="A28" s="182"/>
      <c r="B28" s="201"/>
      <c r="C28" s="202"/>
      <c r="D28" s="218"/>
      <c r="E28" s="87"/>
      <c r="F28" s="224"/>
      <c r="G28" s="224"/>
      <c r="H28" s="226"/>
      <c r="I28" s="202"/>
      <c r="J28" s="202"/>
      <c r="K28" s="202"/>
      <c r="L28" s="202"/>
      <c r="M28" s="202"/>
      <c r="N28" s="205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</row>
    <row r="29" spans="1:28" ht="16.5" thickBot="1" x14ac:dyDescent="0.3">
      <c r="A29" s="182"/>
      <c r="B29" s="201"/>
      <c r="C29" s="202"/>
      <c r="D29" s="120" t="s">
        <v>14</v>
      </c>
      <c r="E29" s="121"/>
      <c r="F29" s="223">
        <v>0</v>
      </c>
      <c r="G29" s="230"/>
      <c r="H29" s="231">
        <v>189.59</v>
      </c>
      <c r="I29" s="202"/>
      <c r="J29" s="202"/>
      <c r="K29" s="202"/>
      <c r="L29" s="202"/>
      <c r="M29" s="202"/>
      <c r="N29" s="205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</row>
    <row r="30" spans="1:28" ht="15.75" thickBot="1" x14ac:dyDescent="0.3">
      <c r="A30" s="182"/>
      <c r="B30" s="213"/>
      <c r="C30" s="214"/>
      <c r="D30" s="214"/>
      <c r="E30" s="214"/>
      <c r="F30" s="215"/>
      <c r="G30" s="214"/>
      <c r="H30" s="216"/>
      <c r="I30" s="214"/>
      <c r="J30" s="214"/>
      <c r="K30" s="214"/>
      <c r="L30" s="214"/>
      <c r="M30" s="214"/>
      <c r="N30" s="217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</row>
    <row r="31" spans="1:28" ht="15.75" thickTop="1" x14ac:dyDescent="0.25">
      <c r="A31" s="182"/>
      <c r="B31" s="182"/>
      <c r="C31" s="182"/>
      <c r="D31" s="182"/>
      <c r="E31" s="182"/>
      <c r="F31" s="183"/>
      <c r="G31" s="182"/>
      <c r="H31" s="186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</row>
    <row r="32" spans="1:28" x14ac:dyDescent="0.25">
      <c r="A32" s="182"/>
      <c r="B32" s="182"/>
      <c r="C32" s="182"/>
      <c r="D32" s="182"/>
      <c r="E32" s="182"/>
      <c r="F32" s="183"/>
      <c r="G32" s="182"/>
      <c r="H32" s="186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</row>
    <row r="33" spans="1:28" x14ac:dyDescent="0.25">
      <c r="A33" s="182"/>
      <c r="B33" s="182"/>
      <c r="C33" s="182"/>
      <c r="D33" s="182"/>
      <c r="E33" s="182"/>
      <c r="F33" s="183"/>
      <c r="G33" s="182"/>
      <c r="H33" s="186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</row>
    <row r="34" spans="1:28" x14ac:dyDescent="0.25">
      <c r="A34" s="182"/>
      <c r="B34" s="182"/>
      <c r="C34" s="182"/>
      <c r="D34" s="182"/>
      <c r="E34" s="182"/>
      <c r="F34" s="183"/>
      <c r="G34" s="182"/>
      <c r="H34" s="186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</row>
    <row r="35" spans="1:28" x14ac:dyDescent="0.25">
      <c r="A35" s="182"/>
      <c r="B35" s="182"/>
      <c r="C35" s="182"/>
      <c r="D35" s="182"/>
      <c r="E35" s="182"/>
      <c r="F35" s="183"/>
      <c r="G35" s="182"/>
      <c r="H35" s="186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</row>
    <row r="36" spans="1:28" x14ac:dyDescent="0.25">
      <c r="A36" s="182"/>
      <c r="B36" s="182"/>
      <c r="C36" s="182"/>
      <c r="D36" s="182"/>
      <c r="E36" s="182"/>
      <c r="F36" s="183"/>
      <c r="G36" s="182"/>
      <c r="H36" s="186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</row>
    <row r="37" spans="1:28" x14ac:dyDescent="0.25">
      <c r="A37" s="182"/>
      <c r="B37" s="182"/>
      <c r="C37" s="182"/>
      <c r="D37" s="182"/>
      <c r="E37" s="182"/>
      <c r="F37" s="183"/>
      <c r="G37" s="182"/>
      <c r="H37" s="186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</row>
    <row r="38" spans="1:28" x14ac:dyDescent="0.25">
      <c r="A38" s="182"/>
      <c r="B38" s="182"/>
      <c r="C38" s="182"/>
      <c r="D38" s="182"/>
      <c r="E38" s="182"/>
      <c r="F38" s="183"/>
      <c r="G38" s="182"/>
      <c r="H38" s="186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</row>
    <row r="39" spans="1:28" x14ac:dyDescent="0.25">
      <c r="A39" s="182"/>
      <c r="B39" s="182"/>
      <c r="C39" s="182"/>
      <c r="D39" s="182"/>
      <c r="E39" s="182"/>
      <c r="F39" s="183"/>
      <c r="G39" s="182"/>
      <c r="H39" s="186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</row>
    <row r="40" spans="1:28" x14ac:dyDescent="0.25">
      <c r="A40" s="182"/>
      <c r="B40" s="182"/>
      <c r="C40" s="182"/>
      <c r="D40" s="182"/>
      <c r="E40" s="182"/>
      <c r="F40" s="183"/>
      <c r="G40" s="182"/>
      <c r="H40" s="186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</row>
    <row r="41" spans="1:28" x14ac:dyDescent="0.25">
      <c r="A41" s="182"/>
      <c r="B41" s="182"/>
      <c r="C41" s="182"/>
      <c r="D41" s="182"/>
      <c r="E41" s="182"/>
      <c r="F41" s="183"/>
      <c r="G41" s="182"/>
      <c r="H41" s="186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</row>
    <row r="42" spans="1:28" x14ac:dyDescent="0.25">
      <c r="A42" s="182"/>
      <c r="B42" s="182"/>
      <c r="C42" s="182"/>
      <c r="D42" s="182"/>
      <c r="E42" s="182"/>
      <c r="F42" s="183"/>
      <c r="G42" s="182"/>
      <c r="H42" s="186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</row>
    <row r="43" spans="1:28" x14ac:dyDescent="0.25">
      <c r="A43" s="182"/>
      <c r="B43" s="182"/>
      <c r="C43" s="182"/>
      <c r="D43" s="182"/>
      <c r="E43" s="182"/>
      <c r="F43" s="183"/>
      <c r="G43" s="182"/>
      <c r="H43" s="186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</row>
    <row r="44" spans="1:28" x14ac:dyDescent="0.25">
      <c r="A44" s="182"/>
      <c r="B44" s="182"/>
      <c r="C44" s="182"/>
      <c r="D44" s="182"/>
      <c r="E44" s="182"/>
      <c r="F44" s="183"/>
      <c r="G44" s="182"/>
      <c r="H44" s="186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</row>
    <row r="45" spans="1:28" x14ac:dyDescent="0.25">
      <c r="A45" s="182"/>
      <c r="B45" s="182"/>
      <c r="C45" s="182"/>
      <c r="D45" s="182"/>
      <c r="E45" s="182"/>
      <c r="F45" s="183"/>
      <c r="G45" s="182"/>
      <c r="H45" s="186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</row>
    <row r="46" spans="1:28" x14ac:dyDescent="0.25">
      <c r="A46" s="182"/>
      <c r="B46" s="182"/>
      <c r="C46" s="182"/>
      <c r="D46" s="182"/>
      <c r="E46" s="182"/>
      <c r="F46" s="183"/>
      <c r="G46" s="182"/>
      <c r="H46" s="186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</row>
    <row r="47" spans="1:28" x14ac:dyDescent="0.25">
      <c r="A47" s="182"/>
      <c r="B47" s="182"/>
      <c r="C47" s="182"/>
      <c r="D47" s="182"/>
      <c r="E47" s="182"/>
      <c r="F47" s="183"/>
      <c r="G47" s="182"/>
      <c r="H47" s="186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</row>
    <row r="48" spans="1:28" x14ac:dyDescent="0.25">
      <c r="A48" s="182"/>
      <c r="B48" s="182"/>
      <c r="C48" s="182"/>
      <c r="D48" s="182"/>
      <c r="E48" s="182"/>
      <c r="F48" s="183"/>
      <c r="G48" s="182"/>
      <c r="H48" s="186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</row>
    <row r="49" spans="1:28" x14ac:dyDescent="0.25">
      <c r="A49" s="182"/>
      <c r="B49" s="182"/>
      <c r="C49" s="182"/>
      <c r="D49" s="182"/>
      <c r="E49" s="182"/>
      <c r="F49" s="183"/>
      <c r="G49" s="182"/>
      <c r="H49" s="186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</row>
    <row r="50" spans="1:28" x14ac:dyDescent="0.25">
      <c r="A50" s="182"/>
      <c r="B50" s="182"/>
      <c r="C50" s="182"/>
      <c r="D50" s="182"/>
      <c r="E50" s="182"/>
      <c r="F50" s="183"/>
      <c r="G50" s="182"/>
      <c r="H50" s="186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</row>
    <row r="51" spans="1:28" x14ac:dyDescent="0.25">
      <c r="A51" s="182"/>
      <c r="B51" s="182"/>
      <c r="C51" s="182"/>
      <c r="D51" s="182"/>
      <c r="E51" s="182"/>
      <c r="F51" s="183"/>
      <c r="G51" s="182"/>
      <c r="H51" s="186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</row>
    <row r="52" spans="1:28" x14ac:dyDescent="0.25">
      <c r="A52" s="182"/>
      <c r="B52" s="182"/>
      <c r="C52" s="182"/>
      <c r="D52" s="182"/>
      <c r="E52" s="182"/>
      <c r="F52" s="183"/>
      <c r="G52" s="182"/>
      <c r="H52" s="186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</row>
    <row r="53" spans="1:28" x14ac:dyDescent="0.25">
      <c r="A53" s="182"/>
      <c r="B53" s="182"/>
      <c r="C53" s="182"/>
      <c r="D53" s="182"/>
      <c r="E53" s="182"/>
      <c r="F53" s="183"/>
      <c r="G53" s="182"/>
      <c r="H53" s="186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182"/>
      <c r="AB53" s="182"/>
    </row>
    <row r="54" spans="1:28" x14ac:dyDescent="0.25">
      <c r="A54" s="182"/>
      <c r="B54" s="182"/>
      <c r="C54" s="182"/>
      <c r="D54" s="182"/>
      <c r="E54" s="182"/>
      <c r="F54" s="183"/>
      <c r="G54" s="182"/>
      <c r="H54" s="186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</row>
    <row r="55" spans="1:28" x14ac:dyDescent="0.25">
      <c r="A55" s="182"/>
      <c r="B55" s="182"/>
      <c r="C55" s="182"/>
      <c r="D55" s="182"/>
      <c r="E55" s="182"/>
      <c r="F55" s="183"/>
      <c r="G55" s="182"/>
      <c r="H55" s="186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</row>
    <row r="56" spans="1:28" x14ac:dyDescent="0.25">
      <c r="A56" s="182"/>
      <c r="B56" s="182"/>
      <c r="C56" s="182"/>
      <c r="D56" s="182"/>
      <c r="E56" s="182"/>
      <c r="F56" s="183"/>
      <c r="G56" s="182"/>
      <c r="H56" s="186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</row>
    <row r="57" spans="1:28" x14ac:dyDescent="0.25">
      <c r="A57" s="182"/>
      <c r="B57" s="182"/>
      <c r="C57" s="182"/>
      <c r="D57" s="182"/>
      <c r="E57" s="182"/>
      <c r="F57" s="183"/>
      <c r="G57" s="182"/>
      <c r="H57" s="186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</row>
    <row r="58" spans="1:28" x14ac:dyDescent="0.25">
      <c r="A58" s="182"/>
      <c r="B58" s="182"/>
      <c r="C58" s="182"/>
      <c r="D58" s="182"/>
      <c r="E58" s="182"/>
      <c r="F58" s="183"/>
      <c r="G58" s="182"/>
      <c r="H58" s="186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</row>
    <row r="59" spans="1:28" x14ac:dyDescent="0.25">
      <c r="A59" s="182"/>
      <c r="B59" s="182"/>
      <c r="C59" s="182"/>
      <c r="D59" s="182"/>
      <c r="E59" s="182"/>
      <c r="F59" s="183"/>
      <c r="G59" s="182"/>
      <c r="H59" s="186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</row>
    <row r="60" spans="1:28" x14ac:dyDescent="0.25">
      <c r="A60" s="182"/>
      <c r="B60" s="182"/>
      <c r="C60" s="182"/>
      <c r="D60" s="182"/>
      <c r="E60" s="182"/>
      <c r="F60" s="183"/>
      <c r="G60" s="182"/>
      <c r="H60" s="186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</row>
    <row r="61" spans="1:28" x14ac:dyDescent="0.25">
      <c r="A61" s="182"/>
      <c r="B61" s="182"/>
      <c r="C61" s="182"/>
      <c r="D61" s="182"/>
      <c r="E61" s="182"/>
      <c r="F61" s="183"/>
      <c r="G61" s="182"/>
      <c r="H61" s="186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</row>
    <row r="62" spans="1:28" x14ac:dyDescent="0.25">
      <c r="A62" s="182"/>
      <c r="B62" s="182"/>
      <c r="C62" s="182"/>
      <c r="D62" s="182"/>
      <c r="E62" s="182"/>
      <c r="F62" s="183"/>
      <c r="G62" s="182"/>
      <c r="H62" s="186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</row>
    <row r="63" spans="1:28" x14ac:dyDescent="0.25">
      <c r="A63" s="182"/>
      <c r="B63" s="182"/>
      <c r="C63" s="182"/>
      <c r="D63" s="182"/>
      <c r="E63" s="182"/>
      <c r="F63" s="183"/>
      <c r="G63" s="182"/>
      <c r="H63" s="186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</row>
    <row r="64" spans="1:28" x14ac:dyDescent="0.25">
      <c r="A64" s="182"/>
      <c r="B64" s="182"/>
      <c r="C64" s="182"/>
      <c r="D64" s="182"/>
      <c r="E64" s="182"/>
      <c r="F64" s="183"/>
      <c r="G64" s="182"/>
      <c r="H64" s="186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</row>
    <row r="65" spans="1:28" x14ac:dyDescent="0.25">
      <c r="A65" s="182"/>
      <c r="B65" s="182"/>
      <c r="C65" s="182"/>
      <c r="D65" s="182"/>
      <c r="E65" s="182"/>
      <c r="F65" s="183"/>
      <c r="G65" s="182"/>
      <c r="H65" s="186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</row>
    <row r="66" spans="1:28" x14ac:dyDescent="0.25">
      <c r="A66" s="182"/>
      <c r="B66" s="182"/>
      <c r="C66" s="182"/>
      <c r="D66" s="182"/>
      <c r="E66" s="182"/>
      <c r="F66" s="183"/>
      <c r="G66" s="182"/>
      <c r="H66" s="186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</row>
    <row r="67" spans="1:28" x14ac:dyDescent="0.25">
      <c r="A67" s="182"/>
      <c r="B67" s="182"/>
      <c r="C67" s="182"/>
      <c r="D67" s="182"/>
      <c r="E67" s="182"/>
      <c r="F67" s="183"/>
      <c r="G67" s="182"/>
      <c r="H67" s="186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</row>
    <row r="68" spans="1:28" x14ac:dyDescent="0.25">
      <c r="A68" s="182"/>
      <c r="B68" s="182"/>
      <c r="C68" s="182"/>
      <c r="D68" s="182"/>
      <c r="E68" s="182"/>
      <c r="F68" s="183"/>
      <c r="G68" s="182"/>
      <c r="H68" s="186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</row>
    <row r="69" spans="1:28" x14ac:dyDescent="0.25">
      <c r="A69" s="182"/>
      <c r="B69" s="182"/>
      <c r="C69" s="182"/>
      <c r="D69" s="182"/>
      <c r="E69" s="182"/>
      <c r="F69" s="183"/>
      <c r="G69" s="182"/>
      <c r="H69" s="186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</row>
    <row r="70" spans="1:28" x14ac:dyDescent="0.25">
      <c r="A70" s="182"/>
      <c r="B70" s="182"/>
      <c r="C70" s="182"/>
      <c r="D70" s="182"/>
      <c r="E70" s="182"/>
      <c r="F70" s="183"/>
      <c r="G70" s="182"/>
      <c r="H70" s="186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</row>
    <row r="71" spans="1:28" x14ac:dyDescent="0.25">
      <c r="A71" s="182"/>
      <c r="B71" s="182"/>
      <c r="C71" s="182"/>
      <c r="D71" s="182"/>
      <c r="E71" s="182"/>
      <c r="F71" s="183"/>
      <c r="G71" s="182"/>
      <c r="H71" s="186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</row>
    <row r="72" spans="1:28" x14ac:dyDescent="0.25">
      <c r="A72" s="182"/>
      <c r="B72" s="182"/>
      <c r="C72" s="182"/>
      <c r="D72" s="182"/>
      <c r="E72" s="182"/>
      <c r="F72" s="183"/>
      <c r="G72" s="182"/>
      <c r="H72" s="186"/>
      <c r="I72" s="182"/>
      <c r="J72" s="182"/>
      <c r="K72" s="182"/>
      <c r="L72" s="182"/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</row>
    <row r="73" spans="1:28" x14ac:dyDescent="0.25">
      <c r="A73" s="182"/>
      <c r="B73" s="182"/>
      <c r="C73" s="182"/>
      <c r="D73" s="182"/>
      <c r="E73" s="182"/>
      <c r="F73" s="183"/>
      <c r="G73" s="182"/>
      <c r="H73" s="186"/>
      <c r="I73" s="182"/>
      <c r="J73" s="182"/>
      <c r="K73" s="182"/>
      <c r="L73" s="182"/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</row>
    <row r="74" spans="1:28" x14ac:dyDescent="0.25">
      <c r="A74" s="182"/>
      <c r="B74" s="182"/>
      <c r="C74" s="182"/>
      <c r="D74" s="182"/>
      <c r="E74" s="182"/>
      <c r="F74" s="183"/>
      <c r="G74" s="182"/>
      <c r="H74" s="186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</row>
    <row r="75" spans="1:28" x14ac:dyDescent="0.25">
      <c r="A75" s="182"/>
      <c r="B75" s="182"/>
      <c r="C75" s="182"/>
      <c r="D75" s="182"/>
      <c r="E75" s="182"/>
      <c r="F75" s="183"/>
      <c r="G75" s="182"/>
      <c r="H75" s="186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</row>
    <row r="76" spans="1:28" x14ac:dyDescent="0.25">
      <c r="A76" s="182"/>
      <c r="B76" s="182"/>
      <c r="C76" s="182"/>
      <c r="D76" s="182"/>
      <c r="E76" s="182"/>
      <c r="F76" s="183"/>
      <c r="G76" s="182"/>
      <c r="H76" s="186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</row>
    <row r="77" spans="1:28" x14ac:dyDescent="0.25">
      <c r="A77" s="182"/>
      <c r="B77" s="182"/>
      <c r="C77" s="182"/>
      <c r="D77" s="182"/>
      <c r="E77" s="182"/>
      <c r="F77" s="183"/>
      <c r="G77" s="182"/>
      <c r="H77" s="186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</row>
    <row r="78" spans="1:28" x14ac:dyDescent="0.25">
      <c r="A78" s="182"/>
      <c r="B78" s="182"/>
      <c r="C78" s="182"/>
      <c r="D78" s="182"/>
      <c r="E78" s="182"/>
      <c r="F78" s="183"/>
      <c r="G78" s="182"/>
      <c r="H78" s="186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</row>
    <row r="79" spans="1:28" x14ac:dyDescent="0.25">
      <c r="A79" s="182"/>
      <c r="B79" s="182"/>
      <c r="C79" s="182"/>
      <c r="D79" s="182"/>
      <c r="E79" s="182"/>
      <c r="F79" s="183"/>
      <c r="G79" s="182"/>
      <c r="H79" s="186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</row>
    <row r="80" spans="1:28" x14ac:dyDescent="0.25">
      <c r="A80" s="182"/>
      <c r="B80" s="182"/>
      <c r="C80" s="182"/>
      <c r="D80" s="182"/>
      <c r="E80" s="182"/>
      <c r="F80" s="183"/>
      <c r="G80" s="182"/>
      <c r="H80" s="186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</row>
    <row r="81" spans="1:28" x14ac:dyDescent="0.25">
      <c r="A81" s="182"/>
      <c r="B81" s="182"/>
      <c r="C81" s="182"/>
      <c r="D81" s="182"/>
      <c r="E81" s="182"/>
      <c r="F81" s="183"/>
      <c r="G81" s="182"/>
      <c r="H81" s="186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</row>
    <row r="82" spans="1:28" x14ac:dyDescent="0.25">
      <c r="A82" s="182"/>
      <c r="B82" s="182"/>
      <c r="C82" s="182"/>
      <c r="D82" s="182"/>
      <c r="E82" s="182"/>
      <c r="F82" s="183"/>
      <c r="G82" s="182"/>
      <c r="H82" s="186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</row>
    <row r="83" spans="1:28" x14ac:dyDescent="0.25">
      <c r="A83" s="182"/>
      <c r="B83" s="182"/>
      <c r="C83" s="182"/>
      <c r="D83" s="182"/>
      <c r="E83" s="182"/>
      <c r="F83" s="183"/>
      <c r="G83" s="182"/>
      <c r="H83" s="186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</row>
    <row r="84" spans="1:28" x14ac:dyDescent="0.25">
      <c r="A84" s="182"/>
      <c r="B84" s="182"/>
      <c r="C84" s="182"/>
      <c r="D84" s="182"/>
      <c r="E84" s="182"/>
      <c r="F84" s="183"/>
      <c r="G84" s="182"/>
      <c r="H84" s="186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</row>
    <row r="85" spans="1:28" x14ac:dyDescent="0.25">
      <c r="A85" s="182"/>
      <c r="B85" s="182"/>
      <c r="C85" s="182"/>
      <c r="D85" s="182"/>
      <c r="E85" s="182"/>
      <c r="F85" s="183"/>
      <c r="G85" s="182"/>
      <c r="H85" s="186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</row>
    <row r="86" spans="1:28" x14ac:dyDescent="0.25">
      <c r="A86" s="182"/>
      <c r="B86" s="182"/>
      <c r="C86" s="182"/>
      <c r="D86" s="182"/>
      <c r="E86" s="182"/>
      <c r="F86" s="183"/>
      <c r="G86" s="182"/>
      <c r="H86" s="186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</row>
    <row r="87" spans="1:28" x14ac:dyDescent="0.25">
      <c r="A87" s="182"/>
      <c r="B87" s="182"/>
      <c r="C87" s="182"/>
      <c r="D87" s="182"/>
      <c r="E87" s="182"/>
      <c r="F87" s="183"/>
      <c r="G87" s="182"/>
      <c r="H87" s="186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</row>
    <row r="88" spans="1:28" x14ac:dyDescent="0.25">
      <c r="A88" s="182"/>
      <c r="B88" s="182"/>
      <c r="C88" s="182"/>
      <c r="D88" s="182"/>
      <c r="E88" s="182"/>
      <c r="F88" s="183"/>
      <c r="G88" s="182"/>
      <c r="H88" s="186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</row>
    <row r="89" spans="1:28" x14ac:dyDescent="0.25">
      <c r="A89" s="182"/>
      <c r="B89" s="182"/>
      <c r="C89" s="182"/>
      <c r="D89" s="182"/>
      <c r="E89" s="182"/>
      <c r="F89" s="183"/>
      <c r="G89" s="182"/>
      <c r="H89" s="186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</row>
    <row r="90" spans="1:28" x14ac:dyDescent="0.25">
      <c r="A90" s="182"/>
      <c r="B90" s="182"/>
      <c r="C90" s="182"/>
      <c r="D90" s="182"/>
      <c r="E90" s="182"/>
      <c r="F90" s="183"/>
      <c r="G90" s="182"/>
      <c r="H90" s="186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</row>
    <row r="91" spans="1:28" x14ac:dyDescent="0.25">
      <c r="A91" s="182"/>
      <c r="B91" s="182"/>
      <c r="C91" s="182"/>
      <c r="D91" s="182"/>
      <c r="E91" s="182"/>
      <c r="F91" s="183"/>
      <c r="G91" s="182"/>
      <c r="H91" s="186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</row>
    <row r="92" spans="1:28" x14ac:dyDescent="0.25">
      <c r="A92" s="182"/>
      <c r="B92" s="182"/>
      <c r="C92" s="182"/>
      <c r="D92" s="182"/>
      <c r="E92" s="182"/>
      <c r="F92" s="183"/>
      <c r="G92" s="182"/>
      <c r="H92" s="186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</row>
    <row r="93" spans="1:28" x14ac:dyDescent="0.25">
      <c r="A93" s="182"/>
      <c r="B93" s="182"/>
      <c r="C93" s="182"/>
      <c r="D93" s="182"/>
      <c r="E93" s="182"/>
      <c r="F93" s="183"/>
      <c r="G93" s="182"/>
      <c r="H93" s="186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</row>
    <row r="94" spans="1:28" x14ac:dyDescent="0.25">
      <c r="A94" s="182"/>
      <c r="B94" s="182"/>
      <c r="C94" s="182"/>
      <c r="D94" s="182"/>
      <c r="E94" s="182"/>
      <c r="F94" s="183"/>
      <c r="G94" s="182"/>
      <c r="H94" s="186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</row>
    <row r="95" spans="1:28" x14ac:dyDescent="0.25">
      <c r="A95" s="182"/>
      <c r="B95" s="182"/>
      <c r="C95" s="182"/>
      <c r="D95" s="182"/>
      <c r="E95" s="182"/>
      <c r="F95" s="183"/>
      <c r="G95" s="182"/>
      <c r="H95" s="186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</row>
    <row r="96" spans="1:28" x14ac:dyDescent="0.25">
      <c r="A96" s="182"/>
      <c r="B96" s="182"/>
      <c r="C96" s="182"/>
      <c r="D96" s="182"/>
      <c r="E96" s="182"/>
      <c r="F96" s="183"/>
      <c r="G96" s="182"/>
      <c r="H96" s="186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</row>
    <row r="97" spans="1:28" x14ac:dyDescent="0.25">
      <c r="A97" s="182"/>
      <c r="B97" s="182"/>
      <c r="C97" s="182"/>
      <c r="D97" s="182"/>
      <c r="E97" s="182"/>
      <c r="F97" s="183"/>
      <c r="G97" s="182"/>
      <c r="H97" s="186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</row>
    <row r="98" spans="1:28" x14ac:dyDescent="0.25">
      <c r="A98" s="182"/>
      <c r="B98" s="182"/>
      <c r="C98" s="182"/>
      <c r="D98" s="182"/>
      <c r="E98" s="182"/>
      <c r="F98" s="183"/>
      <c r="G98" s="182"/>
      <c r="H98" s="186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</row>
    <row r="99" spans="1:28" x14ac:dyDescent="0.25">
      <c r="A99" s="182"/>
      <c r="B99" s="182"/>
      <c r="C99" s="182"/>
      <c r="D99" s="182"/>
      <c r="E99" s="182"/>
      <c r="F99" s="183"/>
      <c r="G99" s="182"/>
      <c r="H99" s="186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</row>
    <row r="100" spans="1:28" x14ac:dyDescent="0.25">
      <c r="A100" s="182"/>
      <c r="B100" s="182"/>
      <c r="C100" s="182"/>
      <c r="D100" s="182"/>
      <c r="E100" s="182"/>
      <c r="F100" s="183"/>
      <c r="G100" s="182"/>
      <c r="H100" s="186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</row>
    <row r="101" spans="1:28" x14ac:dyDescent="0.25">
      <c r="A101" s="182"/>
      <c r="B101" s="182"/>
      <c r="C101" s="182"/>
      <c r="D101" s="182"/>
      <c r="E101" s="182"/>
      <c r="F101" s="183"/>
      <c r="G101" s="182"/>
      <c r="H101" s="186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</row>
    <row r="102" spans="1:28" x14ac:dyDescent="0.25">
      <c r="A102" s="182"/>
      <c r="B102" s="182"/>
      <c r="C102" s="182"/>
      <c r="D102" s="182"/>
      <c r="E102" s="182"/>
      <c r="F102" s="183"/>
      <c r="G102" s="182"/>
      <c r="H102" s="186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</row>
    <row r="103" spans="1:28" x14ac:dyDescent="0.25">
      <c r="A103" s="182"/>
      <c r="B103" s="182"/>
      <c r="C103" s="182"/>
      <c r="D103" s="182"/>
      <c r="E103" s="182"/>
      <c r="F103" s="183"/>
      <c r="G103" s="182"/>
      <c r="H103" s="186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</row>
    <row r="104" spans="1:28" x14ac:dyDescent="0.25">
      <c r="A104" s="182"/>
      <c r="B104" s="182"/>
      <c r="C104" s="182"/>
      <c r="D104" s="182"/>
      <c r="E104" s="182"/>
      <c r="F104" s="183"/>
      <c r="G104" s="182"/>
      <c r="H104" s="186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</row>
    <row r="105" spans="1:28" x14ac:dyDescent="0.25">
      <c r="A105" s="182"/>
      <c r="B105" s="182"/>
      <c r="C105" s="182"/>
      <c r="D105" s="182"/>
      <c r="E105" s="182"/>
      <c r="F105" s="183"/>
      <c r="G105" s="182"/>
      <c r="H105" s="186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</row>
    <row r="106" spans="1:28" x14ac:dyDescent="0.25">
      <c r="A106" s="182"/>
      <c r="B106" s="182"/>
      <c r="C106" s="182"/>
      <c r="D106" s="182"/>
      <c r="E106" s="182"/>
      <c r="F106" s="183"/>
      <c r="G106" s="182"/>
      <c r="H106" s="186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</row>
    <row r="107" spans="1:28" x14ac:dyDescent="0.25">
      <c r="A107" s="182"/>
      <c r="B107" s="182"/>
      <c r="C107" s="182"/>
      <c r="D107" s="182"/>
      <c r="E107" s="182"/>
      <c r="F107" s="183"/>
      <c r="G107" s="182"/>
      <c r="H107" s="186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</row>
    <row r="108" spans="1:28" x14ac:dyDescent="0.25">
      <c r="A108" s="182"/>
      <c r="B108" s="182"/>
      <c r="C108" s="182"/>
      <c r="D108" s="182"/>
      <c r="E108" s="182"/>
      <c r="F108" s="183"/>
      <c r="G108" s="182"/>
      <c r="H108" s="186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</row>
    <row r="109" spans="1:28" x14ac:dyDescent="0.25">
      <c r="A109" s="182"/>
      <c r="B109" s="182"/>
      <c r="C109" s="182"/>
      <c r="D109" s="182"/>
      <c r="E109" s="182"/>
      <c r="F109" s="183"/>
      <c r="G109" s="182"/>
      <c r="H109" s="186"/>
      <c r="I109" s="182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</row>
    <row r="110" spans="1:28" x14ac:dyDescent="0.25">
      <c r="A110" s="182"/>
      <c r="B110" s="182"/>
      <c r="C110" s="182"/>
      <c r="D110" s="182"/>
      <c r="E110" s="182"/>
      <c r="F110" s="183"/>
      <c r="G110" s="182"/>
      <c r="H110" s="186"/>
      <c r="I110" s="182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</row>
    <row r="111" spans="1:28" x14ac:dyDescent="0.25">
      <c r="A111" s="182"/>
      <c r="B111" s="182"/>
      <c r="C111" s="182"/>
      <c r="D111" s="182"/>
      <c r="E111" s="182"/>
      <c r="F111" s="183"/>
      <c r="G111" s="182"/>
      <c r="H111" s="186"/>
      <c r="I111" s="182"/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</row>
    <row r="112" spans="1:28" x14ac:dyDescent="0.25">
      <c r="A112" s="182"/>
      <c r="B112" s="182"/>
      <c r="C112" s="182"/>
      <c r="D112" s="182"/>
      <c r="E112" s="182"/>
      <c r="F112" s="183"/>
      <c r="G112" s="182"/>
      <c r="H112" s="186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</row>
    <row r="113" spans="1:28" x14ac:dyDescent="0.25">
      <c r="A113" s="182"/>
      <c r="B113" s="182"/>
      <c r="C113" s="182"/>
      <c r="D113" s="182"/>
      <c r="E113" s="182"/>
      <c r="F113" s="183"/>
      <c r="G113" s="182"/>
      <c r="H113" s="186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</row>
    <row r="114" spans="1:28" x14ac:dyDescent="0.25">
      <c r="A114" s="182"/>
      <c r="B114" s="182"/>
      <c r="C114" s="182"/>
      <c r="D114" s="182"/>
      <c r="E114" s="182"/>
      <c r="F114" s="183"/>
      <c r="G114" s="182"/>
      <c r="H114" s="186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</row>
    <row r="115" spans="1:28" x14ac:dyDescent="0.25">
      <c r="A115" s="182"/>
      <c r="B115" s="182"/>
      <c r="C115" s="182"/>
      <c r="D115" s="182"/>
      <c r="E115" s="182"/>
      <c r="F115" s="183"/>
      <c r="G115" s="182"/>
      <c r="H115" s="186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</row>
    <row r="116" spans="1:28" x14ac:dyDescent="0.25">
      <c r="A116" s="182"/>
      <c r="B116" s="182"/>
      <c r="C116" s="182"/>
      <c r="D116" s="182"/>
      <c r="E116" s="182"/>
      <c r="F116" s="183"/>
      <c r="G116" s="182"/>
      <c r="H116" s="186"/>
      <c r="I116" s="182"/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</row>
    <row r="117" spans="1:28" x14ac:dyDescent="0.25">
      <c r="A117" s="182"/>
      <c r="B117" s="182"/>
      <c r="C117" s="182"/>
      <c r="D117" s="182"/>
      <c r="E117" s="182"/>
      <c r="F117" s="183"/>
      <c r="G117" s="182"/>
      <c r="H117" s="186"/>
      <c r="I117" s="182"/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</row>
    <row r="118" spans="1:28" x14ac:dyDescent="0.25">
      <c r="A118" s="182"/>
      <c r="B118" s="182"/>
      <c r="C118" s="182"/>
      <c r="D118" s="182"/>
      <c r="E118" s="182"/>
      <c r="F118" s="183"/>
      <c r="G118" s="182"/>
      <c r="H118" s="186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</row>
    <row r="119" spans="1:28" x14ac:dyDescent="0.25">
      <c r="A119" s="182"/>
      <c r="B119" s="182"/>
      <c r="C119" s="182"/>
      <c r="D119" s="182"/>
      <c r="E119" s="182"/>
      <c r="F119" s="183"/>
      <c r="G119" s="182"/>
      <c r="H119" s="186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</row>
    <row r="120" spans="1:28" x14ac:dyDescent="0.25">
      <c r="A120" s="182"/>
      <c r="B120" s="182"/>
      <c r="C120" s="182"/>
      <c r="D120" s="182"/>
      <c r="E120" s="182"/>
      <c r="F120" s="183"/>
      <c r="G120" s="182"/>
      <c r="H120" s="186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</row>
    <row r="121" spans="1:28" x14ac:dyDescent="0.25">
      <c r="A121" s="182"/>
      <c r="B121" s="182"/>
      <c r="C121" s="182"/>
      <c r="D121" s="182"/>
      <c r="E121" s="182"/>
      <c r="F121" s="183"/>
      <c r="G121" s="182"/>
      <c r="H121" s="186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</row>
    <row r="122" spans="1:28" x14ac:dyDescent="0.25">
      <c r="A122" s="182"/>
      <c r="B122" s="182"/>
      <c r="C122" s="182"/>
      <c r="D122" s="182"/>
      <c r="E122" s="182"/>
      <c r="F122" s="183"/>
      <c r="G122" s="182"/>
      <c r="H122" s="186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</row>
    <row r="123" spans="1:28" x14ac:dyDescent="0.25">
      <c r="A123" s="182"/>
      <c r="B123" s="182"/>
      <c r="C123" s="182"/>
      <c r="D123" s="182"/>
      <c r="E123" s="182"/>
      <c r="F123" s="183"/>
      <c r="G123" s="182"/>
      <c r="H123" s="186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182"/>
      <c r="AB123" s="182"/>
    </row>
    <row r="124" spans="1:28" x14ac:dyDescent="0.25">
      <c r="A124" s="182"/>
      <c r="B124" s="182"/>
      <c r="C124" s="182"/>
      <c r="D124" s="182"/>
      <c r="E124" s="182"/>
      <c r="F124" s="183"/>
      <c r="G124" s="182"/>
      <c r="H124" s="186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182"/>
      <c r="AB124" s="182"/>
    </row>
    <row r="125" spans="1:28" x14ac:dyDescent="0.25">
      <c r="A125" s="182"/>
      <c r="B125" s="182"/>
      <c r="C125" s="182"/>
      <c r="D125" s="182"/>
      <c r="E125" s="182"/>
      <c r="F125" s="183"/>
      <c r="G125" s="182"/>
      <c r="H125" s="186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</row>
    <row r="126" spans="1:28" x14ac:dyDescent="0.25">
      <c r="A126" s="182"/>
      <c r="B126" s="182"/>
      <c r="C126" s="182"/>
      <c r="D126" s="182"/>
      <c r="E126" s="182"/>
      <c r="F126" s="183"/>
      <c r="G126" s="182"/>
      <c r="H126" s="186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</row>
    <row r="127" spans="1:28" x14ac:dyDescent="0.25">
      <c r="A127" s="182"/>
      <c r="B127" s="182"/>
      <c r="C127" s="182"/>
      <c r="D127" s="182"/>
      <c r="E127" s="182"/>
      <c r="F127" s="183"/>
      <c r="G127" s="182"/>
      <c r="H127" s="186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</row>
    <row r="128" spans="1:28" x14ac:dyDescent="0.25">
      <c r="A128" s="182"/>
      <c r="B128" s="182"/>
      <c r="C128" s="182"/>
      <c r="D128" s="182"/>
      <c r="E128" s="182"/>
      <c r="F128" s="183"/>
      <c r="G128" s="182"/>
      <c r="H128" s="186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</row>
    <row r="129" spans="1:28" x14ac:dyDescent="0.25">
      <c r="A129" s="182"/>
      <c r="B129" s="182"/>
      <c r="C129" s="182"/>
      <c r="D129" s="182"/>
      <c r="E129" s="182"/>
      <c r="F129" s="183"/>
      <c r="G129" s="182"/>
      <c r="H129" s="186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</row>
    <row r="130" spans="1:28" x14ac:dyDescent="0.25">
      <c r="A130" s="182"/>
      <c r="B130" s="182"/>
      <c r="C130" s="182"/>
      <c r="D130" s="182"/>
      <c r="E130" s="182"/>
      <c r="F130" s="183"/>
      <c r="G130" s="182"/>
      <c r="H130" s="186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</row>
    <row r="131" spans="1:28" x14ac:dyDescent="0.25">
      <c r="A131" s="182"/>
      <c r="B131" s="182"/>
      <c r="C131" s="182"/>
      <c r="D131" s="182"/>
      <c r="E131" s="182"/>
      <c r="F131" s="183"/>
      <c r="G131" s="182"/>
      <c r="H131" s="186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</row>
    <row r="132" spans="1:28" x14ac:dyDescent="0.25">
      <c r="A132" s="182"/>
      <c r="B132" s="182"/>
      <c r="C132" s="182"/>
      <c r="D132" s="182"/>
      <c r="E132" s="182"/>
      <c r="F132" s="183"/>
      <c r="G132" s="182"/>
      <c r="H132" s="186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</row>
    <row r="133" spans="1:28" x14ac:dyDescent="0.25">
      <c r="A133" s="182"/>
      <c r="B133" s="182"/>
      <c r="C133" s="182"/>
      <c r="D133" s="182"/>
      <c r="E133" s="182"/>
      <c r="F133" s="183"/>
      <c r="G133" s="182"/>
      <c r="H133" s="186"/>
      <c r="I133" s="182"/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</row>
    <row r="134" spans="1:28" x14ac:dyDescent="0.25">
      <c r="A134" s="182"/>
      <c r="B134" s="182"/>
      <c r="C134" s="182"/>
      <c r="D134" s="182"/>
      <c r="E134" s="182"/>
      <c r="F134" s="183"/>
      <c r="G134" s="182"/>
      <c r="H134" s="186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</row>
    <row r="135" spans="1:28" x14ac:dyDescent="0.25">
      <c r="A135" s="182"/>
      <c r="B135" s="182"/>
      <c r="C135" s="182"/>
      <c r="D135" s="182"/>
      <c r="E135" s="182"/>
      <c r="F135" s="183"/>
      <c r="G135" s="182"/>
      <c r="H135" s="186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</row>
    <row r="136" spans="1:28" x14ac:dyDescent="0.25">
      <c r="A136" s="182"/>
      <c r="B136" s="182"/>
      <c r="C136" s="182"/>
      <c r="D136" s="182"/>
      <c r="E136" s="182"/>
      <c r="F136" s="183"/>
      <c r="G136" s="182"/>
      <c r="H136" s="186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</row>
    <row r="137" spans="1:28" x14ac:dyDescent="0.25">
      <c r="A137" s="182"/>
      <c r="B137" s="182"/>
      <c r="C137" s="182"/>
      <c r="D137" s="182"/>
      <c r="E137" s="182"/>
      <c r="F137" s="183"/>
      <c r="G137" s="182"/>
      <c r="H137" s="186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</row>
    <row r="138" spans="1:28" x14ac:dyDescent="0.25">
      <c r="A138" s="182"/>
      <c r="B138" s="182"/>
      <c r="C138" s="182"/>
      <c r="D138" s="182"/>
      <c r="E138" s="182"/>
      <c r="F138" s="183"/>
      <c r="G138" s="182"/>
      <c r="H138" s="186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</row>
    <row r="139" spans="1:28" x14ac:dyDescent="0.25">
      <c r="A139" s="182"/>
      <c r="B139" s="182"/>
      <c r="C139" s="182"/>
      <c r="D139" s="182"/>
      <c r="E139" s="182"/>
      <c r="F139" s="183"/>
      <c r="G139" s="182"/>
      <c r="H139" s="186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  <c r="AA139" s="182"/>
      <c r="AB139" s="182"/>
    </row>
    <row r="140" spans="1:28" x14ac:dyDescent="0.25">
      <c r="A140" s="182"/>
      <c r="B140" s="182"/>
      <c r="C140" s="182"/>
      <c r="D140" s="182"/>
      <c r="E140" s="182"/>
      <c r="F140" s="183"/>
      <c r="G140" s="182"/>
      <c r="H140" s="186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</row>
    <row r="141" spans="1:28" x14ac:dyDescent="0.25">
      <c r="A141" s="182"/>
      <c r="B141" s="182"/>
      <c r="C141" s="182"/>
      <c r="D141" s="182"/>
      <c r="E141" s="182"/>
      <c r="F141" s="183"/>
      <c r="G141" s="182"/>
      <c r="H141" s="186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</row>
    <row r="142" spans="1:28" x14ac:dyDescent="0.25">
      <c r="A142" s="182"/>
      <c r="B142" s="182"/>
      <c r="C142" s="182"/>
      <c r="D142" s="182"/>
      <c r="E142" s="182"/>
      <c r="F142" s="183"/>
      <c r="G142" s="182"/>
      <c r="H142" s="186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</row>
    <row r="143" spans="1:28" x14ac:dyDescent="0.25">
      <c r="A143" s="182"/>
      <c r="B143" s="182"/>
      <c r="C143" s="182"/>
      <c r="D143" s="182"/>
      <c r="E143" s="182"/>
      <c r="F143" s="183"/>
      <c r="G143" s="182"/>
      <c r="H143" s="186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</row>
    <row r="144" spans="1:28" x14ac:dyDescent="0.25">
      <c r="A144" s="182"/>
      <c r="B144" s="182"/>
      <c r="C144" s="182"/>
      <c r="D144" s="182"/>
      <c r="E144" s="182"/>
      <c r="F144" s="183"/>
      <c r="G144" s="182"/>
      <c r="H144" s="186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</row>
    <row r="145" spans="1:28" x14ac:dyDescent="0.25">
      <c r="A145" s="182"/>
      <c r="B145" s="182"/>
      <c r="C145" s="182"/>
      <c r="D145" s="182"/>
      <c r="E145" s="182"/>
      <c r="F145" s="183"/>
      <c r="G145" s="182"/>
      <c r="H145" s="186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2"/>
    </row>
    <row r="146" spans="1:28" x14ac:dyDescent="0.25">
      <c r="A146" s="182"/>
      <c r="B146" s="182"/>
      <c r="C146" s="182"/>
      <c r="D146" s="182"/>
      <c r="E146" s="182"/>
      <c r="F146" s="183"/>
      <c r="G146" s="182"/>
      <c r="H146" s="186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</row>
    <row r="147" spans="1:28" x14ac:dyDescent="0.25">
      <c r="A147" s="182"/>
      <c r="B147" s="182"/>
      <c r="C147" s="182"/>
      <c r="D147" s="182"/>
      <c r="E147" s="182"/>
      <c r="F147" s="183"/>
      <c r="G147" s="182"/>
      <c r="H147" s="186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</row>
    <row r="148" spans="1:28" x14ac:dyDescent="0.25">
      <c r="A148" s="182"/>
      <c r="B148" s="182"/>
      <c r="C148" s="182"/>
      <c r="D148" s="182"/>
      <c r="E148" s="182"/>
      <c r="F148" s="183"/>
      <c r="G148" s="182"/>
      <c r="H148" s="186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</row>
    <row r="149" spans="1:28" x14ac:dyDescent="0.25">
      <c r="A149" s="182"/>
      <c r="B149" s="182"/>
      <c r="C149" s="182"/>
      <c r="D149" s="182"/>
      <c r="E149" s="182"/>
      <c r="F149" s="183"/>
      <c r="G149" s="182"/>
      <c r="H149" s="186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</row>
    <row r="150" spans="1:28" x14ac:dyDescent="0.25">
      <c r="A150" s="182"/>
      <c r="B150" s="182"/>
      <c r="C150" s="182"/>
      <c r="D150" s="182"/>
      <c r="E150" s="182"/>
      <c r="F150" s="183"/>
      <c r="G150" s="182"/>
      <c r="H150" s="186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</row>
    <row r="151" spans="1:28" x14ac:dyDescent="0.25">
      <c r="A151" s="182"/>
      <c r="B151" s="182"/>
      <c r="C151" s="182"/>
      <c r="D151" s="182"/>
      <c r="E151" s="182"/>
      <c r="F151" s="183"/>
      <c r="G151" s="182"/>
      <c r="H151" s="186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</row>
    <row r="152" spans="1:28" x14ac:dyDescent="0.25">
      <c r="A152" s="182"/>
      <c r="B152" s="182"/>
      <c r="C152" s="182"/>
      <c r="D152" s="182"/>
      <c r="E152" s="182"/>
      <c r="F152" s="183"/>
      <c r="G152" s="182"/>
      <c r="H152" s="186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2"/>
    </row>
    <row r="153" spans="1:28" x14ac:dyDescent="0.25">
      <c r="A153" s="182"/>
      <c r="B153" s="182"/>
      <c r="C153" s="182"/>
      <c r="D153" s="182"/>
      <c r="E153" s="182"/>
      <c r="F153" s="183"/>
      <c r="G153" s="182"/>
      <c r="H153" s="186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</row>
    <row r="154" spans="1:28" x14ac:dyDescent="0.25">
      <c r="A154" s="182"/>
      <c r="B154" s="182"/>
      <c r="C154" s="182"/>
      <c r="D154" s="182"/>
      <c r="E154" s="182"/>
      <c r="F154" s="183"/>
      <c r="G154" s="182"/>
      <c r="H154" s="186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</row>
    <row r="155" spans="1:28" x14ac:dyDescent="0.25">
      <c r="A155" s="182"/>
      <c r="B155" s="182"/>
      <c r="C155" s="182"/>
      <c r="D155" s="182"/>
      <c r="E155" s="182"/>
      <c r="F155" s="183"/>
      <c r="G155" s="182"/>
      <c r="H155" s="186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</row>
    <row r="156" spans="1:28" x14ac:dyDescent="0.25">
      <c r="A156" s="182"/>
      <c r="B156" s="182"/>
      <c r="C156" s="182"/>
      <c r="D156" s="182"/>
      <c r="E156" s="182"/>
      <c r="F156" s="183"/>
      <c r="G156" s="182"/>
      <c r="H156" s="186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</row>
    <row r="157" spans="1:28" x14ac:dyDescent="0.25">
      <c r="A157" s="182"/>
      <c r="B157" s="182"/>
      <c r="C157" s="182"/>
      <c r="D157" s="182"/>
      <c r="E157" s="182"/>
      <c r="F157" s="183"/>
      <c r="G157" s="182"/>
      <c r="H157" s="186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2"/>
    </row>
    <row r="158" spans="1:28" x14ac:dyDescent="0.25">
      <c r="A158" s="182"/>
      <c r="B158" s="182"/>
      <c r="C158" s="182"/>
      <c r="D158" s="182"/>
      <c r="E158" s="182"/>
      <c r="F158" s="183"/>
      <c r="G158" s="182"/>
      <c r="H158" s="186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</row>
    <row r="159" spans="1:28" x14ac:dyDescent="0.25">
      <c r="A159" s="182"/>
      <c r="B159" s="182"/>
      <c r="C159" s="182"/>
      <c r="D159" s="182"/>
      <c r="E159" s="182"/>
      <c r="F159" s="183"/>
      <c r="G159" s="182"/>
      <c r="H159" s="186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</row>
    <row r="160" spans="1:28" x14ac:dyDescent="0.25">
      <c r="A160" s="182"/>
      <c r="B160" s="182"/>
      <c r="C160" s="182"/>
      <c r="D160" s="182"/>
      <c r="E160" s="182"/>
      <c r="F160" s="183"/>
      <c r="G160" s="182"/>
      <c r="H160" s="186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</row>
    <row r="161" spans="1:28" x14ac:dyDescent="0.25">
      <c r="A161" s="182"/>
      <c r="B161" s="182"/>
      <c r="C161" s="182"/>
      <c r="D161" s="182"/>
      <c r="E161" s="182"/>
      <c r="F161" s="183"/>
      <c r="G161" s="182"/>
      <c r="H161" s="186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</row>
    <row r="162" spans="1:28" x14ac:dyDescent="0.25">
      <c r="A162" s="182"/>
      <c r="B162" s="182"/>
      <c r="C162" s="182"/>
      <c r="D162" s="182"/>
      <c r="E162" s="182"/>
      <c r="F162" s="183"/>
      <c r="G162" s="182"/>
      <c r="H162" s="186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</row>
    <row r="163" spans="1:28" x14ac:dyDescent="0.25">
      <c r="A163" s="182"/>
      <c r="B163" s="182"/>
      <c r="C163" s="182"/>
      <c r="D163" s="182"/>
      <c r="E163" s="182"/>
      <c r="F163" s="183"/>
      <c r="G163" s="182"/>
      <c r="H163" s="186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</row>
    <row r="164" spans="1:28" x14ac:dyDescent="0.25">
      <c r="A164" s="182"/>
      <c r="B164" s="182"/>
      <c r="C164" s="182"/>
      <c r="D164" s="182"/>
      <c r="E164" s="182"/>
      <c r="F164" s="183"/>
      <c r="G164" s="182"/>
      <c r="H164" s="186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</row>
    <row r="165" spans="1:28" x14ac:dyDescent="0.25">
      <c r="A165" s="182"/>
      <c r="B165" s="182"/>
      <c r="C165" s="182"/>
      <c r="D165" s="182"/>
      <c r="E165" s="182"/>
      <c r="F165" s="183"/>
      <c r="G165" s="182"/>
      <c r="H165" s="186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</row>
    <row r="166" spans="1:28" x14ac:dyDescent="0.25">
      <c r="A166" s="182"/>
      <c r="B166" s="182"/>
      <c r="C166" s="182"/>
      <c r="D166" s="182"/>
      <c r="E166" s="182"/>
      <c r="F166" s="183"/>
      <c r="G166" s="182"/>
      <c r="H166" s="186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</row>
    <row r="167" spans="1:28" x14ac:dyDescent="0.25">
      <c r="A167" s="182"/>
      <c r="B167" s="182"/>
      <c r="C167" s="182"/>
      <c r="D167" s="182"/>
      <c r="E167" s="182"/>
      <c r="F167" s="183"/>
      <c r="G167" s="182"/>
      <c r="H167" s="186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</row>
    <row r="168" spans="1:28" x14ac:dyDescent="0.25">
      <c r="A168" s="182"/>
      <c r="B168" s="182"/>
      <c r="C168" s="182"/>
      <c r="D168" s="182"/>
      <c r="E168" s="182"/>
      <c r="F168" s="183"/>
      <c r="G168" s="182"/>
      <c r="H168" s="186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</row>
    <row r="169" spans="1:28" x14ac:dyDescent="0.25">
      <c r="A169" s="182"/>
      <c r="B169" s="182"/>
      <c r="C169" s="182"/>
      <c r="D169" s="182"/>
      <c r="E169" s="182"/>
      <c r="F169" s="183"/>
      <c r="G169" s="182"/>
      <c r="H169" s="186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</row>
    <row r="170" spans="1:28" x14ac:dyDescent="0.25">
      <c r="A170" s="182"/>
      <c r="B170" s="182"/>
      <c r="C170" s="182"/>
      <c r="D170" s="182"/>
      <c r="E170" s="182"/>
      <c r="F170" s="183"/>
      <c r="G170" s="182"/>
      <c r="H170" s="186"/>
      <c r="I170" s="182"/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</row>
    <row r="171" spans="1:28" x14ac:dyDescent="0.25">
      <c r="A171" s="182"/>
      <c r="B171" s="182"/>
      <c r="C171" s="182"/>
      <c r="D171" s="182"/>
      <c r="E171" s="182"/>
      <c r="F171" s="183"/>
      <c r="G171" s="182"/>
      <c r="H171" s="186"/>
      <c r="I171" s="182"/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</row>
    <row r="172" spans="1:28" x14ac:dyDescent="0.25">
      <c r="A172" s="182"/>
      <c r="B172" s="182"/>
      <c r="C172" s="182"/>
      <c r="D172" s="182"/>
      <c r="E172" s="182"/>
      <c r="F172" s="183"/>
      <c r="G172" s="182"/>
      <c r="H172" s="186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2"/>
    </row>
    <row r="173" spans="1:28" x14ac:dyDescent="0.25">
      <c r="A173" s="182"/>
      <c r="B173" s="182"/>
      <c r="C173" s="182"/>
      <c r="D173" s="182"/>
      <c r="E173" s="182"/>
      <c r="F173" s="183"/>
      <c r="G173" s="182"/>
      <c r="H173" s="186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2"/>
    </row>
    <row r="174" spans="1:28" x14ac:dyDescent="0.25">
      <c r="A174" s="182"/>
      <c r="B174" s="182"/>
      <c r="C174" s="182"/>
      <c r="D174" s="182"/>
      <c r="E174" s="182"/>
      <c r="F174" s="183"/>
      <c r="G174" s="182"/>
      <c r="H174" s="186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</row>
    <row r="175" spans="1:28" x14ac:dyDescent="0.25">
      <c r="A175" s="182"/>
      <c r="B175" s="182"/>
      <c r="C175" s="182"/>
      <c r="D175" s="182"/>
      <c r="E175" s="182"/>
      <c r="F175" s="183"/>
      <c r="G175" s="182"/>
      <c r="H175" s="186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</row>
    <row r="176" spans="1:28" x14ac:dyDescent="0.25">
      <c r="A176" s="182"/>
      <c r="B176" s="182"/>
      <c r="C176" s="182"/>
      <c r="D176" s="182"/>
      <c r="E176" s="182"/>
      <c r="F176" s="183"/>
      <c r="G176" s="182"/>
      <c r="H176" s="186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</row>
    <row r="177" spans="1:28" x14ac:dyDescent="0.25">
      <c r="A177" s="182"/>
      <c r="B177" s="182"/>
      <c r="C177" s="182"/>
      <c r="D177" s="182"/>
      <c r="E177" s="182"/>
      <c r="F177" s="183"/>
      <c r="G177" s="182"/>
      <c r="H177" s="186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</row>
    <row r="178" spans="1:28" x14ac:dyDescent="0.25">
      <c r="A178" s="182"/>
      <c r="B178" s="182"/>
      <c r="C178" s="182"/>
      <c r="D178" s="182"/>
      <c r="E178" s="182"/>
      <c r="F178" s="183"/>
      <c r="G178" s="182"/>
      <c r="H178" s="186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</row>
    <row r="179" spans="1:28" x14ac:dyDescent="0.25">
      <c r="A179" s="182"/>
      <c r="B179" s="182"/>
      <c r="C179" s="182"/>
      <c r="D179" s="182"/>
      <c r="E179" s="182"/>
      <c r="F179" s="183"/>
      <c r="G179" s="182"/>
      <c r="H179" s="186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</row>
    <row r="180" spans="1:28" x14ac:dyDescent="0.25">
      <c r="A180" s="182"/>
      <c r="B180" s="182"/>
      <c r="C180" s="182"/>
      <c r="D180" s="182"/>
      <c r="E180" s="182"/>
      <c r="F180" s="183"/>
      <c r="G180" s="182"/>
      <c r="H180" s="186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</row>
    <row r="181" spans="1:28" x14ac:dyDescent="0.25">
      <c r="A181" s="182"/>
      <c r="B181" s="182"/>
      <c r="C181" s="182"/>
      <c r="D181" s="182"/>
      <c r="E181" s="182"/>
      <c r="F181" s="183"/>
      <c r="G181" s="182"/>
      <c r="H181" s="186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</row>
    <row r="182" spans="1:28" x14ac:dyDescent="0.25">
      <c r="A182" s="182"/>
      <c r="B182" s="182"/>
      <c r="C182" s="182"/>
      <c r="D182" s="182"/>
      <c r="E182" s="182"/>
      <c r="F182" s="183"/>
      <c r="G182" s="182"/>
      <c r="H182" s="186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</row>
    <row r="183" spans="1:28" x14ac:dyDescent="0.25">
      <c r="A183" s="182"/>
      <c r="B183" s="182"/>
      <c r="C183" s="182"/>
      <c r="D183" s="182"/>
      <c r="E183" s="182"/>
      <c r="F183" s="183"/>
      <c r="G183" s="182"/>
      <c r="H183" s="186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</row>
    <row r="184" spans="1:28" x14ac:dyDescent="0.25">
      <c r="A184" s="182"/>
      <c r="B184" s="182"/>
      <c r="C184" s="182"/>
      <c r="D184" s="182"/>
      <c r="E184" s="182"/>
      <c r="F184" s="183"/>
      <c r="G184" s="182"/>
      <c r="H184" s="186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  <c r="AA184" s="182"/>
      <c r="AB184" s="182"/>
    </row>
    <row r="185" spans="1:28" x14ac:dyDescent="0.25">
      <c r="A185" s="182"/>
      <c r="B185" s="182"/>
      <c r="C185" s="182"/>
      <c r="D185" s="182"/>
      <c r="E185" s="182"/>
      <c r="F185" s="183"/>
      <c r="G185" s="182"/>
      <c r="H185" s="186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  <c r="AA185" s="182"/>
      <c r="AB185" s="182"/>
    </row>
    <row r="186" spans="1:28" x14ac:dyDescent="0.25">
      <c r="A186" s="182"/>
      <c r="B186" s="182"/>
      <c r="C186" s="182"/>
      <c r="D186" s="182"/>
      <c r="E186" s="182"/>
      <c r="F186" s="183"/>
      <c r="G186" s="182"/>
      <c r="H186" s="186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</row>
    <row r="187" spans="1:28" x14ac:dyDescent="0.25">
      <c r="A187" s="182"/>
      <c r="B187" s="182"/>
      <c r="C187" s="182"/>
      <c r="D187" s="182"/>
      <c r="E187" s="182"/>
      <c r="F187" s="183"/>
      <c r="G187" s="182"/>
      <c r="H187" s="186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</row>
    <row r="188" spans="1:28" x14ac:dyDescent="0.25">
      <c r="A188" s="182"/>
      <c r="B188" s="182"/>
      <c r="C188" s="182"/>
      <c r="D188" s="182"/>
      <c r="E188" s="182"/>
      <c r="F188" s="183"/>
      <c r="G188" s="182"/>
      <c r="H188" s="186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</row>
    <row r="189" spans="1:28" x14ac:dyDescent="0.25">
      <c r="A189" s="182"/>
      <c r="B189" s="182"/>
      <c r="C189" s="182"/>
      <c r="D189" s="182"/>
      <c r="E189" s="182"/>
      <c r="F189" s="183"/>
      <c r="G189" s="182"/>
      <c r="H189" s="186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</row>
    <row r="190" spans="1:28" x14ac:dyDescent="0.25">
      <c r="A190" s="182"/>
      <c r="B190" s="182"/>
      <c r="C190" s="182"/>
      <c r="D190" s="182"/>
      <c r="E190" s="182"/>
      <c r="F190" s="183"/>
      <c r="G190" s="182"/>
      <c r="H190" s="186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</row>
    <row r="191" spans="1:28" x14ac:dyDescent="0.25">
      <c r="A191" s="182"/>
      <c r="B191" s="182"/>
      <c r="C191" s="182"/>
      <c r="D191" s="182"/>
      <c r="E191" s="182"/>
      <c r="F191" s="183"/>
      <c r="G191" s="182"/>
      <c r="H191" s="186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</row>
    <row r="192" spans="1:28" x14ac:dyDescent="0.25">
      <c r="A192" s="182"/>
      <c r="B192" s="182"/>
      <c r="C192" s="182"/>
      <c r="D192" s="182"/>
      <c r="E192" s="182"/>
      <c r="F192" s="183"/>
      <c r="G192" s="182"/>
      <c r="H192" s="186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</row>
    <row r="193" spans="1:28" x14ac:dyDescent="0.25">
      <c r="A193" s="182"/>
      <c r="B193" s="182"/>
      <c r="C193" s="182"/>
      <c r="D193" s="182"/>
      <c r="E193" s="182"/>
      <c r="F193" s="183"/>
      <c r="G193" s="182"/>
      <c r="H193" s="186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</row>
    <row r="194" spans="1:28" x14ac:dyDescent="0.25">
      <c r="A194" s="182"/>
      <c r="B194" s="182"/>
      <c r="C194" s="182"/>
      <c r="D194" s="182"/>
      <c r="E194" s="182"/>
      <c r="F194" s="183"/>
      <c r="G194" s="182"/>
      <c r="H194" s="186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</row>
    <row r="195" spans="1:28" x14ac:dyDescent="0.25">
      <c r="A195" s="182"/>
      <c r="B195" s="182"/>
      <c r="C195" s="182"/>
      <c r="D195" s="182"/>
      <c r="E195" s="182"/>
      <c r="F195" s="183"/>
      <c r="G195" s="182"/>
      <c r="H195" s="186"/>
      <c r="I195" s="182"/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</row>
    <row r="196" spans="1:28" x14ac:dyDescent="0.25">
      <c r="A196" s="182"/>
      <c r="B196" s="182"/>
      <c r="C196" s="182"/>
      <c r="D196" s="182"/>
      <c r="E196" s="182"/>
      <c r="F196" s="183"/>
      <c r="G196" s="182"/>
      <c r="H196" s="186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2"/>
    </row>
    <row r="197" spans="1:28" x14ac:dyDescent="0.25">
      <c r="A197" s="182"/>
      <c r="B197" s="182"/>
      <c r="C197" s="182"/>
      <c r="D197" s="182"/>
      <c r="E197" s="182"/>
      <c r="F197" s="183"/>
      <c r="G197" s="182"/>
      <c r="H197" s="186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</row>
    <row r="198" spans="1:28" x14ac:dyDescent="0.25">
      <c r="A198" s="182"/>
      <c r="B198" s="182"/>
      <c r="C198" s="182"/>
      <c r="D198" s="182"/>
      <c r="E198" s="182"/>
      <c r="F198" s="183"/>
      <c r="G198" s="182"/>
      <c r="H198" s="186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</row>
    <row r="199" spans="1:28" x14ac:dyDescent="0.25">
      <c r="A199" s="182"/>
      <c r="B199" s="182"/>
      <c r="C199" s="182"/>
      <c r="D199" s="182"/>
      <c r="E199" s="182"/>
      <c r="F199" s="183"/>
      <c r="G199" s="182"/>
      <c r="H199" s="186"/>
      <c r="I199" s="182"/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2"/>
    </row>
    <row r="200" spans="1:28" x14ac:dyDescent="0.25">
      <c r="A200" s="182"/>
      <c r="B200" s="182"/>
      <c r="C200" s="182"/>
      <c r="D200" s="182"/>
      <c r="E200" s="182"/>
      <c r="F200" s="183"/>
      <c r="G200" s="182"/>
      <c r="H200" s="186"/>
      <c r="I200" s="182"/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2"/>
    </row>
    <row r="201" spans="1:28" x14ac:dyDescent="0.25">
      <c r="A201" s="182"/>
      <c r="B201" s="182"/>
      <c r="C201" s="182"/>
      <c r="D201" s="182"/>
      <c r="E201" s="182"/>
      <c r="F201" s="183"/>
      <c r="G201" s="182"/>
      <c r="H201" s="186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  <c r="AA201" s="182"/>
      <c r="AB201" s="182"/>
    </row>
    <row r="202" spans="1:28" x14ac:dyDescent="0.25">
      <c r="A202" s="182"/>
      <c r="B202" s="182"/>
      <c r="C202" s="182"/>
      <c r="D202" s="182"/>
      <c r="E202" s="182"/>
      <c r="F202" s="183"/>
      <c r="G202" s="182"/>
      <c r="H202" s="186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  <c r="AA202" s="182"/>
      <c r="AB202" s="182"/>
    </row>
    <row r="203" spans="1:28" x14ac:dyDescent="0.25">
      <c r="A203" s="182"/>
      <c r="B203" s="182"/>
      <c r="C203" s="182"/>
      <c r="D203" s="182"/>
      <c r="E203" s="182"/>
      <c r="F203" s="183"/>
      <c r="G203" s="182"/>
      <c r="H203" s="186"/>
      <c r="I203" s="182"/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  <c r="AA203" s="182"/>
      <c r="AB203" s="182"/>
    </row>
    <row r="204" spans="1:28" x14ac:dyDescent="0.25">
      <c r="A204" s="182"/>
      <c r="B204" s="182"/>
      <c r="C204" s="182"/>
      <c r="D204" s="182"/>
      <c r="E204" s="182"/>
      <c r="F204" s="183"/>
      <c r="G204" s="182"/>
      <c r="H204" s="186"/>
      <c r="I204" s="182"/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</row>
    <row r="205" spans="1:28" x14ac:dyDescent="0.25">
      <c r="A205" s="182"/>
      <c r="B205" s="182"/>
      <c r="C205" s="182"/>
      <c r="D205" s="182"/>
      <c r="E205" s="182"/>
      <c r="F205" s="183"/>
      <c r="G205" s="182"/>
      <c r="H205" s="186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</row>
    <row r="206" spans="1:28" x14ac:dyDescent="0.25">
      <c r="A206" s="182"/>
      <c r="B206" s="182"/>
      <c r="C206" s="182"/>
      <c r="D206" s="182"/>
      <c r="E206" s="182"/>
      <c r="F206" s="183"/>
      <c r="G206" s="182"/>
      <c r="H206" s="186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</row>
    <row r="207" spans="1:28" x14ac:dyDescent="0.25">
      <c r="A207" s="182"/>
      <c r="B207" s="182"/>
      <c r="C207" s="182"/>
      <c r="D207" s="182"/>
      <c r="E207" s="182"/>
      <c r="F207" s="183"/>
      <c r="G207" s="182"/>
      <c r="H207" s="186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</row>
    <row r="208" spans="1:28" x14ac:dyDescent="0.25">
      <c r="A208" s="182"/>
      <c r="B208" s="182"/>
      <c r="C208" s="182"/>
      <c r="D208" s="182"/>
      <c r="E208" s="182"/>
      <c r="F208" s="183"/>
      <c r="G208" s="182"/>
      <c r="H208" s="186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</row>
    <row r="209" spans="1:28" x14ac:dyDescent="0.25">
      <c r="A209" s="182"/>
      <c r="B209" s="182"/>
      <c r="C209" s="182"/>
      <c r="D209" s="182"/>
      <c r="E209" s="182"/>
      <c r="F209" s="183"/>
      <c r="G209" s="182"/>
      <c r="H209" s="186"/>
      <c r="I209" s="182"/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</row>
    <row r="210" spans="1:28" x14ac:dyDescent="0.25">
      <c r="A210" s="182"/>
      <c r="B210" s="182"/>
      <c r="C210" s="182"/>
      <c r="D210" s="182"/>
      <c r="E210" s="182"/>
      <c r="F210" s="183"/>
      <c r="G210" s="182"/>
      <c r="H210" s="186"/>
      <c r="I210" s="182"/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</row>
    <row r="211" spans="1:28" x14ac:dyDescent="0.25">
      <c r="A211" s="182"/>
      <c r="B211" s="182"/>
      <c r="C211" s="182"/>
      <c r="D211" s="182"/>
      <c r="E211" s="182"/>
      <c r="F211" s="183"/>
      <c r="G211" s="182"/>
      <c r="H211" s="186"/>
      <c r="I211" s="182"/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2"/>
    </row>
    <row r="212" spans="1:28" x14ac:dyDescent="0.25">
      <c r="A212" s="182"/>
      <c r="B212" s="182"/>
      <c r="C212" s="182"/>
      <c r="D212" s="182"/>
      <c r="E212" s="182"/>
      <c r="F212" s="183"/>
      <c r="G212" s="182"/>
      <c r="H212" s="186"/>
      <c r="I212" s="182"/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</row>
    <row r="213" spans="1:28" x14ac:dyDescent="0.25">
      <c r="A213" s="182"/>
      <c r="B213" s="182"/>
      <c r="C213" s="182"/>
      <c r="D213" s="182"/>
      <c r="E213" s="182"/>
      <c r="F213" s="183"/>
      <c r="G213" s="182"/>
      <c r="H213" s="186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  <c r="AA213" s="182"/>
      <c r="AB213" s="182"/>
    </row>
    <row r="214" spans="1:28" x14ac:dyDescent="0.25">
      <c r="A214" s="182"/>
      <c r="B214" s="182"/>
      <c r="C214" s="182"/>
      <c r="D214" s="182"/>
      <c r="E214" s="182"/>
      <c r="F214" s="183"/>
      <c r="G214" s="182"/>
      <c r="H214" s="186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  <c r="AA214" s="182"/>
      <c r="AB214" s="182"/>
    </row>
    <row r="215" spans="1:28" x14ac:dyDescent="0.25">
      <c r="A215" s="182"/>
      <c r="B215" s="182"/>
      <c r="C215" s="182"/>
      <c r="D215" s="182"/>
      <c r="E215" s="182"/>
      <c r="F215" s="183"/>
      <c r="G215" s="182"/>
      <c r="H215" s="186"/>
      <c r="I215" s="182"/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  <c r="AA215" s="182"/>
      <c r="AB215" s="182"/>
    </row>
    <row r="216" spans="1:28" x14ac:dyDescent="0.25">
      <c r="A216" s="182"/>
      <c r="B216" s="182"/>
      <c r="C216" s="182"/>
      <c r="D216" s="182"/>
      <c r="E216" s="182"/>
      <c r="F216" s="183"/>
      <c r="G216" s="182"/>
      <c r="H216" s="186"/>
      <c r="I216" s="182"/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  <c r="AA216" s="182"/>
      <c r="AB216" s="182"/>
    </row>
    <row r="217" spans="1:28" x14ac:dyDescent="0.25">
      <c r="A217" s="182"/>
      <c r="B217" s="182"/>
      <c r="C217" s="182"/>
      <c r="D217" s="182"/>
      <c r="E217" s="182"/>
      <c r="F217" s="183"/>
      <c r="G217" s="182"/>
      <c r="H217" s="186"/>
      <c r="I217" s="182"/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  <c r="AA217" s="182"/>
      <c r="AB217" s="182"/>
    </row>
    <row r="218" spans="1:28" x14ac:dyDescent="0.25">
      <c r="A218" s="182"/>
      <c r="B218" s="182"/>
      <c r="C218" s="182"/>
      <c r="D218" s="182"/>
      <c r="E218" s="182"/>
      <c r="F218" s="183"/>
      <c r="G218" s="182"/>
      <c r="H218" s="186"/>
      <c r="I218" s="182"/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  <c r="AA218" s="182"/>
      <c r="AB218" s="182"/>
    </row>
    <row r="219" spans="1:28" x14ac:dyDescent="0.25">
      <c r="A219" s="182"/>
      <c r="B219" s="182"/>
      <c r="C219" s="182"/>
      <c r="D219" s="182"/>
      <c r="E219" s="182"/>
      <c r="F219" s="183"/>
      <c r="G219" s="182"/>
      <c r="H219" s="186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  <c r="AA219" s="182"/>
      <c r="AB219" s="182"/>
    </row>
    <row r="220" spans="1:28" x14ac:dyDescent="0.25">
      <c r="A220" s="182"/>
      <c r="B220" s="182"/>
      <c r="C220" s="182"/>
      <c r="D220" s="182"/>
      <c r="E220" s="182"/>
      <c r="F220" s="183"/>
      <c r="G220" s="182"/>
      <c r="H220" s="186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  <c r="AA220" s="182"/>
      <c r="AB220" s="182"/>
    </row>
    <row r="221" spans="1:28" x14ac:dyDescent="0.25">
      <c r="A221" s="182"/>
      <c r="B221" s="182"/>
      <c r="C221" s="182"/>
      <c r="D221" s="182"/>
      <c r="E221" s="182"/>
      <c r="F221" s="183"/>
      <c r="G221" s="182"/>
      <c r="H221" s="186"/>
      <c r="I221" s="182"/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  <c r="AA221" s="182"/>
      <c r="AB221" s="182"/>
    </row>
    <row r="222" spans="1:28" x14ac:dyDescent="0.25">
      <c r="A222" s="182"/>
      <c r="B222" s="182"/>
      <c r="C222" s="182"/>
      <c r="D222" s="182"/>
      <c r="E222" s="182"/>
      <c r="F222" s="183"/>
      <c r="G222" s="182"/>
      <c r="H222" s="186"/>
      <c r="I222" s="182"/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</row>
    <row r="223" spans="1:28" x14ac:dyDescent="0.25">
      <c r="A223" s="182"/>
      <c r="B223" s="182"/>
      <c r="C223" s="182"/>
      <c r="D223" s="182"/>
      <c r="E223" s="182"/>
      <c r="F223" s="183"/>
      <c r="G223" s="182"/>
      <c r="H223" s="186"/>
      <c r="I223" s="182"/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  <c r="AA223" s="182"/>
      <c r="AB223" s="182"/>
    </row>
    <row r="224" spans="1:28" x14ac:dyDescent="0.25">
      <c r="A224" s="182"/>
      <c r="B224" s="182"/>
      <c r="C224" s="182"/>
      <c r="D224" s="182"/>
      <c r="E224" s="182"/>
      <c r="F224" s="183"/>
      <c r="G224" s="182"/>
      <c r="H224" s="186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  <c r="AA224" s="182"/>
      <c r="AB224" s="182"/>
    </row>
    <row r="225" spans="1:28" x14ac:dyDescent="0.25">
      <c r="A225" s="182"/>
      <c r="B225" s="182"/>
      <c r="C225" s="182"/>
      <c r="D225" s="182"/>
      <c r="E225" s="182"/>
      <c r="F225" s="183"/>
      <c r="G225" s="182"/>
      <c r="H225" s="186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</row>
    <row r="226" spans="1:28" x14ac:dyDescent="0.25">
      <c r="A226" s="182"/>
      <c r="B226" s="182"/>
      <c r="C226" s="182"/>
      <c r="D226" s="182"/>
      <c r="E226" s="182"/>
      <c r="F226" s="183"/>
      <c r="G226" s="182"/>
      <c r="H226" s="186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  <c r="AA226" s="182"/>
      <c r="AB226" s="182"/>
    </row>
    <row r="227" spans="1:28" x14ac:dyDescent="0.25">
      <c r="A227" s="182"/>
      <c r="B227" s="182"/>
      <c r="C227" s="182"/>
      <c r="D227" s="182"/>
      <c r="E227" s="182"/>
      <c r="F227" s="183"/>
      <c r="G227" s="182"/>
      <c r="H227" s="186"/>
      <c r="I227" s="182"/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</row>
    <row r="228" spans="1:28" x14ac:dyDescent="0.25">
      <c r="A228" s="182"/>
      <c r="B228" s="182"/>
      <c r="C228" s="182"/>
      <c r="D228" s="182"/>
      <c r="E228" s="182"/>
      <c r="F228" s="183"/>
      <c r="G228" s="182"/>
      <c r="H228" s="186"/>
      <c r="I228" s="182"/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</row>
    <row r="229" spans="1:28" x14ac:dyDescent="0.25">
      <c r="A229" s="182"/>
      <c r="B229" s="182"/>
      <c r="C229" s="182"/>
      <c r="D229" s="182"/>
      <c r="E229" s="182"/>
      <c r="F229" s="183"/>
      <c r="G229" s="182"/>
      <c r="H229" s="186"/>
      <c r="I229" s="182"/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  <c r="AA229" s="182"/>
      <c r="AB229" s="182"/>
    </row>
    <row r="230" spans="1:28" x14ac:dyDescent="0.25">
      <c r="A230" s="182"/>
      <c r="B230" s="182"/>
      <c r="C230" s="182"/>
      <c r="D230" s="182"/>
      <c r="E230" s="182"/>
      <c r="F230" s="183"/>
      <c r="G230" s="182"/>
      <c r="H230" s="186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</row>
    <row r="231" spans="1:28" x14ac:dyDescent="0.25">
      <c r="A231" s="182"/>
      <c r="B231" s="182"/>
      <c r="C231" s="182"/>
      <c r="D231" s="182"/>
      <c r="E231" s="182"/>
      <c r="F231" s="183"/>
      <c r="G231" s="182"/>
      <c r="H231" s="186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</row>
    <row r="232" spans="1:28" x14ac:dyDescent="0.25">
      <c r="A232" s="182"/>
      <c r="B232" s="182"/>
      <c r="C232" s="182"/>
      <c r="D232" s="182"/>
      <c r="E232" s="182"/>
      <c r="F232" s="183"/>
      <c r="G232" s="182"/>
      <c r="H232" s="186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2"/>
    </row>
    <row r="233" spans="1:28" x14ac:dyDescent="0.25">
      <c r="A233" s="182"/>
      <c r="B233" s="182"/>
      <c r="C233" s="182"/>
      <c r="D233" s="182"/>
      <c r="E233" s="182"/>
      <c r="F233" s="183"/>
      <c r="G233" s="182"/>
      <c r="H233" s="186"/>
      <c r="I233" s="182"/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</row>
    <row r="234" spans="1:28" x14ac:dyDescent="0.25">
      <c r="A234" s="182"/>
      <c r="B234" s="182"/>
      <c r="C234" s="182"/>
      <c r="D234" s="182"/>
      <c r="E234" s="182"/>
      <c r="F234" s="183"/>
      <c r="G234" s="182"/>
      <c r="H234" s="186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</row>
    <row r="235" spans="1:28" x14ac:dyDescent="0.25">
      <c r="A235" s="182"/>
      <c r="B235" s="182"/>
      <c r="C235" s="182"/>
      <c r="D235" s="182"/>
      <c r="E235" s="182"/>
      <c r="F235" s="183"/>
      <c r="G235" s="182"/>
      <c r="H235" s="186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  <c r="AA235" s="182"/>
      <c r="AB235" s="182"/>
    </row>
    <row r="236" spans="1:28" x14ac:dyDescent="0.25">
      <c r="A236" s="182"/>
      <c r="B236" s="182"/>
      <c r="C236" s="182"/>
      <c r="D236" s="182"/>
      <c r="E236" s="182"/>
      <c r="F236" s="183"/>
      <c r="G236" s="182"/>
      <c r="H236" s="186"/>
      <c r="I236" s="182"/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  <c r="AA236" s="182"/>
      <c r="AB236" s="182"/>
    </row>
    <row r="237" spans="1:28" x14ac:dyDescent="0.25">
      <c r="A237" s="182"/>
      <c r="B237" s="182"/>
      <c r="C237" s="182"/>
      <c r="D237" s="182"/>
      <c r="E237" s="182"/>
      <c r="F237" s="183"/>
      <c r="G237" s="182"/>
      <c r="H237" s="186"/>
      <c r="I237" s="182"/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  <c r="AA237" s="182"/>
      <c r="AB237" s="182"/>
    </row>
    <row r="238" spans="1:28" x14ac:dyDescent="0.25">
      <c r="A238" s="182"/>
      <c r="B238" s="182"/>
      <c r="C238" s="182"/>
      <c r="D238" s="182"/>
      <c r="E238" s="182"/>
      <c r="F238" s="183"/>
      <c r="G238" s="182"/>
      <c r="H238" s="186"/>
      <c r="I238" s="182"/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  <c r="AA238" s="182"/>
      <c r="AB238" s="182"/>
    </row>
    <row r="239" spans="1:28" x14ac:dyDescent="0.25">
      <c r="A239" s="182"/>
      <c r="B239" s="182"/>
      <c r="C239" s="182"/>
      <c r="D239" s="182"/>
      <c r="E239" s="182"/>
      <c r="F239" s="183"/>
      <c r="G239" s="182"/>
      <c r="H239" s="186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  <c r="AA239" s="182"/>
      <c r="AB239" s="182"/>
    </row>
    <row r="240" spans="1:28" x14ac:dyDescent="0.25">
      <c r="A240" s="182"/>
      <c r="B240" s="182"/>
      <c r="C240" s="182"/>
      <c r="D240" s="182"/>
      <c r="E240" s="182"/>
      <c r="F240" s="183"/>
      <c r="G240" s="182"/>
      <c r="H240" s="186"/>
      <c r="I240" s="182"/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  <c r="AA240" s="182"/>
      <c r="AB240" s="182"/>
    </row>
    <row r="241" spans="1:28" x14ac:dyDescent="0.25">
      <c r="A241" s="182"/>
      <c r="B241" s="182"/>
      <c r="C241" s="182"/>
      <c r="D241" s="182"/>
      <c r="E241" s="182"/>
      <c r="F241" s="183"/>
      <c r="G241" s="182"/>
      <c r="H241" s="186"/>
      <c r="I241" s="182"/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  <c r="AA241" s="182"/>
      <c r="AB241" s="182"/>
    </row>
    <row r="242" spans="1:28" x14ac:dyDescent="0.25">
      <c r="A242" s="182"/>
      <c r="B242" s="182"/>
      <c r="C242" s="182"/>
      <c r="D242" s="182"/>
      <c r="E242" s="182"/>
      <c r="F242" s="183"/>
      <c r="G242" s="182"/>
      <c r="H242" s="186"/>
      <c r="I242" s="182"/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  <c r="AA242" s="182"/>
      <c r="AB242" s="182"/>
    </row>
    <row r="243" spans="1:28" x14ac:dyDescent="0.25">
      <c r="A243" s="182"/>
      <c r="B243" s="182"/>
      <c r="C243" s="182"/>
      <c r="D243" s="182"/>
      <c r="E243" s="182"/>
      <c r="F243" s="183"/>
      <c r="G243" s="182"/>
      <c r="H243" s="186"/>
      <c r="I243" s="182"/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  <c r="AA243" s="182"/>
      <c r="AB243" s="182"/>
    </row>
    <row r="244" spans="1:28" x14ac:dyDescent="0.25">
      <c r="A244" s="182"/>
      <c r="B244" s="182"/>
      <c r="C244" s="182"/>
      <c r="D244" s="182"/>
      <c r="E244" s="182"/>
      <c r="F244" s="183"/>
      <c r="G244" s="182"/>
      <c r="H244" s="186"/>
      <c r="I244" s="182"/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</row>
    <row r="245" spans="1:28" x14ac:dyDescent="0.25">
      <c r="A245" s="182"/>
      <c r="B245" s="182"/>
      <c r="C245" s="182"/>
      <c r="D245" s="182"/>
      <c r="E245" s="182"/>
      <c r="F245" s="183"/>
      <c r="G245" s="182"/>
      <c r="H245" s="186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</row>
    <row r="246" spans="1:28" x14ac:dyDescent="0.25">
      <c r="A246" s="182"/>
      <c r="B246" s="182"/>
      <c r="C246" s="182"/>
      <c r="D246" s="182"/>
      <c r="E246" s="182"/>
      <c r="F246" s="183"/>
      <c r="G246" s="182"/>
      <c r="H246" s="186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</row>
    <row r="247" spans="1:28" x14ac:dyDescent="0.25">
      <c r="A247" s="182"/>
      <c r="B247" s="182"/>
      <c r="C247" s="182"/>
      <c r="D247" s="182"/>
      <c r="E247" s="182"/>
      <c r="F247" s="183"/>
      <c r="G247" s="182"/>
      <c r="H247" s="186"/>
      <c r="I247" s="182"/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2"/>
    </row>
    <row r="248" spans="1:28" x14ac:dyDescent="0.25">
      <c r="A248" s="182"/>
      <c r="B248" s="182"/>
      <c r="C248" s="182"/>
      <c r="D248" s="182"/>
      <c r="E248" s="182"/>
      <c r="F248" s="183"/>
      <c r="G248" s="182"/>
      <c r="H248" s="186"/>
      <c r="I248" s="182"/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</row>
    <row r="249" spans="1:28" x14ac:dyDescent="0.25">
      <c r="A249" s="182"/>
      <c r="B249" s="182"/>
      <c r="C249" s="182"/>
      <c r="D249" s="182"/>
      <c r="E249" s="182"/>
      <c r="F249" s="183"/>
      <c r="G249" s="182"/>
      <c r="H249" s="186"/>
      <c r="I249" s="182"/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182"/>
      <c r="Z249" s="182"/>
      <c r="AA249" s="182"/>
      <c r="AB249" s="182"/>
    </row>
    <row r="250" spans="1:28" x14ac:dyDescent="0.25">
      <c r="A250" s="182"/>
      <c r="B250" s="182"/>
      <c r="C250" s="182"/>
      <c r="D250" s="182"/>
      <c r="E250" s="182"/>
      <c r="F250" s="183"/>
      <c r="G250" s="182"/>
      <c r="H250" s="186"/>
      <c r="I250" s="182"/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  <c r="AA250" s="182"/>
      <c r="AB250" s="182"/>
    </row>
    <row r="251" spans="1:28" x14ac:dyDescent="0.25">
      <c r="A251" s="182"/>
      <c r="B251" s="182"/>
      <c r="C251" s="182"/>
      <c r="D251" s="182"/>
      <c r="E251" s="182"/>
      <c r="F251" s="183"/>
      <c r="G251" s="182"/>
      <c r="H251" s="186"/>
      <c r="I251" s="182"/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  <c r="AA251" s="182"/>
      <c r="AB251" s="182"/>
    </row>
    <row r="252" spans="1:28" x14ac:dyDescent="0.25">
      <c r="A252" s="182"/>
      <c r="B252" s="182"/>
      <c r="C252" s="182"/>
      <c r="D252" s="182"/>
      <c r="E252" s="182"/>
      <c r="F252" s="183"/>
      <c r="G252" s="182"/>
      <c r="H252" s="186"/>
      <c r="I252" s="182"/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  <c r="Z252" s="182"/>
      <c r="AA252" s="182"/>
      <c r="AB252" s="182"/>
    </row>
    <row r="253" spans="1:28" x14ac:dyDescent="0.25">
      <c r="A253" s="182"/>
      <c r="B253" s="182"/>
      <c r="C253" s="182"/>
      <c r="D253" s="182"/>
      <c r="E253" s="182"/>
      <c r="F253" s="183"/>
      <c r="G253" s="182"/>
      <c r="H253" s="186"/>
      <c r="I253" s="182"/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  <c r="AA253" s="182"/>
      <c r="AB253" s="182"/>
    </row>
    <row r="254" spans="1:28" x14ac:dyDescent="0.25">
      <c r="A254" s="182"/>
      <c r="B254" s="182"/>
      <c r="C254" s="182"/>
      <c r="D254" s="182"/>
      <c r="E254" s="182"/>
      <c r="F254" s="183"/>
      <c r="G254" s="182"/>
      <c r="H254" s="186"/>
      <c r="I254" s="182"/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  <c r="AA254" s="182"/>
      <c r="AB254" s="182"/>
    </row>
    <row r="255" spans="1:28" x14ac:dyDescent="0.25">
      <c r="A255" s="182"/>
      <c r="B255" s="182"/>
      <c r="C255" s="182"/>
      <c r="D255" s="182"/>
      <c r="E255" s="182"/>
      <c r="F255" s="183"/>
      <c r="G255" s="182"/>
      <c r="H255" s="186"/>
      <c r="I255" s="182"/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  <c r="AA255" s="182"/>
      <c r="AB255" s="182"/>
    </row>
    <row r="256" spans="1:28" x14ac:dyDescent="0.25">
      <c r="A256" s="182"/>
      <c r="B256" s="182"/>
      <c r="C256" s="182"/>
      <c r="D256" s="182"/>
      <c r="E256" s="182"/>
      <c r="F256" s="183"/>
      <c r="G256" s="182"/>
      <c r="H256" s="186"/>
      <c r="I256" s="182"/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182"/>
      <c r="Z256" s="182"/>
      <c r="AA256" s="182"/>
      <c r="AB256" s="182"/>
    </row>
  </sheetData>
  <sheetProtection sheet="1" objects="1" scenarios="1" selectLockedCells="1"/>
  <mergeCells count="4">
    <mergeCell ref="I14:L15"/>
    <mergeCell ref="I7:M7"/>
    <mergeCell ref="I10:L11"/>
    <mergeCell ref="I12:L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C96C-4611-4B87-85CA-3E68812971EB}">
  <sheetPr codeName="Planilha1"/>
  <dimension ref="A1:X24"/>
  <sheetViews>
    <sheetView zoomScale="90" zoomScaleNormal="90" workbookViewId="0">
      <selection activeCell="R7" sqref="R7:V7"/>
    </sheetView>
  </sheetViews>
  <sheetFormatPr defaultRowHeight="15" x14ac:dyDescent="0.25"/>
  <cols>
    <col min="1" max="1" width="19" style="162" customWidth="1"/>
    <col min="2" max="2" width="0.85546875" style="162" customWidth="1"/>
    <col min="3" max="3" width="16.140625" style="162" customWidth="1"/>
    <col min="4" max="4" width="0.85546875" style="2" customWidth="1"/>
    <col min="5" max="5" width="24.5703125" style="2" customWidth="1"/>
    <col min="6" max="6" width="10.7109375" style="149" customWidth="1"/>
    <col min="7" max="7" width="0.85546875" style="149" customWidth="1"/>
    <col min="8" max="8" width="20.7109375" style="2" bestFit="1" customWidth="1"/>
    <col min="9" max="9" width="0.85546875" style="2" customWidth="1"/>
    <col min="10" max="10" width="18.42578125" style="2" bestFit="1" customWidth="1"/>
    <col min="11" max="11" width="0.85546875" style="2" customWidth="1"/>
    <col min="12" max="12" width="15.5703125" style="2" customWidth="1"/>
    <col min="13" max="13" width="0.85546875" style="2" customWidth="1"/>
    <col min="14" max="14" width="15" style="2" customWidth="1"/>
    <col min="15" max="15" width="2" style="2" customWidth="1"/>
    <col min="16" max="17" width="5" style="2" customWidth="1"/>
    <col min="18" max="18" width="27.7109375" style="2" customWidth="1"/>
    <col min="19" max="19" width="1.85546875" style="2" customWidth="1"/>
    <col min="20" max="20" width="13.140625" style="149" bestFit="1" customWidth="1"/>
    <col min="21" max="21" width="1.85546875" style="149" customWidth="1"/>
    <col min="22" max="22" width="21.140625" style="150" customWidth="1"/>
    <col min="23" max="23" width="1.7109375" style="2" customWidth="1"/>
    <col min="24" max="1022" width="8.5703125" style="2" customWidth="1"/>
    <col min="1023" max="16384" width="9.140625" style="2"/>
  </cols>
  <sheetData>
    <row r="1" spans="1:24" ht="15.75" thickBot="1" x14ac:dyDescent="0.3">
      <c r="A1" s="151"/>
      <c r="B1" s="151"/>
      <c r="C1" s="151"/>
      <c r="D1" s="40"/>
      <c r="E1" s="40"/>
      <c r="F1" s="57"/>
      <c r="G1" s="57"/>
      <c r="H1" s="40"/>
      <c r="I1" s="40"/>
      <c r="J1" s="58"/>
      <c r="K1" s="58"/>
      <c r="L1" s="40"/>
      <c r="M1" s="40"/>
      <c r="N1" s="40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spans="1:24" ht="29.25" customHeight="1" thickTop="1" thickBot="1" x14ac:dyDescent="0.3">
      <c r="A2" s="152" t="s">
        <v>36</v>
      </c>
      <c r="B2" s="153"/>
      <c r="C2" s="152" t="s">
        <v>39</v>
      </c>
      <c r="D2" s="41"/>
      <c r="E2" s="165" t="s">
        <v>0</v>
      </c>
      <c r="F2" s="166"/>
      <c r="G2" s="166"/>
      <c r="H2" s="167"/>
      <c r="I2" s="40"/>
      <c r="J2" s="165" t="s">
        <v>37</v>
      </c>
      <c r="K2" s="166"/>
      <c r="L2" s="166"/>
      <c r="M2" s="166"/>
      <c r="N2" s="167"/>
      <c r="O2" s="39"/>
      <c r="P2" s="39"/>
      <c r="Q2" s="39"/>
      <c r="R2" s="39"/>
      <c r="S2" s="39"/>
      <c r="T2" s="39"/>
      <c r="U2" s="39"/>
      <c r="V2" s="39"/>
      <c r="W2" s="39"/>
      <c r="X2" s="39"/>
    </row>
    <row r="3" spans="1:24" ht="6" customHeight="1" thickTop="1" thickBot="1" x14ac:dyDescent="0.3">
      <c r="A3" s="154"/>
      <c r="B3" s="155"/>
      <c r="C3" s="154"/>
      <c r="D3" s="41"/>
      <c r="E3" s="59"/>
      <c r="F3" s="60"/>
      <c r="G3" s="60"/>
      <c r="H3" s="59"/>
      <c r="I3" s="40"/>
      <c r="J3" s="61"/>
      <c r="K3" s="61"/>
      <c r="L3" s="62"/>
      <c r="M3" s="62"/>
      <c r="N3" s="62"/>
      <c r="O3" s="39"/>
      <c r="P3" s="39"/>
      <c r="Q3" s="39"/>
      <c r="R3" s="39"/>
      <c r="S3" s="39"/>
      <c r="T3" s="39"/>
      <c r="U3" s="39"/>
      <c r="V3" s="39"/>
      <c r="W3" s="39"/>
      <c r="X3" s="39"/>
    </row>
    <row r="4" spans="1:24" ht="18.75" customHeight="1" thickBot="1" x14ac:dyDescent="0.3">
      <c r="A4" s="156"/>
      <c r="B4" s="155"/>
      <c r="C4" s="156"/>
      <c r="D4" s="41"/>
      <c r="E4" s="59"/>
      <c r="F4" s="60"/>
      <c r="G4" s="60"/>
      <c r="H4" s="59"/>
      <c r="I4" s="40"/>
      <c r="J4" s="63" t="s">
        <v>19</v>
      </c>
      <c r="K4" s="61"/>
      <c r="L4" s="63" t="s">
        <v>17</v>
      </c>
      <c r="M4" s="62"/>
      <c r="N4" s="63" t="s">
        <v>18</v>
      </c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4" ht="5.25" customHeight="1" thickBot="1" x14ac:dyDescent="0.3">
      <c r="A5" s="156"/>
      <c r="B5" s="155"/>
      <c r="C5" s="156"/>
      <c r="D5" s="41"/>
      <c r="E5" s="59"/>
      <c r="F5" s="60"/>
      <c r="G5" s="60"/>
      <c r="H5" s="59"/>
      <c r="I5" s="40"/>
      <c r="J5" s="61"/>
      <c r="K5" s="61"/>
      <c r="L5" s="62"/>
      <c r="M5" s="62"/>
      <c r="N5" s="62"/>
      <c r="O5" s="39"/>
      <c r="P5" s="39"/>
      <c r="Q5" s="39"/>
      <c r="R5" s="39"/>
      <c r="S5" s="39"/>
      <c r="T5" s="39"/>
      <c r="U5" s="39"/>
      <c r="V5" s="39"/>
      <c r="W5" s="39"/>
      <c r="X5" s="39"/>
    </row>
    <row r="6" spans="1:24" ht="21.75" customHeight="1" thickTop="1" thickBot="1" x14ac:dyDescent="0.3">
      <c r="A6" s="157">
        <v>25446</v>
      </c>
      <c r="B6" s="158"/>
      <c r="C6" s="157">
        <v>50</v>
      </c>
      <c r="D6" s="42"/>
      <c r="E6" s="64" t="s">
        <v>1</v>
      </c>
      <c r="F6" s="65"/>
      <c r="G6" s="66"/>
      <c r="H6" s="67">
        <f>CÁLCULO!F9</f>
        <v>2000</v>
      </c>
      <c r="I6" s="40"/>
      <c r="J6" s="68">
        <f>H8</f>
        <v>1950</v>
      </c>
      <c r="K6" s="69"/>
      <c r="L6" s="68">
        <v>876.95</v>
      </c>
      <c r="M6" s="61"/>
      <c r="N6" s="68"/>
      <c r="O6" s="70"/>
      <c r="P6" s="39"/>
      <c r="Q6" s="71"/>
      <c r="R6" s="72"/>
      <c r="S6" s="72"/>
      <c r="T6" s="73"/>
      <c r="U6" s="73"/>
      <c r="V6" s="74"/>
      <c r="W6" s="75"/>
      <c r="X6" s="39"/>
    </row>
    <row r="7" spans="1:24" ht="21.75" customHeight="1" thickBot="1" x14ac:dyDescent="0.3">
      <c r="A7" s="56"/>
      <c r="B7" s="158"/>
      <c r="C7" s="56"/>
      <c r="D7" s="42"/>
      <c r="E7" s="45" t="s">
        <v>20</v>
      </c>
      <c r="F7" s="45"/>
      <c r="G7" s="66"/>
      <c r="H7" s="46">
        <f>CÁLCULO!F11</f>
        <v>50</v>
      </c>
      <c r="I7" s="40"/>
      <c r="J7" s="55"/>
      <c r="K7" s="76"/>
      <c r="L7" s="55"/>
      <c r="M7" s="77"/>
      <c r="N7" s="55"/>
      <c r="O7" s="78"/>
      <c r="P7" s="39"/>
      <c r="Q7" s="79"/>
      <c r="R7" s="80" t="s">
        <v>21</v>
      </c>
      <c r="S7" s="81"/>
      <c r="T7" s="80" t="s">
        <v>6</v>
      </c>
      <c r="U7" s="82"/>
      <c r="V7" s="83" t="s">
        <v>7</v>
      </c>
      <c r="W7" s="84"/>
      <c r="X7" s="39"/>
    </row>
    <row r="8" spans="1:24" ht="21.75" customHeight="1" thickBot="1" x14ac:dyDescent="0.3">
      <c r="A8" s="56"/>
      <c r="B8" s="158"/>
      <c r="C8" s="56"/>
      <c r="D8" s="42"/>
      <c r="E8" s="51" t="s">
        <v>2</v>
      </c>
      <c r="F8" s="51"/>
      <c r="G8" s="85"/>
      <c r="H8" s="52">
        <f>H6-H7</f>
        <v>1950</v>
      </c>
      <c r="I8" s="40"/>
      <c r="J8" s="54">
        <v>1320</v>
      </c>
      <c r="K8" s="76"/>
      <c r="L8" s="54">
        <v>7.4999999999999997E-2</v>
      </c>
      <c r="M8" s="86"/>
      <c r="N8" s="54">
        <f>IF($H$8&lt;$J$8,$H$8*$L$8,$J$8*$L$8)</f>
        <v>99</v>
      </c>
      <c r="O8" s="78"/>
      <c r="P8" s="39"/>
      <c r="Q8" s="79"/>
      <c r="R8" s="87"/>
      <c r="S8" s="87"/>
      <c r="T8" s="88"/>
      <c r="U8" s="88"/>
      <c r="V8" s="89"/>
      <c r="W8" s="84"/>
      <c r="X8" s="39"/>
    </row>
    <row r="9" spans="1:24" ht="21.75" customHeight="1" thickBot="1" x14ac:dyDescent="0.3">
      <c r="A9" s="56">
        <v>0</v>
      </c>
      <c r="B9" s="158"/>
      <c r="C9" s="56">
        <v>0</v>
      </c>
      <c r="D9" s="42"/>
      <c r="E9" s="45" t="s">
        <v>3</v>
      </c>
      <c r="F9" s="45"/>
      <c r="G9" s="43"/>
      <c r="H9" s="46">
        <f>N17</f>
        <v>155.69999999999999</v>
      </c>
      <c r="I9" s="40"/>
      <c r="J9" s="55">
        <v>2571.29</v>
      </c>
      <c r="K9" s="76"/>
      <c r="L9" s="55">
        <f>IF(J6-J8&lt;=0,0,J6-J8)</f>
        <v>630</v>
      </c>
      <c r="M9" s="90"/>
      <c r="N9" s="55"/>
      <c r="O9" s="78"/>
      <c r="P9" s="39"/>
      <c r="Q9" s="79"/>
      <c r="R9" s="91" t="s">
        <v>8</v>
      </c>
      <c r="S9" s="87"/>
      <c r="T9" s="92">
        <v>7.4999999999999997E-2</v>
      </c>
      <c r="U9" s="93"/>
      <c r="V9" s="94">
        <v>142.80000000000001</v>
      </c>
      <c r="W9" s="84"/>
      <c r="X9" s="39"/>
    </row>
    <row r="10" spans="1:24" ht="21.75" customHeight="1" thickBot="1" x14ac:dyDescent="0.3">
      <c r="A10" s="56">
        <v>0</v>
      </c>
      <c r="B10" s="158"/>
      <c r="C10" s="56"/>
      <c r="D10" s="42"/>
      <c r="E10" s="45" t="s">
        <v>22</v>
      </c>
      <c r="F10" s="45"/>
      <c r="G10" s="43"/>
      <c r="H10" s="46">
        <f>CÁLCULO!F15</f>
        <v>100</v>
      </c>
      <c r="I10" s="40"/>
      <c r="J10" s="55">
        <f>IF(L9&lt;=J9-J8,L9,J9-J8)</f>
        <v>630</v>
      </c>
      <c r="K10" s="76"/>
      <c r="L10" s="55">
        <v>0.09</v>
      </c>
      <c r="M10" s="95"/>
      <c r="N10" s="55">
        <f>J10*L10</f>
        <v>56.699999999999996</v>
      </c>
      <c r="O10" s="78"/>
      <c r="P10" s="39"/>
      <c r="Q10" s="79"/>
      <c r="R10" s="96"/>
      <c r="S10" s="87"/>
      <c r="T10" s="93"/>
      <c r="U10" s="93"/>
      <c r="V10" s="97"/>
      <c r="W10" s="84"/>
      <c r="X10" s="39"/>
    </row>
    <row r="11" spans="1:24" ht="21.75" customHeight="1" thickBot="1" x14ac:dyDescent="0.3">
      <c r="A11" s="56"/>
      <c r="B11" s="158"/>
      <c r="C11" s="56"/>
      <c r="D11" s="42"/>
      <c r="E11" s="45"/>
      <c r="F11" s="45"/>
      <c r="G11" s="43"/>
      <c r="H11" s="46">
        <v>0</v>
      </c>
      <c r="I11" s="40"/>
      <c r="J11" s="55">
        <v>3856.94</v>
      </c>
      <c r="K11" s="76"/>
      <c r="L11" s="55">
        <f>IF(L9-J10&lt;=0,0,L9-J10)</f>
        <v>0</v>
      </c>
      <c r="M11" s="90"/>
      <c r="N11" s="55"/>
      <c r="O11" s="78"/>
      <c r="P11" s="39"/>
      <c r="Q11" s="79"/>
      <c r="R11" s="91" t="s">
        <v>10</v>
      </c>
      <c r="S11" s="87"/>
      <c r="T11" s="98">
        <v>0.15</v>
      </c>
      <c r="U11" s="99"/>
      <c r="V11" s="100">
        <v>354.8</v>
      </c>
      <c r="W11" s="84"/>
      <c r="X11" s="39"/>
    </row>
    <row r="12" spans="1:24" ht="21.75" customHeight="1" thickBot="1" x14ac:dyDescent="0.3">
      <c r="A12" s="56"/>
      <c r="B12" s="158"/>
      <c r="C12" s="56"/>
      <c r="D12" s="42"/>
      <c r="E12" s="50" t="s">
        <v>5</v>
      </c>
      <c r="F12" s="47"/>
      <c r="G12" s="101"/>
      <c r="H12" s="53">
        <f>H8-(H9+H10+H13)</f>
        <v>1504.71</v>
      </c>
      <c r="I12" s="40"/>
      <c r="J12" s="54">
        <f>IF(L11&lt;=J11-J9,L11,J11-J9)</f>
        <v>0</v>
      </c>
      <c r="K12" s="76"/>
      <c r="L12" s="54">
        <v>0.12</v>
      </c>
      <c r="M12" s="95"/>
      <c r="N12" s="54">
        <f>J12*L12</f>
        <v>0</v>
      </c>
      <c r="O12" s="78"/>
      <c r="P12" s="39"/>
      <c r="Q12" s="79"/>
      <c r="R12" s="96"/>
      <c r="S12" s="87"/>
      <c r="T12" s="93"/>
      <c r="U12" s="93"/>
      <c r="V12" s="97"/>
      <c r="W12" s="84"/>
      <c r="X12" s="39"/>
    </row>
    <row r="13" spans="1:24" ht="21.75" customHeight="1" thickBot="1" x14ac:dyDescent="0.3">
      <c r="A13" s="56"/>
      <c r="B13" s="158"/>
      <c r="C13" s="56"/>
      <c r="D13" s="42"/>
      <c r="E13" s="48" t="s">
        <v>4</v>
      </c>
      <c r="F13" s="195">
        <f>CÁLCULO!F13</f>
        <v>1</v>
      </c>
      <c r="G13" s="102"/>
      <c r="H13" s="49">
        <f>V17*F13</f>
        <v>189.59</v>
      </c>
      <c r="I13" s="40"/>
      <c r="J13" s="55">
        <v>7507.49</v>
      </c>
      <c r="K13" s="76"/>
      <c r="L13" s="55">
        <f>IF(L11-J12&lt;=0,0,L11-J12)</f>
        <v>0</v>
      </c>
      <c r="M13" s="90"/>
      <c r="N13" s="55"/>
      <c r="O13" s="78"/>
      <c r="P13" s="39"/>
      <c r="Q13" s="79"/>
      <c r="R13" s="91" t="s">
        <v>12</v>
      </c>
      <c r="S13" s="87"/>
      <c r="T13" s="92">
        <v>0.22500000000000001</v>
      </c>
      <c r="U13" s="93"/>
      <c r="V13" s="100">
        <v>636.13</v>
      </c>
      <c r="W13" s="84"/>
      <c r="X13" s="39"/>
    </row>
    <row r="14" spans="1:24" ht="21.75" customHeight="1" thickBot="1" x14ac:dyDescent="0.3">
      <c r="A14" s="56"/>
      <c r="B14" s="158"/>
      <c r="C14" s="56"/>
      <c r="D14" s="42"/>
      <c r="E14" s="103" t="s">
        <v>6</v>
      </c>
      <c r="F14" s="103">
        <f>IF(H12&lt;1903.99,0,IF(H12&lt;=2826.65,7.5%,IF(H12&lt;=3751.05,15%,IF(H12&lt;4664.68,22.5%,27.5%))))</f>
        <v>0</v>
      </c>
      <c r="G14" s="104"/>
      <c r="H14" s="105">
        <f>H12*F14</f>
        <v>0</v>
      </c>
      <c r="I14" s="40"/>
      <c r="J14" s="106">
        <f>L13</f>
        <v>0</v>
      </c>
      <c r="K14" s="76"/>
      <c r="L14" s="106">
        <v>0.14000000000000001</v>
      </c>
      <c r="M14" s="95"/>
      <c r="N14" s="106">
        <f>J14*L14</f>
        <v>0</v>
      </c>
      <c r="O14" s="78"/>
      <c r="P14" s="39"/>
      <c r="Q14" s="79"/>
      <c r="R14" s="96"/>
      <c r="S14" s="87"/>
      <c r="T14" s="93"/>
      <c r="U14" s="93"/>
      <c r="V14" s="97"/>
      <c r="W14" s="84"/>
      <c r="X14" s="39"/>
    </row>
    <row r="15" spans="1:24" ht="21.75" customHeight="1" thickBot="1" x14ac:dyDescent="0.3">
      <c r="A15" s="56"/>
      <c r="B15" s="158"/>
      <c r="C15" s="56"/>
      <c r="D15" s="42"/>
      <c r="E15" s="103" t="s">
        <v>9</v>
      </c>
      <c r="F15" s="103"/>
      <c r="G15" s="66"/>
      <c r="H15" s="105">
        <f>IF(F14=0,0,IF(F14=T9,V9,IF(F14=T11,V11,IF(F14=T13,V13,IF(F14=T15,V15)))))</f>
        <v>0</v>
      </c>
      <c r="I15" s="40"/>
      <c r="J15" s="107" t="s">
        <v>16</v>
      </c>
      <c r="K15" s="108"/>
      <c r="L15" s="107"/>
      <c r="M15" s="109"/>
      <c r="N15" s="107">
        <f>SUM(N8:N14)</f>
        <v>155.69999999999999</v>
      </c>
      <c r="O15" s="78"/>
      <c r="P15" s="39"/>
      <c r="Q15" s="79"/>
      <c r="R15" s="91" t="s">
        <v>13</v>
      </c>
      <c r="S15" s="87"/>
      <c r="T15" s="92">
        <v>0.27500000000000002</v>
      </c>
      <c r="U15" s="93"/>
      <c r="V15" s="100">
        <v>869.36</v>
      </c>
      <c r="W15" s="84"/>
      <c r="X15" s="39"/>
    </row>
    <row r="16" spans="1:24" ht="21.75" customHeight="1" thickBot="1" x14ac:dyDescent="0.35">
      <c r="A16" s="159">
        <f>SUM(A6:A15)</f>
        <v>25446</v>
      </c>
      <c r="B16" s="158"/>
      <c r="C16" s="159">
        <f>SUM(C6:C15)</f>
        <v>50</v>
      </c>
      <c r="D16" s="44"/>
      <c r="E16" s="110" t="s">
        <v>11</v>
      </c>
      <c r="F16" s="111"/>
      <c r="G16" s="112"/>
      <c r="H16" s="113">
        <f>H14-H15</f>
        <v>0</v>
      </c>
      <c r="I16" s="40"/>
      <c r="J16" s="114" t="s">
        <v>38</v>
      </c>
      <c r="K16" s="115"/>
      <c r="L16" s="116"/>
      <c r="M16" s="115"/>
      <c r="N16" s="114">
        <f>IF(N15&lt;=L6,N15,L6)</f>
        <v>155.69999999999999</v>
      </c>
      <c r="O16" s="117"/>
      <c r="P16" s="39"/>
      <c r="Q16" s="79"/>
      <c r="R16" s="96"/>
      <c r="S16" s="87"/>
      <c r="T16" s="93"/>
      <c r="U16" s="93"/>
      <c r="V16" s="97"/>
      <c r="W16" s="84"/>
      <c r="X16" s="39"/>
    </row>
    <row r="17" spans="1:24" ht="21.75" customHeight="1" thickTop="1" thickBot="1" x14ac:dyDescent="0.3">
      <c r="A17" s="151"/>
      <c r="B17" s="151"/>
      <c r="C17" s="151"/>
      <c r="D17" s="40"/>
      <c r="E17" s="40"/>
      <c r="F17" s="57"/>
      <c r="G17" s="57"/>
      <c r="H17" s="40"/>
      <c r="I17" s="40"/>
      <c r="J17" s="118" t="s">
        <v>32</v>
      </c>
      <c r="K17" s="118"/>
      <c r="L17" s="118"/>
      <c r="M17" s="118"/>
      <c r="N17" s="119">
        <f>'TABELA INSS - 2022'!G4</f>
        <v>155.69999999999999</v>
      </c>
      <c r="O17" s="117"/>
      <c r="P17" s="39"/>
      <c r="Q17" s="79"/>
      <c r="R17" s="120" t="s">
        <v>14</v>
      </c>
      <c r="S17" s="121"/>
      <c r="T17" s="92">
        <v>0</v>
      </c>
      <c r="U17" s="122"/>
      <c r="V17" s="123">
        <v>189.59</v>
      </c>
      <c r="W17" s="84"/>
      <c r="X17" s="39"/>
    </row>
    <row r="18" spans="1:24" ht="21.75" customHeight="1" thickTop="1" thickBot="1" x14ac:dyDescent="0.3">
      <c r="A18" s="160"/>
      <c r="B18" s="160"/>
      <c r="C18" s="151"/>
      <c r="D18" s="40"/>
      <c r="E18" s="163" t="s">
        <v>42</v>
      </c>
      <c r="F18" s="164"/>
      <c r="G18" s="124"/>
      <c r="H18" s="125">
        <f>H8*8%</f>
        <v>156</v>
      </c>
      <c r="I18" s="40"/>
      <c r="J18" s="40"/>
      <c r="K18" s="40"/>
      <c r="L18" s="58"/>
      <c r="M18" s="58"/>
      <c r="N18" s="40"/>
      <c r="O18" s="40"/>
      <c r="P18" s="39"/>
      <c r="Q18" s="126"/>
      <c r="R18" s="127"/>
      <c r="S18" s="127"/>
      <c r="T18" s="128"/>
      <c r="U18" s="128"/>
      <c r="V18" s="129"/>
      <c r="W18" s="130"/>
      <c r="X18" s="39"/>
    </row>
    <row r="19" spans="1:24" ht="18.75" customHeight="1" thickTop="1" x14ac:dyDescent="0.25">
      <c r="A19" s="151"/>
      <c r="B19" s="151"/>
      <c r="C19" s="151"/>
      <c r="D19" s="40"/>
      <c r="E19" s="131" t="s">
        <v>43</v>
      </c>
      <c r="F19" s="132"/>
      <c r="G19" s="133"/>
      <c r="H19" s="134">
        <f>H16</f>
        <v>0</v>
      </c>
      <c r="I19" s="40"/>
      <c r="J19" s="40"/>
      <c r="K19" s="40"/>
      <c r="L19" s="57"/>
      <c r="M19" s="57"/>
      <c r="N19" s="40"/>
      <c r="O19" s="40"/>
      <c r="P19" s="39"/>
      <c r="Q19" s="39"/>
      <c r="R19" s="39"/>
      <c r="S19" s="39"/>
      <c r="T19" s="135"/>
      <c r="U19" s="135"/>
      <c r="V19" s="136"/>
      <c r="W19" s="39"/>
      <c r="X19" s="39"/>
    </row>
    <row r="20" spans="1:24" ht="21.75" thickBot="1" x14ac:dyDescent="0.3">
      <c r="A20" s="160"/>
      <c r="B20" s="160"/>
      <c r="C20" s="151"/>
      <c r="D20" s="40"/>
      <c r="E20" s="137" t="s">
        <v>44</v>
      </c>
      <c r="F20" s="138"/>
      <c r="G20" s="139"/>
      <c r="H20" s="140">
        <f>N17</f>
        <v>155.69999999999999</v>
      </c>
      <c r="I20" s="40"/>
      <c r="J20" s="40"/>
      <c r="K20" s="40"/>
      <c r="L20" s="57"/>
      <c r="M20" s="57"/>
      <c r="N20" s="40"/>
      <c r="O20" s="40"/>
      <c r="P20" s="39"/>
      <c r="Q20" s="39"/>
      <c r="R20" s="39"/>
      <c r="S20" s="39"/>
      <c r="T20" s="135"/>
      <c r="U20" s="135"/>
      <c r="V20" s="136"/>
      <c r="W20" s="39"/>
      <c r="X20" s="39"/>
    </row>
    <row r="21" spans="1:24" ht="15.75" thickTop="1" x14ac:dyDescent="0.25">
      <c r="A21" s="151"/>
      <c r="B21" s="151"/>
      <c r="C21" s="151"/>
      <c r="D21" s="40"/>
      <c r="E21" s="40"/>
      <c r="F21" s="141"/>
      <c r="G21" s="141"/>
      <c r="H21" s="142"/>
      <c r="I21" s="40"/>
      <c r="J21" s="40"/>
      <c r="K21" s="40"/>
      <c r="L21" s="57"/>
      <c r="M21" s="57"/>
      <c r="N21" s="40"/>
      <c r="O21" s="40"/>
      <c r="P21" s="39"/>
      <c r="Q21" s="39"/>
      <c r="R21" s="39"/>
      <c r="S21" s="39"/>
      <c r="T21" s="135"/>
      <c r="U21" s="135"/>
      <c r="V21" s="136"/>
      <c r="W21" s="39"/>
      <c r="X21" s="39"/>
    </row>
    <row r="22" spans="1:24" x14ac:dyDescent="0.25">
      <c r="A22" s="161"/>
      <c r="B22" s="161"/>
      <c r="C22" s="161"/>
      <c r="D22" s="39"/>
      <c r="E22" s="39"/>
      <c r="F22" s="143"/>
      <c r="G22" s="143"/>
      <c r="H22" s="144"/>
      <c r="I22" s="39"/>
      <c r="J22" s="39"/>
      <c r="K22" s="39"/>
      <c r="L22" s="135"/>
      <c r="M22" s="135"/>
      <c r="N22" s="39"/>
      <c r="O22" s="39"/>
      <c r="P22" s="39"/>
      <c r="Q22" s="39"/>
      <c r="R22" s="39"/>
      <c r="S22" s="39"/>
      <c r="T22" s="135"/>
      <c r="U22" s="135"/>
      <c r="V22" s="136"/>
      <c r="W22" s="39"/>
      <c r="X22" s="39"/>
    </row>
    <row r="23" spans="1:24" s="36" customFormat="1" x14ac:dyDescent="0.25">
      <c r="A23" s="151"/>
      <c r="B23" s="151"/>
      <c r="C23" s="151"/>
      <c r="D23" s="40"/>
      <c r="E23" s="40"/>
      <c r="F23" s="58"/>
      <c r="G23" s="58"/>
      <c r="H23" s="40"/>
      <c r="I23" s="40"/>
      <c r="J23" s="145"/>
      <c r="K23" s="145"/>
      <c r="L23" s="135"/>
      <c r="M23" s="135"/>
      <c r="N23" s="40"/>
      <c r="O23" s="40"/>
      <c r="P23" s="40"/>
      <c r="Q23" s="40"/>
      <c r="R23" s="40"/>
      <c r="S23" s="40"/>
      <c r="T23" s="57"/>
      <c r="U23" s="57"/>
      <c r="V23" s="146"/>
      <c r="W23" s="40"/>
      <c r="X23" s="39"/>
    </row>
    <row r="24" spans="1:24" x14ac:dyDescent="0.25">
      <c r="F24" s="147"/>
      <c r="G24" s="147"/>
      <c r="J24" s="148"/>
      <c r="K24" s="148"/>
      <c r="L24" s="149"/>
      <c r="M24" s="149"/>
    </row>
  </sheetData>
  <sheetProtection selectLockedCells="1"/>
  <mergeCells count="3">
    <mergeCell ref="E18:F18"/>
    <mergeCell ref="E2:H2"/>
    <mergeCell ref="J2:N2"/>
  </mergeCells>
  <phoneticPr fontId="17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325E-6663-4E17-A6AF-2544ACBDB927}">
  <sheetPr codeName="Planilha2"/>
  <dimension ref="A1:L16"/>
  <sheetViews>
    <sheetView workbookViewId="0">
      <selection activeCell="J10" sqref="J10"/>
    </sheetView>
  </sheetViews>
  <sheetFormatPr defaultRowHeight="15" x14ac:dyDescent="0.25"/>
  <cols>
    <col min="1" max="2" width="10.7109375" style="1" bestFit="1" customWidth="1"/>
    <col min="3" max="3" width="25.7109375" bestFit="1" customWidth="1"/>
    <col min="4" max="4" width="17.5703125" bestFit="1" customWidth="1"/>
    <col min="5" max="5" width="12.85546875" bestFit="1" customWidth="1"/>
    <col min="6" max="6" width="16.28515625" customWidth="1"/>
    <col min="7" max="7" width="22.7109375" style="1" customWidth="1"/>
    <col min="9" max="9" width="11.42578125" style="18" bestFit="1" customWidth="1"/>
    <col min="10" max="10" width="11.42578125" bestFit="1" customWidth="1"/>
    <col min="12" max="12" width="11.42578125" customWidth="1"/>
  </cols>
  <sheetData>
    <row r="1" spans="1:12" ht="15.75" thickBot="1" x14ac:dyDescent="0.3"/>
    <row r="2" spans="1:12" ht="30.75" customHeight="1" thickBot="1" x14ac:dyDescent="0.3">
      <c r="A2" s="171" t="s">
        <v>23</v>
      </c>
      <c r="B2" s="172"/>
      <c r="C2" s="173" t="s">
        <v>24</v>
      </c>
      <c r="D2" s="175" t="s">
        <v>25</v>
      </c>
      <c r="E2" s="35" t="s">
        <v>35</v>
      </c>
      <c r="F2" s="177" t="s">
        <v>30</v>
      </c>
      <c r="G2" s="178"/>
      <c r="I2" s="19" t="s">
        <v>33</v>
      </c>
      <c r="J2" s="34">
        <f>'CÁLCULO DE INSS-IRRF'!H8</f>
        <v>1950</v>
      </c>
      <c r="K2" s="27" t="s">
        <v>15</v>
      </c>
      <c r="L2" s="28">
        <f>_xlfn.IFS(J2&lt;=J4,J2*K4,J2&lt;=J5,L4+(J2-J4)*K5,J2&lt;=J6,L4+L5+(J2-J5)*K6,J2&lt;=J7,L4+L5+L6+(J2-J6)*K7,J2&gt;J7,L8)</f>
        <v>155.69999999999999</v>
      </c>
    </row>
    <row r="3" spans="1:12" ht="15.75" thickBot="1" x14ac:dyDescent="0.3">
      <c r="A3" s="16" t="s">
        <v>26</v>
      </c>
      <c r="B3" s="17" t="s">
        <v>27</v>
      </c>
      <c r="C3" s="174"/>
      <c r="D3" s="176"/>
      <c r="F3" t="s">
        <v>29</v>
      </c>
      <c r="G3" s="6">
        <f>'CÁLCULO DE INSS-IRRF'!H8</f>
        <v>1950</v>
      </c>
      <c r="I3" s="23"/>
      <c r="J3" s="20"/>
      <c r="K3" s="21"/>
      <c r="L3" s="22"/>
    </row>
    <row r="4" spans="1:12" ht="15.75" x14ac:dyDescent="0.25">
      <c r="A4" s="12" t="s">
        <v>31</v>
      </c>
      <c r="B4" s="13">
        <v>1320</v>
      </c>
      <c r="C4" s="14">
        <v>7.4999999999999997E-2</v>
      </c>
      <c r="D4" s="15" t="s">
        <v>31</v>
      </c>
      <c r="F4" t="s">
        <v>15</v>
      </c>
      <c r="G4" s="1">
        <f>IF(G3&lt;=B4,G3*C4,IF(G3&lt;=B5,(G3*C5)-D5,IF(G3&lt;=B6,(G3*C6)-D6,IF(G3&lt;=B7,(G3*C7)-D7,D8))))</f>
        <v>155.69999999999999</v>
      </c>
      <c r="I4" s="23"/>
      <c r="J4" s="24">
        <v>1320</v>
      </c>
      <c r="K4" s="25">
        <v>7.4999999999999997E-2</v>
      </c>
      <c r="L4" s="26">
        <f>J4*K4</f>
        <v>99</v>
      </c>
    </row>
    <row r="5" spans="1:12" ht="15.75" x14ac:dyDescent="0.25">
      <c r="A5" s="9">
        <f>B4+0.01</f>
        <v>1320.01</v>
      </c>
      <c r="B5" s="7">
        <v>2571.29</v>
      </c>
      <c r="C5" s="4">
        <v>0.09</v>
      </c>
      <c r="D5" s="10">
        <v>19.8</v>
      </c>
      <c r="E5" s="29"/>
      <c r="F5" s="37"/>
      <c r="I5" s="23"/>
      <c r="J5" s="24">
        <v>2571.29</v>
      </c>
      <c r="K5" s="25">
        <v>0.09</v>
      </c>
      <c r="L5" s="26">
        <f>(J5-J4)*K5</f>
        <v>112.61609999999999</v>
      </c>
    </row>
    <row r="6" spans="1:12" ht="15.75" x14ac:dyDescent="0.25">
      <c r="A6" s="9">
        <v>2427.36</v>
      </c>
      <c r="B6" s="7">
        <v>3856.94</v>
      </c>
      <c r="C6" s="3">
        <v>0.12</v>
      </c>
      <c r="D6" s="10">
        <v>96.94</v>
      </c>
      <c r="E6" s="29"/>
      <c r="F6" s="37"/>
      <c r="I6" s="23"/>
      <c r="J6" s="24">
        <v>3856.94</v>
      </c>
      <c r="K6" s="25">
        <v>0.12</v>
      </c>
      <c r="L6" s="26">
        <f>(J6-J5)*K6</f>
        <v>154.27799999999999</v>
      </c>
    </row>
    <row r="7" spans="1:12" ht="16.5" thickBot="1" x14ac:dyDescent="0.3">
      <c r="A7" s="9">
        <v>3641.04</v>
      </c>
      <c r="B7" s="8">
        <v>7507.49</v>
      </c>
      <c r="C7" s="5">
        <v>0.14000000000000001</v>
      </c>
      <c r="D7" s="10">
        <v>174.08</v>
      </c>
      <c r="E7" s="29"/>
      <c r="F7" s="37"/>
      <c r="I7" s="23"/>
      <c r="J7" s="24">
        <v>7507.49</v>
      </c>
      <c r="K7" s="25">
        <v>0.14000000000000001</v>
      </c>
      <c r="L7" s="26">
        <f>(J7-J6)*K7</f>
        <v>511.077</v>
      </c>
    </row>
    <row r="8" spans="1:12" ht="16.5" thickBot="1" x14ac:dyDescent="0.3">
      <c r="A8" s="179" t="s">
        <v>28</v>
      </c>
      <c r="B8" s="180"/>
      <c r="C8" s="181"/>
      <c r="D8" s="11">
        <v>876.95</v>
      </c>
      <c r="E8" s="38"/>
      <c r="F8" s="29"/>
      <c r="I8" s="23"/>
      <c r="J8" s="32" t="s">
        <v>34</v>
      </c>
      <c r="K8" s="33"/>
      <c r="L8" s="11">
        <v>876.95</v>
      </c>
    </row>
    <row r="9" spans="1:12" ht="15.75" x14ac:dyDescent="0.25">
      <c r="A9" s="30"/>
      <c r="B9" s="30"/>
      <c r="C9" s="30"/>
      <c r="D9" s="31"/>
      <c r="E9" s="37"/>
    </row>
    <row r="14" spans="1:12" ht="75" customHeight="1" x14ac:dyDescent="0.25">
      <c r="A14" s="168" t="s">
        <v>40</v>
      </c>
      <c r="B14" s="168"/>
      <c r="C14" s="168"/>
      <c r="D14" s="168"/>
      <c r="E14" s="168"/>
      <c r="F14" s="168"/>
      <c r="G14" s="168"/>
      <c r="H14" s="168"/>
      <c r="I14" s="168"/>
    </row>
    <row r="15" spans="1:12" ht="20.25" x14ac:dyDescent="0.25">
      <c r="A15" s="169">
        <v>876.95</v>
      </c>
      <c r="B15" s="169"/>
      <c r="C15" s="169"/>
      <c r="D15" s="169"/>
      <c r="E15" s="169"/>
      <c r="F15" s="169"/>
      <c r="G15" s="169"/>
      <c r="H15" s="169"/>
      <c r="I15" s="169"/>
    </row>
    <row r="16" spans="1:12" ht="192.75" customHeight="1" x14ac:dyDescent="0.25">
      <c r="A16" s="170" t="s">
        <v>41</v>
      </c>
      <c r="B16" s="170"/>
      <c r="C16" s="170"/>
      <c r="D16" s="170"/>
      <c r="E16" s="170"/>
      <c r="F16" s="170"/>
      <c r="G16" s="170"/>
      <c r="H16" s="170"/>
      <c r="I16" s="170"/>
    </row>
  </sheetData>
  <sheetProtection selectLockedCells="1"/>
  <mergeCells count="8">
    <mergeCell ref="A14:I14"/>
    <mergeCell ref="A15:I15"/>
    <mergeCell ref="A16:I16"/>
    <mergeCell ref="A2:B2"/>
    <mergeCell ref="C2:C3"/>
    <mergeCell ref="D2:D3"/>
    <mergeCell ref="F2:G2"/>
    <mergeCell ref="A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</vt:lpstr>
      <vt:lpstr>CÁLCULO DE INSS-IRRF</vt:lpstr>
      <vt:lpstr>TABELA INSS - 2022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</dc:creator>
  <dc:description/>
  <cp:lastModifiedBy>Antonio Neto</cp:lastModifiedBy>
  <cp:revision>2</cp:revision>
  <cp:lastPrinted>2022-09-21T10:47:26Z</cp:lastPrinted>
  <dcterms:created xsi:type="dcterms:W3CDTF">2019-09-07T13:53:27Z</dcterms:created>
  <dcterms:modified xsi:type="dcterms:W3CDTF">2023-05-16T14:16:41Z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