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CONFERENCIA ENCARGOS\"/>
    </mc:Choice>
  </mc:AlternateContent>
  <xr:revisionPtr revIDLastSave="0" documentId="13_ncr:1_{5D5AFF19-F002-40AE-AFB9-590EACFFB4E1}" xr6:coauthVersionLast="47" xr6:coauthVersionMax="47" xr10:uidLastSave="{00000000-0000-0000-0000-000000000000}"/>
  <bookViews>
    <workbookView xWindow="28680" yWindow="1440" windowWidth="20730" windowHeight="11160" xr2:uid="{00000000-000D-0000-FFFF-FFFF00000000}"/>
  </bookViews>
  <sheets>
    <sheet name="Planilha1" sheetId="4" r:id="rId1"/>
  </sheets>
  <calcPr calcId="191029"/>
</workbook>
</file>

<file path=xl/calcChain.xml><?xml version="1.0" encoding="utf-8"?>
<calcChain xmlns="http://schemas.openxmlformats.org/spreadsheetml/2006/main">
  <c r="G18" i="4" l="1"/>
  <c r="H18" i="4"/>
  <c r="D19" i="4"/>
  <c r="E18" i="4"/>
  <c r="E19" i="4" s="1"/>
  <c r="C19" i="4"/>
  <c r="E17" i="4"/>
  <c r="E16" i="4"/>
  <c r="E15" i="4"/>
  <c r="G16" i="4" l="1"/>
  <c r="H16" i="4" s="1"/>
  <c r="G17" i="4"/>
  <c r="H17" i="4" s="1"/>
  <c r="E14" i="4"/>
  <c r="G15" i="4" s="1"/>
  <c r="H15" i="4" s="1"/>
  <c r="E13" i="4"/>
  <c r="E12" i="4"/>
  <c r="E11" i="4"/>
  <c r="E10" i="4"/>
  <c r="C9" i="4"/>
  <c r="E8" i="4"/>
  <c r="H9" i="4" s="1"/>
  <c r="E7" i="4"/>
  <c r="H8" i="4" s="1"/>
  <c r="E6" i="4"/>
  <c r="E5" i="4"/>
  <c r="E4" i="4"/>
  <c r="G14" i="4" l="1"/>
  <c r="H14" i="4" s="1"/>
  <c r="G12" i="4"/>
  <c r="H12" i="4" s="1"/>
  <c r="G13" i="4"/>
  <c r="H13" i="4" s="1"/>
  <c r="G11" i="4"/>
  <c r="H11" i="4" s="1"/>
  <c r="G10" i="4"/>
  <c r="E9" i="4"/>
  <c r="G7" i="4"/>
  <c r="H7" i="4" s="1"/>
  <c r="G6" i="4"/>
  <c r="H6" i="4" s="1"/>
  <c r="G5" i="4"/>
  <c r="H5" i="4" s="1"/>
  <c r="H10" i="4" l="1"/>
</calcChain>
</file>

<file path=xl/sharedStrings.xml><?xml version="1.0" encoding="utf-8"?>
<sst xmlns="http://schemas.openxmlformats.org/spreadsheetml/2006/main" count="30" uniqueCount="30">
  <si>
    <t>DESCONTOS</t>
  </si>
  <si>
    <t>FOLHA BRUTO</t>
  </si>
  <si>
    <t>FOLHA LIQUIDO</t>
  </si>
  <si>
    <t>MÊS</t>
  </si>
  <si>
    <t>OBSERVAÇÕES</t>
  </si>
  <si>
    <t>DIF.  EM %</t>
  </si>
  <si>
    <t>DIF. EM R$:</t>
  </si>
  <si>
    <t>QUANTIDADE DE COLABORADORES</t>
  </si>
  <si>
    <t>MOVIMENTAÇÕES</t>
  </si>
  <si>
    <t>******</t>
  </si>
  <si>
    <t>SETEMBRO/2022</t>
  </si>
  <si>
    <t>REAJUSTE SALARIAL DA CCT E A DIFERENÇA DO DISSIDIO.</t>
  </si>
  <si>
    <t>OUTUBRO/2022</t>
  </si>
  <si>
    <t>NOVEMBRO/2022</t>
  </si>
  <si>
    <t>MENOS A DIFERENÇA DO DISSIDIO.</t>
  </si>
  <si>
    <t>DEZEMBRO/2022</t>
  </si>
  <si>
    <t>DEMISSÕES EM DEZEMBRO/2022 e VARIAÇÕES DE FÉRIAS</t>
  </si>
  <si>
    <t>13º 1ª Parcela</t>
  </si>
  <si>
    <t>13º 2ª Parcela</t>
  </si>
  <si>
    <t>RESUMO FOLHA DE PAGAMENTO / 2022/2023</t>
  </si>
  <si>
    <t>TOTAL</t>
  </si>
  <si>
    <t>ADITIVO DE CARNAVAL      R$:  38.729,00</t>
  </si>
  <si>
    <t>CONTRIBUIÇÃO SINDICAL     R$:  78.351,48</t>
  </si>
  <si>
    <t>12 - JOVEM APRENDIZ = 6.379,8 - 15 -  AJUDANTES = 14.222,04</t>
  </si>
  <si>
    <t>DIA DO GARI (108.645,09)</t>
  </si>
  <si>
    <t>Colaboradores a menos e Dif. Do dia do Garí</t>
  </si>
  <si>
    <t>Pagamento do PPR       R$: 286.939,26 -  CCT - 15%</t>
  </si>
  <si>
    <t>Diferença do PPR -  288.543,42 - (CCT - 15%)    +   Variações de férias</t>
  </si>
  <si>
    <t>Diferença do PPR ( -  288.543,42 ) - Dia do Motorista ( + 31.022,98 )</t>
  </si>
  <si>
    <t>17-ADMISSÕES - 17.288,00 - VARIAÇÕES FALTAS/FÉRIAS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</si>
</sst>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[$-416]mmmm\-yy;@"/>
    <numFmt numFmtId="166" formatCode="_-&quot;R$&quot;\ * #,##0_-;\-&quot;R$&quot;\ * #,##0_-;_-&quot;R$&quot;\ * &quot;-&quot;??_-;_-@_-"/>
    <numFmt numFmtId="167" formatCode="_-[$R$-416]\ * #,##0.00_-;\-[$R$-416]\ * #,##0.00_-;_-[$R$-416]\ * &quot;-&quot;??_-;_-@_-"/>
  </numFmts>
  <fonts count="18" x14ac:knownFonts="1">
    <font>
      <sz val="10"/>
      <name val="Arial"/>
    </font>
    <font>
      <sz val="8"/>
      <color indexed="8"/>
      <name val="Tahoma"/>
      <family val="2"/>
    </font>
    <font>
      <sz val="10"/>
      <name val="Arial"/>
      <family val="2"/>
    </font>
    <font>
      <b/>
      <sz val="14"/>
      <color indexed="8"/>
      <name val="Tahoma"/>
      <family val="2"/>
    </font>
    <font>
      <b/>
      <sz val="11"/>
      <color theme="1"/>
      <name val="Tahoma"/>
      <family val="2"/>
    </font>
    <font>
      <b/>
      <sz val="11"/>
      <color indexed="8"/>
      <name val="Calibri"/>
      <family val="2"/>
    </font>
    <font>
      <b/>
      <sz val="11"/>
      <color indexed="8"/>
      <name val="Tahoma"/>
      <family val="2"/>
    </font>
    <font>
      <sz val="8"/>
      <name val="Arial"/>
      <family val="2"/>
    </font>
    <font>
      <b/>
      <sz val="8"/>
      <color theme="1"/>
      <name val="Arial Black"/>
      <family val="2"/>
    </font>
    <font>
      <sz val="11"/>
      <color indexed="8"/>
      <name val="Tahoma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4"/>
      <color indexed="8"/>
      <name val="Tahoma"/>
      <family val="2"/>
    </font>
    <font>
      <b/>
      <sz val="10"/>
      <color theme="1"/>
      <name val="Arial Black"/>
      <family val="2"/>
    </font>
    <font>
      <b/>
      <sz val="18"/>
      <color indexed="8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indexed="8"/>
      <name val="Calibri"/>
      <family val="2"/>
    </font>
    <font>
      <b/>
      <sz val="16"/>
      <color indexed="8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theme="5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theme="8" tint="0.59999389629810485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theme="8" tint="0.79998168889431442"/>
      </patternFill>
    </fill>
    <fill>
      <patternFill patternType="solid">
        <fgColor theme="0"/>
        <bgColor theme="5"/>
      </patternFill>
    </fill>
    <fill>
      <patternFill patternType="solid">
        <fgColor theme="9" tint="0.79998168889431442"/>
        <bgColor theme="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2" applyFont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10" fontId="6" fillId="7" borderId="2" xfId="3" applyNumberFormat="1" applyFont="1" applyFill="1" applyBorder="1" applyAlignment="1">
      <alignment horizontal="center" vertical="center"/>
    </xf>
    <xf numFmtId="44" fontId="6" fillId="7" borderId="2" xfId="2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 wrapText="1"/>
    </xf>
    <xf numFmtId="44" fontId="8" fillId="5" borderId="6" xfId="2" applyFont="1" applyFill="1" applyBorder="1" applyAlignment="1">
      <alignment vertical="center"/>
    </xf>
    <xf numFmtId="0" fontId="8" fillId="5" borderId="6" xfId="0" applyFont="1" applyFill="1" applyBorder="1" applyAlignment="1">
      <alignment horizontal="center" vertical="center"/>
    </xf>
    <xf numFmtId="164" fontId="8" fillId="3" borderId="7" xfId="1" applyNumberFormat="1" applyFont="1" applyFill="1" applyBorder="1" applyAlignment="1">
      <alignment horizontal="center" vertical="center"/>
    </xf>
    <xf numFmtId="166" fontId="8" fillId="3" borderId="6" xfId="2" applyNumberFormat="1" applyFont="1" applyFill="1" applyBorder="1" applyAlignment="1">
      <alignment horizontal="center" vertical="center" wrapText="1"/>
    </xf>
    <xf numFmtId="166" fontId="5" fillId="6" borderId="2" xfId="2" applyNumberFormat="1" applyFont="1" applyFill="1" applyBorder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10" fontId="9" fillId="10" borderId="1" xfId="3" applyNumberFormat="1" applyFont="1" applyFill="1" applyBorder="1" applyAlignment="1">
      <alignment horizontal="center" vertical="center"/>
    </xf>
    <xf numFmtId="44" fontId="10" fillId="6" borderId="2" xfId="2" applyFont="1" applyFill="1" applyBorder="1" applyAlignment="1">
      <alignment vertical="center"/>
    </xf>
    <xf numFmtId="165" fontId="4" fillId="11" borderId="3" xfId="1" applyNumberFormat="1" applyFont="1" applyFill="1" applyBorder="1" applyAlignment="1">
      <alignment horizontal="center" vertical="center"/>
    </xf>
    <xf numFmtId="165" fontId="4" fillId="12" borderId="8" xfId="1" quotePrefix="1" applyNumberFormat="1" applyFont="1" applyFill="1" applyBorder="1" applyAlignment="1">
      <alignment horizontal="center" vertical="center"/>
    </xf>
    <xf numFmtId="44" fontId="11" fillId="8" borderId="1" xfId="2" applyFont="1" applyFill="1" applyBorder="1" applyAlignment="1">
      <alignment vertical="center"/>
    </xf>
    <xf numFmtId="44" fontId="11" fillId="9" borderId="1" xfId="2" applyFont="1" applyFill="1" applyBorder="1" applyAlignment="1">
      <alignment vertical="center"/>
    </xf>
    <xf numFmtId="0" fontId="11" fillId="8" borderId="1" xfId="2" applyNumberFormat="1" applyFont="1" applyFill="1" applyBorder="1" applyAlignment="1">
      <alignment horizontal="center" vertical="center"/>
    </xf>
    <xf numFmtId="44" fontId="12" fillId="10" borderId="1" xfId="2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44" fontId="13" fillId="3" borderId="6" xfId="2" applyFont="1" applyFill="1" applyBorder="1" applyAlignment="1">
      <alignment vertical="center"/>
    </xf>
    <xf numFmtId="44" fontId="13" fillId="4" borderId="6" xfId="2" applyFont="1" applyFill="1" applyBorder="1" applyAlignment="1">
      <alignment vertical="center"/>
    </xf>
    <xf numFmtId="0" fontId="9" fillId="10" borderId="9" xfId="0" applyFont="1" applyFill="1" applyBorder="1" applyAlignment="1">
      <alignment horizontal="center" vertical="center" wrapText="1"/>
    </xf>
    <xf numFmtId="167" fontId="14" fillId="0" borderId="4" xfId="2" applyNumberFormat="1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5" fontId="4" fillId="12" borderId="10" xfId="1" quotePrefix="1" applyNumberFormat="1" applyFont="1" applyFill="1" applyBorder="1" applyAlignment="1">
      <alignment horizontal="center" vertical="center"/>
    </xf>
    <xf numFmtId="44" fontId="11" fillId="8" borderId="11" xfId="2" applyFont="1" applyFill="1" applyBorder="1" applyAlignment="1">
      <alignment vertical="center"/>
    </xf>
    <xf numFmtId="44" fontId="11" fillId="9" borderId="11" xfId="2" applyFont="1" applyFill="1" applyBorder="1" applyAlignment="1">
      <alignment vertical="center"/>
    </xf>
    <xf numFmtId="0" fontId="11" fillId="8" borderId="11" xfId="2" applyNumberFormat="1" applyFont="1" applyFill="1" applyBorder="1" applyAlignment="1">
      <alignment horizontal="center" vertical="center"/>
    </xf>
    <xf numFmtId="44" fontId="12" fillId="10" borderId="11" xfId="2" applyFont="1" applyFill="1" applyBorder="1" applyAlignment="1">
      <alignment horizontal="center" vertical="center"/>
    </xf>
    <xf numFmtId="10" fontId="9" fillId="10" borderId="11" xfId="3" applyNumberFormat="1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 wrapText="1"/>
    </xf>
    <xf numFmtId="165" fontId="4" fillId="12" borderId="1" xfId="1" quotePrefix="1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65" fontId="15" fillId="12" borderId="1" xfId="1" quotePrefix="1" applyNumberFormat="1" applyFont="1" applyFill="1" applyBorder="1" applyAlignment="1">
      <alignment horizontal="center" vertical="center"/>
    </xf>
    <xf numFmtId="44" fontId="17" fillId="10" borderId="1" xfId="2" applyFont="1" applyFill="1" applyBorder="1" applyAlignment="1">
      <alignment horizontal="center" vertical="center"/>
    </xf>
    <xf numFmtId="10" fontId="17" fillId="10" borderId="11" xfId="3" applyNumberFormat="1" applyFont="1" applyFill="1" applyBorder="1" applyAlignment="1">
      <alignment horizontal="center" vertical="center"/>
    </xf>
    <xf numFmtId="44" fontId="16" fillId="8" borderId="13" xfId="2" applyFont="1" applyFill="1" applyBorder="1" applyAlignment="1">
      <alignment vertical="center"/>
    </xf>
    <xf numFmtId="44" fontId="16" fillId="9" borderId="13" xfId="2" applyFont="1" applyFill="1" applyBorder="1" applyAlignment="1">
      <alignment vertical="center"/>
    </xf>
    <xf numFmtId="0" fontId="16" fillId="8" borderId="13" xfId="2" applyNumberFormat="1" applyFont="1" applyFill="1" applyBorder="1" applyAlignment="1">
      <alignment horizontal="center" vertical="center"/>
    </xf>
    <xf numFmtId="0" fontId="17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 wrapText="1"/>
    </xf>
    <xf numFmtId="43" fontId="1" fillId="0" borderId="0" xfId="1" applyFont="1" applyAlignment="1">
      <alignment horizontal="center" vertical="center"/>
    </xf>
    <xf numFmtId="165" fontId="15" fillId="12" borderId="15" xfId="1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2D4E-D665-466B-91AE-D05AFB6E1FF1}">
  <sheetPr codeName="Planilha1">
    <pageSetUpPr fitToPage="1"/>
  </sheetPr>
  <dimension ref="B2:J26"/>
  <sheetViews>
    <sheetView tabSelected="1" view="pageBreakPreview" topLeftCell="B1" zoomScaleNormal="100" zoomScaleSheetLayoutView="100" workbookViewId="0">
      <pane ySplit="3" topLeftCell="A17" activePane="bottomLeft" state="frozen"/>
      <selection pane="bottomLeft" activeCell="B19" sqref="B19"/>
    </sheetView>
  </sheetViews>
  <sheetFormatPr defaultRowHeight="10.5" x14ac:dyDescent="0.2"/>
  <cols>
    <col min="2" max="2" width="28.85546875" style="1" bestFit="1" customWidth="1"/>
    <col min="3" max="3" width="24" style="2" bestFit="1" customWidth="1"/>
    <col min="4" max="4" width="27.28515625" style="2" bestFit="1" customWidth="1"/>
    <col min="5" max="5" width="24" style="2" bestFit="1" customWidth="1"/>
    <col min="6" max="6" width="18.5703125" style="12" customWidth="1"/>
    <col min="7" max="7" width="26.42578125" style="2" bestFit="1" customWidth="1"/>
    <col min="8" max="8" width="13.7109375" style="1" bestFit="1" customWidth="1"/>
    <col min="9" max="9" width="14.85546875" style="1" hidden="1" customWidth="1"/>
    <col min="10" max="10" width="95.5703125" customWidth="1"/>
  </cols>
  <sheetData>
    <row r="2" spans="2:10" ht="35.25" customHeight="1" thickBot="1" x14ac:dyDescent="0.25">
      <c r="B2" s="51" t="s">
        <v>19</v>
      </c>
      <c r="C2" s="51"/>
      <c r="D2" s="51"/>
      <c r="E2" s="51"/>
      <c r="F2" s="51"/>
      <c r="G2" s="51"/>
      <c r="H2" s="51"/>
      <c r="I2" s="51"/>
      <c r="J2" s="51"/>
    </row>
    <row r="3" spans="2:10" ht="48" customHeight="1" x14ac:dyDescent="0.2">
      <c r="B3" s="23" t="s">
        <v>3</v>
      </c>
      <c r="C3" s="24" t="s">
        <v>1</v>
      </c>
      <c r="D3" s="25" t="s">
        <v>0</v>
      </c>
      <c r="E3" s="24" t="s">
        <v>2</v>
      </c>
      <c r="F3" s="10" t="s">
        <v>7</v>
      </c>
      <c r="G3" s="7" t="s">
        <v>6</v>
      </c>
      <c r="H3" s="8" t="s">
        <v>5</v>
      </c>
      <c r="I3" s="8" t="s">
        <v>8</v>
      </c>
      <c r="J3" s="9" t="s">
        <v>4</v>
      </c>
    </row>
    <row r="4" spans="2:10" ht="45" customHeight="1" x14ac:dyDescent="0.2">
      <c r="B4" s="18" t="s">
        <v>10</v>
      </c>
      <c r="C4" s="19">
        <v>2839809.58</v>
      </c>
      <c r="D4" s="20">
        <v>539642.41</v>
      </c>
      <c r="E4" s="19">
        <f t="shared" ref="E4:E5" si="0">C4-D4</f>
        <v>2300167.17</v>
      </c>
      <c r="F4" s="21">
        <v>1323</v>
      </c>
      <c r="G4" s="22"/>
      <c r="H4" s="15"/>
      <c r="I4" s="13"/>
      <c r="J4" s="14" t="s">
        <v>9</v>
      </c>
    </row>
    <row r="5" spans="2:10" ht="45" customHeight="1" x14ac:dyDescent="0.2">
      <c r="B5" s="18" t="s">
        <v>12</v>
      </c>
      <c r="C5" s="19">
        <v>3320049.11</v>
      </c>
      <c r="D5" s="20">
        <v>626677.11</v>
      </c>
      <c r="E5" s="19">
        <f t="shared" si="0"/>
        <v>2693372</v>
      </c>
      <c r="F5" s="21">
        <v>1302</v>
      </c>
      <c r="G5" s="22">
        <f>E5-E4</f>
        <v>393204.83000000007</v>
      </c>
      <c r="H5" s="15">
        <f>G5/E4</f>
        <v>0.17094619692359148</v>
      </c>
      <c r="I5" s="3"/>
      <c r="J5" s="26" t="s">
        <v>11</v>
      </c>
    </row>
    <row r="6" spans="2:10" ht="45" customHeight="1" x14ac:dyDescent="0.2">
      <c r="B6" s="30" t="s">
        <v>13</v>
      </c>
      <c r="C6" s="31">
        <v>3025336.54</v>
      </c>
      <c r="D6" s="32">
        <v>577976.54</v>
      </c>
      <c r="E6" s="31">
        <f t="shared" ref="E6" si="1">C6-D6</f>
        <v>2447360</v>
      </c>
      <c r="F6" s="33">
        <v>1294</v>
      </c>
      <c r="G6" s="34">
        <f>E6-E5</f>
        <v>-246012</v>
      </c>
      <c r="H6" s="35">
        <f>G6/E5</f>
        <v>-9.1339777795269278E-2</v>
      </c>
      <c r="I6" s="36"/>
      <c r="J6" s="37" t="s">
        <v>14</v>
      </c>
    </row>
    <row r="7" spans="2:10" ht="45" customHeight="1" x14ac:dyDescent="0.2">
      <c r="B7" s="30" t="s">
        <v>15</v>
      </c>
      <c r="C7" s="31">
        <v>2982426.15</v>
      </c>
      <c r="D7" s="32">
        <v>570205.15</v>
      </c>
      <c r="E7" s="31">
        <f t="shared" ref="E7:E11" si="2">C7-D7</f>
        <v>2412221</v>
      </c>
      <c r="F7" s="33">
        <v>1294</v>
      </c>
      <c r="G7" s="34">
        <f>E7-E6</f>
        <v>-35139</v>
      </c>
      <c r="H7" s="35">
        <f>G7/E6</f>
        <v>-1.4357920371338912E-2</v>
      </c>
      <c r="I7" s="36"/>
      <c r="J7" s="37" t="s">
        <v>16</v>
      </c>
    </row>
    <row r="8" spans="2:10" ht="45" customHeight="1" x14ac:dyDescent="0.2">
      <c r="B8" s="38" t="s">
        <v>17</v>
      </c>
      <c r="C8" s="19">
        <v>1587841</v>
      </c>
      <c r="D8" s="20">
        <v>0</v>
      </c>
      <c r="E8" s="19">
        <f t="shared" si="2"/>
        <v>1587841</v>
      </c>
      <c r="F8" s="21">
        <v>1293</v>
      </c>
      <c r="G8" s="22"/>
      <c r="H8" s="35">
        <f t="shared" ref="H8:H12" si="3">G8/E7</f>
        <v>0</v>
      </c>
      <c r="I8" s="3"/>
      <c r="J8" s="39"/>
    </row>
    <row r="9" spans="2:10" ht="45" customHeight="1" x14ac:dyDescent="0.2">
      <c r="B9" s="38" t="s">
        <v>18</v>
      </c>
      <c r="C9" s="19">
        <f>3153328.51-C8</f>
        <v>1565487.5099999998</v>
      </c>
      <c r="D9" s="20">
        <v>1908631.55</v>
      </c>
      <c r="E9" s="19">
        <f>(C8+C9)-D9</f>
        <v>1244696.9599999997</v>
      </c>
      <c r="F9" s="21">
        <v>1293</v>
      </c>
      <c r="G9" s="22"/>
      <c r="H9" s="35">
        <f t="shared" si="3"/>
        <v>0</v>
      </c>
      <c r="I9" s="3"/>
      <c r="J9" s="39"/>
    </row>
    <row r="10" spans="2:10" ht="45" customHeight="1" x14ac:dyDescent="0.2">
      <c r="B10" s="38">
        <v>44927</v>
      </c>
      <c r="C10" s="19">
        <v>3296529.72</v>
      </c>
      <c r="D10" s="20">
        <v>571843.37</v>
      </c>
      <c r="E10" s="19">
        <f t="shared" si="2"/>
        <v>2724686.35</v>
      </c>
      <c r="F10" s="21">
        <v>1293</v>
      </c>
      <c r="G10" s="22">
        <f>E10-E7</f>
        <v>312465.35000000009</v>
      </c>
      <c r="H10" s="35">
        <f t="shared" si="3"/>
        <v>0.2510372886264623</v>
      </c>
      <c r="I10" s="3"/>
      <c r="J10" s="40" t="s">
        <v>26</v>
      </c>
    </row>
    <row r="11" spans="2:10" ht="45" customHeight="1" x14ac:dyDescent="0.2">
      <c r="B11" s="38">
        <v>44958</v>
      </c>
      <c r="C11" s="19">
        <v>3132995.46</v>
      </c>
      <c r="D11" s="20">
        <v>578468</v>
      </c>
      <c r="E11" s="19">
        <f t="shared" si="2"/>
        <v>2554527.46</v>
      </c>
      <c r="F11" s="21">
        <v>1342</v>
      </c>
      <c r="G11" s="22">
        <f t="shared" ref="G11:G16" si="4">E11-E10</f>
        <v>-170158.89000000013</v>
      </c>
      <c r="H11" s="35">
        <f t="shared" si="3"/>
        <v>-6.2450817504187274E-2</v>
      </c>
      <c r="I11" s="3"/>
      <c r="J11" s="39" t="s">
        <v>21</v>
      </c>
    </row>
    <row r="12" spans="2:10" ht="45" customHeight="1" x14ac:dyDescent="0.2">
      <c r="B12" s="38">
        <v>44986</v>
      </c>
      <c r="C12" s="19">
        <v>3021907.47</v>
      </c>
      <c r="D12" s="20">
        <v>634273.82999999996</v>
      </c>
      <c r="E12" s="19">
        <f t="shared" ref="E12" si="5">C12-D12</f>
        <v>2387633.64</v>
      </c>
      <c r="F12" s="21">
        <v>1293</v>
      </c>
      <c r="G12" s="22">
        <f t="shared" si="4"/>
        <v>-166893.81999999983</v>
      </c>
      <c r="H12" s="35">
        <f t="shared" si="3"/>
        <v>-6.5332560566798467E-2</v>
      </c>
      <c r="I12" s="3"/>
      <c r="J12" s="39" t="s">
        <v>22</v>
      </c>
    </row>
    <row r="13" spans="2:10" ht="45" customHeight="1" x14ac:dyDescent="0.2">
      <c r="B13" s="38">
        <v>45017</v>
      </c>
      <c r="C13" s="19">
        <v>3059064.94</v>
      </c>
      <c r="D13" s="20">
        <v>561527.93999999994</v>
      </c>
      <c r="E13" s="19">
        <f t="shared" ref="E13" si="6">C13-D13</f>
        <v>2497537</v>
      </c>
      <c r="F13" s="21">
        <v>1303</v>
      </c>
      <c r="G13" s="22">
        <f t="shared" si="4"/>
        <v>109903.35999999987</v>
      </c>
      <c r="H13" s="35">
        <f t="shared" ref="H13" si="7">G13/E12</f>
        <v>4.6030244405502622E-2</v>
      </c>
      <c r="I13" s="3"/>
      <c r="J13" s="39" t="s">
        <v>23</v>
      </c>
    </row>
    <row r="14" spans="2:10" ht="45" customHeight="1" x14ac:dyDescent="0.2">
      <c r="B14" s="38">
        <v>45047</v>
      </c>
      <c r="C14" s="19">
        <v>3159306.5</v>
      </c>
      <c r="D14" s="20">
        <v>567153.68000000005</v>
      </c>
      <c r="E14" s="19">
        <f t="shared" ref="E14" si="8">C14-D14</f>
        <v>2592152.8199999998</v>
      </c>
      <c r="F14" s="21">
        <v>1323</v>
      </c>
      <c r="G14" s="22">
        <f t="shared" si="4"/>
        <v>94615.819999999832</v>
      </c>
      <c r="H14" s="35">
        <f t="shared" ref="H14" si="9">G14/E13</f>
        <v>3.7883650972938471E-2</v>
      </c>
      <c r="I14" s="3"/>
      <c r="J14" s="39" t="s">
        <v>24</v>
      </c>
    </row>
    <row r="15" spans="2:10" ht="57" customHeight="1" x14ac:dyDescent="0.2">
      <c r="B15" s="38">
        <v>45078</v>
      </c>
      <c r="C15" s="19">
        <v>3068273.63</v>
      </c>
      <c r="D15" s="20">
        <v>564275.63</v>
      </c>
      <c r="E15" s="19">
        <f t="shared" ref="E15" si="10">C15-D15</f>
        <v>2503998</v>
      </c>
      <c r="F15" s="21">
        <v>1311</v>
      </c>
      <c r="G15" s="22">
        <f t="shared" si="4"/>
        <v>-88154.819999999832</v>
      </c>
      <c r="H15" s="35">
        <f t="shared" ref="H15" si="11">G15/E14</f>
        <v>-3.4008342147049737E-2</v>
      </c>
      <c r="I15" s="3"/>
      <c r="J15" s="39" t="s">
        <v>25</v>
      </c>
    </row>
    <row r="16" spans="2:10" ht="57" customHeight="1" x14ac:dyDescent="0.2">
      <c r="B16" s="38">
        <v>45108</v>
      </c>
      <c r="C16" s="19">
        <v>3329868.58</v>
      </c>
      <c r="D16" s="20">
        <v>565313.30000000005</v>
      </c>
      <c r="E16" s="19">
        <f t="shared" ref="E16:E18" si="12">C16-D16</f>
        <v>2764555.2800000003</v>
      </c>
      <c r="F16" s="21">
        <v>1313</v>
      </c>
      <c r="G16" s="22">
        <f t="shared" si="4"/>
        <v>260557.28000000026</v>
      </c>
      <c r="H16" s="35">
        <f t="shared" ref="H16" si="13">G16/E15</f>
        <v>0.10405650483746404</v>
      </c>
      <c r="I16" s="3"/>
      <c r="J16" s="39" t="s">
        <v>27</v>
      </c>
    </row>
    <row r="17" spans="2:10" ht="57" customHeight="1" x14ac:dyDescent="0.2">
      <c r="B17" s="41">
        <v>45139</v>
      </c>
      <c r="C17" s="44">
        <v>3070144.65</v>
      </c>
      <c r="D17" s="45">
        <v>562804.82999999996</v>
      </c>
      <c r="E17" s="44">
        <f t="shared" si="12"/>
        <v>2507339.8199999998</v>
      </c>
      <c r="F17" s="46">
        <v>1307</v>
      </c>
      <c r="G17" s="42">
        <f t="shared" ref="G17" si="14">E17-E16</f>
        <v>-257215.46000000043</v>
      </c>
      <c r="H17" s="43">
        <f t="shared" ref="H17:H18" si="15">G17/E16</f>
        <v>-9.3040447359041559E-2</v>
      </c>
      <c r="I17" s="47"/>
      <c r="J17" s="39" t="s">
        <v>28</v>
      </c>
    </row>
    <row r="18" spans="2:10" ht="57" customHeight="1" thickBot="1" x14ac:dyDescent="0.25">
      <c r="B18" s="50">
        <v>45170</v>
      </c>
      <c r="C18" s="44">
        <v>3092351.5</v>
      </c>
      <c r="D18" s="45">
        <v>566062.5</v>
      </c>
      <c r="E18" s="44">
        <f t="shared" si="12"/>
        <v>2526289</v>
      </c>
      <c r="F18" s="46">
        <v>1314</v>
      </c>
      <c r="G18" s="42">
        <f>E18-E17</f>
        <v>18949.180000000168</v>
      </c>
      <c r="H18" s="43">
        <f t="shared" si="15"/>
        <v>7.5574837717849383E-3</v>
      </c>
      <c r="I18" s="47"/>
      <c r="J18" s="48" t="s">
        <v>29</v>
      </c>
    </row>
    <row r="19" spans="2:10" ht="84.75" customHeight="1" thickBot="1" x14ac:dyDescent="0.25">
      <c r="B19" s="17" t="s">
        <v>20</v>
      </c>
      <c r="C19" s="16">
        <f>SUM(C4:C18)</f>
        <v>43551392.339999996</v>
      </c>
      <c r="D19" s="16">
        <f>SUM(D4:D18)</f>
        <v>9394855.8399999999</v>
      </c>
      <c r="E19" s="16">
        <f>SUM(E4:E18)</f>
        <v>35744377.5</v>
      </c>
      <c r="F19" s="11"/>
      <c r="G19" s="5"/>
      <c r="H19" s="4"/>
      <c r="I19" s="6"/>
      <c r="J19" s="27"/>
    </row>
    <row r="21" spans="2:10" x14ac:dyDescent="0.2">
      <c r="B21" s="29"/>
    </row>
    <row r="23" spans="2:10" x14ac:dyDescent="0.2">
      <c r="F23" s="49"/>
      <c r="H23" s="28"/>
    </row>
    <row r="24" spans="2:10" x14ac:dyDescent="0.2">
      <c r="F24" s="49"/>
      <c r="H24" s="28"/>
    </row>
    <row r="25" spans="2:10" x14ac:dyDescent="0.2">
      <c r="F25" s="49"/>
    </row>
    <row r="26" spans="2:10" x14ac:dyDescent="0.2">
      <c r="F26" s="49"/>
    </row>
  </sheetData>
  <mergeCells count="1">
    <mergeCell ref="B2:J2"/>
  </mergeCells>
  <phoneticPr fontId="7" type="noConversion"/>
  <pageMargins left="0.511811024" right="0.511811024" top="0.78740157499999996" bottom="0.78740157499999996" header="0.31496062000000002" footer="0.31496062000000002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Djair Patricio</dc:creator>
  <cp:lastModifiedBy>Antonio Neto</cp:lastModifiedBy>
  <cp:lastPrinted>2023-09-04T14:26:04Z</cp:lastPrinted>
  <dcterms:created xsi:type="dcterms:W3CDTF">2020-10-06T13:19:34Z</dcterms:created>
  <dcterms:modified xsi:type="dcterms:W3CDTF">2023-10-05T13:24:21Z</dcterms:modified>
</cp:coreProperties>
</file>