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ada de Dados" sheetId="1" r:id="rId4"/>
    <sheet state="visible" name="Banco de doações" sheetId="2" r:id="rId5"/>
  </sheets>
  <definedNames>
    <definedName hidden="1" localSheetId="1" name="Z_6C0DB559_6E7E_4F94_B789_10E5E8F40F18_.wvu.FilterData">'Banco de doações'!$H$1</definedName>
    <definedName hidden="1" localSheetId="1" name="Z_86FCA064_646C_4F6B_B467_6FBE7930D267_.wvu.FilterData">'Banco de doações'!$H$1</definedName>
  </definedNames>
  <calcPr/>
  <customWorkbookViews>
    <customWorkbookView activeSheetId="0" maximized="1" windowHeight="0" windowWidth="0" guid="{86FCA064-646C-4F6B-B467-6FBE7930D267}" name="Filtro 1"/>
    <customWorkbookView activeSheetId="0" maximized="1" windowHeight="0" windowWidth="0" guid="{6C0DB559-6E7E-4F94-B789-10E5E8F40F18}" name="Filtro 2"/>
  </customWorkbookViews>
</workbook>
</file>

<file path=xl/sharedStrings.xml><?xml version="1.0" encoding="utf-8"?>
<sst xmlns="http://schemas.openxmlformats.org/spreadsheetml/2006/main" count="185" uniqueCount="105">
  <si>
    <t>Nome</t>
  </si>
  <si>
    <t>Sexo</t>
  </si>
  <si>
    <t>Idade</t>
  </si>
  <si>
    <t>CPF</t>
  </si>
  <si>
    <t>Tipo Sanguíneo</t>
  </si>
  <si>
    <t>Qtn. Doada (ml)</t>
  </si>
  <si>
    <t>Esse doa:</t>
  </si>
  <si>
    <t>Esse(s) recebem:</t>
  </si>
  <si>
    <t>Esse recebe:</t>
  </si>
  <si>
    <t>Esse(s) doam:</t>
  </si>
  <si>
    <t>Luis Gonsalves</t>
  </si>
  <si>
    <t>M</t>
  </si>
  <si>
    <t>414.305.129-03</t>
  </si>
  <si>
    <t>O+</t>
  </si>
  <si>
    <t>O-</t>
  </si>
  <si>
    <t>O-, O+, A-, A+, B-, B+, AB-, AB+</t>
  </si>
  <si>
    <t>Vinicius Cardoso</t>
  </si>
  <si>
    <t>310.004.809-17</t>
  </si>
  <si>
    <t>B+</t>
  </si>
  <si>
    <t>O+, A+, B+, AB+</t>
  </si>
  <si>
    <t>O-, O+</t>
  </si>
  <si>
    <t>Maria Eduarda da Cruz</t>
  </si>
  <si>
    <t>F</t>
  </si>
  <si>
    <t>615.306.529-52</t>
  </si>
  <si>
    <t>AB+</t>
  </si>
  <si>
    <t>A-</t>
  </si>
  <si>
    <t>A- , A+, AB-, AB+</t>
  </si>
  <si>
    <t>O-, A-</t>
  </si>
  <si>
    <t>Murilo Vieira</t>
  </si>
  <si>
    <t>595.627.859-55</t>
  </si>
  <si>
    <t>AB-</t>
  </si>
  <si>
    <t>A+</t>
  </si>
  <si>
    <t>A+, AB+</t>
  </si>
  <si>
    <t>O-, O+, A-, A+</t>
  </si>
  <si>
    <t>Elisa Viana</t>
  </si>
  <si>
    <t>496.867.269-18</t>
  </si>
  <si>
    <t>B-</t>
  </si>
  <si>
    <t>B-, B+, AB-, AB+</t>
  </si>
  <si>
    <t>O-, B-</t>
  </si>
  <si>
    <t>Miguel Nascimento</t>
  </si>
  <si>
    <t>040.536.419-93</t>
  </si>
  <si>
    <t>B+, AB+</t>
  </si>
  <si>
    <t>O-, O+, B-, B+</t>
  </si>
  <si>
    <t>Gabrielly Correia</t>
  </si>
  <si>
    <t>041.376.649-78</t>
  </si>
  <si>
    <t>AB-, AB+</t>
  </si>
  <si>
    <t>O-, A-, B-, AB-</t>
  </si>
  <si>
    <t>Yuri da Costa</t>
  </si>
  <si>
    <t>776.574.249-31</t>
  </si>
  <si>
    <t>Rafael Correia</t>
  </si>
  <si>
    <t>457.813.059-20</t>
  </si>
  <si>
    <t>André Ribeiro</t>
  </si>
  <si>
    <t>162.051.489-35</t>
  </si>
  <si>
    <t>Luiz Fernando Rodrigues</t>
  </si>
  <si>
    <t>019.518.489-00</t>
  </si>
  <si>
    <t>Isabella Silva</t>
  </si>
  <si>
    <t>610.758.469-27</t>
  </si>
  <si>
    <t>Brenda Ribeiro</t>
  </si>
  <si>
    <t>939.917.829-36</t>
  </si>
  <si>
    <t>Luiz Fernando Campos</t>
  </si>
  <si>
    <t>346.911.619-96</t>
  </si>
  <si>
    <t>Esther Carvalho</t>
  </si>
  <si>
    <t>579.279.089-28</t>
  </si>
  <si>
    <t>Maria Alice da Rocha</t>
  </si>
  <si>
    <t>958.348.839-90</t>
  </si>
  <si>
    <t>Caroline Campos</t>
  </si>
  <si>
    <t>123.095.109-12</t>
  </si>
  <si>
    <t>Carolina Rocha</t>
  </si>
  <si>
    <t>669.981.189-45</t>
  </si>
  <si>
    <t>Maria Fernanda Costela</t>
  </si>
  <si>
    <t>441.232.699-31</t>
  </si>
  <si>
    <t>Ana Carolina da Rocha</t>
  </si>
  <si>
    <t>083.387.519-10</t>
  </si>
  <si>
    <t>Alana Aragão</t>
  </si>
  <si>
    <t>464.008.409-90</t>
  </si>
  <si>
    <t>Arthur Aragão</t>
  </si>
  <si>
    <t>269.520.219-90</t>
  </si>
  <si>
    <t>Juliana das Neves</t>
  </si>
  <si>
    <t>549.323.099-29</t>
  </si>
  <si>
    <t>Laura Peixoto</t>
  </si>
  <si>
    <t>767.643.509-90</t>
  </si>
  <si>
    <t>Sarah da Luz</t>
  </si>
  <si>
    <t>079.423.569-73</t>
  </si>
  <si>
    <t>Letícia Rezende</t>
  </si>
  <si>
    <t>420.126.369-00</t>
  </si>
  <si>
    <t>Isabelly Costa</t>
  </si>
  <si>
    <t>847.286.409-06</t>
  </si>
  <si>
    <t>Gustavo Henrique Campos</t>
  </si>
  <si>
    <t>306.881.659-90</t>
  </si>
  <si>
    <t>Lucas Gabriel Araújo</t>
  </si>
  <si>
    <t>225.649.819-09</t>
  </si>
  <si>
    <t>João De Campos</t>
  </si>
  <si>
    <t>038.159.489-08</t>
  </si>
  <si>
    <t>Total Doado (ml)</t>
  </si>
  <si>
    <t>Quantidade (Receber)</t>
  </si>
  <si>
    <t>FIltro p/ Doador:</t>
  </si>
  <si>
    <t>Tipo</t>
  </si>
  <si>
    <t>Quantidade</t>
  </si>
  <si>
    <t>Filtro por Tipagem:</t>
  </si>
  <si>
    <t>Doações</t>
  </si>
  <si>
    <t>Total</t>
  </si>
  <si>
    <t>Para quem pode doar?</t>
  </si>
  <si>
    <t>De quem recebe?</t>
  </si>
  <si>
    <t>Total em estoque:</t>
  </si>
  <si>
    <t>Diagrama de Doação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</si>
</sst>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FFFFFF"/>
      <name val="Roboto"/>
    </font>
    <font>
      <sz val="11.0"/>
      <color rgb="FFFFFFFF"/>
      <name val="Arial"/>
      <scheme val="minor"/>
    </font>
    <font>
      <sz val="11.0"/>
      <color theme="0"/>
      <name val="Arial"/>
      <scheme val="minor"/>
    </font>
    <font>
      <color rgb="FFFFFFFF"/>
      <name val="Arial"/>
      <scheme val="minor"/>
    </font>
    <font>
      <sz val="11.0"/>
      <color theme="0"/>
      <name val="Roboto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theme="0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</fills>
  <borders count="1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right style="thin">
        <color rgb="FFFFFFFF"/>
      </right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Font="1"/>
    <xf borderId="1" fillId="2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0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2" fontId="9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0" fillId="0" fontId="2" numFmtId="0" xfId="0" applyFont="1"/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1" fillId="3" fontId="10" numFmtId="164" xfId="0" applyAlignment="1" applyBorder="1" applyFill="1" applyFont="1" applyNumberFormat="1">
      <alignment horizontal="center" readingOrder="0"/>
    </xf>
    <xf borderId="1" fillId="3" fontId="10" numFmtId="0" xfId="0" applyAlignment="1" applyBorder="1" applyFont="1">
      <alignment horizontal="center" readingOrder="0"/>
    </xf>
    <xf borderId="1" fillId="3" fontId="10" numFmtId="0" xfId="0" applyAlignment="1" applyBorder="1" applyFont="1">
      <alignment readingOrder="0"/>
    </xf>
    <xf borderId="0" fillId="0" fontId="11" numFmtId="0" xfId="0" applyFont="1"/>
    <xf borderId="2" fillId="0" fontId="10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1" fillId="3" fontId="12" numFmtId="0" xfId="0" applyAlignment="1" applyBorder="1" applyFont="1">
      <alignment horizontal="center"/>
    </xf>
    <xf borderId="1" fillId="3" fontId="12" numFmtId="0" xfId="0" applyAlignment="1" applyBorder="1" applyFont="1">
      <alignment horizontal="center" readingOrder="0"/>
    </xf>
    <xf borderId="8" fillId="0" fontId="11" numFmtId="0" xfId="0" applyAlignment="1" applyBorder="1" applyFont="1">
      <alignment horizontal="center" readingOrder="0"/>
    </xf>
    <xf borderId="8" fillId="0" fontId="11" numFmtId="0" xfId="0" applyAlignment="1" applyBorder="1" applyFont="1">
      <alignment horizontal="center"/>
    </xf>
    <xf borderId="7" fillId="0" fontId="11" numFmtId="0" xfId="0" applyAlignment="1" applyBorder="1" applyFont="1">
      <alignment horizontal="center"/>
    </xf>
    <xf borderId="2" fillId="0" fontId="10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9" fillId="0" fontId="10" numFmtId="0" xfId="0" applyAlignment="1" applyBorder="1" applyFont="1">
      <alignment horizontal="center" readingOrder="0"/>
    </xf>
    <xf borderId="0" fillId="3" fontId="11" numFmtId="0" xfId="0" applyAlignment="1" applyFont="1">
      <alignment horizontal="center" readingOrder="0"/>
    </xf>
    <xf borderId="0" fillId="4" fontId="11" numFmtId="0" xfId="0" applyAlignment="1" applyFill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3" fontId="11" numFmtId="0" xfId="0" applyFont="1"/>
    <xf borderId="0" fillId="3" fontId="11" numFmtId="0" xfId="0" applyAlignment="1" applyFont="1">
      <alignment horizontal="center"/>
    </xf>
    <xf borderId="1" fillId="5" fontId="10" numFmtId="0" xfId="0" applyAlignment="1" applyBorder="1" applyFill="1" applyFont="1">
      <alignment horizontal="center" readingOrder="0" vertical="center"/>
    </xf>
    <xf borderId="1" fillId="3" fontId="12" numFmtId="0" xfId="0" applyAlignment="1" applyBorder="1" applyFont="1">
      <alignment horizontal="center" vertical="center"/>
    </xf>
    <xf borderId="0" fillId="0" fontId="11" numFmtId="0" xfId="0" applyAlignment="1" applyFont="1">
      <alignment vertical="center"/>
    </xf>
    <xf borderId="4" fillId="0" fontId="11" numFmtId="0" xfId="0" applyAlignment="1" applyBorder="1" applyFont="1">
      <alignment horizontal="center" readingOrder="0" vertical="center"/>
    </xf>
    <xf borderId="10" fillId="0" fontId="13" numFmtId="0" xfId="0" applyBorder="1" applyFont="1"/>
    <xf borderId="0" fillId="0" fontId="11" numFmtId="0" xfId="0" applyAlignment="1" applyFont="1">
      <alignment horizontal="center" vertical="center"/>
    </xf>
    <xf borderId="6" fillId="0" fontId="11" numFmtId="0" xfId="0" applyBorder="1" applyFont="1"/>
    <xf borderId="11" fillId="0" fontId="11" numFmtId="0" xfId="0" applyBorder="1" applyFont="1"/>
    <xf borderId="0" fillId="4" fontId="11" numFmtId="0" xfId="0" applyFont="1"/>
    <xf borderId="0" fillId="4" fontId="11" numFmtId="0" xfId="0" applyAlignment="1" applyFont="1">
      <alignment horizontal="center"/>
    </xf>
    <xf borderId="6" fillId="0" fontId="11" numFmtId="0" xfId="0" applyAlignment="1" applyBorder="1" applyFont="1">
      <alignment horizontal="center"/>
    </xf>
    <xf borderId="11" fillId="3" fontId="11" numFmtId="0" xfId="0" applyAlignment="1" applyBorder="1" applyFont="1">
      <alignment horizontal="center" readingOrder="0"/>
    </xf>
    <xf borderId="11" fillId="6" fontId="11" numFmtId="0" xfId="0" applyAlignment="1" applyBorder="1" applyFill="1" applyFont="1">
      <alignment horizontal="center"/>
    </xf>
    <xf borderId="12" fillId="0" fontId="11" numFmtId="0" xfId="0" applyAlignment="1" applyBorder="1" applyFont="1">
      <alignment horizontal="center"/>
    </xf>
  </cellXfs>
  <cellStyles count="1">
    <cellStyle xfId="0" name="Normal" builtinId="0"/>
  </cellStyles>
  <dxfs count="10">
    <dxf>
      <font/>
      <fill>
        <patternFill patternType="solid">
          <fgColor rgb="FFEA9999"/>
          <bgColor rgb="FFEA9999"/>
        </patternFill>
      </fill>
      <border/>
    </dxf>
    <dxf>
      <font>
        <color rgb="FF212529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F68AB0"/>
          <bgColor rgb="FFF68AB0"/>
        </patternFill>
      </fill>
      <border/>
    </dxf>
    <dxf>
      <font>
        <color rgb="FFE06666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3">
    <tableStyle count="4" pivot="0" name="Entrada de Dados-style">
      <tableStyleElement dxfId="3" type="headerRow"/>
      <tableStyleElement dxfId="4" type="firstRowStripe"/>
      <tableStyleElement dxfId="5" type="secondRowStripe"/>
      <tableStyleElement dxfId="6" type="totalRow"/>
    </tableStyle>
    <tableStyle count="3" pivot="0" name="Banco de doações-style">
      <tableStyleElement dxfId="3" type="headerRow"/>
      <tableStyleElement dxfId="4" type="firstRowStripe"/>
      <tableStyleElement dxfId="5" type="secondRowStripe"/>
    </tableStyle>
    <tableStyle count="3" pivot="0" name="Banco de doações-style 2">
      <tableStyleElement dxfId="8" type="headerRow"/>
      <tableStyleElement dxfId="4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Doado (ml)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6"/>
            <c:spPr>
              <a:solidFill>
                <a:srgbClr val="7BAAF7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7"/>
            <c:spPr>
              <a:solidFill>
                <a:srgbClr val="F07B72"/>
              </a:solidFill>
              <a:ln cmpd="sng" w="9525">
                <a:solidFill>
                  <a:schemeClr val="dk1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'Banco de doações'!$A$2:$A$9</c:f>
            </c:strRef>
          </c:cat>
          <c:val>
            <c:numRef>
              <c:f>'Banco de doações'!$B$2:$B$9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EA9999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400050</xdr:colOff>
      <xdr:row>8</xdr:row>
      <xdr:rowOff>85725</xdr:rowOff>
    </xdr:from>
    <xdr:ext cx="4257675" cy="2971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57150</xdr:colOff>
      <xdr:row>10</xdr:row>
      <xdr:rowOff>209550</xdr:rowOff>
    </xdr:from>
    <xdr:ext cx="2362200" cy="235267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13</xdr:row>
      <xdr:rowOff>180975</xdr:rowOff>
    </xdr:from>
    <xdr:ext cx="2295525" cy="1400175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F31" displayName="Table_1" id="1">
  <tableColumns count="6">
    <tableColumn name="Nome" id="1"/>
    <tableColumn name="Sexo" id="2"/>
    <tableColumn name="Idade" id="3"/>
    <tableColumn name="CPF" id="4"/>
    <tableColumn name="Tipo Sanguíneo" id="5"/>
    <tableColumn name="Qtn. Doada (ml)" id="6"/>
  </tableColumns>
  <tableStyleInfo name="Entrada de Dados-style" showColumnStripes="0" showFirstColumn="1" showLastColumn="1" showRowStripes="1"/>
</table>
</file>

<file path=xl/tables/table2.xml><?xml version="1.0" encoding="utf-8"?>
<table xmlns="http://schemas.openxmlformats.org/spreadsheetml/2006/main" ref="A1:C10" displayName="Table_2" id="2">
  <tableColumns count="3">
    <tableColumn name="Tipo Sanguíneo" id="1"/>
    <tableColumn name="Total Doado (ml)" id="2"/>
    <tableColumn name="Quantidade (Receber)" id="3"/>
  </tableColumns>
  <tableStyleInfo name="Banco de doações-style" showColumnStripes="0" showFirstColumn="1" showLastColumn="1" showRowStripes="1"/>
</table>
</file>

<file path=xl/tables/table3.xml><?xml version="1.0" encoding="utf-8"?>
<table xmlns="http://schemas.openxmlformats.org/spreadsheetml/2006/main" headerRowCount="0" ref="E4:I4" display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Banco de doaçõe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75"/>
    <col customWidth="1" min="2" max="2" width="5.13"/>
    <col customWidth="1" min="3" max="3" width="5.63"/>
    <col customWidth="1" min="4" max="4" width="13.88"/>
    <col customWidth="1" min="5" max="5" width="14.5"/>
    <col customWidth="1" min="6" max="6" width="14.0"/>
    <col customWidth="1" min="9" max="9" width="25.13"/>
    <col customWidth="1" min="11" max="11" width="2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I1" s="3" t="s">
        <v>7</v>
      </c>
      <c r="J1" s="4" t="s">
        <v>8</v>
      </c>
      <c r="K1" s="3" t="s">
        <v>9</v>
      </c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10</v>
      </c>
      <c r="B2" s="8" t="s">
        <v>11</v>
      </c>
      <c r="C2" s="9">
        <v>19.0</v>
      </c>
      <c r="D2" s="9" t="s">
        <v>12</v>
      </c>
      <c r="E2" s="8" t="s">
        <v>13</v>
      </c>
      <c r="F2" s="8">
        <v>100.0</v>
      </c>
      <c r="G2" s="2"/>
      <c r="H2" s="10" t="s">
        <v>14</v>
      </c>
      <c r="I2" s="11" t="s">
        <v>15</v>
      </c>
      <c r="J2" s="12" t="s">
        <v>14</v>
      </c>
      <c r="K2" s="13" t="s">
        <v>14</v>
      </c>
      <c r="L2" s="14"/>
      <c r="M2" s="14"/>
      <c r="N2" s="14"/>
      <c r="O2" s="14"/>
      <c r="P2" s="14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5" t="s">
        <v>16</v>
      </c>
      <c r="B3" s="9" t="s">
        <v>11</v>
      </c>
      <c r="C3" s="9">
        <v>34.0</v>
      </c>
      <c r="D3" s="9" t="s">
        <v>17</v>
      </c>
      <c r="E3" s="9" t="s">
        <v>18</v>
      </c>
      <c r="F3" s="9">
        <v>400.0</v>
      </c>
      <c r="G3" s="2"/>
      <c r="H3" s="10" t="s">
        <v>13</v>
      </c>
      <c r="I3" s="11" t="s">
        <v>19</v>
      </c>
      <c r="J3" s="16" t="s">
        <v>13</v>
      </c>
      <c r="K3" s="10" t="s">
        <v>20</v>
      </c>
      <c r="L3" s="14"/>
      <c r="M3" s="17"/>
      <c r="N3" s="17"/>
      <c r="O3" s="17"/>
      <c r="P3" s="17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5" t="s">
        <v>21</v>
      </c>
      <c r="B4" s="9" t="s">
        <v>22</v>
      </c>
      <c r="C4" s="9">
        <v>53.0</v>
      </c>
      <c r="D4" s="9" t="s">
        <v>23</v>
      </c>
      <c r="E4" s="9" t="s">
        <v>24</v>
      </c>
      <c r="F4" s="8">
        <v>70.0</v>
      </c>
      <c r="G4" s="2"/>
      <c r="H4" s="10" t="s">
        <v>25</v>
      </c>
      <c r="I4" s="11" t="s">
        <v>26</v>
      </c>
      <c r="J4" s="16" t="s">
        <v>25</v>
      </c>
      <c r="K4" s="11" t="s">
        <v>27</v>
      </c>
      <c r="L4" s="14"/>
      <c r="M4" s="17"/>
      <c r="N4" s="17"/>
      <c r="O4" s="17"/>
      <c r="P4" s="17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5" t="s">
        <v>28</v>
      </c>
      <c r="B5" s="9" t="s">
        <v>11</v>
      </c>
      <c r="C5" s="9">
        <v>49.0</v>
      </c>
      <c r="D5" s="9" t="s">
        <v>29</v>
      </c>
      <c r="E5" s="9" t="s">
        <v>30</v>
      </c>
      <c r="F5" s="9">
        <v>365.0</v>
      </c>
      <c r="G5" s="2"/>
      <c r="H5" s="10" t="s">
        <v>31</v>
      </c>
      <c r="I5" s="11" t="s">
        <v>32</v>
      </c>
      <c r="J5" s="16" t="s">
        <v>31</v>
      </c>
      <c r="K5" s="10" t="s">
        <v>33</v>
      </c>
      <c r="L5" s="17"/>
      <c r="M5" s="17"/>
      <c r="N5" s="17"/>
      <c r="O5" s="17"/>
      <c r="P5" s="17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5" t="s">
        <v>34</v>
      </c>
      <c r="B6" s="9" t="s">
        <v>22</v>
      </c>
      <c r="C6" s="9">
        <v>17.0</v>
      </c>
      <c r="D6" s="9" t="s">
        <v>35</v>
      </c>
      <c r="E6" s="9" t="s">
        <v>18</v>
      </c>
      <c r="F6" s="9">
        <v>190.0</v>
      </c>
      <c r="G6" s="2"/>
      <c r="H6" s="10" t="s">
        <v>36</v>
      </c>
      <c r="I6" s="11" t="s">
        <v>37</v>
      </c>
      <c r="J6" s="16" t="s">
        <v>36</v>
      </c>
      <c r="K6" s="10" t="s">
        <v>38</v>
      </c>
      <c r="L6" s="14"/>
      <c r="M6" s="17"/>
      <c r="N6" s="17"/>
      <c r="O6" s="17"/>
      <c r="P6" s="17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5" t="s">
        <v>39</v>
      </c>
      <c r="B7" s="9" t="s">
        <v>11</v>
      </c>
      <c r="C7" s="9">
        <v>64.0</v>
      </c>
      <c r="D7" s="9" t="s">
        <v>40</v>
      </c>
      <c r="E7" s="9" t="s">
        <v>25</v>
      </c>
      <c r="F7" s="9">
        <v>100.0</v>
      </c>
      <c r="G7" s="2"/>
      <c r="H7" s="10" t="s">
        <v>18</v>
      </c>
      <c r="I7" s="11" t="s">
        <v>41</v>
      </c>
      <c r="J7" s="16" t="s">
        <v>18</v>
      </c>
      <c r="K7" s="10" t="s">
        <v>42</v>
      </c>
      <c r="L7" s="17"/>
      <c r="M7" s="17"/>
      <c r="N7" s="17"/>
      <c r="O7" s="17"/>
      <c r="P7" s="17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5" t="s">
        <v>43</v>
      </c>
      <c r="B8" s="9" t="s">
        <v>22</v>
      </c>
      <c r="C8" s="9">
        <v>28.0</v>
      </c>
      <c r="D8" s="9" t="s">
        <v>44</v>
      </c>
      <c r="E8" s="9" t="s">
        <v>14</v>
      </c>
      <c r="F8" s="9">
        <v>450.0</v>
      </c>
      <c r="G8" s="2"/>
      <c r="H8" s="10" t="s">
        <v>30</v>
      </c>
      <c r="I8" s="11" t="s">
        <v>45</v>
      </c>
      <c r="J8" s="16" t="s">
        <v>30</v>
      </c>
      <c r="K8" s="10" t="s">
        <v>46</v>
      </c>
      <c r="L8" s="17"/>
      <c r="M8" s="17"/>
      <c r="N8" s="17"/>
      <c r="O8" s="17"/>
      <c r="P8" s="17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5" t="s">
        <v>47</v>
      </c>
      <c r="B9" s="9" t="s">
        <v>11</v>
      </c>
      <c r="C9" s="9">
        <v>30.0</v>
      </c>
      <c r="D9" s="9" t="s">
        <v>48</v>
      </c>
      <c r="E9" s="9" t="s">
        <v>13</v>
      </c>
      <c r="F9" s="9">
        <v>370.0</v>
      </c>
      <c r="G9" s="2"/>
      <c r="H9" s="18" t="s">
        <v>24</v>
      </c>
      <c r="I9" s="18" t="s">
        <v>24</v>
      </c>
      <c r="J9" s="19" t="s">
        <v>24</v>
      </c>
      <c r="K9" s="18" t="s">
        <v>15</v>
      </c>
      <c r="L9" s="17"/>
      <c r="M9" s="17"/>
      <c r="N9" s="17"/>
      <c r="O9" s="17"/>
      <c r="P9" s="17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5" t="s">
        <v>49</v>
      </c>
      <c r="B10" s="9" t="s">
        <v>22</v>
      </c>
      <c r="C10" s="9">
        <v>37.0</v>
      </c>
      <c r="D10" s="9" t="s">
        <v>50</v>
      </c>
      <c r="E10" s="9" t="s">
        <v>24</v>
      </c>
      <c r="F10" s="9">
        <v>250.0</v>
      </c>
      <c r="G10" s="2"/>
      <c r="H10" s="2"/>
      <c r="I10" s="2"/>
      <c r="J10" s="2"/>
      <c r="K10" s="2"/>
      <c r="L10" s="17"/>
      <c r="M10" s="17"/>
      <c r="N10" s="17"/>
      <c r="O10" s="17"/>
      <c r="P10" s="17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5" t="s">
        <v>51</v>
      </c>
      <c r="B11" s="9" t="s">
        <v>11</v>
      </c>
      <c r="C11" s="9">
        <v>41.0</v>
      </c>
      <c r="D11" s="9" t="s">
        <v>52</v>
      </c>
      <c r="E11" s="9" t="s">
        <v>31</v>
      </c>
      <c r="F11" s="9">
        <v>220.0</v>
      </c>
      <c r="G11" s="2"/>
      <c r="H11" s="2"/>
      <c r="I11" s="2"/>
      <c r="J11" s="2"/>
      <c r="K11" s="2"/>
      <c r="L11" s="17"/>
      <c r="M11" s="17"/>
      <c r="N11" s="17"/>
      <c r="O11" s="17"/>
      <c r="P11" s="17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5" t="s">
        <v>53</v>
      </c>
      <c r="B12" s="9" t="s">
        <v>11</v>
      </c>
      <c r="C12" s="9">
        <v>25.0</v>
      </c>
      <c r="D12" s="9" t="s">
        <v>54</v>
      </c>
      <c r="E12" s="9" t="s">
        <v>31</v>
      </c>
      <c r="F12" s="9">
        <v>180.0</v>
      </c>
      <c r="G12" s="2"/>
      <c r="H12" s="2"/>
      <c r="I12" s="2"/>
      <c r="J12" s="2"/>
      <c r="K12" s="2"/>
      <c r="L12" s="17"/>
      <c r="M12" s="17"/>
      <c r="N12" s="17"/>
      <c r="O12" s="17"/>
      <c r="P12" s="17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5" t="s">
        <v>55</v>
      </c>
      <c r="B13" s="9" t="s">
        <v>22</v>
      </c>
      <c r="C13" s="9">
        <v>28.0</v>
      </c>
      <c r="D13" s="9" t="s">
        <v>56</v>
      </c>
      <c r="E13" s="9" t="s">
        <v>36</v>
      </c>
      <c r="F13" s="9">
        <v>325.0</v>
      </c>
      <c r="G13" s="2"/>
      <c r="H13" s="2"/>
      <c r="I13" s="2"/>
      <c r="J13" s="2"/>
      <c r="K13" s="2"/>
      <c r="L13" s="17"/>
      <c r="M13" s="17"/>
      <c r="N13" s="17"/>
      <c r="O13" s="17"/>
      <c r="P13" s="17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5" t="s">
        <v>57</v>
      </c>
      <c r="B14" s="9" t="s">
        <v>22</v>
      </c>
      <c r="C14" s="9">
        <v>51.0</v>
      </c>
      <c r="D14" s="9" t="s">
        <v>58</v>
      </c>
      <c r="E14" s="9" t="s">
        <v>30</v>
      </c>
      <c r="F14" s="9">
        <v>415.0</v>
      </c>
      <c r="G14" s="2"/>
      <c r="H14" s="2"/>
      <c r="I14" s="2"/>
      <c r="J14" s="2"/>
      <c r="K14" s="2"/>
      <c r="L14" s="17"/>
      <c r="M14" s="17"/>
      <c r="N14" s="17"/>
      <c r="O14" s="17"/>
      <c r="P14" s="17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5" t="s">
        <v>59</v>
      </c>
      <c r="B15" s="9" t="s">
        <v>11</v>
      </c>
      <c r="C15" s="9">
        <v>38.0</v>
      </c>
      <c r="D15" s="9" t="s">
        <v>60</v>
      </c>
      <c r="E15" s="9" t="s">
        <v>13</v>
      </c>
      <c r="F15" s="9">
        <v>117.0</v>
      </c>
      <c r="G15" s="2"/>
      <c r="H15" s="2"/>
      <c r="I15" s="2"/>
      <c r="J15" s="2"/>
      <c r="K15" s="2"/>
      <c r="L15" s="17"/>
      <c r="M15" s="17"/>
      <c r="N15" s="17"/>
      <c r="O15" s="17"/>
      <c r="P15" s="17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5" t="s">
        <v>61</v>
      </c>
      <c r="B16" s="9" t="s">
        <v>22</v>
      </c>
      <c r="C16" s="9">
        <v>22.0</v>
      </c>
      <c r="D16" s="9" t="s">
        <v>62</v>
      </c>
      <c r="E16" s="9" t="s">
        <v>14</v>
      </c>
      <c r="F16" s="9">
        <v>430.0</v>
      </c>
      <c r="G16" s="2"/>
      <c r="H16" s="2"/>
      <c r="I16" s="2"/>
      <c r="J16" s="2"/>
      <c r="K16" s="2"/>
      <c r="L16" s="17"/>
      <c r="M16" s="17"/>
      <c r="N16" s="17"/>
      <c r="O16" s="17"/>
      <c r="P16" s="17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5" t="s">
        <v>63</v>
      </c>
      <c r="B17" s="9" t="s">
        <v>22</v>
      </c>
      <c r="C17" s="9">
        <v>69.0</v>
      </c>
      <c r="D17" s="9" t="s">
        <v>64</v>
      </c>
      <c r="E17" s="9" t="s">
        <v>25</v>
      </c>
      <c r="F17" s="9">
        <v>235.0</v>
      </c>
      <c r="G17" s="2"/>
      <c r="H17" s="2"/>
      <c r="I17" s="2"/>
      <c r="J17" s="2"/>
      <c r="K17" s="2"/>
      <c r="L17" s="17"/>
      <c r="M17" s="17"/>
      <c r="N17" s="17"/>
      <c r="O17" s="17"/>
      <c r="P17" s="17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5" t="s">
        <v>65</v>
      </c>
      <c r="B18" s="9" t="s">
        <v>22</v>
      </c>
      <c r="C18" s="9">
        <v>24.0</v>
      </c>
      <c r="D18" s="9" t="s">
        <v>66</v>
      </c>
      <c r="E18" s="9" t="s">
        <v>36</v>
      </c>
      <c r="F18" s="9">
        <v>167.0</v>
      </c>
      <c r="G18" s="2"/>
      <c r="H18" s="2"/>
      <c r="I18" s="2"/>
      <c r="J18" s="2"/>
      <c r="K18" s="2"/>
      <c r="L18" s="17"/>
      <c r="M18" s="17"/>
      <c r="N18" s="17"/>
      <c r="O18" s="17"/>
      <c r="P18" s="17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5" t="s">
        <v>67</v>
      </c>
      <c r="B19" s="9" t="s">
        <v>22</v>
      </c>
      <c r="C19" s="9">
        <v>35.0</v>
      </c>
      <c r="D19" s="9" t="s">
        <v>68</v>
      </c>
      <c r="E19" s="9" t="s">
        <v>18</v>
      </c>
      <c r="F19" s="9">
        <v>422.0</v>
      </c>
      <c r="G19" s="2"/>
      <c r="H19" s="2"/>
      <c r="I19" s="2"/>
      <c r="J19" s="2"/>
      <c r="K19" s="2"/>
      <c r="L19" s="17"/>
      <c r="M19" s="17"/>
      <c r="N19" s="17"/>
      <c r="O19" s="17"/>
      <c r="P19" s="17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5" t="s">
        <v>69</v>
      </c>
      <c r="B20" s="9" t="s">
        <v>22</v>
      </c>
      <c r="C20" s="9">
        <v>17.0</v>
      </c>
      <c r="D20" s="9" t="s">
        <v>70</v>
      </c>
      <c r="E20" s="9" t="s">
        <v>30</v>
      </c>
      <c r="F20" s="9">
        <v>155.0</v>
      </c>
      <c r="G20" s="2"/>
      <c r="H20" s="2"/>
      <c r="I20" s="2"/>
      <c r="J20" s="2"/>
      <c r="K20" s="2"/>
      <c r="L20" s="17"/>
      <c r="M20" s="17"/>
      <c r="N20" s="17"/>
      <c r="O20" s="17"/>
      <c r="P20" s="17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5" t="s">
        <v>71</v>
      </c>
      <c r="B21" s="9" t="s">
        <v>22</v>
      </c>
      <c r="C21" s="9">
        <v>46.0</v>
      </c>
      <c r="D21" s="9" t="s">
        <v>72</v>
      </c>
      <c r="E21" s="9" t="s">
        <v>31</v>
      </c>
      <c r="F21" s="9">
        <v>390.0</v>
      </c>
      <c r="G21" s="2"/>
      <c r="H21" s="2"/>
      <c r="I21" s="2"/>
      <c r="J21" s="2"/>
      <c r="K21" s="2"/>
      <c r="L21" s="17"/>
      <c r="M21" s="17"/>
      <c r="N21" s="17"/>
      <c r="O21" s="17"/>
      <c r="P21" s="17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5" t="s">
        <v>73</v>
      </c>
      <c r="B22" s="9" t="s">
        <v>22</v>
      </c>
      <c r="C22" s="9">
        <v>51.0</v>
      </c>
      <c r="D22" s="9" t="s">
        <v>74</v>
      </c>
      <c r="E22" s="9" t="s">
        <v>36</v>
      </c>
      <c r="F22" s="9">
        <v>245.0</v>
      </c>
      <c r="G22" s="2"/>
      <c r="H22" s="2"/>
      <c r="I22" s="2"/>
      <c r="J22" s="2"/>
      <c r="K22" s="2"/>
      <c r="L22" s="17"/>
      <c r="M22" s="17"/>
      <c r="N22" s="17"/>
      <c r="O22" s="17"/>
      <c r="P22" s="17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5" t="s">
        <v>75</v>
      </c>
      <c r="B23" s="9" t="s">
        <v>11</v>
      </c>
      <c r="C23" s="9">
        <v>43.0</v>
      </c>
      <c r="D23" s="9" t="s">
        <v>76</v>
      </c>
      <c r="E23" s="9" t="s">
        <v>13</v>
      </c>
      <c r="F23" s="9">
        <v>450.0</v>
      </c>
      <c r="G23" s="2"/>
      <c r="H23" s="2"/>
      <c r="I23" s="2"/>
      <c r="J23" s="2"/>
      <c r="K23" s="2"/>
      <c r="L23" s="17"/>
      <c r="M23" s="17"/>
      <c r="N23" s="17"/>
      <c r="O23" s="17"/>
      <c r="P23" s="17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5" t="s">
        <v>77</v>
      </c>
      <c r="B24" s="9" t="s">
        <v>22</v>
      </c>
      <c r="C24" s="9">
        <v>22.0</v>
      </c>
      <c r="D24" s="9" t="s">
        <v>78</v>
      </c>
      <c r="E24" s="9" t="s">
        <v>25</v>
      </c>
      <c r="F24" s="9">
        <v>128.0</v>
      </c>
      <c r="G24" s="2"/>
      <c r="H24" s="2"/>
      <c r="I24" s="2"/>
      <c r="J24" s="2"/>
      <c r="K24" s="2"/>
      <c r="L24" s="17"/>
      <c r="M24" s="17"/>
      <c r="N24" s="17"/>
      <c r="O24" s="17"/>
      <c r="P24" s="17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5" t="s">
        <v>79</v>
      </c>
      <c r="B25" s="9" t="s">
        <v>22</v>
      </c>
      <c r="C25" s="9">
        <v>29.0</v>
      </c>
      <c r="D25" s="9" t="s">
        <v>80</v>
      </c>
      <c r="E25" s="9" t="s">
        <v>13</v>
      </c>
      <c r="F25" s="9">
        <v>100.0</v>
      </c>
      <c r="G25" s="2"/>
      <c r="H25" s="2"/>
      <c r="I25" s="2"/>
      <c r="J25" s="2"/>
      <c r="K25" s="2"/>
      <c r="L25" s="17"/>
      <c r="M25" s="17"/>
      <c r="N25" s="17"/>
      <c r="O25" s="17"/>
      <c r="P25" s="17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5" t="s">
        <v>81</v>
      </c>
      <c r="B26" s="9" t="s">
        <v>22</v>
      </c>
      <c r="C26" s="9">
        <v>40.0</v>
      </c>
      <c r="D26" s="9" t="s">
        <v>82</v>
      </c>
      <c r="E26" s="9" t="s">
        <v>24</v>
      </c>
      <c r="F26" s="8">
        <v>130.0</v>
      </c>
      <c r="G26" s="2"/>
      <c r="H26" s="2"/>
      <c r="I26" s="2"/>
      <c r="J26" s="2"/>
      <c r="K26" s="2"/>
      <c r="L26" s="17"/>
      <c r="M26" s="17"/>
      <c r="N26" s="17"/>
      <c r="O26" s="17"/>
      <c r="P26" s="17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5" t="s">
        <v>83</v>
      </c>
      <c r="B27" s="9" t="s">
        <v>22</v>
      </c>
      <c r="C27" s="9">
        <v>16.0</v>
      </c>
      <c r="D27" s="9" t="s">
        <v>84</v>
      </c>
      <c r="E27" s="9" t="s">
        <v>25</v>
      </c>
      <c r="F27" s="9">
        <v>324.0</v>
      </c>
      <c r="G27" s="2"/>
      <c r="H27" s="2"/>
      <c r="I27" s="2"/>
      <c r="J27" s="2"/>
      <c r="K27" s="2"/>
      <c r="L27" s="17"/>
      <c r="M27" s="17"/>
      <c r="N27" s="17"/>
      <c r="O27" s="17"/>
      <c r="P27" s="17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5" t="s">
        <v>85</v>
      </c>
      <c r="B28" s="9" t="s">
        <v>22</v>
      </c>
      <c r="C28" s="9">
        <v>47.0</v>
      </c>
      <c r="D28" s="9" t="s">
        <v>86</v>
      </c>
      <c r="E28" s="9" t="s">
        <v>31</v>
      </c>
      <c r="F28" s="9">
        <v>185.0</v>
      </c>
      <c r="G28" s="2"/>
      <c r="H28" s="2"/>
      <c r="I28" s="2"/>
      <c r="J28" s="2"/>
      <c r="K28" s="2"/>
      <c r="L28" s="17"/>
      <c r="M28" s="17"/>
      <c r="N28" s="17"/>
      <c r="O28" s="17"/>
      <c r="P28" s="17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5" t="s">
        <v>87</v>
      </c>
      <c r="B29" s="9" t="s">
        <v>11</v>
      </c>
      <c r="C29" s="9">
        <v>55.0</v>
      </c>
      <c r="D29" s="9" t="s">
        <v>88</v>
      </c>
      <c r="E29" s="9" t="s">
        <v>18</v>
      </c>
      <c r="F29" s="9">
        <v>430.0</v>
      </c>
      <c r="G29" s="2"/>
      <c r="H29" s="2"/>
      <c r="I29" s="2"/>
      <c r="J29" s="2"/>
      <c r="K29" s="2"/>
      <c r="L29" s="17"/>
      <c r="M29" s="17"/>
      <c r="N29" s="17"/>
      <c r="O29" s="17"/>
      <c r="P29" s="17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5" t="s">
        <v>89</v>
      </c>
      <c r="B30" s="9" t="s">
        <v>11</v>
      </c>
      <c r="C30" s="9">
        <v>48.0</v>
      </c>
      <c r="D30" s="9" t="s">
        <v>90</v>
      </c>
      <c r="E30" s="9" t="s">
        <v>36</v>
      </c>
      <c r="F30" s="9">
        <v>240.0</v>
      </c>
      <c r="G30" s="2"/>
      <c r="H30" s="2"/>
      <c r="I30" s="2"/>
      <c r="J30" s="2"/>
      <c r="K30" s="2"/>
      <c r="L30" s="17"/>
      <c r="M30" s="17"/>
      <c r="N30" s="17"/>
      <c r="O30" s="17"/>
      <c r="P30" s="17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9" t="s">
        <v>91</v>
      </c>
      <c r="B31" s="9" t="s">
        <v>11</v>
      </c>
      <c r="C31" s="9">
        <v>61.0</v>
      </c>
      <c r="D31" s="9" t="s">
        <v>92</v>
      </c>
      <c r="E31" s="9" t="s">
        <v>14</v>
      </c>
      <c r="F31" s="9">
        <v>445.0</v>
      </c>
      <c r="G31" s="2"/>
      <c r="H31" s="2"/>
      <c r="I31" s="2"/>
      <c r="J31" s="2"/>
      <c r="K31" s="2"/>
      <c r="L31" s="17"/>
      <c r="M31" s="17"/>
      <c r="N31" s="17"/>
      <c r="O31" s="17"/>
      <c r="P31" s="17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20"/>
      <c r="I32" s="2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1"/>
      <c r="B34" s="6"/>
      <c r="C34" s="6"/>
      <c r="D34" s="6"/>
      <c r="E34" s="6"/>
      <c r="F34" s="6"/>
      <c r="G34" s="6"/>
      <c r="H34" s="20"/>
      <c r="I34" s="2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20"/>
      <c r="I35" s="2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20"/>
      <c r="I36" s="2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20"/>
      <c r="I37" s="2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20"/>
      <c r="I38" s="2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20"/>
      <c r="I39" s="2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20"/>
      <c r="I40" s="2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20"/>
      <c r="I41" s="2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20"/>
      <c r="I42" s="2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20"/>
      <c r="I43" s="2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20"/>
      <c r="I44" s="2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20"/>
      <c r="I45" s="2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20"/>
      <c r="I46" s="2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20"/>
      <c r="I47" s="2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20"/>
      <c r="I48" s="20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20"/>
      <c r="I49" s="20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20"/>
      <c r="I50" s="20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20"/>
      <c r="I51" s="20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20"/>
      <c r="I52" s="20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20"/>
      <c r="I53" s="2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20"/>
      <c r="I54" s="20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20"/>
      <c r="I55" s="20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20"/>
      <c r="I56" s="20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20"/>
      <c r="I57" s="20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20"/>
      <c r="I58" s="20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20"/>
      <c r="I59" s="20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20"/>
      <c r="I60" s="20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20"/>
      <c r="I61" s="20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20"/>
      <c r="I62" s="20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20"/>
      <c r="I63" s="20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20"/>
      <c r="I64" s="20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20"/>
      <c r="I65" s="20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20"/>
      <c r="I66" s="20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20"/>
      <c r="I67" s="20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20"/>
      <c r="I68" s="20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20"/>
      <c r="I69" s="20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20"/>
      <c r="I70" s="20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20"/>
      <c r="I71" s="20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20"/>
      <c r="I72" s="20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20"/>
      <c r="I73" s="20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20"/>
      <c r="I74" s="20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20"/>
      <c r="I75" s="20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20"/>
      <c r="I76" s="20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20"/>
      <c r="I77" s="20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20"/>
      <c r="I78" s="20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20"/>
      <c r="I79" s="20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20"/>
      <c r="I80" s="20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20"/>
      <c r="I81" s="20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20"/>
      <c r="I82" s="20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20"/>
      <c r="I83" s="20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20"/>
      <c r="I84" s="20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20"/>
      <c r="I85" s="20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20"/>
      <c r="I86" s="20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20"/>
      <c r="I87" s="20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20"/>
      <c r="I88" s="20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20"/>
      <c r="I89" s="20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20"/>
      <c r="I90" s="20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20"/>
      <c r="I91" s="20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20"/>
      <c r="I92" s="20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20"/>
      <c r="I93" s="20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20"/>
      <c r="I94" s="20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20"/>
      <c r="I95" s="20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20"/>
      <c r="I96" s="20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20"/>
      <c r="I97" s="20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20"/>
      <c r="I98" s="20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20"/>
      <c r="I99" s="20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20"/>
      <c r="I100" s="20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20"/>
      <c r="I101" s="20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20"/>
      <c r="I102" s="20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20"/>
      <c r="I103" s="20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20"/>
      <c r="I104" s="20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20"/>
      <c r="I105" s="20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20"/>
      <c r="I106" s="20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20"/>
      <c r="I107" s="20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20"/>
      <c r="I108" s="20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20"/>
      <c r="I109" s="20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20"/>
      <c r="I110" s="20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20"/>
      <c r="I111" s="20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20"/>
      <c r="I112" s="20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20"/>
      <c r="I113" s="20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20"/>
      <c r="I114" s="20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20"/>
      <c r="I115" s="20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20"/>
      <c r="I116" s="20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20"/>
      <c r="I117" s="20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20"/>
      <c r="I118" s="20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20"/>
      <c r="I119" s="20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20"/>
      <c r="I120" s="20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20"/>
      <c r="I121" s="20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20"/>
      <c r="I122" s="20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20"/>
      <c r="I123" s="20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20"/>
      <c r="I124" s="20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20"/>
      <c r="I125" s="20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20"/>
      <c r="I126" s="20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20"/>
      <c r="I127" s="20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20"/>
      <c r="I128" s="20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20"/>
      <c r="I129" s="20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20"/>
      <c r="I130" s="20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20"/>
      <c r="I131" s="20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20"/>
      <c r="I132" s="20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20"/>
      <c r="I133" s="20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20"/>
      <c r="I134" s="20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20"/>
      <c r="I135" s="20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20"/>
      <c r="I136" s="20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20"/>
      <c r="I137" s="20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20"/>
      <c r="I138" s="20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20"/>
      <c r="I139" s="20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20"/>
      <c r="I140" s="20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20"/>
      <c r="I141" s="20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20"/>
      <c r="I142" s="20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20"/>
      <c r="I143" s="20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20"/>
      <c r="I144" s="20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20"/>
      <c r="I145" s="20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20"/>
      <c r="I146" s="20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20"/>
      <c r="I147" s="20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20"/>
      <c r="I148" s="20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20"/>
      <c r="I149" s="20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20"/>
      <c r="I150" s="20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20"/>
      <c r="I151" s="20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20"/>
      <c r="I152" s="20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20"/>
      <c r="I153" s="20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20"/>
      <c r="I154" s="20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20"/>
      <c r="I155" s="20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20"/>
      <c r="I156" s="20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20"/>
      <c r="I157" s="20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20"/>
      <c r="I158" s="20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20"/>
      <c r="I159" s="20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20"/>
      <c r="I160" s="20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20"/>
      <c r="I161" s="20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20"/>
      <c r="I162" s="20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20"/>
      <c r="I163" s="20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20"/>
      <c r="I164" s="20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20"/>
      <c r="I165" s="20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20"/>
      <c r="I166" s="20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20"/>
      <c r="I167" s="20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20"/>
      <c r="I168" s="20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20"/>
      <c r="I169" s="20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20"/>
      <c r="I170" s="20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20"/>
      <c r="I171" s="20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20"/>
      <c r="I172" s="20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20"/>
      <c r="I173" s="20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20"/>
      <c r="I174" s="20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20"/>
      <c r="I175" s="20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20"/>
      <c r="I176" s="20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20"/>
      <c r="I177" s="20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20"/>
      <c r="I178" s="20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20"/>
      <c r="I179" s="20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20"/>
      <c r="I180" s="20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20"/>
      <c r="I181" s="20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20"/>
      <c r="I182" s="20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20"/>
      <c r="I183" s="20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20"/>
      <c r="I184" s="20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20"/>
      <c r="I185" s="20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20"/>
      <c r="I186" s="20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20"/>
      <c r="I187" s="20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20"/>
      <c r="I188" s="20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20"/>
      <c r="I189" s="20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20"/>
      <c r="I190" s="20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20"/>
      <c r="I191" s="20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20"/>
      <c r="I192" s="20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20"/>
      <c r="I193" s="20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20"/>
      <c r="I194" s="20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20"/>
      <c r="I195" s="20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20"/>
      <c r="I196" s="20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20"/>
      <c r="I197" s="20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20"/>
      <c r="I198" s="20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20"/>
      <c r="I199" s="20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20"/>
      <c r="I200" s="20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20"/>
      <c r="I201" s="20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20"/>
      <c r="I202" s="20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20"/>
      <c r="I203" s="20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20"/>
      <c r="I204" s="20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20"/>
      <c r="I205" s="20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20"/>
      <c r="I206" s="20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20"/>
      <c r="I207" s="20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20"/>
      <c r="I208" s="20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20"/>
      <c r="I209" s="20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20"/>
      <c r="I210" s="20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20"/>
      <c r="I211" s="20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20"/>
      <c r="I212" s="20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20"/>
      <c r="I213" s="20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20"/>
      <c r="I214" s="20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20"/>
      <c r="I215" s="20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20"/>
      <c r="I216" s="20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20"/>
      <c r="I217" s="20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20"/>
      <c r="I218" s="20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20"/>
      <c r="I219" s="20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20"/>
      <c r="I220" s="20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20"/>
      <c r="I221" s="20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20"/>
      <c r="I222" s="20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20"/>
      <c r="I223" s="20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20"/>
      <c r="I224" s="20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20"/>
      <c r="I225" s="20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20"/>
      <c r="I226" s="20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20"/>
      <c r="I227" s="20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20"/>
      <c r="I228" s="20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20"/>
      <c r="I229" s="20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20"/>
      <c r="I230" s="20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20"/>
      <c r="I231" s="20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20"/>
      <c r="I232" s="20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20"/>
      <c r="I233" s="20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20"/>
      <c r="I234" s="20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20"/>
      <c r="I235" s="20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20"/>
      <c r="I236" s="20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20"/>
      <c r="I237" s="20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20"/>
      <c r="I238" s="20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20"/>
      <c r="I239" s="20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20"/>
      <c r="I240" s="20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20"/>
      <c r="I241" s="20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20"/>
      <c r="I242" s="20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20"/>
      <c r="I243" s="20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20"/>
      <c r="I244" s="20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20"/>
      <c r="I245" s="20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20"/>
      <c r="I246" s="20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20"/>
      <c r="I247" s="20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20"/>
      <c r="I248" s="20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20"/>
      <c r="I249" s="20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20"/>
      <c r="I250" s="20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20"/>
      <c r="I251" s="20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20"/>
      <c r="I252" s="20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20"/>
      <c r="I253" s="20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20"/>
      <c r="I254" s="20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20"/>
      <c r="I255" s="20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20"/>
      <c r="I256" s="20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20"/>
      <c r="I257" s="20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20"/>
      <c r="I258" s="20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20"/>
      <c r="I259" s="20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20"/>
      <c r="I260" s="20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20"/>
      <c r="I261" s="20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20"/>
      <c r="I262" s="20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20"/>
      <c r="I263" s="20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20"/>
      <c r="I264" s="20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20"/>
      <c r="I265" s="20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20"/>
      <c r="I266" s="20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20"/>
      <c r="I267" s="20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20"/>
      <c r="I268" s="20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20"/>
      <c r="I269" s="20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20"/>
      <c r="I270" s="20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20"/>
      <c r="I271" s="20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20"/>
      <c r="I272" s="20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20"/>
      <c r="I273" s="20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20"/>
      <c r="I274" s="20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20"/>
      <c r="I275" s="20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20"/>
      <c r="I276" s="20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20"/>
      <c r="I277" s="20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20"/>
      <c r="I278" s="20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20"/>
      <c r="I279" s="20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20"/>
      <c r="I280" s="20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20"/>
      <c r="I281" s="20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20"/>
      <c r="I282" s="20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20"/>
      <c r="I283" s="20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20"/>
      <c r="I284" s="20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20"/>
      <c r="I285" s="20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20"/>
      <c r="I286" s="20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20"/>
      <c r="I287" s="20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20"/>
      <c r="I288" s="20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20"/>
      <c r="I289" s="20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20"/>
      <c r="I290" s="20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20"/>
      <c r="I291" s="20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20"/>
      <c r="I292" s="20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20"/>
      <c r="I293" s="20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20"/>
      <c r="I294" s="20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20"/>
      <c r="I295" s="20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20"/>
      <c r="I296" s="20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20"/>
      <c r="I297" s="20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20"/>
      <c r="I298" s="20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20"/>
      <c r="I299" s="20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20"/>
      <c r="I300" s="20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20"/>
      <c r="I301" s="20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20"/>
      <c r="I302" s="20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20"/>
      <c r="I303" s="20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20"/>
      <c r="I304" s="20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20"/>
      <c r="I305" s="20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20"/>
      <c r="I306" s="20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20"/>
      <c r="I307" s="20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20"/>
      <c r="I308" s="20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20"/>
      <c r="I309" s="20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20"/>
      <c r="I310" s="20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20"/>
      <c r="I311" s="20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20"/>
      <c r="I312" s="20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20"/>
      <c r="I313" s="20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20"/>
      <c r="I314" s="20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20"/>
      <c r="I315" s="20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20"/>
      <c r="I316" s="20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20"/>
      <c r="I317" s="20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20"/>
      <c r="I318" s="20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20"/>
      <c r="I319" s="20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20"/>
      <c r="I320" s="20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20"/>
      <c r="I321" s="20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20"/>
      <c r="I322" s="20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20"/>
      <c r="I323" s="20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20"/>
      <c r="I324" s="20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20"/>
      <c r="I325" s="20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20"/>
      <c r="I326" s="20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20"/>
      <c r="I327" s="20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20"/>
      <c r="I328" s="20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20"/>
      <c r="I329" s="20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20"/>
      <c r="I330" s="20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20"/>
      <c r="I331" s="20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20"/>
      <c r="I332" s="20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20"/>
      <c r="I333" s="20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20"/>
      <c r="I334" s="20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20"/>
      <c r="I335" s="20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20"/>
      <c r="I336" s="20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20"/>
      <c r="I337" s="20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20"/>
      <c r="I338" s="20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20"/>
      <c r="I339" s="20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20"/>
      <c r="I340" s="20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20"/>
      <c r="I341" s="20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20"/>
      <c r="I342" s="20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20"/>
      <c r="I343" s="20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20"/>
      <c r="I344" s="20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20"/>
      <c r="I345" s="20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20"/>
      <c r="I346" s="20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20"/>
      <c r="I347" s="20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20"/>
      <c r="I348" s="20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20"/>
      <c r="I349" s="20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20"/>
      <c r="I350" s="20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20"/>
      <c r="I351" s="20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20"/>
      <c r="I352" s="20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20"/>
      <c r="I353" s="20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20"/>
      <c r="I354" s="20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20"/>
      <c r="I355" s="20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20"/>
      <c r="I356" s="20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20"/>
      <c r="I357" s="20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20"/>
      <c r="I358" s="20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20"/>
      <c r="I359" s="20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20"/>
      <c r="I360" s="20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20"/>
      <c r="I361" s="20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20"/>
      <c r="I362" s="20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20"/>
      <c r="I363" s="20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20"/>
      <c r="I364" s="20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20"/>
      <c r="I365" s="20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20"/>
      <c r="I366" s="20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20"/>
      <c r="I367" s="20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20"/>
      <c r="I368" s="20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20"/>
      <c r="I369" s="20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20"/>
      <c r="I370" s="20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20"/>
      <c r="I371" s="20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20"/>
      <c r="I372" s="20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20"/>
      <c r="I373" s="20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20"/>
      <c r="I374" s="20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20"/>
      <c r="I375" s="20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20"/>
      <c r="I376" s="20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20"/>
      <c r="I377" s="20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20"/>
      <c r="I378" s="20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20"/>
      <c r="I379" s="20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20"/>
      <c r="I380" s="20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20"/>
      <c r="I381" s="20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20"/>
      <c r="I382" s="20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20"/>
      <c r="I383" s="20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20"/>
      <c r="I384" s="20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20"/>
      <c r="I385" s="20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20"/>
      <c r="I386" s="20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20"/>
      <c r="I387" s="20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20"/>
      <c r="I388" s="20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20"/>
      <c r="I389" s="20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20"/>
      <c r="I390" s="20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20"/>
      <c r="I391" s="20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20"/>
      <c r="I392" s="20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20"/>
      <c r="I393" s="20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20"/>
      <c r="I394" s="20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20"/>
      <c r="I395" s="20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20"/>
      <c r="I396" s="20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20"/>
      <c r="I397" s="20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20"/>
      <c r="I398" s="20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20"/>
      <c r="I399" s="20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20"/>
      <c r="I400" s="20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20"/>
      <c r="I401" s="20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20"/>
      <c r="I402" s="20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20"/>
      <c r="I403" s="20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20"/>
      <c r="I404" s="20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20"/>
      <c r="I405" s="20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20"/>
      <c r="I406" s="20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20"/>
      <c r="I407" s="20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20"/>
      <c r="I408" s="20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20"/>
      <c r="I409" s="20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20"/>
      <c r="I410" s="20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20"/>
      <c r="I411" s="20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20"/>
      <c r="I412" s="20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20"/>
      <c r="I413" s="20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20"/>
      <c r="I414" s="20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20"/>
      <c r="I415" s="20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20"/>
      <c r="I416" s="20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20"/>
      <c r="I417" s="20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20"/>
      <c r="I418" s="20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20"/>
      <c r="I419" s="20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20"/>
      <c r="I420" s="20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20"/>
      <c r="I421" s="20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20"/>
      <c r="I422" s="20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20"/>
      <c r="I423" s="20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20"/>
      <c r="I424" s="20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20"/>
      <c r="I425" s="20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20"/>
      <c r="I426" s="20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20"/>
      <c r="I427" s="20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20"/>
      <c r="I428" s="20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20"/>
      <c r="I429" s="20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20"/>
      <c r="I430" s="20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20"/>
      <c r="I431" s="20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20"/>
      <c r="I432" s="20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20"/>
      <c r="I433" s="20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20"/>
      <c r="I434" s="20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20"/>
      <c r="I435" s="20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20"/>
      <c r="I436" s="20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20"/>
      <c r="I437" s="20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20"/>
      <c r="I438" s="20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20"/>
      <c r="I439" s="20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20"/>
      <c r="I440" s="20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20"/>
      <c r="I441" s="20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20"/>
      <c r="I442" s="20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20"/>
      <c r="I443" s="20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20"/>
      <c r="I444" s="20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20"/>
      <c r="I445" s="20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20"/>
      <c r="I446" s="20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20"/>
      <c r="I447" s="20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20"/>
      <c r="I448" s="20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20"/>
      <c r="I449" s="20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20"/>
      <c r="I450" s="20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20"/>
      <c r="I451" s="20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20"/>
      <c r="I452" s="20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20"/>
      <c r="I453" s="20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20"/>
      <c r="I454" s="20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20"/>
      <c r="I455" s="20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20"/>
      <c r="I456" s="20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20"/>
      <c r="I457" s="20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20"/>
      <c r="I458" s="20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20"/>
      <c r="I459" s="20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20"/>
      <c r="I460" s="20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20"/>
      <c r="I461" s="20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20"/>
      <c r="I462" s="20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20"/>
      <c r="I463" s="20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20"/>
      <c r="I464" s="20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20"/>
      <c r="I465" s="20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20"/>
      <c r="I466" s="20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20"/>
      <c r="I467" s="20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20"/>
      <c r="I468" s="20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20"/>
      <c r="I469" s="20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20"/>
      <c r="I470" s="20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20"/>
      <c r="I471" s="20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20"/>
      <c r="I472" s="20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20"/>
      <c r="I473" s="20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20"/>
      <c r="I474" s="20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20"/>
      <c r="I475" s="20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20"/>
      <c r="I476" s="20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20"/>
      <c r="I477" s="20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20"/>
      <c r="I478" s="20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20"/>
      <c r="I479" s="20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20"/>
      <c r="I480" s="20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20"/>
      <c r="I481" s="20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20"/>
      <c r="I482" s="20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20"/>
      <c r="I483" s="20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20"/>
      <c r="I484" s="20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20"/>
      <c r="I485" s="20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20"/>
      <c r="I486" s="20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20"/>
      <c r="I487" s="20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20"/>
      <c r="I488" s="20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20"/>
      <c r="I489" s="20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20"/>
      <c r="I490" s="20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20"/>
      <c r="I491" s="20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20"/>
      <c r="I492" s="20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20"/>
      <c r="I493" s="20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20"/>
      <c r="I494" s="20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20"/>
      <c r="I495" s="20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20"/>
      <c r="I496" s="20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20"/>
      <c r="I497" s="20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20"/>
      <c r="I498" s="20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20"/>
      <c r="I499" s="20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20"/>
      <c r="I500" s="20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20"/>
      <c r="I501" s="20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20"/>
      <c r="I502" s="20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20"/>
      <c r="I503" s="20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20"/>
      <c r="I504" s="20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20"/>
      <c r="I505" s="20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20"/>
      <c r="I506" s="20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20"/>
      <c r="I507" s="20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20"/>
      <c r="I508" s="20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20"/>
      <c r="I509" s="20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20"/>
      <c r="I510" s="20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20"/>
      <c r="I511" s="20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20"/>
      <c r="I512" s="20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20"/>
      <c r="I513" s="20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20"/>
      <c r="I514" s="20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20"/>
      <c r="I515" s="20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20"/>
      <c r="I516" s="20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20"/>
      <c r="I517" s="20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20"/>
      <c r="I518" s="20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20"/>
      <c r="I519" s="20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20"/>
      <c r="I520" s="20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20"/>
      <c r="I521" s="20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20"/>
      <c r="I522" s="20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20"/>
      <c r="I523" s="20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20"/>
      <c r="I524" s="20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20"/>
      <c r="I525" s="20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20"/>
      <c r="I526" s="20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20"/>
      <c r="I527" s="20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20"/>
      <c r="I528" s="20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20"/>
      <c r="I529" s="20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20"/>
      <c r="I530" s="20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20"/>
      <c r="I531" s="20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20"/>
      <c r="I532" s="20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20"/>
      <c r="I533" s="20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20"/>
      <c r="I534" s="20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20"/>
      <c r="I535" s="20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20"/>
      <c r="I536" s="20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20"/>
      <c r="I537" s="20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20"/>
      <c r="I538" s="20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20"/>
      <c r="I539" s="20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20"/>
      <c r="I540" s="20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20"/>
      <c r="I541" s="20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20"/>
      <c r="I542" s="20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20"/>
      <c r="I543" s="20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20"/>
      <c r="I544" s="20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20"/>
      <c r="I545" s="20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20"/>
      <c r="I546" s="20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20"/>
      <c r="I547" s="20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20"/>
      <c r="I548" s="20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20"/>
      <c r="I549" s="20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20"/>
      <c r="I550" s="20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20"/>
      <c r="I551" s="20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20"/>
      <c r="I552" s="20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20"/>
      <c r="I553" s="20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20"/>
      <c r="I554" s="20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20"/>
      <c r="I555" s="20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20"/>
      <c r="I556" s="20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20"/>
      <c r="I557" s="20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20"/>
      <c r="I558" s="20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20"/>
      <c r="I559" s="20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20"/>
      <c r="I560" s="20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20"/>
      <c r="I561" s="20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20"/>
      <c r="I562" s="20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20"/>
      <c r="I563" s="20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20"/>
      <c r="I564" s="20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20"/>
      <c r="I565" s="20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20"/>
      <c r="I566" s="20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20"/>
      <c r="I567" s="20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20"/>
      <c r="I568" s="20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20"/>
      <c r="I569" s="20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20"/>
      <c r="I570" s="20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20"/>
      <c r="I571" s="20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20"/>
      <c r="I572" s="20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20"/>
      <c r="I573" s="20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20"/>
      <c r="I574" s="20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20"/>
      <c r="I575" s="20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20"/>
      <c r="I576" s="20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20"/>
      <c r="I577" s="20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20"/>
      <c r="I578" s="20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20"/>
      <c r="I579" s="20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20"/>
      <c r="I580" s="20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20"/>
      <c r="I581" s="20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20"/>
      <c r="I582" s="20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20"/>
      <c r="I583" s="20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20"/>
      <c r="I584" s="20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20"/>
      <c r="I585" s="20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20"/>
      <c r="I586" s="20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20"/>
      <c r="I587" s="20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20"/>
      <c r="I588" s="20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20"/>
      <c r="I589" s="20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20"/>
      <c r="I590" s="20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20"/>
      <c r="I591" s="20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20"/>
      <c r="I592" s="20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20"/>
      <c r="I593" s="20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20"/>
      <c r="I594" s="20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20"/>
      <c r="I595" s="20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20"/>
      <c r="I596" s="20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20"/>
      <c r="I597" s="20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20"/>
      <c r="I598" s="20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20"/>
      <c r="I599" s="20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20"/>
      <c r="I600" s="20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20"/>
      <c r="I601" s="20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20"/>
      <c r="I602" s="20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20"/>
      <c r="I603" s="20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20"/>
      <c r="I604" s="20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20"/>
      <c r="I605" s="20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20"/>
      <c r="I606" s="20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20"/>
      <c r="I607" s="20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20"/>
      <c r="I608" s="20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20"/>
      <c r="I609" s="20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20"/>
      <c r="I610" s="20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20"/>
      <c r="I611" s="20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20"/>
      <c r="I612" s="20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20"/>
      <c r="I613" s="20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20"/>
      <c r="I614" s="20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20"/>
      <c r="I615" s="20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20"/>
      <c r="I616" s="20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20"/>
      <c r="I617" s="20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20"/>
      <c r="I618" s="20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20"/>
      <c r="I619" s="20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20"/>
      <c r="I620" s="20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20"/>
      <c r="I621" s="20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20"/>
      <c r="I622" s="20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20"/>
      <c r="I623" s="20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20"/>
      <c r="I624" s="20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20"/>
      <c r="I625" s="20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20"/>
      <c r="I626" s="20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20"/>
      <c r="I627" s="20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20"/>
      <c r="I628" s="20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20"/>
      <c r="I629" s="20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20"/>
      <c r="I630" s="20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20"/>
      <c r="I631" s="20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20"/>
      <c r="I632" s="20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20"/>
      <c r="I633" s="20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20"/>
      <c r="I634" s="20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20"/>
      <c r="I635" s="20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20"/>
      <c r="I636" s="20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20"/>
      <c r="I637" s="20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20"/>
      <c r="I638" s="20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20"/>
      <c r="I639" s="20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20"/>
      <c r="I640" s="20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20"/>
      <c r="I641" s="20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20"/>
      <c r="I642" s="20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20"/>
      <c r="I643" s="20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20"/>
      <c r="I644" s="20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20"/>
      <c r="I645" s="20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20"/>
      <c r="I646" s="20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20"/>
      <c r="I647" s="20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20"/>
      <c r="I648" s="20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20"/>
      <c r="I649" s="20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20"/>
      <c r="I650" s="20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20"/>
      <c r="I651" s="20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20"/>
      <c r="I652" s="20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20"/>
      <c r="I653" s="20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20"/>
      <c r="I654" s="20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20"/>
      <c r="I655" s="20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20"/>
      <c r="I656" s="20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20"/>
      <c r="I657" s="20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20"/>
      <c r="I658" s="20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20"/>
      <c r="I659" s="20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20"/>
      <c r="I660" s="20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20"/>
      <c r="I661" s="20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20"/>
      <c r="I662" s="20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20"/>
      <c r="I663" s="20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20"/>
      <c r="I664" s="20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20"/>
      <c r="I665" s="20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20"/>
      <c r="I666" s="20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20"/>
      <c r="I667" s="20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20"/>
      <c r="I668" s="20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20"/>
      <c r="I669" s="20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20"/>
      <c r="I670" s="20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20"/>
      <c r="I671" s="20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20"/>
      <c r="I672" s="20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20"/>
      <c r="I673" s="20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20"/>
      <c r="I674" s="20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20"/>
      <c r="I675" s="20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20"/>
      <c r="I676" s="20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20"/>
      <c r="I677" s="20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20"/>
      <c r="I678" s="20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20"/>
      <c r="I679" s="20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20"/>
      <c r="I680" s="20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20"/>
      <c r="I681" s="20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20"/>
      <c r="I682" s="20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20"/>
      <c r="I683" s="20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20"/>
      <c r="I684" s="20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20"/>
      <c r="I685" s="20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20"/>
      <c r="I686" s="20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20"/>
      <c r="I687" s="20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20"/>
      <c r="I688" s="20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20"/>
      <c r="I689" s="20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20"/>
      <c r="I690" s="20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20"/>
      <c r="I691" s="20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20"/>
      <c r="I692" s="20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20"/>
      <c r="I693" s="20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20"/>
      <c r="I694" s="20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20"/>
      <c r="I695" s="20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20"/>
      <c r="I696" s="20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20"/>
      <c r="I697" s="20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20"/>
      <c r="I698" s="20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20"/>
      <c r="I699" s="20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20"/>
      <c r="I700" s="20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20"/>
      <c r="I701" s="20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20"/>
      <c r="I702" s="20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20"/>
      <c r="I703" s="20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20"/>
      <c r="I704" s="20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20"/>
      <c r="I705" s="20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20"/>
      <c r="I706" s="20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20"/>
      <c r="I707" s="20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20"/>
      <c r="I708" s="20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20"/>
      <c r="I709" s="20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20"/>
      <c r="I710" s="20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20"/>
      <c r="I711" s="20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20"/>
      <c r="I712" s="20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20"/>
      <c r="I713" s="20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20"/>
      <c r="I714" s="20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20"/>
      <c r="I715" s="20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20"/>
      <c r="I716" s="20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20"/>
      <c r="I717" s="20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20"/>
      <c r="I718" s="20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20"/>
      <c r="I719" s="20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20"/>
      <c r="I720" s="20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20"/>
      <c r="I721" s="20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20"/>
      <c r="I722" s="20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20"/>
      <c r="I723" s="20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20"/>
      <c r="I724" s="20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20"/>
      <c r="I725" s="20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20"/>
      <c r="I726" s="20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20"/>
      <c r="I727" s="20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20"/>
      <c r="I728" s="20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20"/>
      <c r="I729" s="20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20"/>
      <c r="I730" s="20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20"/>
      <c r="I731" s="20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20"/>
      <c r="I732" s="20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20"/>
      <c r="I733" s="20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20"/>
      <c r="I734" s="20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20"/>
      <c r="I735" s="20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20"/>
      <c r="I736" s="20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20"/>
      <c r="I737" s="20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20"/>
      <c r="I738" s="20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20"/>
      <c r="I739" s="20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20"/>
      <c r="I740" s="20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20"/>
      <c r="I741" s="20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20"/>
      <c r="I742" s="20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20"/>
      <c r="I743" s="20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20"/>
      <c r="I744" s="20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20"/>
      <c r="I745" s="20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20"/>
      <c r="I746" s="20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20"/>
      <c r="I747" s="20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20"/>
      <c r="I748" s="20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20"/>
      <c r="I749" s="20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20"/>
      <c r="I750" s="20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20"/>
      <c r="I751" s="20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20"/>
      <c r="I752" s="20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20"/>
      <c r="I753" s="20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20"/>
      <c r="I754" s="20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20"/>
      <c r="I755" s="20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20"/>
      <c r="I756" s="20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20"/>
      <c r="I757" s="20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20"/>
      <c r="I758" s="20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20"/>
      <c r="I759" s="20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20"/>
      <c r="I760" s="20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20"/>
      <c r="I761" s="20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20"/>
      <c r="I762" s="20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20"/>
      <c r="I763" s="20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20"/>
      <c r="I764" s="20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20"/>
      <c r="I765" s="20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20"/>
      <c r="I766" s="20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20"/>
      <c r="I767" s="20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20"/>
      <c r="I768" s="20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20"/>
      <c r="I769" s="20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20"/>
      <c r="I770" s="20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20"/>
      <c r="I771" s="20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20"/>
      <c r="I772" s="20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20"/>
      <c r="I773" s="20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20"/>
      <c r="I774" s="20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20"/>
      <c r="I775" s="20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20"/>
      <c r="I776" s="20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20"/>
      <c r="I777" s="20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20"/>
      <c r="I778" s="20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20"/>
      <c r="I779" s="20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20"/>
      <c r="I780" s="20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20"/>
      <c r="I781" s="20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20"/>
      <c r="I782" s="20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20"/>
      <c r="I783" s="20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20"/>
      <c r="I784" s="20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20"/>
      <c r="I785" s="20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20"/>
      <c r="I786" s="20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20"/>
      <c r="I787" s="20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20"/>
      <c r="I788" s="20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20"/>
      <c r="I789" s="20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20"/>
      <c r="I790" s="20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20"/>
      <c r="I791" s="20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20"/>
      <c r="I792" s="20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20"/>
      <c r="I793" s="20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20"/>
      <c r="I794" s="20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20"/>
      <c r="I795" s="20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20"/>
      <c r="I796" s="20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20"/>
      <c r="I797" s="20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20"/>
      <c r="I798" s="20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20"/>
      <c r="I799" s="20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20"/>
      <c r="I800" s="20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20"/>
      <c r="I801" s="20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20"/>
      <c r="I802" s="20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20"/>
      <c r="I803" s="20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20"/>
      <c r="I804" s="20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20"/>
      <c r="I805" s="20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20"/>
      <c r="I806" s="20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20"/>
      <c r="I807" s="20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20"/>
      <c r="I808" s="20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20"/>
      <c r="I809" s="20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20"/>
      <c r="I810" s="20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20"/>
      <c r="I811" s="20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20"/>
      <c r="I812" s="20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20"/>
      <c r="I813" s="20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20"/>
      <c r="I814" s="20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20"/>
      <c r="I815" s="20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20"/>
      <c r="I816" s="20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20"/>
      <c r="I817" s="20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20"/>
      <c r="I818" s="20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20"/>
      <c r="I819" s="20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20"/>
      <c r="I820" s="20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20"/>
      <c r="I821" s="20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20"/>
      <c r="I822" s="20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20"/>
      <c r="I823" s="20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20"/>
      <c r="I824" s="20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20"/>
      <c r="I825" s="20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20"/>
      <c r="I826" s="20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20"/>
      <c r="I827" s="20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20"/>
      <c r="I828" s="20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20"/>
      <c r="I829" s="20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20"/>
      <c r="I830" s="20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20"/>
      <c r="I831" s="20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20"/>
      <c r="I832" s="20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20"/>
      <c r="I833" s="20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20"/>
      <c r="I834" s="20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20"/>
      <c r="I835" s="20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20"/>
      <c r="I836" s="20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20"/>
      <c r="I837" s="20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20"/>
      <c r="I838" s="20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20"/>
      <c r="I839" s="20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20"/>
      <c r="I840" s="20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20"/>
      <c r="I841" s="20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20"/>
      <c r="I842" s="20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20"/>
      <c r="I843" s="20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20"/>
      <c r="I844" s="20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20"/>
      <c r="I845" s="20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20"/>
      <c r="I846" s="20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20"/>
      <c r="I847" s="20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20"/>
      <c r="I848" s="20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20"/>
      <c r="I849" s="20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20"/>
      <c r="I850" s="20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20"/>
      <c r="I851" s="20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20"/>
      <c r="I852" s="20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20"/>
      <c r="I853" s="20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20"/>
      <c r="I854" s="20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20"/>
      <c r="I855" s="20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20"/>
      <c r="I856" s="20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20"/>
      <c r="I857" s="20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20"/>
      <c r="I858" s="20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20"/>
      <c r="I859" s="20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20"/>
      <c r="I860" s="20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20"/>
      <c r="I861" s="20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20"/>
      <c r="I862" s="20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20"/>
      <c r="I863" s="20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20"/>
      <c r="I864" s="20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20"/>
      <c r="I865" s="20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20"/>
      <c r="I866" s="20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20"/>
      <c r="I867" s="20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20"/>
      <c r="I868" s="20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20"/>
      <c r="I869" s="20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20"/>
      <c r="I870" s="20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20"/>
      <c r="I871" s="20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20"/>
      <c r="I872" s="20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20"/>
      <c r="I873" s="20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20"/>
      <c r="I874" s="20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20"/>
      <c r="I875" s="20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20"/>
      <c r="I876" s="20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20"/>
      <c r="I877" s="20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20"/>
      <c r="I878" s="20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20"/>
      <c r="I879" s="20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20"/>
      <c r="I880" s="20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20"/>
      <c r="I881" s="20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20"/>
      <c r="I882" s="20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20"/>
      <c r="I883" s="20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20"/>
      <c r="I884" s="20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20"/>
      <c r="I885" s="20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20"/>
      <c r="I886" s="20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20"/>
      <c r="I887" s="20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20"/>
      <c r="I888" s="20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20"/>
      <c r="I889" s="20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20"/>
      <c r="I890" s="20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20"/>
      <c r="I891" s="20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20"/>
      <c r="I892" s="20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20"/>
      <c r="I893" s="20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20"/>
      <c r="I894" s="20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20"/>
      <c r="I895" s="20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20"/>
      <c r="I896" s="20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20"/>
      <c r="I897" s="20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20"/>
      <c r="I898" s="20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20"/>
      <c r="I899" s="20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20"/>
      <c r="I900" s="20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20"/>
      <c r="I901" s="20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20"/>
      <c r="I902" s="20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20"/>
      <c r="I903" s="20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20"/>
      <c r="I904" s="20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20"/>
      <c r="I905" s="20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20"/>
      <c r="I906" s="20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20"/>
      <c r="I907" s="20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20"/>
      <c r="I908" s="20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20"/>
      <c r="I909" s="20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20"/>
      <c r="I910" s="20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20"/>
      <c r="I911" s="20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20"/>
      <c r="I912" s="20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20"/>
      <c r="I913" s="20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20"/>
      <c r="I914" s="20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20"/>
      <c r="I915" s="20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20"/>
      <c r="I916" s="20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20"/>
      <c r="I917" s="20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20"/>
      <c r="I918" s="20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20"/>
      <c r="I919" s="20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20"/>
      <c r="I920" s="20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20"/>
      <c r="I921" s="20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20"/>
      <c r="I922" s="20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20"/>
      <c r="I923" s="20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20"/>
      <c r="I924" s="20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20"/>
      <c r="I925" s="20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20"/>
      <c r="I926" s="20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20"/>
      <c r="I927" s="20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20"/>
      <c r="I928" s="20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20"/>
      <c r="I929" s="20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20"/>
      <c r="I930" s="20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20"/>
      <c r="I931" s="20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20"/>
      <c r="I932" s="20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20"/>
      <c r="I933" s="20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20"/>
      <c r="I934" s="20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20"/>
      <c r="I935" s="20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20"/>
      <c r="I936" s="20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20"/>
      <c r="I937" s="20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20"/>
      <c r="I938" s="20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20"/>
      <c r="I939" s="20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20"/>
      <c r="I940" s="20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20"/>
      <c r="I941" s="20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20"/>
      <c r="I942" s="20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20"/>
      <c r="I943" s="20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20"/>
      <c r="I944" s="20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20"/>
      <c r="I945" s="20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20"/>
      <c r="I946" s="20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20"/>
      <c r="I947" s="20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20"/>
      <c r="I948" s="20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20"/>
      <c r="I949" s="20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20"/>
      <c r="I950" s="20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20"/>
      <c r="I951" s="20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20"/>
      <c r="I952" s="20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20"/>
      <c r="I953" s="20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20"/>
      <c r="I954" s="20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20"/>
      <c r="I955" s="20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20"/>
      <c r="I956" s="20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20"/>
      <c r="I957" s="20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20"/>
      <c r="I958" s="20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20"/>
      <c r="I959" s="20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20"/>
      <c r="I960" s="20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20"/>
      <c r="I961" s="20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20"/>
      <c r="I962" s="20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20"/>
      <c r="I963" s="20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20"/>
      <c r="I964" s="20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20"/>
      <c r="I965" s="20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20"/>
      <c r="I966" s="20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20"/>
      <c r="I967" s="20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20"/>
      <c r="I968" s="20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20"/>
      <c r="I969" s="20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20"/>
      <c r="I970" s="20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20"/>
      <c r="I971" s="20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20"/>
      <c r="I972" s="20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20"/>
      <c r="I973" s="20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20"/>
      <c r="I974" s="20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20"/>
      <c r="I975" s="20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20"/>
      <c r="I976" s="20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20"/>
      <c r="I977" s="20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20"/>
      <c r="I978" s="20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20"/>
      <c r="I979" s="20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20"/>
      <c r="I980" s="20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20"/>
      <c r="I981" s="20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20"/>
      <c r="I982" s="20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20"/>
      <c r="I983" s="20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20"/>
      <c r="I984" s="20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20"/>
      <c r="I985" s="20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20"/>
      <c r="I986" s="20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20"/>
      <c r="I987" s="20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20"/>
      <c r="I988" s="20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20"/>
      <c r="I989" s="20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20"/>
      <c r="I990" s="20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20"/>
      <c r="I991" s="20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20"/>
      <c r="I992" s="20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20"/>
      <c r="I993" s="20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20"/>
      <c r="I994" s="20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20"/>
      <c r="I995" s="20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20"/>
      <c r="I996" s="20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20"/>
      <c r="I997" s="20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20"/>
      <c r="I998" s="20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20"/>
      <c r="I999" s="20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20"/>
      <c r="I1000" s="20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A1:Z1000">
    <cfRule type="notContainsBlanks" dxfId="0" priority="1">
      <formula>LEN(TRIM(A1))&gt;0</formula>
    </cfRule>
  </conditionalFormatting>
  <conditionalFormatting sqref="A1:Z1000">
    <cfRule type="containsBlanks" dxfId="1" priority="2">
      <formula>LEN(TRIM(A1))=0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0"/>
    <col customWidth="1" min="2" max="2" width="16.63"/>
    <col customWidth="1" min="3" max="3" width="21.75"/>
    <col customWidth="1" min="4" max="4" width="0.38"/>
    <col customWidth="1" min="5" max="5" width="29.63"/>
    <col customWidth="1" min="6" max="6" width="14.25"/>
    <col customWidth="1" min="7" max="7" width="15.5"/>
    <col customWidth="1" min="8" max="9" width="29.88"/>
  </cols>
  <sheetData>
    <row r="1">
      <c r="A1" s="22" t="s">
        <v>4</v>
      </c>
      <c r="B1" s="23" t="s">
        <v>93</v>
      </c>
      <c r="C1" s="24" t="s">
        <v>94</v>
      </c>
      <c r="D1" s="25"/>
      <c r="E1" s="26" t="s">
        <v>95</v>
      </c>
      <c r="F1" s="26" t="s">
        <v>96</v>
      </c>
      <c r="G1" s="27" t="s">
        <v>97</v>
      </c>
      <c r="H1" s="28"/>
      <c r="I1" s="29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3" t="s">
        <v>14</v>
      </c>
      <c r="B2" s="30">
        <f>SUMIF('Entrada de Dados'!E:E,A:A,'Entrada de Dados'!F:F)</f>
        <v>1325</v>
      </c>
      <c r="C2" s="31">
        <f>SUM(B2)</f>
        <v>1325</v>
      </c>
      <c r="D2" s="25"/>
      <c r="E2" s="32" t="s">
        <v>28</v>
      </c>
      <c r="F2" s="33" t="str">
        <f>IFERROR(__xludf.DUMMYFUNCTION("FILTER('Entrada de Dados'!E2:E31,'Entrada de Dados'!A2:A31=E2)"),"AB-")</f>
        <v>AB-</v>
      </c>
      <c r="G2" s="34">
        <f>IFERROR(__xludf.DUMMYFUNCTION("FILTER('Entrada de Dados'!F2:F1000,'Entrada de Dados'!A2:A1000=E2)"),365.0)</f>
        <v>365</v>
      </c>
      <c r="H2" s="28"/>
      <c r="I2" s="29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3" t="s">
        <v>13</v>
      </c>
      <c r="B3" s="30">
        <f>SUMIF('Entrada de Dados'!E:E,A:A,'Entrada de Dados'!F:F)</f>
        <v>1137</v>
      </c>
      <c r="C3" s="30">
        <f>SUM(B2:B3)</f>
        <v>2462</v>
      </c>
      <c r="D3" s="25"/>
      <c r="E3" s="28"/>
      <c r="F3" s="28"/>
      <c r="G3" s="28"/>
      <c r="H3" s="28"/>
      <c r="I3" s="2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3" t="s">
        <v>25</v>
      </c>
      <c r="B4" s="30">
        <f>SUMIF('Entrada de Dados'!E:E,A:A,'Entrada de Dados'!F:F)</f>
        <v>787</v>
      </c>
      <c r="C4" s="30">
        <f>SUM(B2+B4)</f>
        <v>2112</v>
      </c>
      <c r="D4" s="25"/>
      <c r="E4" s="23" t="s">
        <v>98</v>
      </c>
      <c r="F4" s="35" t="s">
        <v>99</v>
      </c>
      <c r="G4" s="36" t="s">
        <v>100</v>
      </c>
      <c r="H4" s="36" t="s">
        <v>101</v>
      </c>
      <c r="I4" s="37" t="s">
        <v>102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3" t="s">
        <v>31</v>
      </c>
      <c r="B5" s="30">
        <f>SUMIF('Entrada de Dados'!E:E,A:A,'Entrada de Dados'!F:F)</f>
        <v>975</v>
      </c>
      <c r="C5" s="30">
        <f>SUM(B2:B5)</f>
        <v>4224</v>
      </c>
      <c r="D5" s="25"/>
      <c r="E5" s="38" t="s">
        <v>30</v>
      </c>
      <c r="F5" s="28">
        <f>IFERROR(__xludf.DUMMYFUNCTION("FILTER('Entrada de Dados'!F2:F1000,'Entrada de Dados'!E2:E1000='Banco de doações'!E5)"),365.0)</f>
        <v>365</v>
      </c>
      <c r="G5" s="28">
        <f>SUM(F5:F35)</f>
        <v>935</v>
      </c>
      <c r="H5" s="28" t="str">
        <f>IFERROR(__xludf.DUMMYFUNCTION("FILTER('Entrada de Dados'!I2:I9,'Entrada de Dados'!H2:H9=E5)"),"AB-, AB+")</f>
        <v>AB-, AB+</v>
      </c>
      <c r="I5" s="39" t="str">
        <f>IFERROR(__xludf.DUMMYFUNCTION("FILTER('Entrada de Dados'!K2:K9,'Entrada de Dados'!J2:J9=E5)"),"O-, A-, B-, AB-")</f>
        <v>O-, A-, B-, AB-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3" t="s">
        <v>36</v>
      </c>
      <c r="B6" s="30">
        <f>SUMIF('Entrada de Dados'!E:E,A:A,'Entrada de Dados'!F:F)</f>
        <v>977</v>
      </c>
      <c r="C6" s="30">
        <f>SUM(B2+B6)</f>
        <v>2302</v>
      </c>
      <c r="D6" s="25"/>
      <c r="E6" s="28"/>
      <c r="F6" s="28">
        <f>IFERROR(__xludf.DUMMYFUNCTION("""COMPUTED_VALUE"""),415.0)</f>
        <v>415</v>
      </c>
      <c r="G6" s="28"/>
      <c r="H6" s="28"/>
      <c r="I6" s="28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3" t="s">
        <v>18</v>
      </c>
      <c r="B7" s="30">
        <f>SUMIF('Entrada de Dados'!E:E,A:A,'Entrada de Dados'!F:F)</f>
        <v>1442</v>
      </c>
      <c r="C7" s="30">
        <f>SUM(B2:B3,B6:B7)</f>
        <v>4881</v>
      </c>
      <c r="D7" s="25"/>
      <c r="E7" s="28"/>
      <c r="F7" s="28">
        <f>IFERROR(__xludf.DUMMYFUNCTION("""COMPUTED_VALUE"""),155.0)</f>
        <v>155</v>
      </c>
      <c r="G7" s="28"/>
      <c r="H7" s="28"/>
      <c r="I7" s="2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3" t="s">
        <v>30</v>
      </c>
      <c r="B8" s="30">
        <f>SUMIF('Entrada de Dados'!E:E,A:A,'Entrada de Dados'!F:F)</f>
        <v>935</v>
      </c>
      <c r="C8" s="30">
        <f>SUM(B2+B4+B6+B8)</f>
        <v>4024</v>
      </c>
      <c r="D8" s="25"/>
      <c r="E8" s="28"/>
      <c r="F8" s="28"/>
      <c r="G8" s="28"/>
      <c r="H8" s="28"/>
      <c r="I8" s="28"/>
      <c r="J8" s="25"/>
      <c r="K8" s="6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3" t="s">
        <v>24</v>
      </c>
      <c r="B9" s="30">
        <f>SUMIF('Entrada de Dados'!E:E,A:A,'Entrada de Dados'!F:F)</f>
        <v>450</v>
      </c>
      <c r="C9" s="30">
        <f>SUM(B2:B9)</f>
        <v>8028</v>
      </c>
      <c r="D9" s="25"/>
      <c r="E9" s="28"/>
      <c r="F9" s="40"/>
      <c r="G9" s="28"/>
      <c r="H9" s="28"/>
      <c r="I9" s="28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5"/>
      <c r="B10" s="28"/>
      <c r="C10" s="41"/>
      <c r="D10" s="28"/>
      <c r="E10" s="38"/>
      <c r="F10" s="42"/>
      <c r="G10" s="42"/>
      <c r="H10" s="28"/>
      <c r="I10" s="29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9.5" customHeight="1">
      <c r="A11" s="43" t="s">
        <v>103</v>
      </c>
      <c r="B11" s="44">
        <f>SUM(B2:B9)</f>
        <v>8028</v>
      </c>
      <c r="C11" s="45"/>
      <c r="D11" s="46" t="s">
        <v>104</v>
      </c>
      <c r="E11" s="47"/>
      <c r="F11" s="48"/>
      <c r="G11" s="48"/>
      <c r="H11" s="48"/>
      <c r="I11" s="48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0"/>
      <c r="B12" s="28"/>
      <c r="C12" s="25"/>
      <c r="D12" s="49"/>
      <c r="E12" s="50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5"/>
      <c r="B13" s="25"/>
      <c r="C13" s="25"/>
      <c r="D13" s="49"/>
      <c r="E13" s="50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/>
      <c r="B14" s="25"/>
      <c r="C14" s="25"/>
      <c r="D14" s="49"/>
      <c r="E14" s="50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5"/>
      <c r="B15" s="28"/>
      <c r="C15" s="25"/>
      <c r="D15" s="49"/>
      <c r="E15" s="25"/>
      <c r="F15" s="49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/>
      <c r="B16" s="28"/>
      <c r="C16" s="25"/>
      <c r="D16" s="49"/>
      <c r="E16" s="50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/>
      <c r="B17" s="25"/>
      <c r="C17" s="25"/>
      <c r="D17" s="49"/>
      <c r="E17" s="50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/>
      <c r="B18" s="25"/>
      <c r="C18" s="25"/>
      <c r="D18" s="49"/>
      <c r="E18" s="50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/>
      <c r="B19" s="25"/>
      <c r="C19" s="25"/>
      <c r="D19" s="49"/>
      <c r="E19" s="50"/>
      <c r="F19" s="28"/>
      <c r="G19" s="28"/>
      <c r="H19" s="25"/>
      <c r="I19" s="28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/>
      <c r="B20" s="25"/>
      <c r="C20" s="25"/>
      <c r="D20" s="49"/>
      <c r="E20" s="50"/>
      <c r="F20" s="28"/>
      <c r="G20" s="28"/>
      <c r="H20" s="51"/>
      <c r="I20" s="52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/>
      <c r="B21" s="28"/>
      <c r="C21" s="25"/>
      <c r="D21" s="53"/>
      <c r="E21" s="54"/>
      <c r="F21" s="28"/>
      <c r="G21" s="28"/>
      <c r="H21" s="25"/>
      <c r="I21" s="28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/>
      <c r="B22" s="28"/>
      <c r="C22" s="25"/>
      <c r="D22" s="53"/>
      <c r="E22" s="55"/>
      <c r="F22" s="28"/>
      <c r="G22" s="28"/>
      <c r="H22" s="25"/>
      <c r="I22" s="28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/>
      <c r="B23" s="28"/>
      <c r="C23" s="25"/>
      <c r="D23" s="33"/>
      <c r="E23" s="56"/>
      <c r="F23" s="28"/>
      <c r="G23" s="28"/>
      <c r="H23" s="25"/>
      <c r="I23" s="28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/>
      <c r="B24" s="28"/>
      <c r="C24" s="25"/>
      <c r="D24" s="28"/>
      <c r="E24" s="28"/>
      <c r="F24" s="28"/>
      <c r="G24" s="28"/>
      <c r="H24" s="25"/>
      <c r="I24" s="28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/>
      <c r="B25" s="28"/>
      <c r="C25" s="25"/>
      <c r="D25" s="28"/>
      <c r="E25" s="28"/>
      <c r="F25" s="28"/>
      <c r="G25" s="28"/>
      <c r="H25" s="25"/>
      <c r="I25" s="28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/>
      <c r="B26" s="28"/>
      <c r="C26" s="25"/>
      <c r="D26" s="28"/>
      <c r="E26" s="28"/>
      <c r="F26" s="28"/>
      <c r="G26" s="28"/>
      <c r="H26" s="25"/>
      <c r="I26" s="28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8"/>
      <c r="C27" s="25"/>
      <c r="D27" s="28"/>
      <c r="E27" s="28"/>
      <c r="F27" s="28"/>
      <c r="G27" s="28"/>
      <c r="H27" s="25"/>
      <c r="I27" s="28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/>
      <c r="B28" s="28"/>
      <c r="C28" s="25"/>
      <c r="D28" s="28"/>
      <c r="E28" s="28"/>
      <c r="F28" s="28"/>
      <c r="G28" s="28"/>
      <c r="H28" s="25"/>
      <c r="I28" s="28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8"/>
      <c r="C29" s="25"/>
      <c r="D29" s="28"/>
      <c r="E29" s="28"/>
      <c r="F29" s="28"/>
      <c r="G29" s="28"/>
      <c r="H29" s="25"/>
      <c r="I29" s="28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8"/>
      <c r="C30" s="25"/>
      <c r="D30" s="28"/>
      <c r="E30" s="28"/>
      <c r="F30" s="28"/>
      <c r="G30" s="28"/>
      <c r="H30" s="25"/>
      <c r="I30" s="28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8"/>
      <c r="C31" s="25"/>
      <c r="D31" s="28"/>
      <c r="E31" s="28"/>
      <c r="F31" s="28"/>
      <c r="G31" s="28"/>
      <c r="H31" s="25"/>
      <c r="I31" s="28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8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8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8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8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8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8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8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8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8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8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8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8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8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8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8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8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8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8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8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8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8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8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8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8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8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8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8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8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8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8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8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8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8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8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8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8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8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8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8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8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8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8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8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8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8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8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8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8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8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8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8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8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8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8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8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8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8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8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8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8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8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8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8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8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8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8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8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8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8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8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8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8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8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8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8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8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8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8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8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8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8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8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8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8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8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8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8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8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8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8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8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8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8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8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8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8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8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8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8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8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8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8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8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8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8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8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8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8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8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8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8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8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8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8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8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8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8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8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8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8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8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8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8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8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8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8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8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8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8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8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8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8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8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8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8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8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8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8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8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8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8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8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8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8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8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8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8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8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8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8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8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8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8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8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8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8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8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8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8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8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8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8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8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8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8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8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8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8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8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8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8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8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8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8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8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8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8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8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8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8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8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8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8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8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8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8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8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8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8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8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8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8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8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8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8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8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8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8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8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8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8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8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8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8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8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8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8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8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8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8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8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8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8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8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8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8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8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8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8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8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8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8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8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8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8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8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8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8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8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8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8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8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8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8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8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8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8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8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8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8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8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8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8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8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8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8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8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8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8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8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8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8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8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8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8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8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8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8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8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8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8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8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8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8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8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8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8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8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8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8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8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8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8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8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8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8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8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8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8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8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8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8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8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8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8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8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8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8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8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8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8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8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8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8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8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8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8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8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8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8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8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8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8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8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8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8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8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8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8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8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8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8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8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8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8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8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8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8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8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8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8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8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8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8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8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8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8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8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8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8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8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8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8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8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8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8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8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8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8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8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8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8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8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8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8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8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8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8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8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8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8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8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8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8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8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8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8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8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8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8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8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8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8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8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8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8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8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8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8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8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8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8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8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8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8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8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8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8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8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8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8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8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8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8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8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8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8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8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8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8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8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8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8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8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8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8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8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8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8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8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8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8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8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8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8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8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8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8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8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8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8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8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8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8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8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8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8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8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8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8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8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8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8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8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8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8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8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8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8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8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8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8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8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8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8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8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8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8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8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8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8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8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8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8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8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8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8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8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8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8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8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8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8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8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8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8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8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8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8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8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8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8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8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8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8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8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8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8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8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8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8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8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8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8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8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8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8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8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8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8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8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8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8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8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8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8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8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8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8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8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8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8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8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8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8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8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8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8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8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8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8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8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8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8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8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8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8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8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8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8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8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8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8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8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8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8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8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8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8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8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8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8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8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8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8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8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8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8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8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8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8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8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8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8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8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8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8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8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8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8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8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8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8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8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8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8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8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8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8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8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8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8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8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8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8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8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8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8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8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8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8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8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8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8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8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8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8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8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8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8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8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8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8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8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8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8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8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8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8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8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8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8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8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8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8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8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8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8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8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8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8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8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8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8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8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8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8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8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8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8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customSheetViews>
    <customSheetView guid="{86FCA064-646C-4F6B-B467-6FBE7930D267}" filter="1" showAutoFilter="1">
      <autoFilter ref="$H$1">
        <filterColumn colId="0">
          <customFilters>
            <customFilter val="O- O+ A- A+ B- B+ AB- AB+"/>
          </customFilters>
        </filterColumn>
      </autoFilter>
    </customSheetView>
    <customSheetView guid="{6C0DB559-6E7E-4F94-B789-10E5E8F40F18}" filter="1" showAutoFilter="1">
      <autoFilter ref="$H$1">
        <sortState ref="H1">
          <sortCondition descending="1" ref="H1"/>
        </sortState>
      </autoFilter>
    </customSheetView>
  </customSheetViews>
  <mergeCells count="1">
    <mergeCell ref="D11:E11"/>
  </mergeCells>
  <conditionalFormatting sqref="A1:G1000 H1:I19 J1:Z1000 H21:I1000">
    <cfRule type="containsBlanks" dxfId="7" priority="1">
      <formula>LEN(TRIM(A1))=0</formula>
    </cfRule>
  </conditionalFormatting>
  <conditionalFormatting sqref="A1:G1000 H1:I19 J1:Z1000 H21:I1000">
    <cfRule type="notContainsBlanks" dxfId="0" priority="2">
      <formula>LEN(TRIM(A1))&gt;0</formula>
    </cfRule>
  </conditionalFormatting>
  <conditionalFormatting sqref="A1:C11">
    <cfRule type="notContainsBlanks" dxfId="0" priority="3">
      <formula>LEN(TRIM(A1))&gt;0</formula>
    </cfRule>
  </conditionalFormatting>
  <conditionalFormatting sqref="H20:I20">
    <cfRule type="containsBlanks" dxfId="0" priority="4">
      <formula>LEN(TRIM(H20))=0</formula>
    </cfRule>
  </conditionalFormatting>
  <dataValidations>
    <dataValidation type="list" allowBlank="1" sqref="E5">
      <formula1>'Entrada de Dados'!$E$2:$E1000</formula1>
    </dataValidation>
    <dataValidation type="list" allowBlank="1" sqref="E2">
      <formula1>'Entrada de Dados'!$A$2:$A$31</formula1>
    </dataValidation>
  </dataValidations>
  <drawing r:id="rId1"/>
  <tableParts count="2">
    <tablePart r:id="rId4"/>
    <tablePart r:id="rId5"/>
  </tableParts>
</worksheet>
</file>