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\Кафедры\732\"/>
    </mc:Choice>
  </mc:AlternateContent>
  <bookViews>
    <workbookView xWindow="0" yWindow="120" windowWidth="28755" windowHeight="13095" activeTab="2"/>
  </bookViews>
  <sheets>
    <sheet name="7323" sheetId="13" r:id="rId1"/>
    <sheet name="7324" sheetId="12" r:id="rId2"/>
    <sheet name="7325" sheetId="6" r:id="rId3"/>
    <sheet name="7323(Пос)" sheetId="11" r:id="rId4"/>
    <sheet name="7324(Пос)" sheetId="10" r:id="rId5"/>
    <sheet name="7325(Пос)" sheetId="7" r:id="rId6"/>
    <sheet name="Долгосрок" sheetId="9" r:id="rId7"/>
    <sheet name="Баллы" sheetId="3" r:id="rId8"/>
  </sheets>
  <externalReferences>
    <externalReference r:id="rId9"/>
  </externalReferences>
  <definedNames>
    <definedName name="_xlnm.Print_Titles" localSheetId="0">'7323'!$A:$B</definedName>
    <definedName name="_xlnm.Print_Titles" localSheetId="1">'7324'!$A:$B</definedName>
    <definedName name="_xlnm.Print_Titles" localSheetId="2">'7325'!$A:$B</definedName>
    <definedName name="_xlnm.Print_Area" localSheetId="0">'7323'!$A$1:$BM$33</definedName>
    <definedName name="_xlnm.Print_Area" localSheetId="3">'7323(Пос)'!$A$1:$Q$30</definedName>
    <definedName name="_xlnm.Print_Area" localSheetId="1">'7324'!$A$1:$BK$26</definedName>
    <definedName name="_xlnm.Print_Area" localSheetId="4">'7324(Пос)'!$A$1:$Q$23</definedName>
    <definedName name="_xlnm.Print_Area" localSheetId="2">'7325'!$A$1:$BK$22</definedName>
    <definedName name="_xlnm.Print_Area" localSheetId="5">'7325(Пос)'!$A$1:$Q$19</definedName>
  </definedNames>
  <calcPr calcId="152511"/>
</workbook>
</file>

<file path=xl/calcChain.xml><?xml version="1.0" encoding="utf-8"?>
<calcChain xmlns="http://schemas.openxmlformats.org/spreadsheetml/2006/main">
  <c r="BE3" i="6" l="1"/>
  <c r="AX3" i="6"/>
  <c r="AV3" i="6"/>
  <c r="AO3" i="6"/>
  <c r="AM3" i="6"/>
  <c r="AF3" i="6"/>
  <c r="AD3" i="6"/>
  <c r="W3" i="6"/>
  <c r="U3" i="6"/>
  <c r="N3" i="6"/>
  <c r="L3" i="6"/>
  <c r="E3" i="6"/>
  <c r="BE3" i="12"/>
  <c r="AX3" i="12"/>
  <c r="AV3" i="12"/>
  <c r="AO3" i="12"/>
  <c r="AM3" i="12"/>
  <c r="AF3" i="12"/>
  <c r="AD3" i="12"/>
  <c r="W3" i="12"/>
  <c r="U3" i="12"/>
  <c r="N3" i="12"/>
  <c r="L3" i="12"/>
  <c r="E3" i="12"/>
  <c r="BE3" i="13"/>
  <c r="AV3" i="13"/>
  <c r="AM3" i="13"/>
  <c r="AD3" i="13"/>
  <c r="U3" i="13"/>
  <c r="AX3" i="13"/>
  <c r="AO3" i="13"/>
  <c r="AF3" i="13"/>
  <c r="W3" i="13"/>
  <c r="N3" i="13"/>
  <c r="E3" i="13"/>
  <c r="L3" i="13"/>
  <c r="BP21" i="13" l="1"/>
  <c r="BP22" i="13"/>
  <c r="BP23" i="13"/>
  <c r="BP24" i="13"/>
  <c r="BP25" i="13"/>
  <c r="BP26" i="13"/>
  <c r="BP27" i="13"/>
  <c r="BP28" i="13"/>
  <c r="BP29" i="13"/>
  <c r="BP30" i="13"/>
  <c r="BP31" i="13"/>
  <c r="BP32" i="13"/>
  <c r="BP33" i="13"/>
  <c r="BP8" i="13"/>
  <c r="BP7" i="13"/>
  <c r="BP9" i="13"/>
  <c r="BP10" i="13"/>
  <c r="BP11" i="13"/>
  <c r="BP12" i="13"/>
  <c r="BP13" i="13"/>
  <c r="BP14" i="13"/>
  <c r="BP15" i="13"/>
  <c r="BP16" i="13"/>
  <c r="BP17" i="13"/>
  <c r="BP18" i="13"/>
  <c r="BP19" i="13"/>
  <c r="BP6" i="13"/>
  <c r="BP19" i="12"/>
  <c r="BP20" i="12"/>
  <c r="BP21" i="12"/>
  <c r="BP22" i="12"/>
  <c r="BP23" i="12"/>
  <c r="BP7" i="12"/>
  <c r="BP24" i="12"/>
  <c r="BP25" i="12"/>
  <c r="BP16" i="12"/>
  <c r="BP26" i="12"/>
  <c r="BP18" i="12"/>
  <c r="BP8" i="12"/>
  <c r="BP9" i="12"/>
  <c r="BP10" i="12"/>
  <c r="BP11" i="12"/>
  <c r="BP12" i="12"/>
  <c r="BP13" i="12"/>
  <c r="BP14" i="12"/>
  <c r="BP15" i="12"/>
  <c r="BP6" i="12"/>
  <c r="F7" i="13" l="1"/>
  <c r="F8" i="13"/>
  <c r="F9" i="13"/>
  <c r="F21" i="13"/>
  <c r="F10" i="13"/>
  <c r="F11" i="13"/>
  <c r="F22" i="13"/>
  <c r="F12" i="13"/>
  <c r="F23" i="13"/>
  <c r="F24" i="13"/>
  <c r="F13" i="13"/>
  <c r="F25" i="13"/>
  <c r="F14" i="13"/>
  <c r="F15" i="13"/>
  <c r="F26" i="13"/>
  <c r="F16" i="13"/>
  <c r="F27" i="13"/>
  <c r="F28" i="13"/>
  <c r="F29" i="13"/>
  <c r="F17" i="13"/>
  <c r="F30" i="13"/>
  <c r="F31" i="13"/>
  <c r="F18" i="13"/>
  <c r="F19" i="13"/>
  <c r="F32" i="13"/>
  <c r="F33" i="13"/>
  <c r="F6" i="13"/>
  <c r="O7" i="13"/>
  <c r="O8" i="13"/>
  <c r="O9" i="13"/>
  <c r="O21" i="13"/>
  <c r="O10" i="13"/>
  <c r="O11" i="13"/>
  <c r="O22" i="13"/>
  <c r="O12" i="13"/>
  <c r="O23" i="13"/>
  <c r="O24" i="13"/>
  <c r="O13" i="13"/>
  <c r="O25" i="13"/>
  <c r="O14" i="13"/>
  <c r="O15" i="13"/>
  <c r="O26" i="13"/>
  <c r="O16" i="13"/>
  <c r="O27" i="13"/>
  <c r="O28" i="13"/>
  <c r="O29" i="13"/>
  <c r="O17" i="13"/>
  <c r="O30" i="13"/>
  <c r="O31" i="13"/>
  <c r="O18" i="13"/>
  <c r="O19" i="13"/>
  <c r="O32" i="13"/>
  <c r="O33" i="13"/>
  <c r="O6" i="13"/>
  <c r="AY7" i="13"/>
  <c r="AY8" i="13"/>
  <c r="AY9" i="13"/>
  <c r="AY21" i="13"/>
  <c r="AY10" i="13"/>
  <c r="AY11" i="13"/>
  <c r="AY22" i="13"/>
  <c r="AY12" i="13"/>
  <c r="AY23" i="13"/>
  <c r="AY24" i="13"/>
  <c r="AY13" i="13"/>
  <c r="AY25" i="13"/>
  <c r="AY14" i="13"/>
  <c r="AY15" i="13"/>
  <c r="AY26" i="13"/>
  <c r="AY16" i="13"/>
  <c r="AY27" i="13"/>
  <c r="AY28" i="13"/>
  <c r="AY29" i="13"/>
  <c r="AY17" i="13"/>
  <c r="AY30" i="13"/>
  <c r="AY31" i="13"/>
  <c r="AY18" i="13"/>
  <c r="AY19" i="13"/>
  <c r="AY32" i="13"/>
  <c r="AY33" i="13"/>
  <c r="AY6" i="13"/>
  <c r="AP7" i="13"/>
  <c r="AP8" i="13"/>
  <c r="AP9" i="13"/>
  <c r="AP21" i="13"/>
  <c r="AP10" i="13"/>
  <c r="AP11" i="13"/>
  <c r="AP22" i="13"/>
  <c r="AP12" i="13"/>
  <c r="AP23" i="13"/>
  <c r="AP24" i="13"/>
  <c r="AP13" i="13"/>
  <c r="AP25" i="13"/>
  <c r="AP14" i="13"/>
  <c r="AP15" i="13"/>
  <c r="AP26" i="13"/>
  <c r="AP16" i="13"/>
  <c r="AP27" i="13"/>
  <c r="AP28" i="13"/>
  <c r="AP29" i="13"/>
  <c r="AP17" i="13"/>
  <c r="AP30" i="13"/>
  <c r="AP31" i="13"/>
  <c r="AP18" i="13"/>
  <c r="AP19" i="13"/>
  <c r="AP32" i="13"/>
  <c r="AP33" i="13"/>
  <c r="AP6" i="13"/>
  <c r="AG7" i="13"/>
  <c r="AG8" i="13"/>
  <c r="AG9" i="13"/>
  <c r="AG21" i="13"/>
  <c r="AG10" i="13"/>
  <c r="AG11" i="13"/>
  <c r="AG22" i="13"/>
  <c r="AG12" i="13"/>
  <c r="AG23" i="13"/>
  <c r="AG24" i="13"/>
  <c r="AG13" i="13"/>
  <c r="AG25" i="13"/>
  <c r="AG14" i="13"/>
  <c r="AG15" i="13"/>
  <c r="AG26" i="13"/>
  <c r="AG16" i="13"/>
  <c r="AG27" i="13"/>
  <c r="AG28" i="13"/>
  <c r="AG29" i="13"/>
  <c r="AG17" i="13"/>
  <c r="AG30" i="13"/>
  <c r="AG31" i="13"/>
  <c r="AG18" i="13"/>
  <c r="AG19" i="13"/>
  <c r="AG32" i="13"/>
  <c r="AG33" i="13"/>
  <c r="AG6" i="13"/>
  <c r="X7" i="13"/>
  <c r="X8" i="13"/>
  <c r="X9" i="13"/>
  <c r="X21" i="13"/>
  <c r="X10" i="13"/>
  <c r="X11" i="13"/>
  <c r="X22" i="13"/>
  <c r="X12" i="13"/>
  <c r="X23" i="13"/>
  <c r="X24" i="13"/>
  <c r="X13" i="13"/>
  <c r="X25" i="13"/>
  <c r="X14" i="13"/>
  <c r="X15" i="13"/>
  <c r="X26" i="13"/>
  <c r="X16" i="13"/>
  <c r="X27" i="13"/>
  <c r="X28" i="13"/>
  <c r="X29" i="13"/>
  <c r="X17" i="13"/>
  <c r="X30" i="13"/>
  <c r="X31" i="13"/>
  <c r="X18" i="13"/>
  <c r="X19" i="13"/>
  <c r="X32" i="13"/>
  <c r="X33" i="13"/>
  <c r="X6" i="13"/>
  <c r="F19" i="12"/>
  <c r="F20" i="12"/>
  <c r="F21" i="12"/>
  <c r="F22" i="12"/>
  <c r="F6" i="12"/>
  <c r="F23" i="12"/>
  <c r="F7" i="12"/>
  <c r="F8" i="12"/>
  <c r="F24" i="12"/>
  <c r="F25" i="12"/>
  <c r="F9" i="12"/>
  <c r="F16" i="12"/>
  <c r="F10" i="12"/>
  <c r="F11" i="12"/>
  <c r="F12" i="12"/>
  <c r="F13" i="12"/>
  <c r="F14" i="12"/>
  <c r="F26" i="12"/>
  <c r="F15" i="12"/>
  <c r="F18" i="12"/>
  <c r="O19" i="12"/>
  <c r="O20" i="12"/>
  <c r="O21" i="12"/>
  <c r="O22" i="12"/>
  <c r="O6" i="12"/>
  <c r="O23" i="12"/>
  <c r="O7" i="12"/>
  <c r="O8" i="12"/>
  <c r="O24" i="12"/>
  <c r="O25" i="12"/>
  <c r="O9" i="12"/>
  <c r="O16" i="12"/>
  <c r="O10" i="12"/>
  <c r="O11" i="12"/>
  <c r="O12" i="12"/>
  <c r="O13" i="12"/>
  <c r="O14" i="12"/>
  <c r="O26" i="12"/>
  <c r="O15" i="12"/>
  <c r="O18" i="12"/>
  <c r="X15" i="12"/>
  <c r="X19" i="12"/>
  <c r="X20" i="12"/>
  <c r="X21" i="12"/>
  <c r="X22" i="12"/>
  <c r="X6" i="12"/>
  <c r="X23" i="12"/>
  <c r="X7" i="12"/>
  <c r="X8" i="12"/>
  <c r="X24" i="12"/>
  <c r="X25" i="12"/>
  <c r="X9" i="12"/>
  <c r="X16" i="12"/>
  <c r="X10" i="12"/>
  <c r="X11" i="12"/>
  <c r="X12" i="12"/>
  <c r="X13" i="12"/>
  <c r="X14" i="12"/>
  <c r="X26" i="12"/>
  <c r="X18" i="12"/>
  <c r="AG19" i="12"/>
  <c r="AG20" i="12"/>
  <c r="AG21" i="12"/>
  <c r="AG22" i="12"/>
  <c r="AG6" i="12"/>
  <c r="AG23" i="12"/>
  <c r="AG7" i="12"/>
  <c r="AG8" i="12"/>
  <c r="AG24" i="12"/>
  <c r="AG25" i="12"/>
  <c r="AG9" i="12"/>
  <c r="AG16" i="12"/>
  <c r="AG10" i="12"/>
  <c r="AG11" i="12"/>
  <c r="AG12" i="12"/>
  <c r="AG13" i="12"/>
  <c r="AG14" i="12"/>
  <c r="AG26" i="12"/>
  <c r="AG15" i="12"/>
  <c r="AG18" i="12"/>
  <c r="AP19" i="12"/>
  <c r="AP20" i="12"/>
  <c r="AP21" i="12"/>
  <c r="AP22" i="12"/>
  <c r="AP6" i="12"/>
  <c r="AP23" i="12"/>
  <c r="AP7" i="12"/>
  <c r="AP8" i="12"/>
  <c r="AP24" i="12"/>
  <c r="AP25" i="12"/>
  <c r="AP9" i="12"/>
  <c r="AP16" i="12"/>
  <c r="AP10" i="12"/>
  <c r="AP11" i="12"/>
  <c r="AP12" i="12"/>
  <c r="AP13" i="12"/>
  <c r="AP14" i="12"/>
  <c r="AP26" i="12"/>
  <c r="AP15" i="12"/>
  <c r="AP18" i="12"/>
  <c r="AY19" i="12"/>
  <c r="AY20" i="12"/>
  <c r="AY21" i="12"/>
  <c r="AY22" i="12"/>
  <c r="AY6" i="12"/>
  <c r="AY23" i="12"/>
  <c r="AY7" i="12"/>
  <c r="AY8" i="12"/>
  <c r="AY24" i="12"/>
  <c r="AY25" i="12"/>
  <c r="AY9" i="12"/>
  <c r="AY16" i="12"/>
  <c r="AY10" i="12"/>
  <c r="AY11" i="12"/>
  <c r="AY12" i="12"/>
  <c r="AY13" i="12"/>
  <c r="AY14" i="12"/>
  <c r="AY26" i="12"/>
  <c r="AY15" i="12"/>
  <c r="AY18" i="12"/>
  <c r="AY7" i="6"/>
  <c r="AY15" i="6"/>
  <c r="AY16" i="6"/>
  <c r="AY17" i="6"/>
  <c r="AY18" i="6"/>
  <c r="AY19" i="6"/>
  <c r="AY8" i="6"/>
  <c r="AY9" i="6"/>
  <c r="AY20" i="6"/>
  <c r="AY21" i="6"/>
  <c r="AY22" i="6"/>
  <c r="AY10" i="6"/>
  <c r="AY11" i="6"/>
  <c r="AY12" i="6"/>
  <c r="AY13" i="6"/>
  <c r="AY6" i="6"/>
  <c r="AP7" i="6"/>
  <c r="AP15" i="6"/>
  <c r="AP16" i="6"/>
  <c r="AP17" i="6"/>
  <c r="AP18" i="6"/>
  <c r="AP19" i="6"/>
  <c r="AP8" i="6"/>
  <c r="AP9" i="6"/>
  <c r="AP20" i="6"/>
  <c r="AP21" i="6"/>
  <c r="AP22" i="6"/>
  <c r="AP10" i="6"/>
  <c r="AP11" i="6"/>
  <c r="AP12" i="6"/>
  <c r="AP13" i="6"/>
  <c r="AP6" i="6"/>
  <c r="AG7" i="6"/>
  <c r="AG15" i="6"/>
  <c r="AG16" i="6"/>
  <c r="AG17" i="6"/>
  <c r="AG18" i="6"/>
  <c r="AG19" i="6"/>
  <c r="AG8" i="6"/>
  <c r="AG9" i="6"/>
  <c r="AG20" i="6"/>
  <c r="AG21" i="6"/>
  <c r="AG22" i="6"/>
  <c r="AG10" i="6"/>
  <c r="AG11" i="6"/>
  <c r="AG12" i="6"/>
  <c r="AG13" i="6"/>
  <c r="AG6" i="6"/>
  <c r="X7" i="6"/>
  <c r="X15" i="6"/>
  <c r="X16" i="6"/>
  <c r="X17" i="6"/>
  <c r="X18" i="6"/>
  <c r="X19" i="6"/>
  <c r="X8" i="6"/>
  <c r="X9" i="6"/>
  <c r="X20" i="6"/>
  <c r="X21" i="6"/>
  <c r="X22" i="6"/>
  <c r="X10" i="6"/>
  <c r="X11" i="6"/>
  <c r="X12" i="6"/>
  <c r="X13" i="6"/>
  <c r="X6" i="6"/>
  <c r="O7" i="6"/>
  <c r="O15" i="6"/>
  <c r="O16" i="6"/>
  <c r="O17" i="6"/>
  <c r="O18" i="6"/>
  <c r="O19" i="6"/>
  <c r="O8" i="6"/>
  <c r="O9" i="6"/>
  <c r="O20" i="6"/>
  <c r="O21" i="6"/>
  <c r="O22" i="6"/>
  <c r="O10" i="6"/>
  <c r="O11" i="6"/>
  <c r="O12" i="6"/>
  <c r="O13" i="6"/>
  <c r="O6" i="6"/>
  <c r="F7" i="6"/>
  <c r="F15" i="6"/>
  <c r="F16" i="6"/>
  <c r="F17" i="6"/>
  <c r="F18" i="6"/>
  <c r="F19" i="6"/>
  <c r="F8" i="6"/>
  <c r="F9" i="6"/>
  <c r="F20" i="6"/>
  <c r="F21" i="6"/>
  <c r="F22" i="6"/>
  <c r="F10" i="6"/>
  <c r="F11" i="6"/>
  <c r="F12" i="6"/>
  <c r="F13" i="6"/>
  <c r="F6" i="6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B4" i="11"/>
  <c r="A4" i="1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B4" i="10"/>
  <c r="A4" i="10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4" i="7"/>
  <c r="B4" i="7"/>
  <c r="BO33" i="13" l="1"/>
  <c r="BJ33" i="13"/>
  <c r="AX33" i="13"/>
  <c r="AO33" i="13"/>
  <c r="AF33" i="13"/>
  <c r="W33" i="13"/>
  <c r="N33" i="13"/>
  <c r="E33" i="13"/>
  <c r="BO32" i="13"/>
  <c r="BJ32" i="13"/>
  <c r="AX32" i="13"/>
  <c r="AO32" i="13"/>
  <c r="AF32" i="13"/>
  <c r="W32" i="13"/>
  <c r="N32" i="13"/>
  <c r="E32" i="13"/>
  <c r="BO19" i="13"/>
  <c r="BJ19" i="13"/>
  <c r="AX19" i="13"/>
  <c r="AO19" i="13"/>
  <c r="AF19" i="13"/>
  <c r="W19" i="13"/>
  <c r="N19" i="13"/>
  <c r="E19" i="13"/>
  <c r="BO18" i="13"/>
  <c r="BJ18" i="13"/>
  <c r="AX18" i="13"/>
  <c r="AO18" i="13"/>
  <c r="AF18" i="13"/>
  <c r="W18" i="13"/>
  <c r="N18" i="13"/>
  <c r="E18" i="13"/>
  <c r="BO31" i="13"/>
  <c r="BJ31" i="13"/>
  <c r="AX31" i="13"/>
  <c r="AO31" i="13"/>
  <c r="AF31" i="13"/>
  <c r="W31" i="13"/>
  <c r="N31" i="13"/>
  <c r="E31" i="13"/>
  <c r="BO30" i="13"/>
  <c r="BJ30" i="13"/>
  <c r="AX30" i="13"/>
  <c r="AO30" i="13"/>
  <c r="AF30" i="13"/>
  <c r="W30" i="13"/>
  <c r="N30" i="13"/>
  <c r="E30" i="13"/>
  <c r="BO17" i="13"/>
  <c r="BJ17" i="13"/>
  <c r="AX17" i="13"/>
  <c r="AO17" i="13"/>
  <c r="AF17" i="13"/>
  <c r="W17" i="13"/>
  <c r="N17" i="13"/>
  <c r="E17" i="13"/>
  <c r="BO29" i="13"/>
  <c r="BJ29" i="13"/>
  <c r="AX29" i="13"/>
  <c r="AO29" i="13"/>
  <c r="AF29" i="13"/>
  <c r="W29" i="13"/>
  <c r="N29" i="13"/>
  <c r="E29" i="13"/>
  <c r="BO28" i="13"/>
  <c r="BJ28" i="13"/>
  <c r="AX28" i="13"/>
  <c r="AO28" i="13"/>
  <c r="AF28" i="13"/>
  <c r="W28" i="13"/>
  <c r="N28" i="13"/>
  <c r="E28" i="13"/>
  <c r="BO27" i="13"/>
  <c r="BJ27" i="13"/>
  <c r="AX27" i="13"/>
  <c r="AO27" i="13"/>
  <c r="AF27" i="13"/>
  <c r="W27" i="13"/>
  <c r="N27" i="13"/>
  <c r="E27" i="13"/>
  <c r="BO16" i="13"/>
  <c r="BJ16" i="13"/>
  <c r="AX16" i="13"/>
  <c r="AO16" i="13"/>
  <c r="AF16" i="13"/>
  <c r="W16" i="13"/>
  <c r="N16" i="13"/>
  <c r="E16" i="13"/>
  <c r="BO26" i="13"/>
  <c r="BJ26" i="13"/>
  <c r="AX26" i="13"/>
  <c r="AO26" i="13"/>
  <c r="AF26" i="13"/>
  <c r="W26" i="13"/>
  <c r="N26" i="13"/>
  <c r="E26" i="13"/>
  <c r="BO15" i="13"/>
  <c r="BJ15" i="13"/>
  <c r="AX15" i="13"/>
  <c r="AO15" i="13"/>
  <c r="AF15" i="13"/>
  <c r="W15" i="13"/>
  <c r="N15" i="13"/>
  <c r="E15" i="13"/>
  <c r="BO14" i="13"/>
  <c r="BJ14" i="13"/>
  <c r="AX14" i="13"/>
  <c r="AO14" i="13"/>
  <c r="AF14" i="13"/>
  <c r="W14" i="13"/>
  <c r="N14" i="13"/>
  <c r="E14" i="13"/>
  <c r="BO25" i="13"/>
  <c r="BJ25" i="13"/>
  <c r="AX25" i="13"/>
  <c r="AO25" i="13"/>
  <c r="AF25" i="13"/>
  <c r="W25" i="13"/>
  <c r="N25" i="13"/>
  <c r="E25" i="13"/>
  <c r="BO13" i="13"/>
  <c r="BJ13" i="13"/>
  <c r="AX13" i="13"/>
  <c r="AO13" i="13"/>
  <c r="AF13" i="13"/>
  <c r="W13" i="13"/>
  <c r="N13" i="13"/>
  <c r="E13" i="13"/>
  <c r="BO24" i="13"/>
  <c r="BJ24" i="13"/>
  <c r="AX24" i="13"/>
  <c r="AO24" i="13"/>
  <c r="AF24" i="13"/>
  <c r="W24" i="13"/>
  <c r="N24" i="13"/>
  <c r="E24" i="13"/>
  <c r="BO23" i="13"/>
  <c r="BJ23" i="13"/>
  <c r="AX23" i="13"/>
  <c r="AO23" i="13"/>
  <c r="AF23" i="13"/>
  <c r="W23" i="13"/>
  <c r="N23" i="13"/>
  <c r="E23" i="13"/>
  <c r="BO12" i="13"/>
  <c r="BJ12" i="13"/>
  <c r="AX12" i="13"/>
  <c r="AO12" i="13"/>
  <c r="AF12" i="13"/>
  <c r="W12" i="13"/>
  <c r="N12" i="13"/>
  <c r="E12" i="13"/>
  <c r="BO22" i="13"/>
  <c r="BJ22" i="13"/>
  <c r="AX22" i="13"/>
  <c r="AO22" i="13"/>
  <c r="AF22" i="13"/>
  <c r="W22" i="13"/>
  <c r="N22" i="13"/>
  <c r="E22" i="13"/>
  <c r="BO11" i="13"/>
  <c r="BJ11" i="13"/>
  <c r="AX11" i="13"/>
  <c r="AO11" i="13"/>
  <c r="AF11" i="13"/>
  <c r="W11" i="13"/>
  <c r="N11" i="13"/>
  <c r="E11" i="13"/>
  <c r="BO10" i="13"/>
  <c r="BJ10" i="13"/>
  <c r="AX10" i="13"/>
  <c r="AO10" i="13"/>
  <c r="AF10" i="13"/>
  <c r="W10" i="13"/>
  <c r="N10" i="13"/>
  <c r="E10" i="13"/>
  <c r="BO21" i="13"/>
  <c r="BJ21" i="13"/>
  <c r="AX21" i="13"/>
  <c r="AO21" i="13"/>
  <c r="AF21" i="13"/>
  <c r="W21" i="13"/>
  <c r="N21" i="13"/>
  <c r="E21" i="13"/>
  <c r="BO9" i="13"/>
  <c r="BJ9" i="13"/>
  <c r="AX9" i="13"/>
  <c r="AO9" i="13"/>
  <c r="AF9" i="13"/>
  <c r="W9" i="13"/>
  <c r="N9" i="13"/>
  <c r="E9" i="13"/>
  <c r="BO8" i="13"/>
  <c r="BJ8" i="13"/>
  <c r="AX8" i="13"/>
  <c r="AO8" i="13"/>
  <c r="AF8" i="13"/>
  <c r="W8" i="13"/>
  <c r="N8" i="13"/>
  <c r="E8" i="13"/>
  <c r="BO7" i="13"/>
  <c r="BJ7" i="13"/>
  <c r="AX7" i="13"/>
  <c r="AO7" i="13"/>
  <c r="AF7" i="13"/>
  <c r="W7" i="13"/>
  <c r="N7" i="13"/>
  <c r="E7" i="13"/>
  <c r="BO6" i="13"/>
  <c r="BJ6" i="13"/>
  <c r="AX6" i="13"/>
  <c r="AO6" i="13"/>
  <c r="AF6" i="13"/>
  <c r="W6" i="13"/>
  <c r="N6" i="13"/>
  <c r="E6" i="13"/>
  <c r="BO15" i="12"/>
  <c r="BJ15" i="12"/>
  <c r="AX15" i="12"/>
  <c r="AO15" i="12"/>
  <c r="AF15" i="12"/>
  <c r="W15" i="12"/>
  <c r="N15" i="12"/>
  <c r="E15" i="12"/>
  <c r="BO26" i="12"/>
  <c r="BJ26" i="12"/>
  <c r="AX26" i="12"/>
  <c r="AO26" i="12"/>
  <c r="AF26" i="12"/>
  <c r="W26" i="12"/>
  <c r="N26" i="12"/>
  <c r="E26" i="12"/>
  <c r="BO14" i="12"/>
  <c r="BJ14" i="12"/>
  <c r="AX14" i="12"/>
  <c r="AO14" i="12"/>
  <c r="AF14" i="12"/>
  <c r="W14" i="12"/>
  <c r="N14" i="12"/>
  <c r="E14" i="12"/>
  <c r="BO13" i="12"/>
  <c r="BJ13" i="12"/>
  <c r="AX13" i="12"/>
  <c r="AO13" i="12"/>
  <c r="AF13" i="12"/>
  <c r="W13" i="12"/>
  <c r="N13" i="12"/>
  <c r="E13" i="12"/>
  <c r="BO12" i="12"/>
  <c r="BJ12" i="12"/>
  <c r="AX12" i="12"/>
  <c r="AO12" i="12"/>
  <c r="AF12" i="12"/>
  <c r="W12" i="12"/>
  <c r="N12" i="12"/>
  <c r="E12" i="12"/>
  <c r="BO11" i="12"/>
  <c r="BJ11" i="12"/>
  <c r="AX11" i="12"/>
  <c r="AO11" i="12"/>
  <c r="AF11" i="12"/>
  <c r="W11" i="12"/>
  <c r="N11" i="12"/>
  <c r="E11" i="12"/>
  <c r="BO10" i="12"/>
  <c r="BJ10" i="12"/>
  <c r="AX10" i="12"/>
  <c r="AO10" i="12"/>
  <c r="AF10" i="12"/>
  <c r="W10" i="12"/>
  <c r="N10" i="12"/>
  <c r="E10" i="12"/>
  <c r="E22" i="12"/>
  <c r="N22" i="12"/>
  <c r="W22" i="12"/>
  <c r="AF22" i="12"/>
  <c r="AO22" i="12"/>
  <c r="AX22" i="12"/>
  <c r="BJ22" i="12"/>
  <c r="BO22" i="12"/>
  <c r="E23" i="12"/>
  <c r="N23" i="12"/>
  <c r="W23" i="12"/>
  <c r="AF23" i="12"/>
  <c r="AO23" i="12"/>
  <c r="AX23" i="12"/>
  <c r="BJ23" i="12"/>
  <c r="BO23" i="12"/>
  <c r="E8" i="12"/>
  <c r="N8" i="12"/>
  <c r="W8" i="12"/>
  <c r="AF8" i="12"/>
  <c r="AO8" i="12"/>
  <c r="AX8" i="12"/>
  <c r="BJ8" i="12"/>
  <c r="BO8" i="12"/>
  <c r="BO16" i="12"/>
  <c r="BJ16" i="12"/>
  <c r="AX16" i="12"/>
  <c r="AO16" i="12"/>
  <c r="AF16" i="12"/>
  <c r="W16" i="12"/>
  <c r="N16" i="12"/>
  <c r="E16" i="12"/>
  <c r="BO9" i="12"/>
  <c r="BJ9" i="12"/>
  <c r="AX9" i="12"/>
  <c r="AO9" i="12"/>
  <c r="AF9" i="12"/>
  <c r="W9" i="12"/>
  <c r="N9" i="12"/>
  <c r="E9" i="12"/>
  <c r="BO25" i="12"/>
  <c r="BJ25" i="12"/>
  <c r="AX25" i="12"/>
  <c r="AO25" i="12"/>
  <c r="AF25" i="12"/>
  <c r="W25" i="12"/>
  <c r="N25" i="12"/>
  <c r="E25" i="12"/>
  <c r="BO24" i="12"/>
  <c r="BJ24" i="12"/>
  <c r="AX24" i="12"/>
  <c r="AO24" i="12"/>
  <c r="AF24" i="12"/>
  <c r="W24" i="12"/>
  <c r="N24" i="12"/>
  <c r="E24" i="12"/>
  <c r="BO7" i="12"/>
  <c r="BJ7" i="12"/>
  <c r="AX7" i="12"/>
  <c r="AO7" i="12"/>
  <c r="AF7" i="12"/>
  <c r="W7" i="12"/>
  <c r="N7" i="12"/>
  <c r="E7" i="12"/>
  <c r="BO6" i="12"/>
  <c r="BJ6" i="12"/>
  <c r="AX6" i="12"/>
  <c r="AO6" i="12"/>
  <c r="AF6" i="12"/>
  <c r="W6" i="12"/>
  <c r="N6" i="12"/>
  <c r="E6" i="12"/>
  <c r="BO21" i="12"/>
  <c r="BJ21" i="12"/>
  <c r="AX21" i="12"/>
  <c r="AO21" i="12"/>
  <c r="AF21" i="12"/>
  <c r="W21" i="12"/>
  <c r="N21" i="12"/>
  <c r="E21" i="12"/>
  <c r="BO20" i="12"/>
  <c r="BJ20" i="12"/>
  <c r="AX20" i="12"/>
  <c r="AO20" i="12"/>
  <c r="AF20" i="12"/>
  <c r="W20" i="12"/>
  <c r="N20" i="12"/>
  <c r="E20" i="12"/>
  <c r="BO19" i="12"/>
  <c r="BJ19" i="12"/>
  <c r="AX19" i="12"/>
  <c r="AO19" i="12"/>
  <c r="AF19" i="12"/>
  <c r="W19" i="12"/>
  <c r="N19" i="12"/>
  <c r="E19" i="12"/>
  <c r="BO18" i="12"/>
  <c r="BJ18" i="12"/>
  <c r="AX18" i="12"/>
  <c r="AO18" i="12"/>
  <c r="AF18" i="12"/>
  <c r="W18" i="12"/>
  <c r="N18" i="12"/>
  <c r="E18" i="12"/>
  <c r="BP7" i="6"/>
  <c r="BP15" i="6"/>
  <c r="BP16" i="6"/>
  <c r="BP17" i="6"/>
  <c r="BP18" i="6"/>
  <c r="BP19" i="6"/>
  <c r="BP8" i="6"/>
  <c r="BP9" i="6"/>
  <c r="BP20" i="6"/>
  <c r="BP21" i="6"/>
  <c r="BP22" i="6"/>
  <c r="BP10" i="6"/>
  <c r="BP11" i="6"/>
  <c r="BP12" i="6"/>
  <c r="BP13" i="6"/>
  <c r="BP6" i="6"/>
  <c r="AX13" i="6"/>
  <c r="AX12" i="6"/>
  <c r="AX11" i="6"/>
  <c r="AX10" i="6"/>
  <c r="AX22" i="6"/>
  <c r="AX21" i="6"/>
  <c r="AX20" i="6"/>
  <c r="AX9" i="6"/>
  <c r="AX8" i="6"/>
  <c r="AX19" i="6"/>
  <c r="AX18" i="6"/>
  <c r="AX17" i="6"/>
  <c r="AX16" i="6"/>
  <c r="AX15" i="6"/>
  <c r="AX7" i="6"/>
  <c r="AX6" i="6"/>
  <c r="AO13" i="6"/>
  <c r="AO12" i="6"/>
  <c r="AO11" i="6"/>
  <c r="AO10" i="6"/>
  <c r="AO22" i="6"/>
  <c r="AO21" i="6"/>
  <c r="AO20" i="6"/>
  <c r="AO9" i="6"/>
  <c r="AO8" i="6"/>
  <c r="AO19" i="6"/>
  <c r="AO18" i="6"/>
  <c r="AO17" i="6"/>
  <c r="AO16" i="6"/>
  <c r="AO15" i="6"/>
  <c r="AO7" i="6"/>
  <c r="AO6" i="6"/>
  <c r="AF13" i="6"/>
  <c r="AF12" i="6"/>
  <c r="AF11" i="6"/>
  <c r="AF10" i="6"/>
  <c r="AF22" i="6"/>
  <c r="AF21" i="6"/>
  <c r="AF20" i="6"/>
  <c r="AF9" i="6"/>
  <c r="AF8" i="6"/>
  <c r="AF19" i="6"/>
  <c r="AF18" i="6"/>
  <c r="AF17" i="6"/>
  <c r="AF16" i="6"/>
  <c r="AF15" i="6"/>
  <c r="AF7" i="6"/>
  <c r="AF6" i="6"/>
  <c r="W6" i="6"/>
  <c r="W7" i="6"/>
  <c r="W15" i="6"/>
  <c r="W16" i="6"/>
  <c r="W17" i="6"/>
  <c r="W18" i="6"/>
  <c r="W19" i="6"/>
  <c r="W8" i="6"/>
  <c r="W9" i="6"/>
  <c r="W20" i="6"/>
  <c r="W21" i="6"/>
  <c r="W22" i="6"/>
  <c r="W10" i="6"/>
  <c r="W11" i="6"/>
  <c r="W12" i="6"/>
  <c r="W13" i="6"/>
  <c r="BJ6" i="6"/>
  <c r="BJ7" i="6"/>
  <c r="BJ15" i="6"/>
  <c r="BJ16" i="6"/>
  <c r="BJ17" i="6"/>
  <c r="BJ18" i="6"/>
  <c r="BJ19" i="6"/>
  <c r="BJ8" i="6"/>
  <c r="BJ9" i="6"/>
  <c r="BJ20" i="6"/>
  <c r="BJ21" i="6"/>
  <c r="BJ22" i="6"/>
  <c r="BJ10" i="6"/>
  <c r="BJ11" i="6"/>
  <c r="BJ12" i="6"/>
  <c r="BJ13" i="6"/>
  <c r="N13" i="6"/>
  <c r="N12" i="6"/>
  <c r="N11" i="6"/>
  <c r="N10" i="6"/>
  <c r="N22" i="6"/>
  <c r="N21" i="6"/>
  <c r="N20" i="6"/>
  <c r="N9" i="6"/>
  <c r="N8" i="6"/>
  <c r="N19" i="6"/>
  <c r="N18" i="6"/>
  <c r="N17" i="6"/>
  <c r="N16" i="6"/>
  <c r="N15" i="6"/>
  <c r="N7" i="6"/>
  <c r="N6" i="6"/>
  <c r="E7" i="6"/>
  <c r="E15" i="6"/>
  <c r="E16" i="6"/>
  <c r="E17" i="6"/>
  <c r="E18" i="6"/>
  <c r="E19" i="6"/>
  <c r="E8" i="6"/>
  <c r="E9" i="6"/>
  <c r="E20" i="6"/>
  <c r="E21" i="6"/>
  <c r="E22" i="6"/>
  <c r="E10" i="6"/>
  <c r="E11" i="6"/>
  <c r="E13" i="6"/>
  <c r="E6" i="6"/>
  <c r="BK19" i="6" l="1"/>
  <c r="BK17" i="13"/>
  <c r="C17" i="13" s="1"/>
  <c r="BK32" i="13"/>
  <c r="BK10" i="12"/>
  <c r="BK13" i="12"/>
  <c r="BK14" i="12"/>
  <c r="BK26" i="12"/>
  <c r="BK11" i="12"/>
  <c r="BK12" i="12"/>
  <c r="BK15" i="12"/>
  <c r="BK22" i="6"/>
  <c r="BK8" i="6"/>
  <c r="BK16" i="6"/>
  <c r="BK13" i="6"/>
  <c r="BK12" i="6"/>
  <c r="BK21" i="6"/>
  <c r="BK9" i="6"/>
  <c r="BK11" i="6"/>
  <c r="BK18" i="6"/>
  <c r="BK17" i="6"/>
  <c r="BK15" i="6"/>
  <c r="BK6" i="6"/>
  <c r="BK10" i="6"/>
  <c r="BK20" i="6"/>
  <c r="BK7" i="6"/>
  <c r="BK14" i="13"/>
  <c r="BK27" i="13"/>
  <c r="BK28" i="13"/>
  <c r="BK30" i="13"/>
  <c r="C30" i="13" s="1"/>
  <c r="BK31" i="13"/>
  <c r="BK33" i="13"/>
  <c r="BK18" i="13"/>
  <c r="BK19" i="13"/>
  <c r="BK8" i="13"/>
  <c r="C8" i="13" s="1"/>
  <c r="BK9" i="13"/>
  <c r="C9" i="13" s="1"/>
  <c r="BK11" i="13"/>
  <c r="C11" i="13" s="1"/>
  <c r="BK22" i="13"/>
  <c r="C22" i="13" s="1"/>
  <c r="BK24" i="13"/>
  <c r="C24" i="13" s="1"/>
  <c r="BK13" i="13"/>
  <c r="C13" i="13" s="1"/>
  <c r="BK15" i="13"/>
  <c r="BK26" i="13"/>
  <c r="BK29" i="13"/>
  <c r="BK6" i="13"/>
  <c r="C6" i="13" s="1"/>
  <c r="BK7" i="13"/>
  <c r="C7" i="13" s="1"/>
  <c r="BK21" i="13"/>
  <c r="C21" i="13" s="1"/>
  <c r="BK10" i="13"/>
  <c r="C10" i="13" s="1"/>
  <c r="BK12" i="13"/>
  <c r="C12" i="13" s="1"/>
  <c r="BK23" i="13"/>
  <c r="C23" i="13" s="1"/>
  <c r="BK25" i="13"/>
  <c r="C25" i="13" s="1"/>
  <c r="BK16" i="13"/>
  <c r="BK22" i="12"/>
  <c r="C22" i="12" s="1"/>
  <c r="BK23" i="12"/>
  <c r="C23" i="12" s="1"/>
  <c r="BK8" i="12"/>
  <c r="C8" i="12" s="1"/>
  <c r="BK24" i="12"/>
  <c r="C24" i="12" s="1"/>
  <c r="BK16" i="12"/>
  <c r="C16" i="12" s="1"/>
  <c r="BK21" i="12"/>
  <c r="C21" i="12" s="1"/>
  <c r="BK18" i="12"/>
  <c r="C18" i="12" s="1"/>
  <c r="BK20" i="12"/>
  <c r="C20" i="12" s="1"/>
  <c r="BK9" i="12"/>
  <c r="C9" i="12" s="1"/>
  <c r="BK19" i="12"/>
  <c r="C19" i="12" s="1"/>
  <c r="BK6" i="12"/>
  <c r="C6" i="12" s="1"/>
  <c r="BK7" i="12"/>
  <c r="C7" i="12" s="1"/>
  <c r="BK25" i="12"/>
  <c r="C25" i="12" s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C1" i="11"/>
  <c r="C2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C1" i="10"/>
  <c r="C2" i="10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C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BO7" i="6" l="1"/>
  <c r="BO15" i="6"/>
  <c r="BO16" i="6"/>
  <c r="BO17" i="6"/>
  <c r="BO18" i="6"/>
  <c r="BO19" i="6"/>
  <c r="BO8" i="6"/>
  <c r="BO9" i="6"/>
  <c r="BO20" i="6"/>
  <c r="BO21" i="6"/>
  <c r="BO22" i="6"/>
  <c r="BO10" i="6"/>
  <c r="BO11" i="6"/>
  <c r="BO12" i="6"/>
  <c r="BO13" i="6"/>
  <c r="BO6" i="6"/>
  <c r="C11" i="6" l="1"/>
  <c r="C6" i="6"/>
  <c r="C10" i="6"/>
  <c r="C9" i="6"/>
  <c r="C7" i="6"/>
  <c r="C18" i="6"/>
  <c r="C21" i="6"/>
  <c r="C20" i="6"/>
  <c r="C19" i="6"/>
  <c r="C12" i="6"/>
  <c r="C17" i="6"/>
  <c r="C15" i="6"/>
  <c r="C22" i="6"/>
  <c r="C8" i="6"/>
  <c r="C16" i="6"/>
  <c r="C13" i="6"/>
</calcChain>
</file>

<file path=xl/sharedStrings.xml><?xml version="1.0" encoding="utf-8"?>
<sst xmlns="http://schemas.openxmlformats.org/spreadsheetml/2006/main" count="641" uniqueCount="162">
  <si>
    <t>№ п.п</t>
  </si>
  <si>
    <t>Фамилия И.О.</t>
  </si>
  <si>
    <t>Балл</t>
  </si>
  <si>
    <t>Оценка</t>
  </si>
  <si>
    <t>?</t>
  </si>
  <si>
    <t>Баллы</t>
  </si>
  <si>
    <t>Аттестация</t>
  </si>
  <si>
    <t>Дата</t>
  </si>
  <si>
    <t>gitlab</t>
  </si>
  <si>
    <t>Архипов Д.Е.</t>
  </si>
  <si>
    <t>Главатских А.А.</t>
  </si>
  <si>
    <t>Глушак С.В.</t>
  </si>
  <si>
    <t>Голанов А.С.</t>
  </si>
  <si>
    <t>Долин К.С.</t>
  </si>
  <si>
    <t>Жамойдо И.С.</t>
  </si>
  <si>
    <t>Захматов Г.С.</t>
  </si>
  <si>
    <t>Карелов Д.И.</t>
  </si>
  <si>
    <t>Кекеев Д.Э.</t>
  </si>
  <si>
    <t>Кудрявцев А.С.</t>
  </si>
  <si>
    <t>Мощенков А.С.</t>
  </si>
  <si>
    <t>Мяльдзин Р.А.</t>
  </si>
  <si>
    <t>Показаньев Н.Д.</t>
  </si>
  <si>
    <t>Садовников Е.Ю.</t>
  </si>
  <si>
    <t>Шаманский В.Ю.</t>
  </si>
  <si>
    <t>Ширнин С.В.</t>
  </si>
  <si>
    <t>Шишкин В.Н.</t>
  </si>
  <si>
    <t>Беляков А.П.</t>
  </si>
  <si>
    <t>Бурыкин В.О.</t>
  </si>
  <si>
    <t>Власов Я.В.</t>
  </si>
  <si>
    <t>Воронцов В.А.</t>
  </si>
  <si>
    <t>Гаврилов Н.А.</t>
  </si>
  <si>
    <t>Гудыма М.А.</t>
  </si>
  <si>
    <t>Гуляев В.К.</t>
  </si>
  <si>
    <t>Давыдов Д.Д.</t>
  </si>
  <si>
    <t>Доценко А.С.</t>
  </si>
  <si>
    <t>Жуков Д.Ю</t>
  </si>
  <si>
    <t>Константинов П.А.</t>
  </si>
  <si>
    <t>Кошелев Н.В.</t>
  </si>
  <si>
    <t>Крюков Н.В.</t>
  </si>
  <si>
    <t>Кудинов Е.М.</t>
  </si>
  <si>
    <t>Лепешев Р.А.</t>
  </si>
  <si>
    <t>Маевский А.Л.</t>
  </si>
  <si>
    <t>Миргород А.С.</t>
  </si>
  <si>
    <t>Мушкаров Д.Н.</t>
  </si>
  <si>
    <t>Назаров А.Л.</t>
  </si>
  <si>
    <t>Пивоваров А.Д.</t>
  </si>
  <si>
    <t>Поздняков Н.С.</t>
  </si>
  <si>
    <t>Полевщиков Р.А.</t>
  </si>
  <si>
    <t>Сенькин Н.С.</t>
  </si>
  <si>
    <t>Сыртланов К.В.</t>
  </si>
  <si>
    <t>Тишкин И.А.</t>
  </si>
  <si>
    <t>Уразбахтин Д.Э.</t>
  </si>
  <si>
    <t>Авдеев А.А.</t>
  </si>
  <si>
    <t>Акулинушкин О.В.</t>
  </si>
  <si>
    <t>Болдин К.В.</t>
  </si>
  <si>
    <t>Бондаренко И.И.</t>
  </si>
  <si>
    <t>Боровков Г.С.</t>
  </si>
  <si>
    <t>Веригин Д.Д.</t>
  </si>
  <si>
    <t>Дащинский Н.Д.</t>
  </si>
  <si>
    <t>Дорофеев В.А.</t>
  </si>
  <si>
    <t>Кожушний Э.В.</t>
  </si>
  <si>
    <t>Медведев А.И.</t>
  </si>
  <si>
    <t>Медов П.А.</t>
  </si>
  <si>
    <t>Михеев С.И.</t>
  </si>
  <si>
    <t>Обухов Д.В.</t>
  </si>
  <si>
    <t>Петухов Д.А.</t>
  </si>
  <si>
    <t>Сергеев И.А.</t>
  </si>
  <si>
    <t>Смирнов А.Ю.</t>
  </si>
  <si>
    <t>Снеговской П.С.</t>
  </si>
  <si>
    <t>Степанов А.А.</t>
  </si>
  <si>
    <t>Чикунов В.Е.</t>
  </si>
  <si>
    <t>Шентяпин И.Д.</t>
  </si>
  <si>
    <t>Вес оценки</t>
  </si>
  <si>
    <t>Красные</t>
  </si>
  <si>
    <t>Зеленые</t>
  </si>
  <si>
    <t>Желтые</t>
  </si>
  <si>
    <t>Примечание</t>
  </si>
  <si>
    <t>ПЗ-8</t>
  </si>
  <si>
    <t>С-3.1</t>
  </si>
  <si>
    <t>С-3.2</t>
  </si>
  <si>
    <t>ПЗ-9.1</t>
  </si>
  <si>
    <t>ПЗ-9.2</t>
  </si>
  <si>
    <t>С-4</t>
  </si>
  <si>
    <t>ПЗ-10.1</t>
  </si>
  <si>
    <t>ПЗ-10.2</t>
  </si>
  <si>
    <t>ПЗ-11.1</t>
  </si>
  <si>
    <t>ПЗ-11.2</t>
  </si>
  <si>
    <t>ПЗ-12.1</t>
  </si>
  <si>
    <t>ПЗ-12.2</t>
  </si>
  <si>
    <t>С-5</t>
  </si>
  <si>
    <t>ПЗ-13.1</t>
  </si>
  <si>
    <t>ПЗ-13.2</t>
  </si>
  <si>
    <t>Порядок захода на экзамен</t>
  </si>
  <si>
    <t>Код</t>
  </si>
  <si>
    <t>Тесты</t>
  </si>
  <si>
    <t>Долгосрок</t>
  </si>
  <si>
    <t>Экзамен</t>
  </si>
  <si>
    <t>1 Бинарное дерево.</t>
  </si>
  <si>
    <t>2 АВЛ-дерево.</t>
  </si>
  <si>
    <t>3 Красно-черное дерево.</t>
  </si>
  <si>
    <t>4 В-дерево.</t>
  </si>
  <si>
    <t>5 Оптимальное бинарное дерево поиска.</t>
  </si>
  <si>
    <t>6 Куча.</t>
  </si>
  <si>
    <t>7 Хеш-таблица с разрешением коллизий с помощью связных списков.</t>
  </si>
  <si>
    <t>8 Префиксное дерево.</t>
  </si>
  <si>
    <t>9 Поиск подстроки в строке. Алгоритм Кнута-Морриса-Пратта. Операция поиска.</t>
  </si>
  <si>
    <t>10 Поиск подстроки в строке. Алгоритм Бойера-Мура.</t>
  </si>
  <si>
    <t>11 Поиск подстроки в строке. Алгоритм Рабина-Карпа.</t>
  </si>
  <si>
    <t>12 Поиск подстроки в строке. Конечный автомат.</t>
  </si>
  <si>
    <t>13 Алгоритм сортировки «обменная».</t>
  </si>
  <si>
    <t>14 Алгоритм сортировки «вставкой».</t>
  </si>
  <si>
    <t>15 Алгоритм сортировки Шелла.</t>
  </si>
  <si>
    <t>16 Алгоритм сортировки «выбором».</t>
  </si>
  <si>
    <t>18 Алгоритм сортировки «слиянием».</t>
  </si>
  <si>
    <t>17 Алгоритм пирамидальной сортировки.</t>
  </si>
  <si>
    <t>19 Алгоритм быстрой сортировки.</t>
  </si>
  <si>
    <t>20 Алгоритм цифровой сортировки.</t>
  </si>
  <si>
    <t>21 Поиск в ширину в неориентированном графе с помощью матрицы смежности.</t>
  </si>
  <si>
    <t>22 Поиск в глубину в неориентированном графе с помощью матрицы смежности.</t>
  </si>
  <si>
    <t>23 Поиск в ширину в ориентированном графе с помощью списка смежности.</t>
  </si>
  <si>
    <t>24 Поиск в глубину в ориентированном графе с помощью списка смежности.</t>
  </si>
  <si>
    <t>25 Построение минимального остовного дерева. Алгоритм Крускала.</t>
  </si>
  <si>
    <t>26 Построение минимального остовного дерева. Алгоритм Прима.</t>
  </si>
  <si>
    <t>27 Нахождение кратчайших путей в графе. Алгоритм Беллмана-Форда.</t>
  </si>
  <si>
    <t>28 Нахождение кратчайших путей в графе. Алгоритм Дейкстры.</t>
  </si>
  <si>
    <t>29 Нахождение кратчайших путей в ориентированном ациклическом графе.</t>
  </si>
  <si>
    <t>30 Выделение сильносвязных компонент в ориентированном графе.</t>
  </si>
  <si>
    <t>Летучка</t>
  </si>
  <si>
    <t>Структуры (03.03)</t>
  </si>
  <si>
    <t>Деревья (07.04)</t>
  </si>
  <si>
    <t>Поиск (08.04)</t>
  </si>
  <si>
    <t>Сортировка (22.04)</t>
  </si>
  <si>
    <t>Граф (19.05)</t>
  </si>
  <si>
    <t>Граф пути (21.05)</t>
  </si>
  <si>
    <t>Тема долгосрока</t>
  </si>
  <si>
    <t>Структуры (05.03)</t>
  </si>
  <si>
    <t>Деревья (03.04)</t>
  </si>
  <si>
    <t>Поиск (06.04)</t>
  </si>
  <si>
    <t>Сортировка (13.05)</t>
  </si>
  <si>
    <t>Граф (18.05)</t>
  </si>
  <si>
    <t>Граф пути (30.05)</t>
  </si>
  <si>
    <t>Вариант</t>
  </si>
  <si>
    <t>Н</t>
  </si>
  <si>
    <t>Подгруппа Ляховец Д.С.</t>
  </si>
  <si>
    <t>Подгруппа Кузнецов А.В.</t>
  </si>
  <si>
    <t>зачет</t>
  </si>
  <si>
    <t>+</t>
  </si>
  <si>
    <t>К</t>
  </si>
  <si>
    <t>Б</t>
  </si>
  <si>
    <t>Структуры (02.03)</t>
  </si>
  <si>
    <t>Деревья (18.03)</t>
  </si>
  <si>
    <t>Поиск (13.04)</t>
  </si>
  <si>
    <t>Сортировка (16.04)</t>
  </si>
  <si>
    <t>Граф (28.05)</t>
  </si>
  <si>
    <t>Граф пути (04.06)</t>
  </si>
  <si>
    <t>O(n)</t>
  </si>
  <si>
    <t>летучка</t>
  </si>
  <si>
    <t>ПЗ</t>
  </si>
  <si>
    <t>-</t>
  </si>
  <si>
    <t>*</t>
  </si>
  <si>
    <t>5-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</si>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</sst>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"/>
      <family val="1"/>
    </font>
    <font>
      <b/>
      <sz val="12"/>
      <color theme="1"/>
      <name val="Times"/>
      <family val="1"/>
    </font>
    <font>
      <b/>
      <sz val="30"/>
      <color rgb="FF00B050"/>
      <name val="Times"/>
      <family val="1"/>
    </font>
    <font>
      <b/>
      <sz val="11"/>
      <color theme="1"/>
      <name val="Times"/>
      <family val="1"/>
    </font>
    <font>
      <b/>
      <sz val="14"/>
      <color theme="1"/>
      <name val="Times"/>
      <family val="1"/>
    </font>
    <font>
      <sz val="12"/>
      <color rgb="FF000000"/>
      <name val="Times New Roman"/>
      <family val="1"/>
      <charset val="204"/>
    </font>
    <font>
      <b/>
      <sz val="11"/>
      <color theme="1"/>
      <name val="Times"/>
      <charset val="204"/>
    </font>
    <font>
      <b/>
      <sz val="14"/>
      <color theme="1"/>
      <name val="Times"/>
    </font>
    <font>
      <sz val="14"/>
      <color theme="1"/>
      <name val="Times"/>
    </font>
    <font>
      <sz val="12"/>
      <color theme="1"/>
      <name val="Times New Roman"/>
      <family val="1"/>
      <charset val="204"/>
    </font>
    <font>
      <b/>
      <sz val="12"/>
      <color theme="1"/>
      <name val="Times"/>
      <charset val="204"/>
    </font>
    <font>
      <b/>
      <sz val="14"/>
      <name val="Times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22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11" xfId="0" applyNumberFormat="1" applyFont="1" applyBorder="1" applyAlignment="1">
      <alignment horizontal="center" vertical="center" textRotation="90"/>
    </xf>
    <xf numFmtId="0" fontId="1" fillId="0" borderId="28" xfId="0" applyFont="1" applyBorder="1"/>
    <xf numFmtId="0" fontId="1" fillId="0" borderId="10" xfId="0" applyFont="1" applyBorder="1"/>
    <xf numFmtId="0" fontId="1" fillId="0" borderId="20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21" xfId="0" applyFont="1" applyBorder="1"/>
    <xf numFmtId="0" fontId="4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8" xfId="0" applyFont="1" applyBorder="1"/>
    <xf numFmtId="0" fontId="1" fillId="0" borderId="0" xfId="0" applyFont="1" applyFill="1"/>
    <xf numFmtId="0" fontId="4" fillId="0" borderId="17" xfId="0" applyFont="1" applyBorder="1"/>
    <xf numFmtId="0" fontId="4" fillId="0" borderId="29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/>
    </xf>
    <xf numFmtId="0" fontId="1" fillId="0" borderId="48" xfId="0" applyFont="1" applyBorder="1"/>
    <xf numFmtId="0" fontId="2" fillId="0" borderId="43" xfId="0" applyFont="1" applyBorder="1" applyAlignment="1">
      <alignment horizontal="center" textRotation="90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47" xfId="0" applyFont="1" applyBorder="1"/>
    <xf numFmtId="0" fontId="3" fillId="0" borderId="45" xfId="0" applyNumberFormat="1" applyFont="1" applyBorder="1" applyAlignment="1">
      <alignment horizontal="center" vertical="center" textRotation="90"/>
    </xf>
    <xf numFmtId="0" fontId="4" fillId="0" borderId="45" xfId="0" applyFont="1" applyBorder="1"/>
    <xf numFmtId="0" fontId="4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36" xfId="0" applyNumberFormat="1" applyFont="1" applyBorder="1"/>
    <xf numFmtId="0" fontId="0" fillId="0" borderId="0" xfId="0" applyFill="1"/>
    <xf numFmtId="0" fontId="7" fillId="0" borderId="9" xfId="0" applyFont="1" applyBorder="1"/>
    <xf numFmtId="0" fontId="7" fillId="0" borderId="10" xfId="0" applyFont="1" applyBorder="1"/>
    <xf numFmtId="0" fontId="1" fillId="0" borderId="2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2" xfId="0" applyFont="1" applyBorder="1"/>
    <xf numFmtId="0" fontId="7" fillId="0" borderId="1" xfId="0" applyFont="1" applyBorder="1"/>
    <xf numFmtId="0" fontId="3" fillId="0" borderId="11" xfId="0" applyNumberFormat="1" applyFont="1" applyBorder="1" applyAlignment="1">
      <alignment horizontal="center" vertical="center"/>
    </xf>
    <xf numFmtId="16" fontId="1" fillId="0" borderId="18" xfId="0" applyNumberFormat="1" applyFont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7" fillId="0" borderId="1" xfId="0" applyFont="1" applyFill="1" applyBorder="1"/>
    <xf numFmtId="0" fontId="2" fillId="0" borderId="0" xfId="0" applyFont="1" applyFill="1" applyBorder="1" applyAlignment="1">
      <alignment horizont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41" xfId="0" applyFont="1" applyBorder="1"/>
    <xf numFmtId="0" fontId="4" fillId="2" borderId="29" xfId="0" applyFont="1" applyFill="1" applyBorder="1"/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/>
    <xf numFmtId="0" fontId="2" fillId="5" borderId="42" xfId="0" applyFont="1" applyFill="1" applyBorder="1" applyAlignment="1">
      <alignment horizontal="center" textRotation="90"/>
    </xf>
    <xf numFmtId="0" fontId="4" fillId="5" borderId="44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textRotation="90"/>
    </xf>
    <xf numFmtId="0" fontId="4" fillId="5" borderId="0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49" xfId="0" applyFont="1" applyFill="1" applyBorder="1"/>
    <xf numFmtId="0" fontId="1" fillId="5" borderId="0" xfId="0" applyFont="1" applyFill="1"/>
    <xf numFmtId="0" fontId="7" fillId="5" borderId="41" xfId="0" applyFont="1" applyFill="1" applyBorder="1"/>
    <xf numFmtId="0" fontId="7" fillId="6" borderId="48" xfId="0" applyFont="1" applyFill="1" applyBorder="1"/>
    <xf numFmtId="0" fontId="7" fillId="0" borderId="6" xfId="0" applyFont="1" applyBorder="1"/>
    <xf numFmtId="16" fontId="1" fillId="0" borderId="12" xfId="0" applyNumberFormat="1" applyFont="1" applyBorder="1"/>
    <xf numFmtId="16" fontId="1" fillId="0" borderId="13" xfId="0" applyNumberFormat="1" applyFont="1" applyBorder="1"/>
    <xf numFmtId="0" fontId="4" fillId="0" borderId="54" xfId="0" applyFont="1" applyBorder="1"/>
    <xf numFmtId="0" fontId="4" fillId="2" borderId="30" xfId="0" applyFont="1" applyFill="1" applyBorder="1"/>
    <xf numFmtId="0" fontId="4" fillId="0" borderId="54" xfId="0" applyFont="1" applyBorder="1" applyAlignment="1">
      <alignment horizontal="center" vertical="center"/>
    </xf>
    <xf numFmtId="0" fontId="7" fillId="6" borderId="47" xfId="0" applyFont="1" applyFill="1" applyBorder="1"/>
    <xf numFmtId="0" fontId="7" fillId="4" borderId="1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0" borderId="0" xfId="0" applyFont="1"/>
    <xf numFmtId="0" fontId="8" fillId="5" borderId="0" xfId="0" applyFont="1" applyFill="1"/>
    <xf numFmtId="0" fontId="8" fillId="3" borderId="0" xfId="0" applyFont="1" applyFill="1"/>
    <xf numFmtId="0" fontId="8" fillId="6" borderId="0" xfId="0" applyFont="1" applyFill="1"/>
    <xf numFmtId="0" fontId="4" fillId="0" borderId="23" xfId="0" applyFont="1" applyBorder="1" applyAlignment="1">
      <alignment horizontal="center"/>
    </xf>
    <xf numFmtId="0" fontId="2" fillId="0" borderId="42" xfId="0" applyFont="1" applyBorder="1" applyAlignment="1">
      <alignment horizontal="center" textRotation="90"/>
    </xf>
    <xf numFmtId="0" fontId="2" fillId="0" borderId="23" xfId="0" applyFont="1" applyBorder="1" applyAlignment="1">
      <alignment horizontal="center" textRotation="90"/>
    </xf>
    <xf numFmtId="0" fontId="1" fillId="4" borderId="12" xfId="0" applyFont="1" applyFill="1" applyBorder="1"/>
    <xf numFmtId="0" fontId="6" fillId="0" borderId="51" xfId="0" applyFont="1" applyFill="1" applyBorder="1" applyAlignment="1">
      <alignment horizontal="justify" wrapText="1"/>
    </xf>
    <xf numFmtId="0" fontId="0" fillId="4" borderId="1" xfId="0" applyFill="1" applyBorder="1"/>
    <xf numFmtId="0" fontId="1" fillId="4" borderId="1" xfId="0" applyFont="1" applyFill="1" applyBorder="1"/>
    <xf numFmtId="0" fontId="10" fillId="0" borderId="29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164" fontId="1" fillId="0" borderId="36" xfId="0" applyNumberFormat="1" applyFont="1" applyBorder="1" applyAlignment="1">
      <alignment textRotation="90" wrapText="1"/>
    </xf>
    <xf numFmtId="0" fontId="9" fillId="4" borderId="0" xfId="0" applyFont="1" applyFill="1"/>
    <xf numFmtId="0" fontId="1" fillId="4" borderId="0" xfId="0" applyFont="1" applyFill="1"/>
    <xf numFmtId="0" fontId="7" fillId="4" borderId="3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4" fillId="4" borderId="52" xfId="0" applyFont="1" applyFill="1" applyBorder="1"/>
    <xf numFmtId="0" fontId="4" fillId="4" borderId="55" xfId="0" applyFont="1" applyFill="1" applyBorder="1"/>
    <xf numFmtId="0" fontId="4" fillId="4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2" borderId="36" xfId="0" applyFont="1" applyFill="1" applyBorder="1"/>
    <xf numFmtId="0" fontId="4" fillId="2" borderId="37" xfId="0" applyFont="1" applyFill="1" applyBorder="1"/>
    <xf numFmtId="0" fontId="4" fillId="4" borderId="56" xfId="0" applyFont="1" applyFill="1" applyBorder="1" applyAlignment="1">
      <alignment horizontal="center" vertical="center"/>
    </xf>
    <xf numFmtId="0" fontId="7" fillId="0" borderId="18" xfId="0" applyFont="1" applyFill="1" applyBorder="1"/>
    <xf numFmtId="0" fontId="1" fillId="0" borderId="12" xfId="0" applyFont="1" applyFill="1" applyBorder="1"/>
    <xf numFmtId="0" fontId="7" fillId="0" borderId="12" xfId="0" applyFont="1" applyFill="1" applyBorder="1"/>
    <xf numFmtId="0" fontId="1" fillId="0" borderId="13" xfId="0" applyFont="1" applyFill="1" applyBorder="1"/>
    <xf numFmtId="0" fontId="1" fillId="0" borderId="18" xfId="0" applyFont="1" applyFill="1" applyBorder="1"/>
    <xf numFmtId="0" fontId="4" fillId="4" borderId="57" xfId="0" applyFont="1" applyFill="1" applyBorder="1"/>
    <xf numFmtId="0" fontId="4" fillId="2" borderId="39" xfId="0" applyFont="1" applyFill="1" applyBorder="1"/>
    <xf numFmtId="0" fontId="4" fillId="4" borderId="58" xfId="0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4" borderId="24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7" fillId="4" borderId="8" xfId="0" applyFont="1" applyFill="1" applyBorder="1"/>
    <xf numFmtId="0" fontId="7" fillId="6" borderId="41" xfId="0" applyFont="1" applyFill="1" applyBorder="1"/>
    <xf numFmtId="0" fontId="4" fillId="0" borderId="53" xfId="0" applyFont="1" applyBorder="1" applyAlignment="1">
      <alignment horizontal="center" vertical="center"/>
    </xf>
    <xf numFmtId="0" fontId="4" fillId="4" borderId="59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7" borderId="54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53" xfId="0" applyFont="1" applyFill="1" applyBorder="1" applyAlignment="1">
      <alignment vertical="center"/>
    </xf>
    <xf numFmtId="0" fontId="1" fillId="7" borderId="0" xfId="0" applyFont="1" applyFill="1" applyBorder="1" applyAlignment="1"/>
    <xf numFmtId="0" fontId="1" fillId="7" borderId="12" xfId="0" applyFont="1" applyFill="1" applyBorder="1" applyAlignment="1"/>
    <xf numFmtId="0" fontId="4" fillId="0" borderId="53" xfId="0" applyFont="1" applyBorder="1"/>
    <xf numFmtId="0" fontId="4" fillId="4" borderId="60" xfId="0" applyFont="1" applyFill="1" applyBorder="1" applyAlignment="1">
      <alignment horizontal="center"/>
    </xf>
    <xf numFmtId="0" fontId="4" fillId="4" borderId="56" xfId="0" applyFont="1" applyFill="1" applyBorder="1"/>
    <xf numFmtId="0" fontId="4" fillId="4" borderId="61" xfId="0" applyFont="1" applyFill="1" applyBorder="1"/>
    <xf numFmtId="0" fontId="4" fillId="0" borderId="0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 vertical="center" textRotation="90"/>
    </xf>
    <xf numFmtId="0" fontId="3" fillId="0" borderId="29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textRotation="90"/>
    </xf>
    <xf numFmtId="0" fontId="2" fillId="5" borderId="31" xfId="0" applyFont="1" applyFill="1" applyBorder="1" applyAlignment="1">
      <alignment horizontal="center" textRotation="90"/>
    </xf>
    <xf numFmtId="0" fontId="2" fillId="5" borderId="36" xfId="0" applyFont="1" applyFill="1" applyBorder="1" applyAlignment="1">
      <alignment horizontal="center" textRotation="90"/>
    </xf>
    <xf numFmtId="0" fontId="2" fillId="0" borderId="36" xfId="0" applyFont="1" applyBorder="1" applyAlignment="1">
      <alignment horizontal="center" textRotation="90"/>
    </xf>
    <xf numFmtId="0" fontId="2" fillId="0" borderId="38" xfId="0" applyFont="1" applyBorder="1" applyAlignment="1">
      <alignment horizontal="center" textRotation="90"/>
    </xf>
    <xf numFmtId="0" fontId="2" fillId="0" borderId="31" xfId="0" applyFont="1" applyFill="1" applyBorder="1" applyAlignment="1">
      <alignment horizontal="center" textRotation="90"/>
    </xf>
    <xf numFmtId="0" fontId="11" fillId="0" borderId="31" xfId="0" applyFont="1" applyBorder="1" applyAlignment="1">
      <alignment horizontal="center" vertical="center"/>
    </xf>
    <xf numFmtId="0" fontId="1" fillId="0" borderId="31" xfId="0" applyFont="1" applyBorder="1"/>
    <xf numFmtId="0" fontId="4" fillId="0" borderId="51" xfId="0" applyFont="1" applyBorder="1" applyAlignment="1"/>
    <xf numFmtId="0" fontId="4" fillId="0" borderId="50" xfId="0" applyFont="1" applyBorder="1" applyAlignment="1"/>
    <xf numFmtId="0" fontId="4" fillId="0" borderId="62" xfId="0" applyFont="1" applyBorder="1" applyAlignment="1"/>
    <xf numFmtId="0" fontId="7" fillId="4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/>
    <xf numFmtId="0" fontId="7" fillId="0" borderId="25" xfId="0" applyFont="1" applyBorder="1"/>
    <xf numFmtId="0" fontId="7" fillId="0" borderId="4" xfId="0" applyFont="1" applyBorder="1"/>
    <xf numFmtId="0" fontId="7" fillId="4" borderId="25" xfId="0" applyFont="1" applyFill="1" applyBorder="1"/>
    <xf numFmtId="0" fontId="7" fillId="4" borderId="4" xfId="0" applyFont="1" applyFill="1" applyBorder="1"/>
    <xf numFmtId="0" fontId="7" fillId="4" borderId="63" xfId="0" applyFont="1" applyFill="1" applyBorder="1"/>
    <xf numFmtId="0" fontId="7" fillId="0" borderId="24" xfId="0" applyFont="1" applyBorder="1"/>
    <xf numFmtId="0" fontId="7" fillId="4" borderId="27" xfId="0" applyFont="1" applyFill="1" applyBorder="1"/>
    <xf numFmtId="0" fontId="7" fillId="0" borderId="2" xfId="0" applyFont="1" applyBorder="1" applyAlignment="1">
      <alignment horizontal="center"/>
    </xf>
    <xf numFmtId="0" fontId="1" fillId="8" borderId="47" xfId="0" applyFont="1" applyFill="1" applyBorder="1"/>
    <xf numFmtId="0" fontId="1" fillId="8" borderId="1" xfId="0" applyFont="1" applyFill="1" applyBorder="1"/>
    <xf numFmtId="0" fontId="7" fillId="8" borderId="41" xfId="0" applyFont="1" applyFill="1" applyBorder="1"/>
    <xf numFmtId="0" fontId="7" fillId="8" borderId="3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49" xfId="0" applyFont="1" applyFill="1" applyBorder="1"/>
    <xf numFmtId="0" fontId="7" fillId="8" borderId="10" xfId="0" applyFont="1" applyFill="1" applyBorder="1"/>
    <xf numFmtId="16" fontId="1" fillId="8" borderId="13" xfId="0" applyNumberFormat="1" applyFont="1" applyFill="1" applyBorder="1"/>
    <xf numFmtId="0" fontId="1" fillId="8" borderId="48" xfId="0" applyFont="1" applyFill="1" applyBorder="1"/>
    <xf numFmtId="0" fontId="7" fillId="8" borderId="48" xfId="0" applyFont="1" applyFill="1" applyBorder="1"/>
    <xf numFmtId="0" fontId="1" fillId="8" borderId="21" xfId="0" applyFont="1" applyFill="1" applyBorder="1"/>
    <xf numFmtId="0" fontId="1" fillId="8" borderId="35" xfId="0" applyFont="1" applyFill="1" applyBorder="1"/>
    <xf numFmtId="0" fontId="1" fillId="8" borderId="0" xfId="0" applyFont="1" applyFill="1"/>
    <xf numFmtId="0" fontId="4" fillId="2" borderId="38" xfId="0" applyFont="1" applyFill="1" applyBorder="1"/>
    <xf numFmtId="0" fontId="4" fillId="7" borderId="64" xfId="0" applyFont="1" applyFill="1" applyBorder="1" applyAlignment="1">
      <alignment vertical="center"/>
    </xf>
    <xf numFmtId="0" fontId="1" fillId="7" borderId="54" xfId="0" applyFont="1" applyFill="1" applyBorder="1" applyAlignment="1"/>
    <xf numFmtId="0" fontId="7" fillId="0" borderId="6" xfId="0" applyFont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right"/>
    </xf>
    <xf numFmtId="0" fontId="4" fillId="2" borderId="39" xfId="0" applyFont="1" applyFill="1" applyBorder="1" applyAlignment="1">
      <alignment horizontal="right"/>
    </xf>
    <xf numFmtId="0" fontId="4" fillId="4" borderId="58" xfId="0" applyFont="1" applyFill="1" applyBorder="1" applyAlignment="1">
      <alignment horizontal="right" vertical="center"/>
    </xf>
    <xf numFmtId="0" fontId="4" fillId="7" borderId="0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8" borderId="1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1" fillId="8" borderId="12" xfId="0" applyFont="1" applyFill="1" applyBorder="1"/>
    <xf numFmtId="0" fontId="7" fillId="8" borderId="47" xfId="0" applyFont="1" applyFill="1" applyBorder="1"/>
    <xf numFmtId="16" fontId="1" fillId="8" borderId="12" xfId="0" applyNumberFormat="1" applyFont="1" applyFill="1" applyBorder="1"/>
    <xf numFmtId="0" fontId="1" fillId="8" borderId="20" xfId="0" applyFont="1" applyFill="1" applyBorder="1"/>
    <xf numFmtId="0" fontId="1" fillId="8" borderId="10" xfId="0" applyFont="1" applyFill="1" applyBorder="1"/>
    <xf numFmtId="14" fontId="4" fillId="0" borderId="17" xfId="0" applyNumberFormat="1" applyFont="1" applyBorder="1"/>
    <xf numFmtId="0" fontId="1" fillId="5" borderId="12" xfId="0" applyFont="1" applyFill="1" applyBorder="1"/>
    <xf numFmtId="0" fontId="1" fillId="5" borderId="13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</cellXfs>
  <cellStyles count="1">
    <cellStyle name="Обычный" xfId="0" builtinId="0"/>
  </cellStyles>
  <dxfs count="59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!&#1044;&#1080;&#1089;&#1094;&#1080;&#1087;&#1083;&#1080;&#1085;&#1099;\&#1058;&#1080;&#1052;&#1055;\&#1043;&#1088;&#1091;&#1087;&#1087;&#1099;\2019-2020\&#1056;&#1072;&#1089;&#1082;&#1083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ень"/>
      <sheetName val="Весна"/>
      <sheetName val="Занятия"/>
      <sheetName val="Лист3"/>
    </sheetNames>
    <sheetDataSet>
      <sheetData sheetId="0"/>
      <sheetData sheetId="1">
        <row r="2">
          <cell r="A2">
            <v>43871</v>
          </cell>
          <cell r="C2">
            <v>0</v>
          </cell>
          <cell r="D2">
            <v>0</v>
          </cell>
          <cell r="E2">
            <v>0</v>
          </cell>
          <cell r="H2" t="str">
            <v>11. Анализ алгоритмов</v>
          </cell>
        </row>
        <row r="3">
          <cell r="A3">
            <v>43871</v>
          </cell>
          <cell r="C3">
            <v>0</v>
          </cell>
          <cell r="D3">
            <v>0</v>
          </cell>
          <cell r="E3">
            <v>0</v>
          </cell>
          <cell r="H3" t="str">
            <v>12. Стек, очередь, список</v>
          </cell>
        </row>
        <row r="4">
          <cell r="A4">
            <v>43872</v>
          </cell>
          <cell r="C4">
            <v>0</v>
          </cell>
          <cell r="D4">
            <v>0</v>
          </cell>
          <cell r="E4" t="str">
            <v>ПЗ-8</v>
          </cell>
          <cell r="H4" t="str">
            <v>Вводное, вспомнить GIT, Catch</v>
          </cell>
        </row>
        <row r="5">
          <cell r="A5">
            <v>43874</v>
          </cell>
          <cell r="C5">
            <v>0</v>
          </cell>
          <cell r="D5">
            <v>0</v>
          </cell>
          <cell r="E5">
            <v>0</v>
          </cell>
          <cell r="H5" t="str">
            <v>12. Таблицы, хеш, коллизии. 13 Начало BST</v>
          </cell>
        </row>
        <row r="6">
          <cell r="A6">
            <v>43878</v>
          </cell>
          <cell r="C6">
            <v>0</v>
          </cell>
          <cell r="D6">
            <v>0</v>
          </cell>
          <cell r="E6">
            <v>0</v>
          </cell>
          <cell r="H6" t="str">
            <v>13. Продолжение BST,AVL,RB, B-234</v>
          </cell>
        </row>
        <row r="7">
          <cell r="A7">
            <v>43878</v>
          </cell>
          <cell r="C7" t="str">
            <v>ПЗ-8</v>
          </cell>
          <cell r="D7">
            <v>0</v>
          </cell>
          <cell r="E7">
            <v>0</v>
          </cell>
          <cell r="H7" t="str">
            <v>Вводное, вспомнить GIT, Catch</v>
          </cell>
        </row>
        <row r="8">
          <cell r="A8">
            <v>43878</v>
          </cell>
          <cell r="C8">
            <v>0</v>
          </cell>
          <cell r="D8" t="str">
            <v>ПЗ-8</v>
          </cell>
          <cell r="E8">
            <v>0</v>
          </cell>
          <cell r="H8" t="str">
            <v>Вводное, вспомнить GIT, Catch</v>
          </cell>
        </row>
        <row r="9">
          <cell r="A9">
            <v>43881</v>
          </cell>
          <cell r="C9">
            <v>0</v>
          </cell>
          <cell r="D9">
            <v>0</v>
          </cell>
          <cell r="E9">
            <v>0</v>
          </cell>
          <cell r="H9" t="str">
            <v>13. Оптим BST, куча, очередь с приоритетами</v>
          </cell>
        </row>
        <row r="10">
          <cell r="A10">
            <v>43888</v>
          </cell>
          <cell r="C10">
            <v>0</v>
          </cell>
          <cell r="D10">
            <v>0</v>
          </cell>
          <cell r="E10" t="str">
            <v>С-3.1</v>
          </cell>
          <cell r="H10" t="str">
            <v>Структуры1</v>
          </cell>
        </row>
        <row r="11">
          <cell r="A11">
            <v>43888</v>
          </cell>
          <cell r="C11">
            <v>0</v>
          </cell>
          <cell r="D11">
            <v>0</v>
          </cell>
          <cell r="E11" t="str">
            <v>С-3.2</v>
          </cell>
          <cell r="H11" t="str">
            <v>Структуры2</v>
          </cell>
        </row>
        <row r="12">
          <cell r="A12">
            <v>43889</v>
          </cell>
          <cell r="C12">
            <v>0</v>
          </cell>
          <cell r="D12" t="str">
            <v>С-3.1</v>
          </cell>
          <cell r="E12">
            <v>0</v>
          </cell>
          <cell r="H12" t="str">
            <v>Структуры1</v>
          </cell>
        </row>
        <row r="13">
          <cell r="A13">
            <v>43889</v>
          </cell>
          <cell r="C13">
            <v>0</v>
          </cell>
          <cell r="D13" t="str">
            <v>С-3.2</v>
          </cell>
          <cell r="E13">
            <v>0</v>
          </cell>
          <cell r="H13" t="str">
            <v>Структуры2</v>
          </cell>
        </row>
        <row r="14">
          <cell r="A14">
            <v>43890</v>
          </cell>
          <cell r="C14" t="str">
            <v>С-3.1</v>
          </cell>
          <cell r="D14">
            <v>0</v>
          </cell>
          <cell r="E14">
            <v>0</v>
          </cell>
          <cell r="H14" t="str">
            <v>Структуры1</v>
          </cell>
        </row>
        <row r="15">
          <cell r="A15">
            <v>43890</v>
          </cell>
          <cell r="C15" t="str">
            <v>С-3.2</v>
          </cell>
          <cell r="D15">
            <v>0</v>
          </cell>
          <cell r="E15">
            <v>0</v>
          </cell>
          <cell r="H15" t="str">
            <v>Структуры2</v>
          </cell>
        </row>
        <row r="16">
          <cell r="A16">
            <v>43892</v>
          </cell>
          <cell r="C16" t="str">
            <v>ПЗ-9.1</v>
          </cell>
          <cell r="D16">
            <v>0</v>
          </cell>
          <cell r="E16">
            <v>0</v>
          </cell>
          <cell r="H16" t="str">
            <v>Структуры3</v>
          </cell>
        </row>
        <row r="17">
          <cell r="A17">
            <v>43892</v>
          </cell>
          <cell r="C17" t="str">
            <v>ПЗ-9.2</v>
          </cell>
          <cell r="D17">
            <v>0</v>
          </cell>
          <cell r="E17">
            <v>0</v>
          </cell>
          <cell r="H17" t="str">
            <v>Деревья1</v>
          </cell>
        </row>
        <row r="18">
          <cell r="A18">
            <v>43893</v>
          </cell>
          <cell r="C18">
            <v>0</v>
          </cell>
          <cell r="D18">
            <v>0</v>
          </cell>
          <cell r="E18" t="str">
            <v>ПЗ-9.1</v>
          </cell>
          <cell r="H18" t="str">
            <v>Структуры3</v>
          </cell>
        </row>
        <row r="19">
          <cell r="A19">
            <v>43895</v>
          </cell>
          <cell r="C19">
            <v>0</v>
          </cell>
          <cell r="D19" t="str">
            <v>ПЗ-9.1</v>
          </cell>
          <cell r="E19">
            <v>0</v>
          </cell>
          <cell r="H19" t="str">
            <v>Структуры3</v>
          </cell>
        </row>
        <row r="20">
          <cell r="A20">
            <v>43895</v>
          </cell>
          <cell r="C20">
            <v>0</v>
          </cell>
          <cell r="D20">
            <v>0</v>
          </cell>
          <cell r="E20" t="str">
            <v>ПЗ-9.2</v>
          </cell>
          <cell r="H20" t="str">
            <v>Деревья1</v>
          </cell>
        </row>
        <row r="21">
          <cell r="A21">
            <v>43902</v>
          </cell>
          <cell r="D21">
            <v>0</v>
          </cell>
          <cell r="E21">
            <v>0</v>
          </cell>
          <cell r="H21" t="str">
            <v>14. Методы поиска, префиксные деревья</v>
          </cell>
        </row>
        <row r="22">
          <cell r="A22">
            <v>43904</v>
          </cell>
          <cell r="C22">
            <v>0</v>
          </cell>
          <cell r="D22">
            <v>0</v>
          </cell>
          <cell r="E22">
            <v>0</v>
          </cell>
          <cell r="H22" t="str">
            <v>15. Поиск, Рабин-Карп, КМП, БМ</v>
          </cell>
        </row>
        <row r="23">
          <cell r="A23">
            <v>43904</v>
          </cell>
          <cell r="C23">
            <v>0</v>
          </cell>
          <cell r="D23">
            <v>0</v>
          </cell>
          <cell r="E23">
            <v>0</v>
          </cell>
          <cell r="H23" t="str">
            <v>15. Поиск автоматы, Ахо-Корасик</v>
          </cell>
        </row>
        <row r="24">
          <cell r="A24">
            <v>43906</v>
          </cell>
          <cell r="C24" t="str">
            <v>С-4</v>
          </cell>
          <cell r="D24">
            <v>0</v>
          </cell>
          <cell r="E24">
            <v>0</v>
          </cell>
          <cell r="H24" t="str">
            <v>Деревья2</v>
          </cell>
        </row>
        <row r="25">
          <cell r="A25">
            <v>43908</v>
          </cell>
          <cell r="C25" t="str">
            <v>ПЗ-10.1</v>
          </cell>
          <cell r="D25">
            <v>0</v>
          </cell>
          <cell r="E25">
            <v>0</v>
          </cell>
          <cell r="H25" t="str">
            <v>Деревья3</v>
          </cell>
        </row>
        <row r="26">
          <cell r="A26">
            <v>43908</v>
          </cell>
          <cell r="C26" t="str">
            <v>ПЗ-10.2</v>
          </cell>
          <cell r="D26">
            <v>0</v>
          </cell>
          <cell r="E26">
            <v>0</v>
          </cell>
          <cell r="H26" t="str">
            <v>Хэш, префикс, поиск1</v>
          </cell>
        </row>
        <row r="27">
          <cell r="A27">
            <v>43915</v>
          </cell>
          <cell r="C27">
            <v>0</v>
          </cell>
          <cell r="D27">
            <v>0</v>
          </cell>
          <cell r="E27" t="str">
            <v>С-4</v>
          </cell>
          <cell r="H27" t="str">
            <v>Деревья2</v>
          </cell>
        </row>
        <row r="28">
          <cell r="A28">
            <v>43916</v>
          </cell>
          <cell r="C28">
            <v>0</v>
          </cell>
          <cell r="D28">
            <v>0</v>
          </cell>
          <cell r="E28">
            <v>0</v>
          </cell>
          <cell r="H28" t="str">
            <v>16. Сортировка сравнением</v>
          </cell>
        </row>
        <row r="29">
          <cell r="A29">
            <v>43918</v>
          </cell>
          <cell r="C29">
            <v>0</v>
          </cell>
          <cell r="D29" t="str">
            <v>ПЗ-9.2</v>
          </cell>
          <cell r="E29">
            <v>0</v>
          </cell>
          <cell r="H29" t="str">
            <v>Деревья1</v>
          </cell>
        </row>
        <row r="30">
          <cell r="A30">
            <v>43918</v>
          </cell>
          <cell r="C30">
            <v>0</v>
          </cell>
          <cell r="D30" t="str">
            <v>С-4</v>
          </cell>
          <cell r="E30">
            <v>0</v>
          </cell>
          <cell r="H30" t="str">
            <v>Деревья2</v>
          </cell>
        </row>
        <row r="31">
          <cell r="A31">
            <v>43923</v>
          </cell>
          <cell r="C31">
            <v>0</v>
          </cell>
          <cell r="D31">
            <v>0</v>
          </cell>
          <cell r="E31">
            <v>0</v>
          </cell>
          <cell r="H31" t="str">
            <v>16. Распределяющая сортировка</v>
          </cell>
        </row>
        <row r="32">
          <cell r="A32">
            <v>43924</v>
          </cell>
          <cell r="C32">
            <v>0</v>
          </cell>
          <cell r="D32" t="str">
            <v>ПЗ-10.1</v>
          </cell>
          <cell r="E32">
            <v>0</v>
          </cell>
          <cell r="H32" t="str">
            <v>Деревья3</v>
          </cell>
        </row>
        <row r="33">
          <cell r="A33">
            <v>43924</v>
          </cell>
          <cell r="C33">
            <v>0</v>
          </cell>
          <cell r="D33" t="str">
            <v>ПЗ-10.2</v>
          </cell>
          <cell r="E33">
            <v>0</v>
          </cell>
          <cell r="H33" t="str">
            <v>Хэш, префикс, поиск1</v>
          </cell>
        </row>
        <row r="34">
          <cell r="A34">
            <v>43927</v>
          </cell>
          <cell r="C34">
            <v>0</v>
          </cell>
          <cell r="D34" t="str">
            <v>ПЗ-11.1</v>
          </cell>
          <cell r="E34">
            <v>0</v>
          </cell>
          <cell r="H34" t="str">
            <v>Хэш, префикс, поиск2</v>
          </cell>
        </row>
        <row r="35">
          <cell r="A35">
            <v>43928</v>
          </cell>
          <cell r="C35">
            <v>0</v>
          </cell>
          <cell r="D35">
            <v>0</v>
          </cell>
          <cell r="E35" t="str">
            <v>ПЗ-10.1</v>
          </cell>
          <cell r="H35" t="str">
            <v>Деревья3</v>
          </cell>
        </row>
        <row r="36">
          <cell r="A36">
            <v>43928</v>
          </cell>
          <cell r="C36">
            <v>0</v>
          </cell>
          <cell r="D36">
            <v>0</v>
          </cell>
          <cell r="E36" t="str">
            <v>ПЗ-10.2</v>
          </cell>
          <cell r="H36" t="str">
            <v>Хэш, префикс, поиск1</v>
          </cell>
        </row>
        <row r="37">
          <cell r="A37">
            <v>43929</v>
          </cell>
          <cell r="C37">
            <v>0</v>
          </cell>
          <cell r="D37">
            <v>0</v>
          </cell>
          <cell r="E37" t="str">
            <v>ПЗ-11.1</v>
          </cell>
          <cell r="H37" t="str">
            <v>Хэш, префикс, поиск2</v>
          </cell>
        </row>
        <row r="38">
          <cell r="A38">
            <v>43929</v>
          </cell>
          <cell r="C38">
            <v>0</v>
          </cell>
          <cell r="D38" t="str">
            <v>ПЗ-11.2</v>
          </cell>
          <cell r="E38">
            <v>0</v>
          </cell>
          <cell r="H38" t="str">
            <v>Сортировка1</v>
          </cell>
        </row>
        <row r="39">
          <cell r="A39">
            <v>43930</v>
          </cell>
          <cell r="C39">
            <v>0</v>
          </cell>
          <cell r="D39">
            <v>0</v>
          </cell>
          <cell r="E39">
            <v>0</v>
          </cell>
          <cell r="H39" t="str">
            <v xml:space="preserve">17. Представление графов </v>
          </cell>
        </row>
        <row r="40">
          <cell r="A40">
            <v>43934</v>
          </cell>
          <cell r="C40" t="str">
            <v>ПЗ-11.1</v>
          </cell>
          <cell r="D40">
            <v>0</v>
          </cell>
          <cell r="E40">
            <v>0</v>
          </cell>
          <cell r="H40" t="str">
            <v>Хэш, префикс, поиск2</v>
          </cell>
        </row>
        <row r="41">
          <cell r="A41">
            <v>43934</v>
          </cell>
          <cell r="C41" t="str">
            <v>ПЗ-11.2</v>
          </cell>
          <cell r="D41">
            <v>0</v>
          </cell>
          <cell r="E41">
            <v>0</v>
          </cell>
          <cell r="H41" t="str">
            <v>Сортировка1</v>
          </cell>
        </row>
        <row r="42">
          <cell r="A42">
            <v>43937</v>
          </cell>
          <cell r="C42" t="str">
            <v>ПЗ-12.1</v>
          </cell>
          <cell r="D42">
            <v>0</v>
          </cell>
          <cell r="E42">
            <v>0</v>
          </cell>
          <cell r="H42" t="str">
            <v>Сортировка2</v>
          </cell>
        </row>
        <row r="43">
          <cell r="A43">
            <v>43939</v>
          </cell>
          <cell r="C43">
            <v>0</v>
          </cell>
          <cell r="D43">
            <v>0</v>
          </cell>
          <cell r="E43" t="str">
            <v>ПЗ-11.2</v>
          </cell>
          <cell r="H43" t="str">
            <v>Сортировка1</v>
          </cell>
        </row>
        <row r="44">
          <cell r="A44">
            <v>43943</v>
          </cell>
          <cell r="C44">
            <v>0</v>
          </cell>
          <cell r="D44">
            <v>0</v>
          </cell>
          <cell r="E44" t="str">
            <v>ПЗ-12.1</v>
          </cell>
          <cell r="H44" t="str">
            <v>Сортировка2</v>
          </cell>
        </row>
        <row r="45">
          <cell r="A45">
            <v>43950</v>
          </cell>
          <cell r="C45">
            <v>0</v>
          </cell>
          <cell r="D45">
            <v>0</v>
          </cell>
          <cell r="E45" t="str">
            <v>ПЗ-12.2</v>
          </cell>
          <cell r="H45" t="str">
            <v>Граф, поиск, топология, сильносвяз1</v>
          </cell>
        </row>
        <row r="46">
          <cell r="A46">
            <v>43951</v>
          </cell>
          <cell r="C46" t="str">
            <v>ПЗ-12.2</v>
          </cell>
          <cell r="D46">
            <v>0</v>
          </cell>
          <cell r="E46">
            <v>0</v>
          </cell>
          <cell r="H46" t="str">
            <v>Граф, поиск, топология, сильносвяз1</v>
          </cell>
        </row>
        <row r="47">
          <cell r="A47">
            <v>43958</v>
          </cell>
          <cell r="C47">
            <v>0</v>
          </cell>
          <cell r="D47">
            <v>0</v>
          </cell>
          <cell r="E47">
            <v>0</v>
          </cell>
          <cell r="H47" t="str">
            <v>18. BFS, DFS</v>
          </cell>
        </row>
        <row r="48">
          <cell r="A48">
            <v>43964</v>
          </cell>
          <cell r="C48">
            <v>0</v>
          </cell>
          <cell r="D48" t="str">
            <v>ПЗ-12.1</v>
          </cell>
          <cell r="E48">
            <v>0</v>
          </cell>
          <cell r="H48" t="str">
            <v>Сортировка2</v>
          </cell>
        </row>
        <row r="49">
          <cell r="A49">
            <v>43964</v>
          </cell>
          <cell r="C49">
            <v>0</v>
          </cell>
          <cell r="D49" t="str">
            <v>ПЗ-12.2</v>
          </cell>
          <cell r="E49">
            <v>0</v>
          </cell>
          <cell r="H49" t="str">
            <v>Граф, поиск, топология, сильносвяз1</v>
          </cell>
        </row>
        <row r="50">
          <cell r="A50">
            <v>43965</v>
          </cell>
          <cell r="C50">
            <v>0</v>
          </cell>
          <cell r="D50">
            <v>0</v>
          </cell>
          <cell r="E50">
            <v>0</v>
          </cell>
          <cell r="H50" t="str">
            <v>18. Топологическая, сильносвяз</v>
          </cell>
        </row>
        <row r="51">
          <cell r="A51">
            <v>43965</v>
          </cell>
          <cell r="C51">
            <v>0</v>
          </cell>
          <cell r="D51">
            <v>0</v>
          </cell>
          <cell r="E51">
            <v>0</v>
          </cell>
          <cell r="H51" t="str">
            <v>19. MST, Крускал, Прима</v>
          </cell>
        </row>
        <row r="52">
          <cell r="A52">
            <v>43967</v>
          </cell>
          <cell r="C52">
            <v>0</v>
          </cell>
          <cell r="D52">
            <v>0</v>
          </cell>
          <cell r="E52">
            <v>0</v>
          </cell>
          <cell r="H52" t="str">
            <v>20. Пути, Белман-Форд, Оргр, Дейкстра</v>
          </cell>
        </row>
        <row r="53">
          <cell r="A53">
            <v>43967</v>
          </cell>
          <cell r="C53">
            <v>0</v>
          </cell>
          <cell r="D53">
            <v>0</v>
          </cell>
          <cell r="E53">
            <v>0</v>
          </cell>
          <cell r="H53" t="str">
            <v xml:space="preserve">21. Максимальный поток в графе </v>
          </cell>
        </row>
        <row r="54">
          <cell r="A54">
            <v>43969</v>
          </cell>
          <cell r="C54">
            <v>0</v>
          </cell>
          <cell r="D54" t="str">
            <v>С-5</v>
          </cell>
          <cell r="E54">
            <v>0</v>
          </cell>
          <cell r="H54" t="str">
            <v>Граф, поиск, топология, сильносвяз2</v>
          </cell>
        </row>
        <row r="55">
          <cell r="A55">
            <v>43969</v>
          </cell>
          <cell r="C55">
            <v>0</v>
          </cell>
          <cell r="D55" t="str">
            <v>ПЗ-13.1</v>
          </cell>
          <cell r="E55">
            <v>0</v>
          </cell>
          <cell r="H55" t="str">
            <v>Граф, остов, пути1</v>
          </cell>
        </row>
        <row r="56">
          <cell r="A56">
            <v>43970</v>
          </cell>
          <cell r="C56">
            <v>0</v>
          </cell>
          <cell r="D56">
            <v>0</v>
          </cell>
          <cell r="E56" t="str">
            <v>С-5</v>
          </cell>
          <cell r="H56" t="str">
            <v>Граф, поиск, топология, сильносвяз2</v>
          </cell>
        </row>
        <row r="57">
          <cell r="A57">
            <v>43972</v>
          </cell>
          <cell r="C57">
            <v>0</v>
          </cell>
          <cell r="D57">
            <v>0</v>
          </cell>
          <cell r="E57" t="str">
            <v>ПЗ-13.1</v>
          </cell>
          <cell r="H57" t="str">
            <v>Граф, остов, пути1</v>
          </cell>
        </row>
        <row r="58">
          <cell r="A58">
            <v>43972</v>
          </cell>
          <cell r="C58">
            <v>0</v>
          </cell>
          <cell r="D58">
            <v>0</v>
          </cell>
          <cell r="E58" t="str">
            <v>ПЗ-13.2</v>
          </cell>
          <cell r="H58" t="str">
            <v>Граф, остов, пути2</v>
          </cell>
        </row>
        <row r="59">
          <cell r="A59">
            <v>43979</v>
          </cell>
          <cell r="C59" t="str">
            <v>С-5</v>
          </cell>
          <cell r="D59">
            <v>0</v>
          </cell>
          <cell r="E59">
            <v>0</v>
          </cell>
          <cell r="H59" t="str">
            <v>Граф, поиск, топология, сильносвяз2</v>
          </cell>
        </row>
        <row r="60">
          <cell r="A60">
            <v>43979</v>
          </cell>
          <cell r="C60" t="str">
            <v>ПЗ-13.1</v>
          </cell>
          <cell r="D60">
            <v>0</v>
          </cell>
          <cell r="E60">
            <v>0</v>
          </cell>
          <cell r="H60" t="str">
            <v>Граф, остов, пути1</v>
          </cell>
        </row>
        <row r="61">
          <cell r="A61">
            <v>43981</v>
          </cell>
          <cell r="C61">
            <v>0</v>
          </cell>
          <cell r="D61" t="str">
            <v>ПЗ-13.2</v>
          </cell>
          <cell r="E61">
            <v>0</v>
          </cell>
          <cell r="H61" t="str">
            <v>Граф, остов, пути2</v>
          </cell>
        </row>
        <row r="62">
          <cell r="A62">
            <v>43986</v>
          </cell>
          <cell r="C62" t="str">
            <v>ПЗ-13.2</v>
          </cell>
          <cell r="D62">
            <v>0</v>
          </cell>
          <cell r="E62">
            <v>0</v>
          </cell>
          <cell r="H62" t="str">
            <v>Граф, остов, пути2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view="pageBreakPreview" zoomScale="85" zoomScaleNormal="85" zoomScaleSheet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O10" sqref="O10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11" width="8.7109375" style="102" customWidth="1"/>
    <col min="12" max="12" width="8.7109375" style="192" customWidth="1"/>
    <col min="13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9.140625" style="1" hidden="1" customWidth="1"/>
    <col min="66" max="66" width="9.5703125" style="1" customWidth="1"/>
    <col min="67" max="67" width="9.5703125" style="18" customWidth="1"/>
    <col min="68" max="68" width="9.5703125" style="1" customWidth="1"/>
    <col min="69" max="16384" width="9.140625" style="1"/>
  </cols>
  <sheetData>
    <row r="1" spans="1:68" ht="110.25" customHeight="1" thickBot="1" x14ac:dyDescent="0.3">
      <c r="A1" s="6">
        <v>7323</v>
      </c>
      <c r="B1" s="54">
        <v>27</v>
      </c>
      <c r="C1" s="93" t="s">
        <v>2</v>
      </c>
      <c r="D1" s="204" t="s">
        <v>149</v>
      </c>
      <c r="E1" s="205"/>
      <c r="F1" s="205"/>
      <c r="G1" s="205"/>
      <c r="H1" s="205"/>
      <c r="I1" s="205"/>
      <c r="J1" s="205"/>
      <c r="K1" s="205"/>
      <c r="L1" s="205"/>
      <c r="M1" s="206" t="s">
        <v>150</v>
      </c>
      <c r="N1" s="202"/>
      <c r="O1" s="202"/>
      <c r="P1" s="202"/>
      <c r="Q1" s="202"/>
      <c r="R1" s="202"/>
      <c r="S1" s="202"/>
      <c r="T1" s="202"/>
      <c r="U1" s="202"/>
      <c r="V1" s="206" t="s">
        <v>151</v>
      </c>
      <c r="W1" s="202"/>
      <c r="X1" s="202"/>
      <c r="Y1" s="202"/>
      <c r="Z1" s="202"/>
      <c r="AA1" s="202"/>
      <c r="AB1" s="202"/>
      <c r="AC1" s="202"/>
      <c r="AD1" s="202"/>
      <c r="AE1" s="206" t="s">
        <v>152</v>
      </c>
      <c r="AF1" s="202"/>
      <c r="AG1" s="202"/>
      <c r="AH1" s="202"/>
      <c r="AI1" s="202"/>
      <c r="AJ1" s="202"/>
      <c r="AK1" s="202"/>
      <c r="AL1" s="202"/>
      <c r="AM1" s="202"/>
      <c r="AN1" s="206" t="s">
        <v>153</v>
      </c>
      <c r="AO1" s="202"/>
      <c r="AP1" s="202"/>
      <c r="AQ1" s="202"/>
      <c r="AR1" s="202"/>
      <c r="AS1" s="202"/>
      <c r="AT1" s="202"/>
      <c r="AU1" s="202"/>
      <c r="AV1" s="203"/>
      <c r="AW1" s="202" t="s">
        <v>154</v>
      </c>
      <c r="AX1" s="202"/>
      <c r="AY1" s="202"/>
      <c r="AZ1" s="202"/>
      <c r="BA1" s="202"/>
      <c r="BB1" s="202"/>
      <c r="BC1" s="202"/>
      <c r="BD1" s="202"/>
      <c r="BE1" s="203"/>
      <c r="BF1" s="69"/>
      <c r="BG1" s="67" t="s">
        <v>6</v>
      </c>
      <c r="BH1" s="67"/>
      <c r="BI1" s="92" t="s">
        <v>95</v>
      </c>
      <c r="BJ1" s="93"/>
      <c r="BK1" s="93" t="s">
        <v>2</v>
      </c>
      <c r="BL1" s="23" t="s">
        <v>96</v>
      </c>
      <c r="BM1" s="93"/>
      <c r="BN1" s="93" t="s">
        <v>76</v>
      </c>
      <c r="BO1" s="59"/>
      <c r="BP1" s="1" t="s">
        <v>134</v>
      </c>
    </row>
    <row r="2" spans="1:68" s="2" customFormat="1" ht="15" customHeight="1" thickBot="1" x14ac:dyDescent="0.25">
      <c r="A2" s="19"/>
      <c r="B2" s="199"/>
      <c r="C2" s="80"/>
      <c r="D2" s="209" t="s">
        <v>127</v>
      </c>
      <c r="E2" s="210"/>
      <c r="F2" s="128"/>
      <c r="G2" s="106"/>
      <c r="H2" s="106"/>
      <c r="I2" s="106"/>
      <c r="J2" s="106"/>
      <c r="K2" s="106"/>
      <c r="L2" s="184"/>
      <c r="M2" s="209" t="s">
        <v>127</v>
      </c>
      <c r="N2" s="210"/>
      <c r="O2" s="128"/>
      <c r="P2" s="106"/>
      <c r="Q2" s="106"/>
      <c r="R2" s="106"/>
      <c r="S2" s="106"/>
      <c r="T2" s="106"/>
      <c r="U2" s="119"/>
      <c r="V2" s="209" t="s">
        <v>127</v>
      </c>
      <c r="W2" s="210"/>
      <c r="X2" s="128"/>
      <c r="Y2" s="106"/>
      <c r="Z2" s="106"/>
      <c r="AA2" s="106"/>
      <c r="AB2" s="106"/>
      <c r="AC2" s="106"/>
      <c r="AD2" s="119"/>
      <c r="AE2" s="209" t="s">
        <v>127</v>
      </c>
      <c r="AF2" s="210"/>
      <c r="AG2" s="128"/>
      <c r="AH2" s="106"/>
      <c r="AI2" s="106"/>
      <c r="AJ2" s="106"/>
      <c r="AK2" s="106"/>
      <c r="AL2" s="106"/>
      <c r="AM2" s="119"/>
      <c r="AN2" s="209" t="s">
        <v>127</v>
      </c>
      <c r="AO2" s="210"/>
      <c r="AP2" s="128"/>
      <c r="AQ2" s="106"/>
      <c r="AR2" s="106"/>
      <c r="AS2" s="106"/>
      <c r="AT2" s="106"/>
      <c r="AU2" s="106"/>
      <c r="AV2" s="107"/>
      <c r="AW2" s="211" t="s">
        <v>127</v>
      </c>
      <c r="AX2" s="210"/>
      <c r="AY2" s="128"/>
      <c r="AZ2" s="106"/>
      <c r="BA2" s="106"/>
      <c r="BB2" s="106"/>
      <c r="BC2" s="106"/>
      <c r="BD2" s="106"/>
      <c r="BE2" s="107"/>
      <c r="BF2" s="207"/>
      <c r="BG2" s="207"/>
      <c r="BH2" s="207"/>
      <c r="BI2" s="207"/>
      <c r="BJ2" s="207"/>
      <c r="BK2" s="207"/>
      <c r="BL2" s="208"/>
      <c r="BM2" s="91"/>
      <c r="BN2" s="91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85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11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79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12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86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21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21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21" t="s">
        <v>3</v>
      </c>
      <c r="AN4" s="108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23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thickBot="1" x14ac:dyDescent="0.3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87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0"/>
      <c r="AO5" s="131"/>
      <c r="AP5" s="131"/>
      <c r="AQ5" s="131"/>
      <c r="AR5" s="131"/>
      <c r="AS5" s="131"/>
      <c r="AT5" s="131"/>
      <c r="AU5" s="131"/>
      <c r="AV5" s="180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26">
        <v>1</v>
      </c>
      <c r="B6" s="62" t="s">
        <v>26</v>
      </c>
      <c r="C6" s="126">
        <f t="shared" ref="C6:C25" si="0">BK6</f>
        <v>13</v>
      </c>
      <c r="D6" s="103">
        <v>6</v>
      </c>
      <c r="E6" s="53">
        <f>INDEX(Баллы!$B$2:$B$15,MATCH(D6,Баллы!$A$2:$A$15,0))</f>
        <v>3</v>
      </c>
      <c r="F6" s="129">
        <f>MOD($A6,F$3)+1</f>
        <v>2</v>
      </c>
      <c r="G6" s="153" t="s">
        <v>146</v>
      </c>
      <c r="H6" s="153" t="s">
        <v>146</v>
      </c>
      <c r="I6" s="153" t="s">
        <v>146</v>
      </c>
      <c r="J6" s="154">
        <v>43908</v>
      </c>
      <c r="K6" s="84"/>
      <c r="L6" s="188">
        <v>3</v>
      </c>
      <c r="M6" s="103">
        <v>7</v>
      </c>
      <c r="N6" s="53">
        <f>INDEX(Баллы!$B$2:$B$15,MATCH(M6,Баллы!$A$2:$A$15,0))</f>
        <v>4</v>
      </c>
      <c r="O6" s="129">
        <f>MOD($A6,O$3)+1</f>
        <v>2</v>
      </c>
      <c r="P6" s="153"/>
      <c r="Q6" s="153"/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>MOD($A6,X$3)+1</f>
        <v>2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>MOD($A6,AG$3)+1</f>
        <v>2</v>
      </c>
      <c r="AH6" s="153"/>
      <c r="AI6" s="153"/>
      <c r="AJ6" s="153"/>
      <c r="AK6" s="84"/>
      <c r="AL6" s="84"/>
      <c r="AM6" s="188">
        <v>0</v>
      </c>
      <c r="AN6" s="103"/>
      <c r="AO6" s="53">
        <f>INDEX(Баллы!$B$2:$B$15,MATCH(AN6,Баллы!$A$2:$A$15,0))</f>
        <v>0</v>
      </c>
      <c r="AP6" s="129">
        <f>MOD($A6,AP$3)+1</f>
        <v>2</v>
      </c>
      <c r="AQ6" s="153"/>
      <c r="AR6" s="153"/>
      <c r="AS6" s="153"/>
      <c r="AT6" s="84"/>
      <c r="AU6" s="84"/>
      <c r="AV6" s="188">
        <v>0</v>
      </c>
      <c r="AW6" s="124"/>
      <c r="AX6" s="53">
        <f>INDEX(Баллы!$B$2:$B$15,MATCH(AW6,Баллы!$A$2:$A$15,0))</f>
        <v>0</v>
      </c>
      <c r="AY6" s="129">
        <f>MOD($A6,AY$3)+1</f>
        <v>2</v>
      </c>
      <c r="AZ6" s="153"/>
      <c r="BA6" s="153"/>
      <c r="BB6" s="153"/>
      <c r="BC6" s="84"/>
      <c r="BD6" s="84"/>
      <c r="BE6" s="188">
        <v>0</v>
      </c>
      <c r="BF6" s="71"/>
      <c r="BG6" s="35"/>
      <c r="BH6" s="75"/>
      <c r="BI6" s="55"/>
      <c r="BJ6" s="22">
        <f>IF(BI6="",0,1)</f>
        <v>0</v>
      </c>
      <c r="BK6" s="76">
        <f>W6*$W$3+LEFT(AD6,1)*$AD$3+AF6*$AF$3+LEFT(AM6,1)*$AM$3+AO6*$AO$3+LEFT(AV6,1)*$AV$3+AX6*$AX$3+LEFT(BE6,1)*$BE$3+N6*$N$3+LEFT(U6,1)*$U$3+E6*$E$3+LEFT(L6,1)*$L$3</f>
        <v>13</v>
      </c>
      <c r="BL6" s="22"/>
      <c r="BM6" s="63"/>
      <c r="BN6" s="63"/>
      <c r="BO6" s="62" t="str">
        <f t="shared" ref="BO6:BO33" si="1">B6</f>
        <v>Беляков А.П.</v>
      </c>
      <c r="BP6" s="1" t="str">
        <f>INDEX(Долгосрок!$A$2:$A$51,MATCH(B6,Долгосрок!$B$2:$B$51,0))</f>
        <v>17 Алгоритм пирамидальной сортировки.</v>
      </c>
    </row>
    <row r="7" spans="1:68" x14ac:dyDescent="0.25">
      <c r="A7" s="7">
        <v>2</v>
      </c>
      <c r="B7" s="62" t="s">
        <v>27</v>
      </c>
      <c r="C7" s="126">
        <f t="shared" si="0"/>
        <v>13</v>
      </c>
      <c r="D7" s="103">
        <v>8</v>
      </c>
      <c r="E7" s="53">
        <f>INDEX(Баллы!$B$2:$B$15,MATCH(D7,Баллы!$A$2:$A$15,0))</f>
        <v>4</v>
      </c>
      <c r="F7" s="129">
        <f t="shared" ref="F7:F33" si="2">MOD($A7,F$3)+1</f>
        <v>3</v>
      </c>
      <c r="G7" s="153" t="s">
        <v>158</v>
      </c>
      <c r="H7" s="153" t="s">
        <v>158</v>
      </c>
      <c r="I7" s="153"/>
      <c r="J7" s="84"/>
      <c r="K7" s="84"/>
      <c r="L7" s="188">
        <v>2</v>
      </c>
      <c r="M7" s="103">
        <v>9</v>
      </c>
      <c r="N7" s="53">
        <f>INDEX(Баллы!$B$2:$B$15,MATCH(M7,Баллы!$A$2:$A$15,0))</f>
        <v>5</v>
      </c>
      <c r="O7" s="129">
        <f t="shared" ref="O7:O33" si="3">MOD($A7,O$3)+1</f>
        <v>3</v>
      </c>
      <c r="P7" s="153"/>
      <c r="Q7" s="153"/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 t="shared" ref="X7:X33" si="4">MOD($A7,X$3)+1</f>
        <v>3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 t="shared" ref="AG7:AG33" si="5">MOD($A7,AG$3)+1</f>
        <v>3</v>
      </c>
      <c r="AH7" s="153"/>
      <c r="AI7" s="153"/>
      <c r="AJ7" s="153"/>
      <c r="AK7" s="84"/>
      <c r="AL7" s="84"/>
      <c r="AM7" s="188">
        <v>0</v>
      </c>
      <c r="AN7" s="103"/>
      <c r="AO7" s="53">
        <f>INDEX(Баллы!$B$2:$B$15,MATCH(AN7,Баллы!$A$2:$A$15,0))</f>
        <v>0</v>
      </c>
      <c r="AP7" s="129">
        <f t="shared" ref="AP7:AP33" si="6">MOD($A7,AP$3)+1</f>
        <v>3</v>
      </c>
      <c r="AQ7" s="153"/>
      <c r="AR7" s="153"/>
      <c r="AS7" s="153"/>
      <c r="AT7" s="84"/>
      <c r="AU7" s="84"/>
      <c r="AV7" s="188">
        <v>0</v>
      </c>
      <c r="AW7" s="124"/>
      <c r="AX7" s="53">
        <f>INDEX(Баллы!$B$2:$B$15,MATCH(AW7,Баллы!$A$2:$A$15,0))</f>
        <v>0</v>
      </c>
      <c r="AY7" s="129">
        <f t="shared" ref="AY7:AY33" si="7"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 t="shared" ref="BJ7:BJ29" si="8">IF(BI7="",0,1)</f>
        <v>0</v>
      </c>
      <c r="BK7" s="76">
        <f t="shared" ref="BK7:BK29" si="9">W7*$W$3+LEFT(AD7,1)*$AD$3+AF7*$AF$3+LEFT(AM7,1)*$AM$3+AO7*$AO$3+LEFT(AV7,1)*$AV$3+AX7*$AX$3+LEFT(BE7,1)*$BE$3+N7*$N$3+LEFT(U7,1)*$U$3+E7*$E$3+LEFT(L7,1)*$L$3</f>
        <v>13</v>
      </c>
      <c r="BL7" s="9"/>
      <c r="BM7" s="8"/>
      <c r="BN7" s="8"/>
      <c r="BO7" s="62" t="str">
        <f t="shared" si="1"/>
        <v>Бурыкин В.О.</v>
      </c>
      <c r="BP7" s="1" t="str">
        <f>INDEX(Долгосрок!$A$2:$A$51,MATCH(B7,Долгосрок!$B$2:$B$51,0))</f>
        <v>3 Красно-черное дерево.</v>
      </c>
    </row>
    <row r="8" spans="1:68" x14ac:dyDescent="0.25">
      <c r="A8" s="26">
        <v>3</v>
      </c>
      <c r="B8" s="62" t="s">
        <v>28</v>
      </c>
      <c r="C8" s="126">
        <f t="shared" ref="C8:C13" si="10">BK8</f>
        <v>28</v>
      </c>
      <c r="D8" s="103">
        <v>5</v>
      </c>
      <c r="E8" s="53">
        <f>INDEX(Баллы!$B$2:$B$15,MATCH(D8,Баллы!$A$2:$A$15,0))</f>
        <v>3</v>
      </c>
      <c r="F8" s="129">
        <f>MOD($A8,F$3)+1</f>
        <v>4</v>
      </c>
      <c r="G8" s="153" t="s">
        <v>146</v>
      </c>
      <c r="H8" s="153" t="s">
        <v>146</v>
      </c>
      <c r="I8" s="153" t="s">
        <v>146</v>
      </c>
      <c r="J8" s="154">
        <v>43892</v>
      </c>
      <c r="K8" s="84">
        <v>5</v>
      </c>
      <c r="L8" s="188">
        <v>5</v>
      </c>
      <c r="M8" s="103">
        <v>9</v>
      </c>
      <c r="N8" s="53">
        <f>INDEX(Баллы!$B$2:$B$15,MATCH(M8,Баллы!$A$2:$A$15,0))</f>
        <v>5</v>
      </c>
      <c r="O8" s="129">
        <f>MOD($A8,O$3)+1</f>
        <v>4</v>
      </c>
      <c r="P8" s="153" t="s">
        <v>146</v>
      </c>
      <c r="Q8" s="153" t="s">
        <v>146</v>
      </c>
      <c r="R8" s="153" t="s">
        <v>146</v>
      </c>
      <c r="S8" s="154">
        <v>43908</v>
      </c>
      <c r="T8" s="84">
        <v>2</v>
      </c>
      <c r="U8" s="188">
        <v>5</v>
      </c>
      <c r="V8" s="103"/>
      <c r="W8" s="53">
        <f>INDEX(Баллы!$B$2:$B$15,MATCH(V8,Баллы!$A$2:$A$15,0))</f>
        <v>0</v>
      </c>
      <c r="X8" s="129">
        <f>MOD($A8,X$3)+1</f>
        <v>4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>MOD($A8,AG$3)+1</f>
        <v>4</v>
      </c>
      <c r="AH8" s="153"/>
      <c r="AI8" s="153"/>
      <c r="AJ8" s="153"/>
      <c r="AK8" s="84"/>
      <c r="AL8" s="84"/>
      <c r="AM8" s="188">
        <v>0</v>
      </c>
      <c r="AN8" s="103"/>
      <c r="AO8" s="53">
        <f>INDEX(Баллы!$B$2:$B$15,MATCH(AN8,Баллы!$A$2:$A$15,0))</f>
        <v>0</v>
      </c>
      <c r="AP8" s="129">
        <f>MOD($A8,AP$3)+1</f>
        <v>4</v>
      </c>
      <c r="AQ8" s="153"/>
      <c r="AR8" s="153"/>
      <c r="AS8" s="153"/>
      <c r="AT8" s="84"/>
      <c r="AU8" s="84"/>
      <c r="AV8" s="188">
        <v>0</v>
      </c>
      <c r="AW8" s="124"/>
      <c r="AX8" s="53">
        <f>INDEX(Баллы!$B$2:$B$15,MATCH(AW8,Баллы!$A$2:$A$15,0))</f>
        <v>0</v>
      </c>
      <c r="AY8" s="129">
        <f>MOD($A8,AY$3)+1</f>
        <v>4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>IF(BI8="",0,1)</f>
        <v>0</v>
      </c>
      <c r="BK8" s="76">
        <f>W8*$W$3+LEFT(AD8,1)*$AD$3+AF8*$AF$3+LEFT(AM8,1)*$AM$3+AO8*$AO$3+LEFT(AV8,1)*$AV$3+AX8*$AX$3+LEFT(BE8,1)*$BE$3+N8*$N$3+LEFT(U8,1)*$U$3+E8*$E$3+LEFT(L8,1)*$L$3</f>
        <v>28</v>
      </c>
      <c r="BL8" s="9"/>
      <c r="BM8" s="8"/>
      <c r="BN8" s="8"/>
      <c r="BO8" s="62" t="str">
        <f>B8</f>
        <v>Власов Я.В.</v>
      </c>
      <c r="BP8" s="1" t="str">
        <f>INDEX(Долгосрок!$A$2:$A$51,MATCH(B8,Долгосрок!$B$2:$B$51,0))</f>
        <v>19 Алгоритм быстрой сортировки.</v>
      </c>
    </row>
    <row r="9" spans="1:68" x14ac:dyDescent="0.25">
      <c r="A9" s="7">
        <v>4</v>
      </c>
      <c r="B9" s="62" t="s">
        <v>29</v>
      </c>
      <c r="C9" s="126" t="e">
        <f t="shared" si="10"/>
        <v>#VALUE!</v>
      </c>
      <c r="D9" s="103">
        <v>9</v>
      </c>
      <c r="E9" s="53">
        <f>INDEX(Баллы!$B$2:$B$15,MATCH(D9,Баллы!$A$2:$A$15,0))</f>
        <v>5</v>
      </c>
      <c r="F9" s="129">
        <f t="shared" ref="F9:F19" si="11">MOD($A9,F$3)+1</f>
        <v>5</v>
      </c>
      <c r="G9" s="153">
        <v>0</v>
      </c>
      <c r="H9" s="153" t="s">
        <v>159</v>
      </c>
      <c r="I9" s="153"/>
      <c r="J9" s="84"/>
      <c r="K9" s="84"/>
      <c r="L9" s="188"/>
      <c r="M9" s="103">
        <v>8</v>
      </c>
      <c r="N9" s="53">
        <f>INDEX(Баллы!$B$2:$B$15,MATCH(M9,Баллы!$A$2:$A$15,0))</f>
        <v>4</v>
      </c>
      <c r="O9" s="129">
        <f t="shared" ref="O9:O19" si="12">MOD($A9,O$3)+1</f>
        <v>5</v>
      </c>
      <c r="P9" s="153"/>
      <c r="Q9" s="153"/>
      <c r="R9" s="153"/>
      <c r="S9" s="84"/>
      <c r="T9" s="84"/>
      <c r="U9" s="188">
        <v>0</v>
      </c>
      <c r="V9" s="103"/>
      <c r="W9" s="53">
        <f>INDEX(Баллы!$B$2:$B$15,MATCH(V9,Баллы!$A$2:$A$15,0))</f>
        <v>0</v>
      </c>
      <c r="X9" s="129">
        <f t="shared" ref="X9:X19" si="13">MOD($A9,X$3)+1</f>
        <v>5</v>
      </c>
      <c r="Y9" s="153"/>
      <c r="Z9" s="153"/>
      <c r="AA9" s="153"/>
      <c r="AB9" s="84"/>
      <c r="AC9" s="84"/>
      <c r="AD9" s="188">
        <v>0</v>
      </c>
      <c r="AE9" s="103"/>
      <c r="AF9" s="53">
        <f>INDEX(Баллы!$B$2:$B$15,MATCH(AE9,Баллы!$A$2:$A$15,0))</f>
        <v>0</v>
      </c>
      <c r="AG9" s="129">
        <f t="shared" ref="AG9:AG19" si="14">MOD($A9,AG$3)+1</f>
        <v>5</v>
      </c>
      <c r="AH9" s="153"/>
      <c r="AI9" s="153"/>
      <c r="AJ9" s="153"/>
      <c r="AK9" s="84"/>
      <c r="AL9" s="84"/>
      <c r="AM9" s="188">
        <v>0</v>
      </c>
      <c r="AN9" s="103"/>
      <c r="AO9" s="53">
        <f>INDEX(Баллы!$B$2:$B$15,MATCH(AN9,Баллы!$A$2:$A$15,0))</f>
        <v>0</v>
      </c>
      <c r="AP9" s="129">
        <f t="shared" ref="AP9:AP19" si="15">MOD($A9,AP$3)+1</f>
        <v>5</v>
      </c>
      <c r="AQ9" s="153"/>
      <c r="AR9" s="153"/>
      <c r="AS9" s="153"/>
      <c r="AT9" s="84"/>
      <c r="AU9" s="84"/>
      <c r="AV9" s="188">
        <v>0</v>
      </c>
      <c r="AW9" s="124"/>
      <c r="AX9" s="53">
        <f>INDEX(Баллы!$B$2:$B$15,MATCH(AW9,Баллы!$A$2:$A$15,0))</f>
        <v>0</v>
      </c>
      <c r="AY9" s="129">
        <f t="shared" ref="AY9:AY19" si="16">MOD($A9,AY$3)+1</f>
        <v>5</v>
      </c>
      <c r="AZ9" s="153"/>
      <c r="BA9" s="153"/>
      <c r="BB9" s="153"/>
      <c r="BC9" s="84"/>
      <c r="BD9" s="84"/>
      <c r="BE9" s="188">
        <v>0</v>
      </c>
      <c r="BF9" s="72"/>
      <c r="BG9" s="36"/>
      <c r="BH9" s="72"/>
      <c r="BI9" s="78"/>
      <c r="BJ9" s="22">
        <f t="shared" ref="BJ9:BJ19" si="17">IF(BI9="",0,1)</f>
        <v>0</v>
      </c>
      <c r="BK9" s="76" t="e">
        <f t="shared" ref="BK9:BK19" si="18">W9*$W$3+LEFT(AD9,1)*$AD$3+AF9*$AF$3+LEFT(AM9,1)*$AM$3+AO9*$AO$3+LEFT(AV9,1)*$AV$3+AX9*$AX$3+LEFT(BE9,1)*$BE$3+N9*$N$3+LEFT(U9,1)*$U$3+E9*$E$3+LEFT(L9,1)*$L$3</f>
        <v>#VALUE!</v>
      </c>
      <c r="BL9" s="9"/>
      <c r="BM9" s="8"/>
      <c r="BN9" s="8"/>
      <c r="BO9" s="62" t="str">
        <f t="shared" ref="BO9:BO19" si="19">B9</f>
        <v>Воронцов В.А.</v>
      </c>
      <c r="BP9" s="1" t="str">
        <f>INDEX(Долгосрок!$A$2:$A$51,MATCH(B9,Долгосрок!$B$2:$B$51,0))</f>
        <v>6 Куча.</v>
      </c>
    </row>
    <row r="10" spans="1:68" x14ac:dyDescent="0.25">
      <c r="A10" s="7">
        <v>6</v>
      </c>
      <c r="B10" s="62" t="s">
        <v>31</v>
      </c>
      <c r="C10" s="126">
        <f t="shared" si="10"/>
        <v>14</v>
      </c>
      <c r="D10" s="103">
        <v>7</v>
      </c>
      <c r="E10" s="53">
        <f>INDEX(Баллы!$B$2:$B$15,MATCH(D10,Баллы!$A$2:$A$15,0))</f>
        <v>4</v>
      </c>
      <c r="F10" s="129">
        <f t="shared" si="11"/>
        <v>1</v>
      </c>
      <c r="G10" s="153" t="s">
        <v>146</v>
      </c>
      <c r="H10" s="153" t="s">
        <v>146</v>
      </c>
      <c r="I10" s="153" t="s">
        <v>146</v>
      </c>
      <c r="J10" s="154">
        <v>43908</v>
      </c>
      <c r="K10" s="84"/>
      <c r="L10" s="188">
        <v>3</v>
      </c>
      <c r="M10" s="103">
        <v>8</v>
      </c>
      <c r="N10" s="53">
        <f>INDEX(Баллы!$B$2:$B$15,MATCH(M10,Баллы!$A$2:$A$15,0))</f>
        <v>4</v>
      </c>
      <c r="O10" s="129">
        <f t="shared" si="12"/>
        <v>7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13"/>
        <v>7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14"/>
        <v>7</v>
      </c>
      <c r="AH10" s="153"/>
      <c r="AI10" s="153"/>
      <c r="AJ10" s="153"/>
      <c r="AK10" s="84"/>
      <c r="AL10" s="84"/>
      <c r="AM10" s="188">
        <v>0</v>
      </c>
      <c r="AN10" s="103"/>
      <c r="AO10" s="53">
        <f>INDEX(Баллы!$B$2:$B$15,MATCH(AN10,Баллы!$A$2:$A$15,0))</f>
        <v>0</v>
      </c>
      <c r="AP10" s="129">
        <f t="shared" si="15"/>
        <v>7</v>
      </c>
      <c r="AQ10" s="153"/>
      <c r="AR10" s="153"/>
      <c r="AS10" s="153"/>
      <c r="AT10" s="84"/>
      <c r="AU10" s="84"/>
      <c r="AV10" s="188">
        <v>0</v>
      </c>
      <c r="AW10" s="124"/>
      <c r="AX10" s="53">
        <f>INDEX(Баллы!$B$2:$B$15,MATCH(AW10,Баллы!$A$2:$A$15,0))</f>
        <v>0</v>
      </c>
      <c r="AY10" s="129">
        <f t="shared" si="16"/>
        <v>7</v>
      </c>
      <c r="AZ10" s="153"/>
      <c r="BA10" s="153"/>
      <c r="BB10" s="153"/>
      <c r="BC10" s="84"/>
      <c r="BD10" s="84"/>
      <c r="BE10" s="188">
        <v>0</v>
      </c>
      <c r="BF10" s="72"/>
      <c r="BG10" s="36"/>
      <c r="BH10" s="72"/>
      <c r="BI10" s="78"/>
      <c r="BJ10" s="22">
        <f t="shared" si="17"/>
        <v>0</v>
      </c>
      <c r="BK10" s="76">
        <f t="shared" si="18"/>
        <v>14</v>
      </c>
      <c r="BL10" s="9"/>
      <c r="BM10" s="8"/>
      <c r="BN10" s="8"/>
      <c r="BO10" s="62" t="str">
        <f t="shared" si="19"/>
        <v>Гудыма М.А.</v>
      </c>
      <c r="BP10" s="1" t="str">
        <f>INDEX(Долгосрок!$A$2:$A$51,MATCH(B10,Долгосрок!$B$2:$B$51,0))</f>
        <v>9 Поиск подстроки в строке. Алгоритм Кнута-Морриса-Пратта. Операция поиска.</v>
      </c>
    </row>
    <row r="11" spans="1:68" x14ac:dyDescent="0.25">
      <c r="A11" s="26">
        <v>7</v>
      </c>
      <c r="B11" s="62" t="s">
        <v>32</v>
      </c>
      <c r="C11" s="126">
        <f t="shared" si="10"/>
        <v>8</v>
      </c>
      <c r="D11" s="103">
        <v>8</v>
      </c>
      <c r="E11" s="53">
        <f>INDEX(Баллы!$B$2:$B$15,MATCH(D11,Баллы!$A$2:$A$15,0))</f>
        <v>4</v>
      </c>
      <c r="F11" s="129">
        <f t="shared" si="11"/>
        <v>2</v>
      </c>
      <c r="G11" s="153">
        <v>0</v>
      </c>
      <c r="H11" s="153" t="s">
        <v>158</v>
      </c>
      <c r="I11" s="153"/>
      <c r="J11" s="84"/>
      <c r="K11" s="84"/>
      <c r="L11" s="188">
        <v>0</v>
      </c>
      <c r="M11" s="103">
        <v>7</v>
      </c>
      <c r="N11" s="53">
        <f>INDEX(Баллы!$B$2:$B$15,MATCH(M11,Баллы!$A$2:$A$15,0))</f>
        <v>4</v>
      </c>
      <c r="O11" s="129">
        <f t="shared" si="12"/>
        <v>8</v>
      </c>
      <c r="P11" s="153"/>
      <c r="Q11" s="153"/>
      <c r="R11" s="153"/>
      <c r="S11" s="84"/>
      <c r="T11" s="84"/>
      <c r="U11" s="188">
        <v>0</v>
      </c>
      <c r="V11" s="103"/>
      <c r="W11" s="53">
        <f>INDEX(Баллы!$B$2:$B$15,MATCH(V11,Баллы!$A$2:$A$15,0))</f>
        <v>0</v>
      </c>
      <c r="X11" s="129">
        <f t="shared" si="13"/>
        <v>1</v>
      </c>
      <c r="Y11" s="153"/>
      <c r="Z11" s="153"/>
      <c r="AA11" s="153"/>
      <c r="AB11" s="84"/>
      <c r="AC11" s="84"/>
      <c r="AD11" s="188">
        <v>0</v>
      </c>
      <c r="AE11" s="103"/>
      <c r="AF11" s="53">
        <f>INDEX(Баллы!$B$2:$B$15,MATCH(AE11,Баллы!$A$2:$A$15,0))</f>
        <v>0</v>
      </c>
      <c r="AG11" s="129">
        <f t="shared" si="14"/>
        <v>8</v>
      </c>
      <c r="AH11" s="153"/>
      <c r="AI11" s="153"/>
      <c r="AJ11" s="153"/>
      <c r="AK11" s="84"/>
      <c r="AL11" s="84"/>
      <c r="AM11" s="188">
        <v>0</v>
      </c>
      <c r="AN11" s="103"/>
      <c r="AO11" s="53">
        <f>INDEX(Баллы!$B$2:$B$15,MATCH(AN11,Баллы!$A$2:$A$15,0))</f>
        <v>0</v>
      </c>
      <c r="AP11" s="129">
        <f t="shared" si="15"/>
        <v>8</v>
      </c>
      <c r="AQ11" s="153"/>
      <c r="AR11" s="153"/>
      <c r="AS11" s="153"/>
      <c r="AT11" s="84"/>
      <c r="AU11" s="84"/>
      <c r="AV11" s="188">
        <v>0</v>
      </c>
      <c r="AW11" s="124"/>
      <c r="AX11" s="53">
        <f>INDEX(Баллы!$B$2:$B$15,MATCH(AW11,Баллы!$A$2:$A$15,0))</f>
        <v>0</v>
      </c>
      <c r="AY11" s="129">
        <f t="shared" si="16"/>
        <v>8</v>
      </c>
      <c r="AZ11" s="153"/>
      <c r="BA11" s="153"/>
      <c r="BB11" s="153"/>
      <c r="BC11" s="84"/>
      <c r="BD11" s="84"/>
      <c r="BE11" s="188">
        <v>0</v>
      </c>
      <c r="BF11" s="72"/>
      <c r="BG11" s="36"/>
      <c r="BH11" s="72"/>
      <c r="BI11" s="78"/>
      <c r="BJ11" s="22">
        <f t="shared" si="17"/>
        <v>0</v>
      </c>
      <c r="BK11" s="76">
        <f t="shared" si="18"/>
        <v>8</v>
      </c>
      <c r="BL11" s="9"/>
      <c r="BM11" s="8"/>
      <c r="BN11" s="8"/>
      <c r="BO11" s="62" t="str">
        <f t="shared" si="19"/>
        <v>Гуляев В.К.</v>
      </c>
      <c r="BP11" s="1" t="str">
        <f>INDEX(Долгосрок!$A$2:$A$51,MATCH(B11,Долгосрок!$B$2:$B$51,0))</f>
        <v>15 Алгоритм сортировки Шелла.</v>
      </c>
    </row>
    <row r="12" spans="1:68" ht="15.75" thickBot="1" x14ac:dyDescent="0.3">
      <c r="A12" s="26">
        <v>9</v>
      </c>
      <c r="B12" s="62" t="s">
        <v>34</v>
      </c>
      <c r="C12" s="126">
        <f t="shared" si="10"/>
        <v>0</v>
      </c>
      <c r="D12" s="103"/>
      <c r="E12" s="53">
        <f>INDEX(Баллы!$B$2:$B$15,MATCH(D12,Баллы!$A$2:$A$15,0))</f>
        <v>0</v>
      </c>
      <c r="F12" s="129">
        <f t="shared" si="11"/>
        <v>4</v>
      </c>
      <c r="G12" s="153">
        <v>0</v>
      </c>
      <c r="H12" s="153"/>
      <c r="I12" s="153"/>
      <c r="J12" s="84"/>
      <c r="K12" s="84"/>
      <c r="L12" s="189">
        <v>0</v>
      </c>
      <c r="M12" s="103"/>
      <c r="N12" s="53">
        <f>INDEX(Баллы!$B$2:$B$15,MATCH(M12,Баллы!$A$2:$A$15,0))</f>
        <v>0</v>
      </c>
      <c r="O12" s="129">
        <f t="shared" si="12"/>
        <v>10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13"/>
        <v>3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14"/>
        <v>10</v>
      </c>
      <c r="AH12" s="153"/>
      <c r="AI12" s="153"/>
      <c r="AJ12" s="153"/>
      <c r="AK12" s="84"/>
      <c r="AL12" s="84"/>
      <c r="AM12" s="189">
        <v>0</v>
      </c>
      <c r="AN12" s="103"/>
      <c r="AO12" s="53">
        <f>INDEX(Баллы!$B$2:$B$15,MATCH(AN12,Баллы!$A$2:$A$15,0))</f>
        <v>0</v>
      </c>
      <c r="AP12" s="129">
        <f t="shared" si="15"/>
        <v>2</v>
      </c>
      <c r="AQ12" s="153"/>
      <c r="AR12" s="153"/>
      <c r="AS12" s="153"/>
      <c r="AT12" s="84"/>
      <c r="AU12" s="84"/>
      <c r="AV12" s="189">
        <v>0</v>
      </c>
      <c r="AW12" s="124"/>
      <c r="AX12" s="53">
        <f>INDEX(Баллы!$B$2:$B$15,MATCH(AW12,Баллы!$A$2:$A$15,0))</f>
        <v>0</v>
      </c>
      <c r="AY12" s="129">
        <f t="shared" si="16"/>
        <v>2</v>
      </c>
      <c r="AZ12" s="153"/>
      <c r="BA12" s="153"/>
      <c r="BB12" s="153"/>
      <c r="BC12" s="84"/>
      <c r="BD12" s="84"/>
      <c r="BE12" s="189">
        <v>0</v>
      </c>
      <c r="BF12" s="72"/>
      <c r="BG12" s="36"/>
      <c r="BH12" s="72"/>
      <c r="BI12" s="78"/>
      <c r="BJ12" s="22">
        <f t="shared" si="17"/>
        <v>0</v>
      </c>
      <c r="BK12" s="76">
        <f t="shared" si="18"/>
        <v>0</v>
      </c>
      <c r="BL12" s="9"/>
      <c r="BM12" s="8"/>
      <c r="BN12" s="8"/>
      <c r="BO12" s="62" t="str">
        <f t="shared" si="19"/>
        <v>Доценко А.С.</v>
      </c>
      <c r="BP12" s="1" t="str">
        <f>INDEX(Долгосрок!$A$2:$A$51,MATCH(B12,Долгосрок!$B$2:$B$51,0))</f>
        <v>25 Построение минимального остовного дерева. Алгоритм Крускала.</v>
      </c>
    </row>
    <row r="13" spans="1:68" x14ac:dyDescent="0.25">
      <c r="A13" s="7">
        <v>13</v>
      </c>
      <c r="B13" s="97" t="s">
        <v>37</v>
      </c>
      <c r="C13" s="126">
        <f t="shared" si="10"/>
        <v>12</v>
      </c>
      <c r="D13" s="103">
        <v>5</v>
      </c>
      <c r="E13" s="53">
        <f>INDEX(Баллы!$B$2:$B$15,MATCH(D13,Баллы!$A$2:$A$15,0))</f>
        <v>3</v>
      </c>
      <c r="F13" s="129">
        <f t="shared" si="11"/>
        <v>2</v>
      </c>
      <c r="G13" s="153" t="s">
        <v>146</v>
      </c>
      <c r="H13" s="153" t="s">
        <v>146</v>
      </c>
      <c r="I13" s="153" t="s">
        <v>159</v>
      </c>
      <c r="J13" s="154">
        <v>43906</v>
      </c>
      <c r="K13" s="84">
        <v>2</v>
      </c>
      <c r="L13" s="188">
        <v>3</v>
      </c>
      <c r="M13" s="103">
        <v>6</v>
      </c>
      <c r="N13" s="53">
        <f>INDEX(Баллы!$B$2:$B$15,MATCH(M13,Баллы!$A$2:$A$15,0))</f>
        <v>3</v>
      </c>
      <c r="O13" s="129">
        <f t="shared" si="12"/>
        <v>4</v>
      </c>
      <c r="P13" s="153"/>
      <c r="Q13" s="153"/>
      <c r="R13" s="153"/>
      <c r="S13" s="84"/>
      <c r="T13" s="84"/>
      <c r="U13" s="188">
        <v>0</v>
      </c>
      <c r="V13" s="103"/>
      <c r="W13" s="53">
        <f>INDEX(Баллы!$B$2:$B$15,MATCH(V13,Баллы!$A$2:$A$15,0))</f>
        <v>0</v>
      </c>
      <c r="X13" s="129">
        <f t="shared" si="13"/>
        <v>7</v>
      </c>
      <c r="Y13" s="153"/>
      <c r="Z13" s="153"/>
      <c r="AA13" s="153"/>
      <c r="AB13" s="84"/>
      <c r="AC13" s="84"/>
      <c r="AD13" s="188">
        <v>0</v>
      </c>
      <c r="AE13" s="103"/>
      <c r="AF13" s="53">
        <f>INDEX(Баллы!$B$2:$B$15,MATCH(AE13,Баллы!$A$2:$A$15,0))</f>
        <v>0</v>
      </c>
      <c r="AG13" s="129">
        <f t="shared" si="14"/>
        <v>2</v>
      </c>
      <c r="AH13" s="153"/>
      <c r="AI13" s="153"/>
      <c r="AJ13" s="153"/>
      <c r="AK13" s="84"/>
      <c r="AL13" s="84"/>
      <c r="AM13" s="188">
        <v>0</v>
      </c>
      <c r="AN13" s="103"/>
      <c r="AO13" s="53">
        <f>INDEX(Баллы!$B$2:$B$15,MATCH(AN13,Баллы!$A$2:$A$15,0))</f>
        <v>0</v>
      </c>
      <c r="AP13" s="129">
        <f t="shared" si="15"/>
        <v>6</v>
      </c>
      <c r="AQ13" s="153"/>
      <c r="AR13" s="153"/>
      <c r="AS13" s="153"/>
      <c r="AT13" s="84"/>
      <c r="AU13" s="84"/>
      <c r="AV13" s="188">
        <v>0</v>
      </c>
      <c r="AW13" s="124"/>
      <c r="AX13" s="53">
        <f>INDEX(Баллы!$B$2:$B$15,MATCH(AW13,Баллы!$A$2:$A$15,0))</f>
        <v>0</v>
      </c>
      <c r="AY13" s="129">
        <f t="shared" si="16"/>
        <v>6</v>
      </c>
      <c r="AZ13" s="153"/>
      <c r="BA13" s="153"/>
      <c r="BB13" s="153"/>
      <c r="BC13" s="84"/>
      <c r="BD13" s="84"/>
      <c r="BE13" s="188">
        <v>0</v>
      </c>
      <c r="BF13" s="72"/>
      <c r="BG13" s="36"/>
      <c r="BH13" s="72"/>
      <c r="BI13" s="78"/>
      <c r="BJ13" s="22">
        <f t="shared" si="17"/>
        <v>0</v>
      </c>
      <c r="BK13" s="76">
        <f t="shared" si="18"/>
        <v>12</v>
      </c>
      <c r="BL13" s="9"/>
      <c r="BM13" s="8"/>
      <c r="BN13" s="8"/>
      <c r="BO13" s="62" t="str">
        <f t="shared" si="19"/>
        <v>Кошелев Н.В.</v>
      </c>
      <c r="BP13" s="1" t="str">
        <f>INDEX(Долгосрок!$A$2:$A$51,MATCH(B13,Долгосрок!$B$2:$B$51,0))</f>
        <v>8 Префиксное дерево.</v>
      </c>
    </row>
    <row r="14" spans="1:68" ht="15.75" thickBot="1" x14ac:dyDescent="0.3">
      <c r="A14" s="7">
        <v>15</v>
      </c>
      <c r="B14" s="62" t="s">
        <v>39</v>
      </c>
      <c r="C14" s="126"/>
      <c r="D14" s="103">
        <v>6</v>
      </c>
      <c r="E14" s="77">
        <f>INDEX(Баллы!$B$2:$B$15,MATCH(D14,Баллы!$A$2:$A$15,0))</f>
        <v>3</v>
      </c>
      <c r="F14" s="129">
        <f t="shared" si="11"/>
        <v>4</v>
      </c>
      <c r="G14" s="153" t="s">
        <v>146</v>
      </c>
      <c r="H14" s="153" t="s">
        <v>146</v>
      </c>
      <c r="I14" s="153" t="s">
        <v>146</v>
      </c>
      <c r="J14" s="154">
        <v>43892</v>
      </c>
      <c r="K14" s="84">
        <v>4</v>
      </c>
      <c r="L14" s="188">
        <v>5</v>
      </c>
      <c r="M14" s="103">
        <v>9</v>
      </c>
      <c r="N14" s="77">
        <f>INDEX(Баллы!$B$2:$B$15,MATCH(M14,Баллы!$A$2:$A$15,0))</f>
        <v>5</v>
      </c>
      <c r="O14" s="129">
        <f t="shared" si="12"/>
        <v>6</v>
      </c>
      <c r="P14" s="153"/>
      <c r="Q14" s="153"/>
      <c r="R14" s="153"/>
      <c r="S14" s="84"/>
      <c r="T14" s="84"/>
      <c r="U14" s="188">
        <v>0</v>
      </c>
      <c r="V14" s="103"/>
      <c r="W14" s="77">
        <f>INDEX(Баллы!$B$2:$B$15,MATCH(V14,Баллы!$A$2:$A$15,0))</f>
        <v>0</v>
      </c>
      <c r="X14" s="129">
        <f t="shared" si="13"/>
        <v>2</v>
      </c>
      <c r="Y14" s="153"/>
      <c r="Z14" s="153"/>
      <c r="AA14" s="153"/>
      <c r="AB14" s="84"/>
      <c r="AC14" s="84"/>
      <c r="AD14" s="188">
        <v>0</v>
      </c>
      <c r="AE14" s="103"/>
      <c r="AF14" s="77">
        <f>INDEX(Баллы!$B$2:$B$15,MATCH(AE14,Баллы!$A$2:$A$15,0))</f>
        <v>0</v>
      </c>
      <c r="AG14" s="129">
        <f t="shared" si="14"/>
        <v>4</v>
      </c>
      <c r="AH14" s="153"/>
      <c r="AI14" s="153"/>
      <c r="AJ14" s="153"/>
      <c r="AK14" s="84"/>
      <c r="AL14" s="84"/>
      <c r="AM14" s="188">
        <v>0</v>
      </c>
      <c r="AN14" s="103"/>
      <c r="AO14" s="53">
        <f>INDEX(Баллы!$B$2:$B$15,MATCH(AN14,Баллы!$A$2:$A$15,0))</f>
        <v>0</v>
      </c>
      <c r="AP14" s="129">
        <f t="shared" si="15"/>
        <v>8</v>
      </c>
      <c r="AQ14" s="153"/>
      <c r="AR14" s="153"/>
      <c r="AS14" s="153"/>
      <c r="AT14" s="84"/>
      <c r="AU14" s="84"/>
      <c r="AV14" s="188">
        <v>0</v>
      </c>
      <c r="AW14" s="124"/>
      <c r="AX14" s="77">
        <f>INDEX(Баллы!$B$2:$B$15,MATCH(AW14,Баллы!$A$2:$A$15,0))</f>
        <v>0</v>
      </c>
      <c r="AY14" s="129">
        <f t="shared" si="16"/>
        <v>8</v>
      </c>
      <c r="AZ14" s="153"/>
      <c r="BA14" s="153"/>
      <c r="BB14" s="153"/>
      <c r="BC14" s="84"/>
      <c r="BD14" s="84"/>
      <c r="BE14" s="188">
        <v>0</v>
      </c>
      <c r="BF14" s="73"/>
      <c r="BG14" s="36"/>
      <c r="BH14" s="73"/>
      <c r="BI14" s="79"/>
      <c r="BJ14" s="22">
        <f t="shared" si="17"/>
        <v>0</v>
      </c>
      <c r="BK14" s="76">
        <f t="shared" si="18"/>
        <v>18</v>
      </c>
      <c r="BL14" s="12"/>
      <c r="BM14" s="11"/>
      <c r="BN14" s="11"/>
      <c r="BO14" s="62" t="str">
        <f t="shared" si="19"/>
        <v>Кудинов Е.М.</v>
      </c>
      <c r="BP14" s="1" t="str">
        <f>INDEX(Долгосрок!$A$2:$A$51,MATCH(B14,Долгосрок!$B$2:$B$51,0))</f>
        <v>26 Построение минимального остовного дерева. Алгоритм Прима.</v>
      </c>
    </row>
    <row r="15" spans="1:68" ht="15.75" thickBot="1" x14ac:dyDescent="0.3">
      <c r="A15" s="26">
        <v>16</v>
      </c>
      <c r="B15" s="62" t="s">
        <v>40</v>
      </c>
      <c r="C15" s="126"/>
      <c r="D15" s="103">
        <v>8</v>
      </c>
      <c r="E15" s="53">
        <f>INDEX(Баллы!$B$2:$B$15,MATCH(D15,Баллы!$A$2:$A$15,0))</f>
        <v>4</v>
      </c>
      <c r="F15" s="129">
        <f t="shared" si="11"/>
        <v>5</v>
      </c>
      <c r="G15" s="153" t="s">
        <v>146</v>
      </c>
      <c r="H15" s="153" t="s">
        <v>146</v>
      </c>
      <c r="I15" s="153" t="s">
        <v>146</v>
      </c>
      <c r="J15" s="154">
        <v>43908</v>
      </c>
      <c r="K15" s="84">
        <v>4</v>
      </c>
      <c r="L15" s="188">
        <v>4</v>
      </c>
      <c r="M15" s="103">
        <v>8</v>
      </c>
      <c r="N15" s="53">
        <f>INDEX(Баллы!$B$2:$B$15,MATCH(M15,Баллы!$A$2:$A$15,0))</f>
        <v>4</v>
      </c>
      <c r="O15" s="129">
        <f t="shared" si="12"/>
        <v>7</v>
      </c>
      <c r="P15" s="153"/>
      <c r="Q15" s="153"/>
      <c r="R15" s="153"/>
      <c r="S15" s="84"/>
      <c r="T15" s="84"/>
      <c r="U15" s="188">
        <v>0</v>
      </c>
      <c r="V15" s="103"/>
      <c r="W15" s="53">
        <f>INDEX(Баллы!$B$2:$B$15,MATCH(V15,Баллы!$A$2:$A$15,0))</f>
        <v>0</v>
      </c>
      <c r="X15" s="129">
        <f t="shared" si="13"/>
        <v>3</v>
      </c>
      <c r="Y15" s="153"/>
      <c r="Z15" s="153"/>
      <c r="AA15" s="153"/>
      <c r="AB15" s="84"/>
      <c r="AC15" s="84"/>
      <c r="AD15" s="188">
        <v>0</v>
      </c>
      <c r="AE15" s="103"/>
      <c r="AF15" s="53">
        <f>INDEX(Баллы!$B$2:$B$15,MATCH(AE15,Баллы!$A$2:$A$15,0))</f>
        <v>0</v>
      </c>
      <c r="AG15" s="129">
        <f t="shared" si="14"/>
        <v>5</v>
      </c>
      <c r="AH15" s="153"/>
      <c r="AI15" s="153"/>
      <c r="AJ15" s="153"/>
      <c r="AK15" s="84"/>
      <c r="AL15" s="84"/>
      <c r="AM15" s="188">
        <v>0</v>
      </c>
      <c r="AN15" s="103"/>
      <c r="AO15" s="155">
        <f>INDEX(Баллы!$B$2:$B$15,MATCH(AN15,Баллы!$A$2:$A$15,0))</f>
        <v>0</v>
      </c>
      <c r="AP15" s="129">
        <f t="shared" si="15"/>
        <v>1</v>
      </c>
      <c r="AQ15" s="153"/>
      <c r="AR15" s="153"/>
      <c r="AS15" s="153"/>
      <c r="AT15" s="84"/>
      <c r="AU15" s="84"/>
      <c r="AV15" s="188">
        <v>0</v>
      </c>
      <c r="AW15" s="124"/>
      <c r="AX15" s="53">
        <f>INDEX(Баллы!$B$2:$B$15,MATCH(AW15,Баллы!$A$2:$A$15,0))</f>
        <v>0</v>
      </c>
      <c r="AY15" s="129">
        <f t="shared" si="16"/>
        <v>1</v>
      </c>
      <c r="AZ15" s="153"/>
      <c r="BA15" s="153"/>
      <c r="BB15" s="153"/>
      <c r="BC15" s="84"/>
      <c r="BD15" s="84"/>
      <c r="BE15" s="188">
        <v>0</v>
      </c>
      <c r="BF15" s="73"/>
      <c r="BG15" s="36"/>
      <c r="BH15" s="73"/>
      <c r="BI15" s="79"/>
      <c r="BJ15" s="22">
        <f t="shared" si="17"/>
        <v>0</v>
      </c>
      <c r="BK15" s="76">
        <f t="shared" si="18"/>
        <v>16</v>
      </c>
      <c r="BL15" s="12"/>
      <c r="BM15" s="11"/>
      <c r="BN15" s="11"/>
      <c r="BO15" s="62" t="str">
        <f t="shared" si="19"/>
        <v>Лепешев Р.А.</v>
      </c>
      <c r="BP15" s="1" t="str">
        <f>INDEX(Долгосрок!$A$2:$A$51,MATCH(B15,Долгосрок!$B$2:$B$51,0))</f>
        <v>11 Поиск подстроки в строке. Алгоритм Рабина-Карпа.</v>
      </c>
    </row>
    <row r="16" spans="1:68" ht="15.75" thickBot="1" x14ac:dyDescent="0.3">
      <c r="A16" s="26">
        <v>18</v>
      </c>
      <c r="B16" s="62" t="s">
        <v>42</v>
      </c>
      <c r="C16" s="126"/>
      <c r="D16" s="103">
        <v>6</v>
      </c>
      <c r="E16" s="53">
        <f>INDEX(Баллы!$B$2:$B$15,MATCH(D16,Баллы!$A$2:$A$15,0))</f>
        <v>3</v>
      </c>
      <c r="F16" s="129">
        <f t="shared" si="11"/>
        <v>1</v>
      </c>
      <c r="G16" s="153" t="s">
        <v>146</v>
      </c>
      <c r="H16" s="153" t="s">
        <v>146</v>
      </c>
      <c r="I16" s="153"/>
      <c r="J16" s="154">
        <v>43906</v>
      </c>
      <c r="K16" s="84"/>
      <c r="L16" s="188">
        <v>4</v>
      </c>
      <c r="M16" s="103">
        <v>7</v>
      </c>
      <c r="N16" s="53">
        <f>INDEX(Баллы!$B$2:$B$15,MATCH(M16,Баллы!$A$2:$A$15,0))</f>
        <v>4</v>
      </c>
      <c r="O16" s="129">
        <f t="shared" si="12"/>
        <v>9</v>
      </c>
      <c r="P16" s="153"/>
      <c r="Q16" s="153"/>
      <c r="R16" s="153"/>
      <c r="S16" s="84"/>
      <c r="T16" s="84"/>
      <c r="U16" s="188">
        <v>0</v>
      </c>
      <c r="V16" s="103"/>
      <c r="W16" s="53">
        <f>INDEX(Баллы!$B$2:$B$15,MATCH(V16,Баллы!$A$2:$A$15,0))</f>
        <v>0</v>
      </c>
      <c r="X16" s="129">
        <f t="shared" si="13"/>
        <v>5</v>
      </c>
      <c r="Y16" s="153"/>
      <c r="Z16" s="153"/>
      <c r="AA16" s="153"/>
      <c r="AB16" s="84"/>
      <c r="AC16" s="84"/>
      <c r="AD16" s="188">
        <v>0</v>
      </c>
      <c r="AE16" s="103"/>
      <c r="AF16" s="53">
        <f>INDEX(Баллы!$B$2:$B$15,MATCH(AE16,Баллы!$A$2:$A$15,0))</f>
        <v>0</v>
      </c>
      <c r="AG16" s="129">
        <f t="shared" si="14"/>
        <v>7</v>
      </c>
      <c r="AH16" s="153"/>
      <c r="AI16" s="153"/>
      <c r="AJ16" s="153"/>
      <c r="AK16" s="84"/>
      <c r="AL16" s="84"/>
      <c r="AM16" s="188">
        <v>0</v>
      </c>
      <c r="AN16" s="103"/>
      <c r="AO16" s="53">
        <f>INDEX(Баллы!$B$2:$B$15,MATCH(AN16,Баллы!$A$2:$A$15,0))</f>
        <v>0</v>
      </c>
      <c r="AP16" s="129">
        <f t="shared" si="15"/>
        <v>3</v>
      </c>
      <c r="AQ16" s="153"/>
      <c r="AR16" s="153"/>
      <c r="AS16" s="153"/>
      <c r="AT16" s="84"/>
      <c r="AU16" s="84"/>
      <c r="AV16" s="188">
        <v>0</v>
      </c>
      <c r="AW16" s="124"/>
      <c r="AX16" s="53">
        <f>INDEX(Баллы!$B$2:$B$15,MATCH(AW16,Баллы!$A$2:$A$15,0))</f>
        <v>0</v>
      </c>
      <c r="AY16" s="129">
        <f t="shared" si="16"/>
        <v>3</v>
      </c>
      <c r="AZ16" s="153"/>
      <c r="BA16" s="153"/>
      <c r="BB16" s="153"/>
      <c r="BC16" s="84"/>
      <c r="BD16" s="84"/>
      <c r="BE16" s="188">
        <v>0</v>
      </c>
      <c r="BF16" s="73"/>
      <c r="BG16" s="36"/>
      <c r="BH16" s="73"/>
      <c r="BI16" s="79"/>
      <c r="BJ16" s="22">
        <f t="shared" si="17"/>
        <v>0</v>
      </c>
      <c r="BK16" s="76">
        <f t="shared" si="18"/>
        <v>15</v>
      </c>
      <c r="BL16" s="12"/>
      <c r="BM16" s="11"/>
      <c r="BN16" s="11"/>
      <c r="BO16" s="62" t="str">
        <f t="shared" si="19"/>
        <v>Миргород А.С.</v>
      </c>
      <c r="BP16" s="1" t="str">
        <f>INDEX(Долгосрок!$A$2:$A$51,MATCH(B16,Долгосрок!$B$2:$B$51,0))</f>
        <v>5 Оптимальное бинарное дерево поиска.</v>
      </c>
    </row>
    <row r="17" spans="1:68" x14ac:dyDescent="0.25">
      <c r="A17" s="26">
        <v>22</v>
      </c>
      <c r="B17" s="62" t="s">
        <v>46</v>
      </c>
      <c r="C17" s="126">
        <f>BK17</f>
        <v>7</v>
      </c>
      <c r="D17" s="103">
        <v>7</v>
      </c>
      <c r="E17" s="53">
        <f>INDEX(Баллы!$B$2:$B$15,MATCH(D17,Баллы!$A$2:$A$15,0))</f>
        <v>4</v>
      </c>
      <c r="F17" s="129">
        <f t="shared" si="11"/>
        <v>5</v>
      </c>
      <c r="G17" s="153">
        <v>0</v>
      </c>
      <c r="H17" s="153"/>
      <c r="I17" s="153"/>
      <c r="J17" s="84"/>
      <c r="K17" s="84"/>
      <c r="L17" s="188">
        <v>0</v>
      </c>
      <c r="M17" s="103">
        <v>6</v>
      </c>
      <c r="N17" s="53">
        <f>INDEX(Баллы!$B$2:$B$15,MATCH(M17,Баллы!$A$2:$A$15,0))</f>
        <v>3</v>
      </c>
      <c r="O17" s="129">
        <f t="shared" si="12"/>
        <v>3</v>
      </c>
      <c r="P17" s="153"/>
      <c r="Q17" s="153"/>
      <c r="R17" s="153"/>
      <c r="S17" s="84"/>
      <c r="T17" s="84"/>
      <c r="U17" s="188">
        <v>0</v>
      </c>
      <c r="V17" s="103"/>
      <c r="W17" s="53">
        <f>INDEX(Баллы!$B$2:$B$15,MATCH(V17,Баллы!$A$2:$A$15,0))</f>
        <v>0</v>
      </c>
      <c r="X17" s="129">
        <f t="shared" si="13"/>
        <v>2</v>
      </c>
      <c r="Y17" s="153"/>
      <c r="Z17" s="153"/>
      <c r="AA17" s="153"/>
      <c r="AB17" s="84"/>
      <c r="AC17" s="84"/>
      <c r="AD17" s="188">
        <v>0</v>
      </c>
      <c r="AE17" s="103"/>
      <c r="AF17" s="53">
        <f>INDEX(Баллы!$B$2:$B$15,MATCH(AE17,Баллы!$A$2:$A$15,0))</f>
        <v>0</v>
      </c>
      <c r="AG17" s="129">
        <f t="shared" si="14"/>
        <v>11</v>
      </c>
      <c r="AH17" s="153"/>
      <c r="AI17" s="153"/>
      <c r="AJ17" s="153"/>
      <c r="AK17" s="84"/>
      <c r="AL17" s="84"/>
      <c r="AM17" s="188">
        <v>0</v>
      </c>
      <c r="AN17" s="103"/>
      <c r="AO17" s="53">
        <f>INDEX(Баллы!$B$2:$B$15,MATCH(AN17,Баллы!$A$2:$A$15,0))</f>
        <v>0</v>
      </c>
      <c r="AP17" s="129">
        <f t="shared" si="15"/>
        <v>7</v>
      </c>
      <c r="AQ17" s="153"/>
      <c r="AR17" s="153"/>
      <c r="AS17" s="153"/>
      <c r="AT17" s="84"/>
      <c r="AU17" s="84"/>
      <c r="AV17" s="188">
        <v>0</v>
      </c>
      <c r="AW17" s="124"/>
      <c r="AX17" s="53">
        <f>INDEX(Баллы!$B$2:$B$15,MATCH(AW17,Баллы!$A$2:$A$15,0))</f>
        <v>0</v>
      </c>
      <c r="AY17" s="129">
        <f t="shared" si="16"/>
        <v>7</v>
      </c>
      <c r="AZ17" s="153"/>
      <c r="BA17" s="153"/>
      <c r="BB17" s="153"/>
      <c r="BC17" s="84"/>
      <c r="BD17" s="84"/>
      <c r="BE17" s="188">
        <v>0</v>
      </c>
      <c r="BF17" s="72"/>
      <c r="BG17" s="36"/>
      <c r="BH17" s="72"/>
      <c r="BI17" s="78"/>
      <c r="BJ17" s="22">
        <f t="shared" si="17"/>
        <v>0</v>
      </c>
      <c r="BK17" s="76">
        <f t="shared" si="18"/>
        <v>7</v>
      </c>
      <c r="BL17" s="9"/>
      <c r="BM17" s="8"/>
      <c r="BN17" s="8"/>
      <c r="BO17" s="62" t="str">
        <f t="shared" si="19"/>
        <v>Поздняков Н.С.</v>
      </c>
      <c r="BP17" s="1" t="str">
        <f>INDEX(Долгосрок!$A$2:$A$51,MATCH(B17,Долгосрок!$B$2:$B$51,0))</f>
        <v>22 Поиск в глубину в неориентированном графе с помощью матрицы смежности.</v>
      </c>
    </row>
    <row r="18" spans="1:68" ht="15.75" thickBot="1" x14ac:dyDescent="0.3">
      <c r="A18" s="7">
        <v>25</v>
      </c>
      <c r="B18" s="62" t="s">
        <v>49</v>
      </c>
      <c r="C18" s="126"/>
      <c r="D18" s="103">
        <v>5</v>
      </c>
      <c r="E18" s="53">
        <f>INDEX(Баллы!$B$2:$B$15,MATCH(D18,Баллы!$A$2:$A$15,0))</f>
        <v>3</v>
      </c>
      <c r="F18" s="129">
        <f t="shared" si="11"/>
        <v>2</v>
      </c>
      <c r="G18" s="153">
        <v>0</v>
      </c>
      <c r="H18" s="153" t="s">
        <v>158</v>
      </c>
      <c r="I18" s="153"/>
      <c r="J18" s="84"/>
      <c r="K18" s="84"/>
      <c r="L18" s="188">
        <v>0</v>
      </c>
      <c r="M18" s="103">
        <v>7</v>
      </c>
      <c r="N18" s="53">
        <f>INDEX(Баллы!$B$2:$B$15,MATCH(M18,Баллы!$A$2:$A$15,0))</f>
        <v>4</v>
      </c>
      <c r="O18" s="129">
        <f t="shared" si="12"/>
        <v>6</v>
      </c>
      <c r="P18" s="153"/>
      <c r="Q18" s="153"/>
      <c r="R18" s="153"/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 t="shared" si="13"/>
        <v>5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 t="shared" si="14"/>
        <v>2</v>
      </c>
      <c r="AH18" s="153"/>
      <c r="AI18" s="153"/>
      <c r="AJ18" s="153"/>
      <c r="AK18" s="84"/>
      <c r="AL18" s="84"/>
      <c r="AM18" s="188">
        <v>0</v>
      </c>
      <c r="AN18" s="103"/>
      <c r="AO18" s="53">
        <f>INDEX(Баллы!$B$2:$B$15,MATCH(AN18,Баллы!$A$2:$A$15,0))</f>
        <v>0</v>
      </c>
      <c r="AP18" s="129">
        <f t="shared" si="15"/>
        <v>2</v>
      </c>
      <c r="AQ18" s="153"/>
      <c r="AR18" s="153"/>
      <c r="AS18" s="153"/>
      <c r="AT18" s="84"/>
      <c r="AU18" s="84"/>
      <c r="AV18" s="188">
        <v>0</v>
      </c>
      <c r="AW18" s="124"/>
      <c r="AX18" s="53">
        <f>INDEX(Баллы!$B$2:$B$15,MATCH(AW18,Баллы!$A$2:$A$15,0))</f>
        <v>0</v>
      </c>
      <c r="AY18" s="129">
        <f t="shared" si="16"/>
        <v>2</v>
      </c>
      <c r="AZ18" s="153"/>
      <c r="BA18" s="153"/>
      <c r="BB18" s="153"/>
      <c r="BC18" s="84"/>
      <c r="BD18" s="84"/>
      <c r="BE18" s="188">
        <v>0</v>
      </c>
      <c r="BF18" s="73"/>
      <c r="BG18" s="36"/>
      <c r="BH18" s="73"/>
      <c r="BI18" s="79"/>
      <c r="BJ18" s="22">
        <f t="shared" si="17"/>
        <v>0</v>
      </c>
      <c r="BK18" s="76">
        <f t="shared" si="18"/>
        <v>7</v>
      </c>
      <c r="BL18" s="12"/>
      <c r="BM18" s="11"/>
      <c r="BN18" s="11"/>
      <c r="BO18" s="62" t="str">
        <f t="shared" si="19"/>
        <v>Сыртланов К.В.</v>
      </c>
      <c r="BP18" s="1" t="str">
        <f>INDEX(Долгосрок!$A$2:$A$51,MATCH(B18,Долгосрок!$B$2:$B$51,0))</f>
        <v>27 Нахождение кратчайших путей в графе. Алгоритм Беллмана-Форда.</v>
      </c>
    </row>
    <row r="19" spans="1:68" s="178" customFormat="1" ht="15.75" thickBot="1" x14ac:dyDescent="0.3">
      <c r="A19" s="163">
        <v>26</v>
      </c>
      <c r="B19" s="164" t="s">
        <v>50</v>
      </c>
      <c r="C19" s="165"/>
      <c r="D19" s="166">
        <v>3</v>
      </c>
      <c r="E19" s="167">
        <f>INDEX(Баллы!$B$2:$B$15,MATCH(D19,Баллы!$A$2:$A$15,0))</f>
        <v>2</v>
      </c>
      <c r="F19" s="168">
        <f t="shared" si="11"/>
        <v>3</v>
      </c>
      <c r="G19" s="169"/>
      <c r="H19" s="169"/>
      <c r="I19" s="169"/>
      <c r="J19" s="167"/>
      <c r="K19" s="167"/>
      <c r="L19" s="190">
        <v>0</v>
      </c>
      <c r="M19" s="166"/>
      <c r="N19" s="167">
        <f>INDEX(Баллы!$B$2:$B$15,MATCH(M19,Баллы!$A$2:$A$15,0))</f>
        <v>0</v>
      </c>
      <c r="O19" s="168">
        <f t="shared" si="12"/>
        <v>7</v>
      </c>
      <c r="P19" s="169"/>
      <c r="Q19" s="169"/>
      <c r="R19" s="169"/>
      <c r="S19" s="167"/>
      <c r="T19" s="167"/>
      <c r="U19" s="190">
        <v>0</v>
      </c>
      <c r="V19" s="166"/>
      <c r="W19" s="167">
        <f>INDEX(Баллы!$B$2:$B$15,MATCH(V19,Баллы!$A$2:$A$15,0))</f>
        <v>0</v>
      </c>
      <c r="X19" s="168">
        <f t="shared" si="13"/>
        <v>6</v>
      </c>
      <c r="Y19" s="169"/>
      <c r="Z19" s="169"/>
      <c r="AA19" s="169"/>
      <c r="AB19" s="167"/>
      <c r="AC19" s="167"/>
      <c r="AD19" s="190">
        <v>0</v>
      </c>
      <c r="AE19" s="166"/>
      <c r="AF19" s="167">
        <f>INDEX(Баллы!$B$2:$B$15,MATCH(AE19,Баллы!$A$2:$A$15,0))</f>
        <v>0</v>
      </c>
      <c r="AG19" s="168">
        <f t="shared" si="14"/>
        <v>3</v>
      </c>
      <c r="AH19" s="169"/>
      <c r="AI19" s="169"/>
      <c r="AJ19" s="169"/>
      <c r="AK19" s="167"/>
      <c r="AL19" s="167"/>
      <c r="AM19" s="190">
        <v>0</v>
      </c>
      <c r="AN19" s="166"/>
      <c r="AO19" s="167">
        <f>INDEX(Баллы!$B$2:$B$15,MATCH(AN19,Баллы!$A$2:$A$15,0))</f>
        <v>0</v>
      </c>
      <c r="AP19" s="168">
        <f t="shared" si="15"/>
        <v>3</v>
      </c>
      <c r="AQ19" s="169"/>
      <c r="AR19" s="169"/>
      <c r="AS19" s="169"/>
      <c r="AT19" s="167"/>
      <c r="AU19" s="167"/>
      <c r="AV19" s="190">
        <v>0</v>
      </c>
      <c r="AW19" s="170"/>
      <c r="AX19" s="167">
        <f>INDEX(Баллы!$B$2:$B$15,MATCH(AW19,Баллы!$A$2:$A$15,0))</f>
        <v>0</v>
      </c>
      <c r="AY19" s="168">
        <f t="shared" si="16"/>
        <v>3</v>
      </c>
      <c r="AZ19" s="169"/>
      <c r="BA19" s="169"/>
      <c r="BB19" s="169"/>
      <c r="BC19" s="167"/>
      <c r="BD19" s="167"/>
      <c r="BE19" s="190">
        <v>0</v>
      </c>
      <c r="BF19" s="171"/>
      <c r="BG19" s="172"/>
      <c r="BH19" s="171"/>
      <c r="BI19" s="173"/>
      <c r="BJ19" s="174">
        <f t="shared" si="17"/>
        <v>0</v>
      </c>
      <c r="BK19" s="175">
        <f t="shared" si="18"/>
        <v>2</v>
      </c>
      <c r="BL19" s="176"/>
      <c r="BM19" s="177"/>
      <c r="BN19" s="177"/>
      <c r="BO19" s="164" t="str">
        <f t="shared" si="19"/>
        <v>Тишкин И.А.</v>
      </c>
      <c r="BP19" s="178" t="str">
        <f>INDEX(Долгосрок!$A$2:$A$51,MATCH(B19,Долгосрок!$B$2:$B$51,0))</f>
        <v>23 Поиск в ширину в ориентированном графе с помощью списка смежности.</v>
      </c>
    </row>
    <row r="20" spans="1:68" s="134" customFormat="1" x14ac:dyDescent="0.25">
      <c r="A20" s="130" t="s">
        <v>144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91"/>
      <c r="M20" s="133"/>
      <c r="N20" s="133"/>
      <c r="O20" s="133"/>
      <c r="P20" s="133"/>
      <c r="Q20" s="133"/>
      <c r="R20" s="133"/>
      <c r="S20" s="133"/>
      <c r="T20" s="133"/>
      <c r="U20" s="191"/>
      <c r="V20" s="133"/>
      <c r="W20" s="133"/>
      <c r="X20" s="133"/>
      <c r="Y20" s="133"/>
      <c r="Z20" s="133"/>
      <c r="AA20" s="133"/>
      <c r="AB20" s="133"/>
      <c r="AC20" s="133"/>
      <c r="AD20" s="191"/>
      <c r="AE20" s="133"/>
      <c r="AF20" s="133"/>
      <c r="AG20" s="133"/>
      <c r="AH20" s="133"/>
      <c r="AI20" s="133"/>
      <c r="AJ20" s="133"/>
      <c r="AK20" s="133"/>
      <c r="AL20" s="133"/>
      <c r="AM20" s="191"/>
      <c r="AN20" s="181"/>
      <c r="AO20" s="133"/>
      <c r="AP20" s="133"/>
      <c r="AQ20" s="133"/>
      <c r="AR20" s="133"/>
      <c r="AS20" s="133"/>
      <c r="AT20" s="133"/>
      <c r="AU20" s="133"/>
      <c r="AV20" s="191"/>
      <c r="AW20" s="133"/>
      <c r="AX20" s="133"/>
      <c r="AY20" s="133"/>
      <c r="AZ20" s="133"/>
      <c r="BA20" s="133"/>
      <c r="BB20" s="133"/>
      <c r="BC20" s="133"/>
      <c r="BD20" s="133"/>
      <c r="BE20" s="191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</row>
    <row r="21" spans="1:68" x14ac:dyDescent="0.25">
      <c r="A21" s="26">
        <v>5</v>
      </c>
      <c r="B21" s="62" t="s">
        <v>30</v>
      </c>
      <c r="C21" s="126">
        <f t="shared" si="0"/>
        <v>16</v>
      </c>
      <c r="D21" s="103">
        <v>5</v>
      </c>
      <c r="E21" s="53">
        <f>INDEX(Баллы!$B$2:$B$15,MATCH(D21,Баллы!$A$2:$A$15,0))</f>
        <v>3</v>
      </c>
      <c r="F21" s="129">
        <f t="shared" si="2"/>
        <v>6</v>
      </c>
      <c r="G21" s="153" t="s">
        <v>146</v>
      </c>
      <c r="H21" s="153" t="s">
        <v>146</v>
      </c>
      <c r="I21" s="153" t="s">
        <v>146</v>
      </c>
      <c r="J21" s="154">
        <v>43906</v>
      </c>
      <c r="K21" s="84"/>
      <c r="L21" s="188">
        <v>4</v>
      </c>
      <c r="M21" s="103">
        <v>9</v>
      </c>
      <c r="N21" s="53">
        <f>INDEX(Баллы!$B$2:$B$15,MATCH(M21,Баллы!$A$2:$A$15,0))</f>
        <v>5</v>
      </c>
      <c r="O21" s="129">
        <f t="shared" si="3"/>
        <v>6</v>
      </c>
      <c r="P21" s="153"/>
      <c r="Q21" s="153"/>
      <c r="R21" s="153"/>
      <c r="S21" s="84"/>
      <c r="T21" s="84"/>
      <c r="U21" s="188">
        <v>0</v>
      </c>
      <c r="V21" s="103"/>
      <c r="W21" s="53">
        <f>INDEX(Баллы!$B$2:$B$15,MATCH(V21,Баллы!$A$2:$A$15,0))</f>
        <v>0</v>
      </c>
      <c r="X21" s="129">
        <f t="shared" si="4"/>
        <v>6</v>
      </c>
      <c r="Y21" s="153"/>
      <c r="Z21" s="153"/>
      <c r="AA21" s="153"/>
      <c r="AB21" s="84"/>
      <c r="AC21" s="84"/>
      <c r="AD21" s="188">
        <v>0</v>
      </c>
      <c r="AE21" s="103"/>
      <c r="AF21" s="53">
        <f>INDEX(Баллы!$B$2:$B$15,MATCH(AE21,Баллы!$A$2:$A$15,0))</f>
        <v>0</v>
      </c>
      <c r="AG21" s="129">
        <f t="shared" si="5"/>
        <v>6</v>
      </c>
      <c r="AH21" s="153"/>
      <c r="AI21" s="153"/>
      <c r="AJ21" s="153"/>
      <c r="AK21" s="84"/>
      <c r="AL21" s="84"/>
      <c r="AM21" s="188">
        <v>0</v>
      </c>
      <c r="AN21" s="103"/>
      <c r="AO21" s="53">
        <f>INDEX(Баллы!$B$2:$B$15,MATCH(AN21,Баллы!$A$2:$A$15,0))</f>
        <v>0</v>
      </c>
      <c r="AP21" s="129">
        <f t="shared" si="6"/>
        <v>6</v>
      </c>
      <c r="AQ21" s="153"/>
      <c r="AR21" s="153"/>
      <c r="AS21" s="153"/>
      <c r="AT21" s="84"/>
      <c r="AU21" s="84"/>
      <c r="AV21" s="188">
        <v>0</v>
      </c>
      <c r="AW21" s="124"/>
      <c r="AX21" s="53">
        <f>INDEX(Баллы!$B$2:$B$15,MATCH(AW21,Баллы!$A$2:$A$15,0))</f>
        <v>0</v>
      </c>
      <c r="AY21" s="129">
        <f t="shared" si="7"/>
        <v>6</v>
      </c>
      <c r="AZ21" s="153"/>
      <c r="BA21" s="153"/>
      <c r="BB21" s="153"/>
      <c r="BC21" s="84"/>
      <c r="BD21" s="84"/>
      <c r="BE21" s="188">
        <v>0</v>
      </c>
      <c r="BF21" s="72"/>
      <c r="BG21" s="36"/>
      <c r="BH21" s="72"/>
      <c r="BI21" s="78"/>
      <c r="BJ21" s="22">
        <f t="shared" si="8"/>
        <v>0</v>
      </c>
      <c r="BK21" s="76">
        <f t="shared" si="9"/>
        <v>16</v>
      </c>
      <c r="BL21" s="9"/>
      <c r="BM21" s="8"/>
      <c r="BN21" s="8"/>
      <c r="BO21" s="62" t="str">
        <f t="shared" si="1"/>
        <v>Гаврилов Н.А.</v>
      </c>
      <c r="BP21" s="1" t="str">
        <f>INDEX(Долгосрок!$A$2:$A$51,MATCH(B21,Долгосрок!$B$2:$B$51,0))</f>
        <v>29 Нахождение кратчайших путей в ориентированном ациклическом графе.</v>
      </c>
    </row>
    <row r="22" spans="1:68" x14ac:dyDescent="0.25">
      <c r="A22" s="7">
        <v>8</v>
      </c>
      <c r="B22" s="58" t="s">
        <v>33</v>
      </c>
      <c r="C22" s="126">
        <f t="shared" si="0"/>
        <v>29</v>
      </c>
      <c r="D22" s="103">
        <v>8</v>
      </c>
      <c r="E22" s="53">
        <f>INDEX(Баллы!$B$2:$B$15,MATCH(D22,Баллы!$A$2:$A$15,0))</f>
        <v>4</v>
      </c>
      <c r="F22" s="129">
        <f t="shared" si="2"/>
        <v>3</v>
      </c>
      <c r="G22" s="153" t="s">
        <v>146</v>
      </c>
      <c r="H22" s="153" t="s">
        <v>146</v>
      </c>
      <c r="I22" s="153" t="s">
        <v>146</v>
      </c>
      <c r="J22" s="154">
        <v>43892</v>
      </c>
      <c r="K22" s="84"/>
      <c r="L22" s="188">
        <v>5</v>
      </c>
      <c r="M22" s="103">
        <v>10</v>
      </c>
      <c r="N22" s="53">
        <f>INDEX(Баллы!$B$2:$B$15,MATCH(M22,Баллы!$A$2:$A$15,0))</f>
        <v>5</v>
      </c>
      <c r="O22" s="129">
        <f t="shared" si="3"/>
        <v>9</v>
      </c>
      <c r="P22" s="153" t="s">
        <v>146</v>
      </c>
      <c r="Q22" s="153" t="s">
        <v>146</v>
      </c>
      <c r="R22" s="153" t="s">
        <v>146</v>
      </c>
      <c r="S22" s="154">
        <v>43908</v>
      </c>
      <c r="T22" s="84"/>
      <c r="U22" s="188">
        <v>5</v>
      </c>
      <c r="V22" s="103"/>
      <c r="W22" s="53">
        <f>INDEX(Баллы!$B$2:$B$15,MATCH(V22,Баллы!$A$2:$A$15,0))</f>
        <v>0</v>
      </c>
      <c r="X22" s="129">
        <f t="shared" si="4"/>
        <v>2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5"/>
        <v>9</v>
      </c>
      <c r="AH22" s="153"/>
      <c r="AI22" s="153"/>
      <c r="AJ22" s="153"/>
      <c r="AK22" s="84"/>
      <c r="AL22" s="84"/>
      <c r="AM22" s="188">
        <v>0</v>
      </c>
      <c r="AN22" s="103"/>
      <c r="AO22" s="53">
        <f>INDEX(Баллы!$B$2:$B$15,MATCH(AN22,Баллы!$A$2:$A$15,0))</f>
        <v>0</v>
      </c>
      <c r="AP22" s="129">
        <f t="shared" si="6"/>
        <v>1</v>
      </c>
      <c r="AQ22" s="153"/>
      <c r="AR22" s="153"/>
      <c r="AS22" s="153"/>
      <c r="AT22" s="84"/>
      <c r="AU22" s="84"/>
      <c r="AV22" s="188">
        <v>0</v>
      </c>
      <c r="AW22" s="124"/>
      <c r="AX22" s="53">
        <f>INDEX(Баллы!$B$2:$B$15,MATCH(AW22,Баллы!$A$2:$A$15,0))</f>
        <v>0</v>
      </c>
      <c r="AY22" s="129">
        <f t="shared" si="7"/>
        <v>1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8"/>
        <v>0</v>
      </c>
      <c r="BK22" s="76">
        <f t="shared" si="9"/>
        <v>29</v>
      </c>
      <c r="BL22" s="9"/>
      <c r="BM22" s="8"/>
      <c r="BN22" s="8"/>
      <c r="BO22" s="62" t="str">
        <f t="shared" si="1"/>
        <v>Давыдов Д.Д.</v>
      </c>
      <c r="BP22" s="1" t="str">
        <f>INDEX(Долгосрок!$A$2:$A$51,MATCH(B22,Долгосрок!$B$2:$B$51,0))</f>
        <v>2 АВЛ-дерево.</v>
      </c>
    </row>
    <row r="23" spans="1:68" x14ac:dyDescent="0.25">
      <c r="A23" s="7">
        <v>11</v>
      </c>
      <c r="B23" s="62" t="s">
        <v>35</v>
      </c>
      <c r="C23" s="126" t="e">
        <f t="shared" si="0"/>
        <v>#VALUE!</v>
      </c>
      <c r="D23" s="103">
        <v>7</v>
      </c>
      <c r="E23" s="53">
        <f>INDEX(Баллы!$B$2:$B$15,MATCH(D23,Баллы!$A$2:$A$15,0))</f>
        <v>4</v>
      </c>
      <c r="F23" s="129">
        <f t="shared" si="2"/>
        <v>6</v>
      </c>
      <c r="G23" s="153" t="s">
        <v>146</v>
      </c>
      <c r="H23" s="153" t="s">
        <v>146</v>
      </c>
      <c r="I23" s="153" t="s">
        <v>146</v>
      </c>
      <c r="J23" s="154">
        <v>43908</v>
      </c>
      <c r="K23" s="84"/>
      <c r="L23" s="188">
        <v>3</v>
      </c>
      <c r="M23" s="103">
        <v>9</v>
      </c>
      <c r="N23" s="53">
        <f>INDEX(Баллы!$B$2:$B$15,MATCH(M23,Баллы!$A$2:$A$15,0))</f>
        <v>5</v>
      </c>
      <c r="O23" s="129">
        <f t="shared" si="3"/>
        <v>2</v>
      </c>
      <c r="P23" s="153"/>
      <c r="Q23" s="153"/>
      <c r="R23" s="153"/>
      <c r="S23" s="84"/>
      <c r="T23" s="84"/>
      <c r="U23" s="188"/>
      <c r="V23" s="103"/>
      <c r="W23" s="53">
        <f>INDEX(Баллы!$B$2:$B$15,MATCH(V23,Баллы!$A$2:$A$15,0))</f>
        <v>0</v>
      </c>
      <c r="X23" s="129">
        <f t="shared" si="4"/>
        <v>5</v>
      </c>
      <c r="Y23" s="153"/>
      <c r="Z23" s="153"/>
      <c r="AA23" s="153"/>
      <c r="AB23" s="84"/>
      <c r="AC23" s="84"/>
      <c r="AD23" s="188">
        <v>0</v>
      </c>
      <c r="AE23" s="103"/>
      <c r="AF23" s="53">
        <f>INDEX(Баллы!$B$2:$B$15,MATCH(AE23,Баллы!$A$2:$A$15,0))</f>
        <v>0</v>
      </c>
      <c r="AG23" s="129">
        <f t="shared" si="5"/>
        <v>12</v>
      </c>
      <c r="AH23" s="153"/>
      <c r="AI23" s="153"/>
      <c r="AJ23" s="153"/>
      <c r="AK23" s="84"/>
      <c r="AL23" s="84"/>
      <c r="AM23" s="188">
        <v>0</v>
      </c>
      <c r="AN23" s="103"/>
      <c r="AO23" s="53">
        <f>INDEX(Баллы!$B$2:$B$15,MATCH(AN23,Баллы!$A$2:$A$15,0))</f>
        <v>0</v>
      </c>
      <c r="AP23" s="129">
        <f t="shared" si="6"/>
        <v>4</v>
      </c>
      <c r="AQ23" s="153"/>
      <c r="AR23" s="153"/>
      <c r="AS23" s="153"/>
      <c r="AT23" s="84"/>
      <c r="AU23" s="84"/>
      <c r="AV23" s="188">
        <v>0</v>
      </c>
      <c r="AW23" s="124"/>
      <c r="AX23" s="53">
        <f>INDEX(Баллы!$B$2:$B$15,MATCH(AW23,Баллы!$A$2:$A$15,0))</f>
        <v>0</v>
      </c>
      <c r="AY23" s="129">
        <f t="shared" si="7"/>
        <v>4</v>
      </c>
      <c r="AZ23" s="153"/>
      <c r="BA23" s="153"/>
      <c r="BB23" s="153"/>
      <c r="BC23" s="84"/>
      <c r="BD23" s="84"/>
      <c r="BE23" s="188">
        <v>0</v>
      </c>
      <c r="BF23" s="72"/>
      <c r="BG23" s="36"/>
      <c r="BH23" s="72"/>
      <c r="BI23" s="78"/>
      <c r="BJ23" s="22">
        <f t="shared" si="8"/>
        <v>0</v>
      </c>
      <c r="BK23" s="76" t="e">
        <f t="shared" si="9"/>
        <v>#VALUE!</v>
      </c>
      <c r="BL23" s="9"/>
      <c r="BM23" s="8"/>
      <c r="BN23" s="8"/>
      <c r="BO23" s="62" t="str">
        <f t="shared" si="1"/>
        <v>Жуков Д.Ю</v>
      </c>
      <c r="BP23" s="1" t="str">
        <f>INDEX(Долгосрок!$A$2:$A$51,MATCH(B23,Долгосрок!$B$2:$B$51,0))</f>
        <v>16 Алгоритм сортировки «выбором».</v>
      </c>
    </row>
    <row r="24" spans="1:68" x14ac:dyDescent="0.25">
      <c r="A24" s="26">
        <v>12</v>
      </c>
      <c r="B24" s="62" t="s">
        <v>36</v>
      </c>
      <c r="C24" s="126">
        <f t="shared" si="0"/>
        <v>16</v>
      </c>
      <c r="D24" s="103">
        <v>5</v>
      </c>
      <c r="E24" s="53">
        <f>INDEX(Баллы!$B$2:$B$15,MATCH(D24,Баллы!$A$2:$A$15,0))</f>
        <v>3</v>
      </c>
      <c r="F24" s="129">
        <f t="shared" si="2"/>
        <v>1</v>
      </c>
      <c r="G24" s="153" t="s">
        <v>146</v>
      </c>
      <c r="H24" s="153" t="s">
        <v>146</v>
      </c>
      <c r="I24" s="153" t="s">
        <v>146</v>
      </c>
      <c r="J24" s="154">
        <v>43892</v>
      </c>
      <c r="K24" s="84" t="s">
        <v>161</v>
      </c>
      <c r="L24" s="188" t="s">
        <v>160</v>
      </c>
      <c r="M24" s="103">
        <v>6</v>
      </c>
      <c r="N24" s="53">
        <f>INDEX(Баллы!$B$2:$B$15,MATCH(M24,Баллы!$A$2:$A$15,0))</f>
        <v>3</v>
      </c>
      <c r="O24" s="129">
        <f t="shared" si="3"/>
        <v>3</v>
      </c>
      <c r="P24" s="153" t="s">
        <v>159</v>
      </c>
      <c r="Q24" s="153" t="s">
        <v>159</v>
      </c>
      <c r="R24" s="153"/>
      <c r="S24" s="84"/>
      <c r="T24" s="84"/>
      <c r="U24" s="188">
        <v>0</v>
      </c>
      <c r="V24" s="103"/>
      <c r="W24" s="53">
        <f>INDEX(Баллы!$B$2:$B$15,MATCH(V24,Баллы!$A$2:$A$15,0))</f>
        <v>0</v>
      </c>
      <c r="X24" s="129">
        <f t="shared" si="4"/>
        <v>6</v>
      </c>
      <c r="Y24" s="153"/>
      <c r="Z24" s="153"/>
      <c r="AA24" s="153"/>
      <c r="AB24" s="84"/>
      <c r="AC24" s="84"/>
      <c r="AD24" s="188">
        <v>0</v>
      </c>
      <c r="AE24" s="103"/>
      <c r="AF24" s="53">
        <f>INDEX(Баллы!$B$2:$B$15,MATCH(AE24,Баллы!$A$2:$A$15,0))</f>
        <v>0</v>
      </c>
      <c r="AG24" s="129">
        <f t="shared" si="5"/>
        <v>1</v>
      </c>
      <c r="AH24" s="153"/>
      <c r="AI24" s="153"/>
      <c r="AJ24" s="153"/>
      <c r="AK24" s="84"/>
      <c r="AL24" s="84"/>
      <c r="AM24" s="188">
        <v>0</v>
      </c>
      <c r="AN24" s="103"/>
      <c r="AO24" s="53">
        <f>INDEX(Баллы!$B$2:$B$15,MATCH(AN24,Баллы!$A$2:$A$15,0))</f>
        <v>0</v>
      </c>
      <c r="AP24" s="129">
        <f t="shared" si="6"/>
        <v>5</v>
      </c>
      <c r="AQ24" s="153"/>
      <c r="AR24" s="153"/>
      <c r="AS24" s="153"/>
      <c r="AT24" s="84"/>
      <c r="AU24" s="84"/>
      <c r="AV24" s="188">
        <v>0</v>
      </c>
      <c r="AW24" s="124"/>
      <c r="AX24" s="53">
        <f>INDEX(Баллы!$B$2:$B$15,MATCH(AW24,Баллы!$A$2:$A$15,0))</f>
        <v>0</v>
      </c>
      <c r="AY24" s="129">
        <f t="shared" si="7"/>
        <v>5</v>
      </c>
      <c r="AZ24" s="153"/>
      <c r="BA24" s="153"/>
      <c r="BB24" s="153"/>
      <c r="BC24" s="84"/>
      <c r="BD24" s="84"/>
      <c r="BE24" s="188">
        <v>0</v>
      </c>
      <c r="BF24" s="72"/>
      <c r="BG24" s="36"/>
      <c r="BH24" s="72"/>
      <c r="BI24" s="78"/>
      <c r="BJ24" s="22">
        <f t="shared" si="8"/>
        <v>0</v>
      </c>
      <c r="BK24" s="76">
        <f t="shared" si="9"/>
        <v>16</v>
      </c>
      <c r="BL24" s="9"/>
      <c r="BM24" s="8"/>
      <c r="BN24" s="8"/>
      <c r="BO24" s="62" t="str">
        <f t="shared" si="1"/>
        <v>Константинов П.А.</v>
      </c>
      <c r="BP24" s="1" t="str">
        <f>INDEX(Долгосрок!$A$2:$A$51,MATCH(B24,Долгосрок!$B$2:$B$51,0))</f>
        <v>18 Алгоритм сортировки «слиянием».</v>
      </c>
    </row>
    <row r="25" spans="1:68" ht="15.75" thickBot="1" x14ac:dyDescent="0.3">
      <c r="A25" s="26">
        <v>14</v>
      </c>
      <c r="B25" s="58" t="s">
        <v>38</v>
      </c>
      <c r="C25" s="126">
        <f t="shared" si="0"/>
        <v>28</v>
      </c>
      <c r="D25" s="103">
        <v>6</v>
      </c>
      <c r="E25" s="53">
        <f>INDEX(Баллы!$B$2:$B$15,MATCH(D25,Баллы!$A$2:$A$15,0))</f>
        <v>3</v>
      </c>
      <c r="F25" s="129">
        <f t="shared" si="2"/>
        <v>3</v>
      </c>
      <c r="G25" s="153" t="s">
        <v>146</v>
      </c>
      <c r="H25" s="153" t="s">
        <v>146</v>
      </c>
      <c r="I25" s="153" t="s">
        <v>146</v>
      </c>
      <c r="J25" s="154">
        <v>43892</v>
      </c>
      <c r="K25" s="84"/>
      <c r="L25" s="188">
        <v>5</v>
      </c>
      <c r="M25" s="103">
        <v>10</v>
      </c>
      <c r="N25" s="53">
        <f>INDEX(Баллы!$B$2:$B$15,MATCH(M25,Баллы!$A$2:$A$15,0))</f>
        <v>5</v>
      </c>
      <c r="O25" s="129">
        <f t="shared" si="3"/>
        <v>5</v>
      </c>
      <c r="P25" s="153" t="s">
        <v>146</v>
      </c>
      <c r="Q25" s="153" t="s">
        <v>146</v>
      </c>
      <c r="R25" s="153" t="s">
        <v>146</v>
      </c>
      <c r="S25" s="154">
        <v>43908</v>
      </c>
      <c r="T25" s="84"/>
      <c r="U25" s="188">
        <v>5</v>
      </c>
      <c r="V25" s="103"/>
      <c r="W25" s="53">
        <f>INDEX(Баллы!$B$2:$B$15,MATCH(V25,Баллы!$A$2:$A$15,0))</f>
        <v>0</v>
      </c>
      <c r="X25" s="129">
        <f t="shared" si="4"/>
        <v>1</v>
      </c>
      <c r="Y25" s="153"/>
      <c r="Z25" s="153"/>
      <c r="AA25" s="153"/>
      <c r="AB25" s="84"/>
      <c r="AC25" s="84"/>
      <c r="AD25" s="188">
        <v>0</v>
      </c>
      <c r="AE25" s="103"/>
      <c r="AF25" s="53">
        <f>INDEX(Баллы!$B$2:$B$15,MATCH(AE25,Баллы!$A$2:$A$15,0))</f>
        <v>0</v>
      </c>
      <c r="AG25" s="129">
        <f t="shared" si="5"/>
        <v>3</v>
      </c>
      <c r="AH25" s="153"/>
      <c r="AI25" s="153"/>
      <c r="AJ25" s="153"/>
      <c r="AK25" s="84"/>
      <c r="AL25" s="84"/>
      <c r="AM25" s="188">
        <v>0</v>
      </c>
      <c r="AN25" s="103"/>
      <c r="AO25" s="53">
        <f>INDEX(Баллы!$B$2:$B$15,MATCH(AN25,Баллы!$A$2:$A$15,0))</f>
        <v>0</v>
      </c>
      <c r="AP25" s="129">
        <f t="shared" si="6"/>
        <v>7</v>
      </c>
      <c r="AQ25" s="153"/>
      <c r="AR25" s="153"/>
      <c r="AS25" s="153"/>
      <c r="AT25" s="84"/>
      <c r="AU25" s="84"/>
      <c r="AV25" s="188">
        <v>0</v>
      </c>
      <c r="AW25" s="124"/>
      <c r="AX25" s="53">
        <f>INDEX(Баллы!$B$2:$B$15,MATCH(AW25,Баллы!$A$2:$A$15,0))</f>
        <v>0</v>
      </c>
      <c r="AY25" s="129">
        <f t="shared" si="7"/>
        <v>7</v>
      </c>
      <c r="AZ25" s="153"/>
      <c r="BA25" s="153"/>
      <c r="BB25" s="153"/>
      <c r="BC25" s="84"/>
      <c r="BD25" s="84"/>
      <c r="BE25" s="188">
        <v>0</v>
      </c>
      <c r="BF25" s="73"/>
      <c r="BG25" s="36"/>
      <c r="BH25" s="73"/>
      <c r="BI25" s="79"/>
      <c r="BJ25" s="22">
        <f t="shared" si="8"/>
        <v>0</v>
      </c>
      <c r="BK25" s="76">
        <f t="shared" si="9"/>
        <v>28</v>
      </c>
      <c r="BL25" s="12"/>
      <c r="BM25" s="11"/>
      <c r="BN25" s="11"/>
      <c r="BO25" s="62" t="str">
        <f t="shared" si="1"/>
        <v>Крюков Н.В.</v>
      </c>
      <c r="BP25" s="1" t="str">
        <f>INDEX(Долгосрок!$A$2:$A$51,MATCH(B25,Долгосрок!$B$2:$B$51,0))</f>
        <v>1 Бинарное дерево.</v>
      </c>
    </row>
    <row r="26" spans="1:68" ht="15.75" thickBot="1" x14ac:dyDescent="0.3">
      <c r="A26" s="7">
        <v>17</v>
      </c>
      <c r="B26" s="62" t="s">
        <v>41</v>
      </c>
      <c r="C26" s="126"/>
      <c r="D26" s="103">
        <v>6</v>
      </c>
      <c r="E26" s="53">
        <f>INDEX(Баллы!$B$2:$B$15,MATCH(D26,Баллы!$A$2:$A$15,0))</f>
        <v>3</v>
      </c>
      <c r="F26" s="129">
        <f t="shared" si="2"/>
        <v>6</v>
      </c>
      <c r="G26" s="153" t="s">
        <v>146</v>
      </c>
      <c r="H26" s="153" t="s">
        <v>146</v>
      </c>
      <c r="I26" s="153" t="s">
        <v>146</v>
      </c>
      <c r="J26" s="154">
        <v>43892</v>
      </c>
      <c r="K26" s="84"/>
      <c r="L26" s="188">
        <v>5</v>
      </c>
      <c r="M26" s="103">
        <v>8</v>
      </c>
      <c r="N26" s="53">
        <f>INDEX(Баллы!$B$2:$B$15,MATCH(M26,Баллы!$A$2:$A$15,0))</f>
        <v>4</v>
      </c>
      <c r="O26" s="129">
        <f t="shared" si="3"/>
        <v>8</v>
      </c>
      <c r="P26" s="153"/>
      <c r="Q26" s="153"/>
      <c r="R26" s="153"/>
      <c r="S26" s="84"/>
      <c r="T26" s="84"/>
      <c r="U26" s="188">
        <v>0</v>
      </c>
      <c r="V26" s="103"/>
      <c r="W26" s="53">
        <f>INDEX(Баллы!$B$2:$B$15,MATCH(V26,Баллы!$A$2:$A$15,0))</f>
        <v>0</v>
      </c>
      <c r="X26" s="129">
        <f t="shared" si="4"/>
        <v>4</v>
      </c>
      <c r="Y26" s="153"/>
      <c r="Z26" s="153"/>
      <c r="AA26" s="153"/>
      <c r="AB26" s="84"/>
      <c r="AC26" s="84"/>
      <c r="AD26" s="188">
        <v>0</v>
      </c>
      <c r="AE26" s="103"/>
      <c r="AF26" s="53">
        <f>INDEX(Баллы!$B$2:$B$15,MATCH(AE26,Баллы!$A$2:$A$15,0))</f>
        <v>0</v>
      </c>
      <c r="AG26" s="129">
        <f t="shared" si="5"/>
        <v>6</v>
      </c>
      <c r="AH26" s="153"/>
      <c r="AI26" s="153"/>
      <c r="AJ26" s="153"/>
      <c r="AK26" s="84"/>
      <c r="AL26" s="84"/>
      <c r="AM26" s="188">
        <v>0</v>
      </c>
      <c r="AN26" s="103"/>
      <c r="AO26" s="53">
        <f>INDEX(Баллы!$B$2:$B$15,MATCH(AN26,Баллы!$A$2:$A$15,0))</f>
        <v>0</v>
      </c>
      <c r="AP26" s="129">
        <f t="shared" si="6"/>
        <v>2</v>
      </c>
      <c r="AQ26" s="153"/>
      <c r="AR26" s="153"/>
      <c r="AS26" s="153"/>
      <c r="AT26" s="84"/>
      <c r="AU26" s="84"/>
      <c r="AV26" s="188">
        <v>0</v>
      </c>
      <c r="AW26" s="124"/>
      <c r="AX26" s="53">
        <f>INDEX(Баллы!$B$2:$B$15,MATCH(AW26,Баллы!$A$2:$A$15,0))</f>
        <v>0</v>
      </c>
      <c r="AY26" s="129">
        <f t="shared" si="7"/>
        <v>2</v>
      </c>
      <c r="AZ26" s="153"/>
      <c r="BA26" s="153"/>
      <c r="BB26" s="153"/>
      <c r="BC26" s="84"/>
      <c r="BD26" s="84"/>
      <c r="BE26" s="188">
        <v>0</v>
      </c>
      <c r="BF26" s="73"/>
      <c r="BG26" s="36"/>
      <c r="BH26" s="73"/>
      <c r="BI26" s="79"/>
      <c r="BJ26" s="22">
        <f t="shared" si="8"/>
        <v>0</v>
      </c>
      <c r="BK26" s="76">
        <f t="shared" si="9"/>
        <v>17</v>
      </c>
      <c r="BL26" s="12"/>
      <c r="BM26" s="11"/>
      <c r="BN26" s="11"/>
      <c r="BO26" s="62" t="str">
        <f t="shared" si="1"/>
        <v>Маевский А.Л.</v>
      </c>
      <c r="BP26" s="1" t="str">
        <f>INDEX(Долгосрок!$A$2:$A$51,MATCH(B26,Долгосрок!$B$2:$B$51,0))</f>
        <v>20 Алгоритм цифровой сортировки.</v>
      </c>
    </row>
    <row r="27" spans="1:68" ht="15.75" thickBot="1" x14ac:dyDescent="0.3">
      <c r="A27" s="7">
        <v>19</v>
      </c>
      <c r="B27" s="62" t="s">
        <v>43</v>
      </c>
      <c r="C27" s="126"/>
      <c r="D27" s="103">
        <v>9</v>
      </c>
      <c r="E27" s="77">
        <f>INDEX(Баллы!$B$2:$B$15,MATCH(D27,Баллы!$A$2:$A$15,0))</f>
        <v>5</v>
      </c>
      <c r="F27" s="129">
        <f t="shared" si="2"/>
        <v>2</v>
      </c>
      <c r="G27" s="153" t="s">
        <v>146</v>
      </c>
      <c r="H27" s="153" t="s">
        <v>146</v>
      </c>
      <c r="I27" s="153" t="s">
        <v>146</v>
      </c>
      <c r="J27" s="154">
        <v>43908</v>
      </c>
      <c r="K27" s="84"/>
      <c r="L27" s="189">
        <v>3</v>
      </c>
      <c r="M27" s="103">
        <v>7</v>
      </c>
      <c r="N27" s="77">
        <f>INDEX(Баллы!$B$2:$B$15,MATCH(M27,Баллы!$A$2:$A$15,0))</f>
        <v>4</v>
      </c>
      <c r="O27" s="129">
        <f t="shared" si="3"/>
        <v>10</v>
      </c>
      <c r="P27" s="153"/>
      <c r="Q27" s="153"/>
      <c r="R27" s="153"/>
      <c r="S27" s="84"/>
      <c r="T27" s="84"/>
      <c r="U27" s="189">
        <v>0</v>
      </c>
      <c r="V27" s="103"/>
      <c r="W27" s="53">
        <f>INDEX(Баллы!$B$2:$B$15,MATCH(V27,Баллы!$A$2:$A$15,0))</f>
        <v>0</v>
      </c>
      <c r="X27" s="129">
        <f t="shared" si="4"/>
        <v>6</v>
      </c>
      <c r="Y27" s="153"/>
      <c r="Z27" s="153"/>
      <c r="AA27" s="153"/>
      <c r="AB27" s="84"/>
      <c r="AC27" s="84"/>
      <c r="AD27" s="189">
        <v>0</v>
      </c>
      <c r="AE27" s="103"/>
      <c r="AF27" s="53">
        <f>INDEX(Баллы!$B$2:$B$15,MATCH(AE27,Баллы!$A$2:$A$15,0))</f>
        <v>0</v>
      </c>
      <c r="AG27" s="129">
        <f t="shared" si="5"/>
        <v>8</v>
      </c>
      <c r="AH27" s="153"/>
      <c r="AI27" s="153"/>
      <c r="AJ27" s="153"/>
      <c r="AK27" s="84"/>
      <c r="AL27" s="84"/>
      <c r="AM27" s="189">
        <v>0</v>
      </c>
      <c r="AN27" s="103"/>
      <c r="AO27" s="53">
        <f>INDEX(Баллы!$B$2:$B$15,MATCH(AN27,Баллы!$A$2:$A$15,0))</f>
        <v>0</v>
      </c>
      <c r="AP27" s="129">
        <f t="shared" si="6"/>
        <v>4</v>
      </c>
      <c r="AQ27" s="153"/>
      <c r="AR27" s="153"/>
      <c r="AS27" s="153"/>
      <c r="AT27" s="84"/>
      <c r="AU27" s="84"/>
      <c r="AV27" s="189">
        <v>0</v>
      </c>
      <c r="AW27" s="124"/>
      <c r="AX27" s="53">
        <f>INDEX(Баллы!$B$2:$B$15,MATCH(AW27,Баллы!$A$2:$A$15,0))</f>
        <v>0</v>
      </c>
      <c r="AY27" s="129">
        <f t="shared" si="7"/>
        <v>4</v>
      </c>
      <c r="AZ27" s="153"/>
      <c r="BA27" s="153"/>
      <c r="BB27" s="153"/>
      <c r="BC27" s="84"/>
      <c r="BD27" s="84"/>
      <c r="BE27" s="189">
        <v>0</v>
      </c>
      <c r="BF27" s="73"/>
      <c r="BG27" s="36"/>
      <c r="BH27" s="73"/>
      <c r="BI27" s="79"/>
      <c r="BJ27" s="22">
        <f t="shared" si="8"/>
        <v>0</v>
      </c>
      <c r="BK27" s="76">
        <f t="shared" si="9"/>
        <v>15</v>
      </c>
      <c r="BL27" s="12"/>
      <c r="BM27" s="11"/>
      <c r="BN27" s="11"/>
      <c r="BO27" s="62" t="str">
        <f t="shared" si="1"/>
        <v>Мушкаров Д.Н.</v>
      </c>
      <c r="BP27" s="1" t="str">
        <f>INDEX(Долгосрок!$A$2:$A$51,MATCH(B27,Долгосрок!$B$2:$B$51,0))</f>
        <v>10 Поиск подстроки в строке. Алгоритм Бойера-Мура.</v>
      </c>
    </row>
    <row r="28" spans="1:68" ht="15.75" thickBot="1" x14ac:dyDescent="0.3">
      <c r="A28" s="26">
        <v>20</v>
      </c>
      <c r="B28" s="62" t="s">
        <v>44</v>
      </c>
      <c r="C28" s="126"/>
      <c r="D28" s="103">
        <v>6</v>
      </c>
      <c r="E28" s="53">
        <f>INDEX(Баллы!$B$2:$B$15,MATCH(D28,Баллы!$A$2:$A$15,0))</f>
        <v>3</v>
      </c>
      <c r="F28" s="129">
        <f t="shared" si="2"/>
        <v>3</v>
      </c>
      <c r="G28" s="153" t="s">
        <v>146</v>
      </c>
      <c r="H28" s="153" t="s">
        <v>146</v>
      </c>
      <c r="I28" s="153" t="s">
        <v>146</v>
      </c>
      <c r="J28" s="154">
        <v>43892</v>
      </c>
      <c r="K28" s="84"/>
      <c r="L28" s="188">
        <v>5</v>
      </c>
      <c r="M28" s="103">
        <v>7</v>
      </c>
      <c r="N28" s="53">
        <f>INDEX(Баллы!$B$2:$B$15,MATCH(M28,Баллы!$A$2:$A$15,0))</f>
        <v>4</v>
      </c>
      <c r="O28" s="129">
        <f t="shared" si="3"/>
        <v>1</v>
      </c>
      <c r="P28" s="153" t="s">
        <v>159</v>
      </c>
      <c r="Q28" s="153" t="s">
        <v>159</v>
      </c>
      <c r="R28" s="153"/>
      <c r="S28" s="84"/>
      <c r="T28" s="84"/>
      <c r="U28" s="188">
        <v>0</v>
      </c>
      <c r="V28" s="103"/>
      <c r="W28" s="155">
        <f>INDEX(Баллы!$B$2:$B$15,MATCH(V28,Баллы!$A$2:$A$15,0))</f>
        <v>0</v>
      </c>
      <c r="X28" s="129">
        <f t="shared" si="4"/>
        <v>7</v>
      </c>
      <c r="Y28" s="153"/>
      <c r="Z28" s="153"/>
      <c r="AA28" s="153"/>
      <c r="AB28" s="84"/>
      <c r="AC28" s="84"/>
      <c r="AD28" s="188">
        <v>0</v>
      </c>
      <c r="AE28" s="103"/>
      <c r="AF28" s="155">
        <f>INDEX(Баллы!$B$2:$B$15,MATCH(AE28,Баллы!$A$2:$A$15,0))</f>
        <v>0</v>
      </c>
      <c r="AG28" s="129">
        <f t="shared" si="5"/>
        <v>9</v>
      </c>
      <c r="AH28" s="153"/>
      <c r="AI28" s="153"/>
      <c r="AJ28" s="153"/>
      <c r="AK28" s="84"/>
      <c r="AL28" s="84"/>
      <c r="AM28" s="188">
        <v>0</v>
      </c>
      <c r="AN28" s="103"/>
      <c r="AO28" s="53">
        <f>INDEX(Баллы!$B$2:$B$15,MATCH(AN28,Баллы!$A$2:$A$15,0))</f>
        <v>0</v>
      </c>
      <c r="AP28" s="129">
        <f t="shared" si="6"/>
        <v>5</v>
      </c>
      <c r="AQ28" s="153"/>
      <c r="AR28" s="153"/>
      <c r="AS28" s="153"/>
      <c r="AT28" s="84"/>
      <c r="AU28" s="84"/>
      <c r="AV28" s="188">
        <v>0</v>
      </c>
      <c r="AW28" s="124"/>
      <c r="AX28" s="53">
        <f>INDEX(Баллы!$B$2:$B$15,MATCH(AW28,Баллы!$A$2:$A$15,0))</f>
        <v>0</v>
      </c>
      <c r="AY28" s="129">
        <f t="shared" si="7"/>
        <v>5</v>
      </c>
      <c r="AZ28" s="153"/>
      <c r="BA28" s="153"/>
      <c r="BB28" s="153"/>
      <c r="BC28" s="84"/>
      <c r="BD28" s="84"/>
      <c r="BE28" s="188">
        <v>0</v>
      </c>
      <c r="BF28" s="73"/>
      <c r="BG28" s="36"/>
      <c r="BH28" s="73"/>
      <c r="BI28" s="79"/>
      <c r="BJ28" s="22">
        <f t="shared" si="8"/>
        <v>0</v>
      </c>
      <c r="BK28" s="76">
        <f t="shared" si="9"/>
        <v>17</v>
      </c>
      <c r="BL28" s="12"/>
      <c r="BM28" s="11"/>
      <c r="BN28" s="11"/>
      <c r="BO28" s="62" t="str">
        <f t="shared" si="1"/>
        <v>Назаров А.Л.</v>
      </c>
      <c r="BP28" s="1" t="str">
        <f>INDEX(Долгосрок!$A$2:$A$51,MATCH(B28,Долгосрок!$B$2:$B$51,0))</f>
        <v>7 Хеш-таблица с разрешением коллизий с помощью связных списков.</v>
      </c>
    </row>
    <row r="29" spans="1:68" ht="15.75" thickBot="1" x14ac:dyDescent="0.3">
      <c r="A29" s="7">
        <v>21</v>
      </c>
      <c r="B29" s="62" t="s">
        <v>45</v>
      </c>
      <c r="C29" s="126"/>
      <c r="D29" s="104">
        <v>4</v>
      </c>
      <c r="E29" s="53">
        <f>INDEX(Баллы!$B$2:$B$15,MATCH(D29,Баллы!$A$2:$A$15,0))</f>
        <v>2</v>
      </c>
      <c r="F29" s="129">
        <f t="shared" si="2"/>
        <v>4</v>
      </c>
      <c r="G29" s="153" t="s">
        <v>159</v>
      </c>
      <c r="H29" s="153" t="s">
        <v>159</v>
      </c>
      <c r="I29" s="153"/>
      <c r="J29" s="84"/>
      <c r="K29" s="84"/>
      <c r="L29" s="188">
        <v>0</v>
      </c>
      <c r="M29" s="104">
        <v>9</v>
      </c>
      <c r="N29" s="53">
        <f>INDEX(Баллы!$B$2:$B$15,MATCH(M29,Баллы!$A$2:$A$15,0))</f>
        <v>5</v>
      </c>
      <c r="O29" s="129">
        <f t="shared" si="3"/>
        <v>2</v>
      </c>
      <c r="P29" s="153"/>
      <c r="Q29" s="153"/>
      <c r="R29" s="153"/>
      <c r="S29" s="84"/>
      <c r="T29" s="84"/>
      <c r="U29" s="188">
        <v>0</v>
      </c>
      <c r="V29" s="104"/>
      <c r="W29" s="53">
        <f>INDEX(Баллы!$B$2:$B$15,MATCH(V29,Баллы!$A$2:$A$15,0))</f>
        <v>0</v>
      </c>
      <c r="X29" s="129">
        <f t="shared" si="4"/>
        <v>1</v>
      </c>
      <c r="Y29" s="153"/>
      <c r="Z29" s="153"/>
      <c r="AA29" s="153"/>
      <c r="AB29" s="84"/>
      <c r="AC29" s="84"/>
      <c r="AD29" s="188">
        <v>0</v>
      </c>
      <c r="AE29" s="104"/>
      <c r="AF29" s="53">
        <f>INDEX(Баллы!$B$2:$B$15,MATCH(AE29,Баллы!$A$2:$A$15,0))</f>
        <v>0</v>
      </c>
      <c r="AG29" s="129">
        <f t="shared" si="5"/>
        <v>10</v>
      </c>
      <c r="AH29" s="153"/>
      <c r="AI29" s="153"/>
      <c r="AJ29" s="153"/>
      <c r="AK29" s="105"/>
      <c r="AL29" s="105"/>
      <c r="AM29" s="188">
        <v>0</v>
      </c>
      <c r="AN29" s="104"/>
      <c r="AO29" s="53">
        <f>INDEX(Баллы!$B$2:$B$15,MATCH(AN29,Баллы!$A$2:$A$15,0))</f>
        <v>0</v>
      </c>
      <c r="AP29" s="129">
        <f t="shared" si="6"/>
        <v>6</v>
      </c>
      <c r="AQ29" s="153"/>
      <c r="AR29" s="153"/>
      <c r="AS29" s="153"/>
      <c r="AT29" s="84"/>
      <c r="AU29" s="84"/>
      <c r="AV29" s="188">
        <v>0</v>
      </c>
      <c r="AW29" s="124"/>
      <c r="AX29" s="53">
        <f>INDEX(Баллы!$B$2:$B$15,MATCH(AW29,Баллы!$A$2:$A$15,0))</f>
        <v>0</v>
      </c>
      <c r="AY29" s="129">
        <f t="shared" si="7"/>
        <v>6</v>
      </c>
      <c r="AZ29" s="153"/>
      <c r="BA29" s="153"/>
      <c r="BB29" s="153"/>
      <c r="BC29" s="84"/>
      <c r="BD29" s="84"/>
      <c r="BE29" s="188">
        <v>0</v>
      </c>
      <c r="BF29" s="73"/>
      <c r="BG29" s="36"/>
      <c r="BH29" s="73"/>
      <c r="BI29" s="79"/>
      <c r="BJ29" s="22">
        <f t="shared" si="8"/>
        <v>0</v>
      </c>
      <c r="BK29" s="76">
        <f t="shared" si="9"/>
        <v>7</v>
      </c>
      <c r="BL29" s="12"/>
      <c r="BM29" s="11"/>
      <c r="BN29" s="11"/>
      <c r="BO29" s="62" t="str">
        <f t="shared" si="1"/>
        <v>Пивоваров А.Д.</v>
      </c>
      <c r="BP29" s="1" t="str">
        <f>INDEX(Долгосрок!$A$2:$A$51,MATCH(B29,Долгосрок!$B$2:$B$51,0))</f>
        <v>13 Алгоритм сортировки «обменная».</v>
      </c>
    </row>
    <row r="30" spans="1:68" ht="15.75" thickBot="1" x14ac:dyDescent="0.3">
      <c r="A30" s="7">
        <v>23</v>
      </c>
      <c r="B30" s="62" t="s">
        <v>47</v>
      </c>
      <c r="C30" s="126">
        <f>BK30</f>
        <v>16</v>
      </c>
      <c r="D30" s="103">
        <v>9</v>
      </c>
      <c r="E30" s="53">
        <f>INDEX(Баллы!$B$2:$B$15,MATCH(D30,Баллы!$A$2:$A$15,0))</f>
        <v>5</v>
      </c>
      <c r="F30" s="129">
        <f t="shared" si="2"/>
        <v>6</v>
      </c>
      <c r="G30" s="153" t="s">
        <v>146</v>
      </c>
      <c r="H30" s="153" t="s">
        <v>146</v>
      </c>
      <c r="I30" s="153" t="s">
        <v>146</v>
      </c>
      <c r="J30" s="154">
        <v>43908</v>
      </c>
      <c r="K30" s="84"/>
      <c r="L30" s="188">
        <v>3</v>
      </c>
      <c r="M30" s="103">
        <v>10</v>
      </c>
      <c r="N30" s="53">
        <f>INDEX(Баллы!$B$2:$B$15,MATCH(M30,Баллы!$A$2:$A$15,0))</f>
        <v>5</v>
      </c>
      <c r="O30" s="129">
        <f t="shared" si="3"/>
        <v>4</v>
      </c>
      <c r="P30" s="153"/>
      <c r="Q30" s="153"/>
      <c r="R30" s="153"/>
      <c r="S30" s="157"/>
      <c r="T30" s="157"/>
      <c r="U30" s="188">
        <v>0</v>
      </c>
      <c r="V30" s="103"/>
      <c r="W30" s="53">
        <f>INDEX(Баллы!$B$2:$B$15,MATCH(V30,Баллы!$A$2:$A$15,0))</f>
        <v>0</v>
      </c>
      <c r="X30" s="129">
        <f t="shared" si="4"/>
        <v>3</v>
      </c>
      <c r="Y30" s="153"/>
      <c r="Z30" s="153"/>
      <c r="AA30" s="153"/>
      <c r="AB30" s="157"/>
      <c r="AC30" s="157"/>
      <c r="AD30" s="188">
        <v>0</v>
      </c>
      <c r="AE30" s="103"/>
      <c r="AF30" s="53">
        <f>INDEX(Баллы!$B$2:$B$15,MATCH(AE30,Баллы!$A$2:$A$15,0))</f>
        <v>0</v>
      </c>
      <c r="AG30" s="129">
        <f t="shared" si="5"/>
        <v>12</v>
      </c>
      <c r="AH30" s="153"/>
      <c r="AI30" s="153"/>
      <c r="AJ30" s="153"/>
      <c r="AK30" s="84"/>
      <c r="AL30" s="84"/>
      <c r="AM30" s="188">
        <v>0</v>
      </c>
      <c r="AN30" s="103"/>
      <c r="AO30" s="53">
        <f>INDEX(Баллы!$B$2:$B$15,MATCH(AN30,Баллы!$A$2:$A$15,0))</f>
        <v>0</v>
      </c>
      <c r="AP30" s="129">
        <f t="shared" si="6"/>
        <v>8</v>
      </c>
      <c r="AQ30" s="153"/>
      <c r="AR30" s="153"/>
      <c r="AS30" s="153"/>
      <c r="AT30" s="84"/>
      <c r="AU30" s="84"/>
      <c r="AV30" s="188">
        <v>0</v>
      </c>
      <c r="AW30" s="124"/>
      <c r="AX30" s="53">
        <f>INDEX(Баллы!$B$2:$B$15,MATCH(AW30,Баллы!$A$2:$A$15,0))</f>
        <v>0</v>
      </c>
      <c r="AY30" s="129">
        <f t="shared" si="7"/>
        <v>8</v>
      </c>
      <c r="AZ30" s="153"/>
      <c r="BA30" s="153"/>
      <c r="BB30" s="153"/>
      <c r="BC30" s="84"/>
      <c r="BD30" s="84"/>
      <c r="BE30" s="188">
        <v>0</v>
      </c>
      <c r="BF30" s="73"/>
      <c r="BG30" s="36"/>
      <c r="BH30" s="73"/>
      <c r="BI30" s="79"/>
      <c r="BJ30" s="22">
        <f t="shared" ref="BJ30:BJ33" si="20">IF(BI30="",0,1)</f>
        <v>0</v>
      </c>
      <c r="BK30" s="76">
        <f t="shared" ref="BK30:BK33" si="21">W30*$W$3+LEFT(AD30,1)*$AD$3+AF30*$AF$3+LEFT(AM30,1)*$AM$3+AO30*$AO$3+LEFT(AV30,1)*$AV$3+AX30*$AX$3+LEFT(BE30,1)*$BE$3+N30*$N$3+LEFT(U30,1)*$U$3+E30*$E$3+LEFT(L30,1)*$L$3</f>
        <v>16</v>
      </c>
      <c r="BL30" s="12"/>
      <c r="BM30" s="11"/>
      <c r="BN30" s="11"/>
      <c r="BO30" s="62" t="str">
        <f t="shared" si="1"/>
        <v>Полевщиков Р.А.</v>
      </c>
      <c r="BP30" s="1" t="str">
        <f>INDEX(Долгосрок!$A$2:$A$51,MATCH(B30,Долгосрок!$B$2:$B$51,0))</f>
        <v>12 Поиск подстроки в строке. Конечный автомат.</v>
      </c>
    </row>
    <row r="31" spans="1:68" ht="15.75" thickBot="1" x14ac:dyDescent="0.3">
      <c r="A31" s="26">
        <v>24</v>
      </c>
      <c r="B31" s="62" t="s">
        <v>48</v>
      </c>
      <c r="C31" s="126"/>
      <c r="D31" s="103">
        <v>8</v>
      </c>
      <c r="E31" s="53">
        <f>INDEX(Баллы!$B$2:$B$15,MATCH(D31,Баллы!$A$2:$A$15,0))</f>
        <v>4</v>
      </c>
      <c r="F31" s="129">
        <f t="shared" si="2"/>
        <v>1</v>
      </c>
      <c r="G31" s="153" t="s">
        <v>146</v>
      </c>
      <c r="H31" s="153" t="s">
        <v>146</v>
      </c>
      <c r="I31" s="153" t="s">
        <v>146</v>
      </c>
      <c r="J31" s="154">
        <v>43892</v>
      </c>
      <c r="K31" s="84"/>
      <c r="L31" s="188">
        <v>5</v>
      </c>
      <c r="M31" s="103">
        <v>9</v>
      </c>
      <c r="N31" s="53">
        <f>INDEX(Баллы!$B$2:$B$15,MATCH(M31,Баллы!$A$2:$A$15,0))</f>
        <v>5</v>
      </c>
      <c r="O31" s="129">
        <f t="shared" si="3"/>
        <v>5</v>
      </c>
      <c r="P31" s="153"/>
      <c r="Q31" s="153"/>
      <c r="R31" s="153"/>
      <c r="S31" s="84"/>
      <c r="T31" s="84"/>
      <c r="U31" s="188">
        <v>0</v>
      </c>
      <c r="V31" s="103"/>
      <c r="W31" s="53">
        <f>INDEX(Баллы!$B$2:$B$15,MATCH(V31,Баллы!$A$2:$A$15,0))</f>
        <v>0</v>
      </c>
      <c r="X31" s="129">
        <f t="shared" si="4"/>
        <v>4</v>
      </c>
      <c r="Y31" s="153"/>
      <c r="Z31" s="153"/>
      <c r="AA31" s="153"/>
      <c r="AB31" s="84"/>
      <c r="AC31" s="84"/>
      <c r="AD31" s="188">
        <v>0</v>
      </c>
      <c r="AE31" s="103"/>
      <c r="AF31" s="53">
        <f>INDEX(Баллы!$B$2:$B$15,MATCH(AE31,Баллы!$A$2:$A$15,0))</f>
        <v>0</v>
      </c>
      <c r="AG31" s="129">
        <f t="shared" si="5"/>
        <v>1</v>
      </c>
      <c r="AH31" s="153"/>
      <c r="AI31" s="153"/>
      <c r="AJ31" s="153"/>
      <c r="AK31" s="84"/>
      <c r="AL31" s="84"/>
      <c r="AM31" s="188">
        <v>0</v>
      </c>
      <c r="AN31" s="103"/>
      <c r="AO31" s="53">
        <f>INDEX(Баллы!$B$2:$B$15,MATCH(AN31,Баллы!$A$2:$A$15,0))</f>
        <v>0</v>
      </c>
      <c r="AP31" s="129">
        <f t="shared" si="6"/>
        <v>1</v>
      </c>
      <c r="AQ31" s="153"/>
      <c r="AR31" s="153"/>
      <c r="AS31" s="153"/>
      <c r="AT31" s="84"/>
      <c r="AU31" s="84"/>
      <c r="AV31" s="188">
        <v>0</v>
      </c>
      <c r="AW31" s="124"/>
      <c r="AX31" s="53">
        <f>INDEX(Баллы!$B$2:$B$15,MATCH(AW31,Баллы!$A$2:$A$15,0))</f>
        <v>0</v>
      </c>
      <c r="AY31" s="129">
        <f t="shared" si="7"/>
        <v>1</v>
      </c>
      <c r="AZ31" s="153"/>
      <c r="BA31" s="153"/>
      <c r="BB31" s="153"/>
      <c r="BC31" s="84"/>
      <c r="BD31" s="84"/>
      <c r="BE31" s="188">
        <v>0</v>
      </c>
      <c r="BF31" s="73"/>
      <c r="BG31" s="36"/>
      <c r="BH31" s="73"/>
      <c r="BI31" s="79"/>
      <c r="BJ31" s="22">
        <f t="shared" si="20"/>
        <v>0</v>
      </c>
      <c r="BK31" s="76">
        <f t="shared" si="21"/>
        <v>19</v>
      </c>
      <c r="BL31" s="12"/>
      <c r="BM31" s="11"/>
      <c r="BN31" s="11"/>
      <c r="BO31" s="62" t="str">
        <f t="shared" si="1"/>
        <v>Сенькин Н.С.</v>
      </c>
      <c r="BP31" s="1" t="str">
        <f>INDEX(Долгосрок!$A$2:$A$51,MATCH(B31,Долгосрок!$B$2:$B$51,0))</f>
        <v>28 Нахождение кратчайших путей в графе. Алгоритм Дейкстры.</v>
      </c>
    </row>
    <row r="32" spans="1:68" ht="15.75" thickBot="1" x14ac:dyDescent="0.3">
      <c r="A32" s="7">
        <v>27</v>
      </c>
      <c r="B32" s="62" t="s">
        <v>51</v>
      </c>
      <c r="C32" s="126"/>
      <c r="D32" s="103">
        <v>7</v>
      </c>
      <c r="E32" s="53">
        <f>INDEX(Баллы!$B$2:$B$15,MATCH(D32,Баллы!$A$2:$A$15,0))</f>
        <v>4</v>
      </c>
      <c r="F32" s="129">
        <f t="shared" si="2"/>
        <v>4</v>
      </c>
      <c r="G32" s="153" t="s">
        <v>146</v>
      </c>
      <c r="H32" s="153" t="s">
        <v>146</v>
      </c>
      <c r="I32" s="153" t="s">
        <v>146</v>
      </c>
      <c r="J32" s="154">
        <v>43892</v>
      </c>
      <c r="K32" s="84"/>
      <c r="L32" s="188">
        <v>5</v>
      </c>
      <c r="M32" s="103">
        <v>7</v>
      </c>
      <c r="N32" s="53">
        <f>INDEX(Баллы!$B$2:$B$15,MATCH(M32,Баллы!$A$2:$A$15,0))</f>
        <v>4</v>
      </c>
      <c r="O32" s="129">
        <f t="shared" si="3"/>
        <v>8</v>
      </c>
      <c r="P32" s="153"/>
      <c r="Q32" s="153"/>
      <c r="R32" s="153"/>
      <c r="S32" s="84"/>
      <c r="T32" s="84"/>
      <c r="U32" s="188">
        <v>0</v>
      </c>
      <c r="V32" s="103"/>
      <c r="W32" s="53">
        <f>INDEX(Баллы!$B$2:$B$15,MATCH(V32,Баллы!$A$2:$A$15,0))</f>
        <v>0</v>
      </c>
      <c r="X32" s="129">
        <f t="shared" si="4"/>
        <v>7</v>
      </c>
      <c r="Y32" s="153"/>
      <c r="Z32" s="153"/>
      <c r="AA32" s="153"/>
      <c r="AB32" s="84"/>
      <c r="AC32" s="84"/>
      <c r="AD32" s="188">
        <v>0</v>
      </c>
      <c r="AE32" s="103"/>
      <c r="AF32" s="53">
        <f>INDEX(Баллы!$B$2:$B$15,MATCH(AE32,Баллы!$A$2:$A$15,0))</f>
        <v>0</v>
      </c>
      <c r="AG32" s="129">
        <f t="shared" si="5"/>
        <v>4</v>
      </c>
      <c r="AH32" s="153"/>
      <c r="AI32" s="153"/>
      <c r="AJ32" s="153"/>
      <c r="AK32" s="84"/>
      <c r="AL32" s="84"/>
      <c r="AM32" s="188">
        <v>0</v>
      </c>
      <c r="AN32" s="103"/>
      <c r="AO32" s="53">
        <f>INDEX(Баллы!$B$2:$B$15,MATCH(AN32,Баллы!$A$2:$A$15,0))</f>
        <v>0</v>
      </c>
      <c r="AP32" s="129">
        <f t="shared" si="6"/>
        <v>4</v>
      </c>
      <c r="AQ32" s="153"/>
      <c r="AR32" s="153"/>
      <c r="AS32" s="153"/>
      <c r="AT32" s="84"/>
      <c r="AU32" s="84"/>
      <c r="AV32" s="188">
        <v>0</v>
      </c>
      <c r="AW32" s="124"/>
      <c r="AX32" s="53">
        <f>INDEX(Баллы!$B$2:$B$15,MATCH(AW32,Баллы!$A$2:$A$15,0))</f>
        <v>0</v>
      </c>
      <c r="AY32" s="129">
        <f t="shared" si="7"/>
        <v>4</v>
      </c>
      <c r="AZ32" s="153"/>
      <c r="BA32" s="153"/>
      <c r="BB32" s="153"/>
      <c r="BC32" s="84"/>
      <c r="BD32" s="84"/>
      <c r="BE32" s="188">
        <v>0</v>
      </c>
      <c r="BF32" s="73"/>
      <c r="BG32" s="36"/>
      <c r="BH32" s="73"/>
      <c r="BI32" s="79"/>
      <c r="BJ32" s="22">
        <f t="shared" si="20"/>
        <v>0</v>
      </c>
      <c r="BK32" s="76">
        <f t="shared" si="21"/>
        <v>18</v>
      </c>
      <c r="BL32" s="12"/>
      <c r="BM32" s="11"/>
      <c r="BN32" s="11"/>
      <c r="BO32" s="62" t="str">
        <f t="shared" si="1"/>
        <v>Уразбахтин Д.Э.</v>
      </c>
      <c r="BP32" s="1" t="str">
        <f>INDEX(Долгосрок!$A$2:$A$51,MATCH(B32,Долгосрок!$B$2:$B$51,0))</f>
        <v>4 В-дерево.</v>
      </c>
    </row>
    <row r="33" spans="1:68" ht="15.75" thickBot="1" x14ac:dyDescent="0.3">
      <c r="A33" s="26">
        <v>28</v>
      </c>
      <c r="B33" s="62" t="s">
        <v>11</v>
      </c>
      <c r="C33" s="126"/>
      <c r="D33" s="103">
        <v>7</v>
      </c>
      <c r="E33" s="53">
        <f>INDEX(Баллы!$B$2:$B$15,MATCH(D33,Баллы!$A$2:$A$15,0))</f>
        <v>4</v>
      </c>
      <c r="F33" s="129">
        <f t="shared" si="2"/>
        <v>5</v>
      </c>
      <c r="G33" s="153" t="s">
        <v>146</v>
      </c>
      <c r="H33" s="153" t="s">
        <v>146</v>
      </c>
      <c r="I33" s="153" t="s">
        <v>146</v>
      </c>
      <c r="J33" s="154">
        <v>43892</v>
      </c>
      <c r="K33" s="84" t="s">
        <v>155</v>
      </c>
      <c r="L33" s="188">
        <v>4</v>
      </c>
      <c r="M33" s="103">
        <v>8</v>
      </c>
      <c r="N33" s="53">
        <f>INDEX(Баллы!$B$2:$B$15,MATCH(M33,Баллы!$A$2:$A$15,0))</f>
        <v>4</v>
      </c>
      <c r="O33" s="129">
        <f t="shared" si="3"/>
        <v>9</v>
      </c>
      <c r="P33" s="153" t="s">
        <v>146</v>
      </c>
      <c r="Q33" s="153" t="s">
        <v>146</v>
      </c>
      <c r="R33" s="153"/>
      <c r="S33" s="154">
        <v>43908</v>
      </c>
      <c r="T33" s="84">
        <v>-1</v>
      </c>
      <c r="U33" s="188">
        <v>4</v>
      </c>
      <c r="V33" s="103"/>
      <c r="W33" s="53">
        <f>INDEX(Баллы!$B$2:$B$15,MATCH(V33,Баллы!$A$2:$A$15,0))</f>
        <v>0</v>
      </c>
      <c r="X33" s="129">
        <f t="shared" si="4"/>
        <v>1</v>
      </c>
      <c r="Y33" s="153"/>
      <c r="Z33" s="153"/>
      <c r="AA33" s="153"/>
      <c r="AB33" s="84"/>
      <c r="AC33" s="84"/>
      <c r="AD33" s="188">
        <v>0</v>
      </c>
      <c r="AE33" s="103"/>
      <c r="AF33" s="53">
        <f>INDEX(Баллы!$B$2:$B$15,MATCH(AE33,Баллы!$A$2:$A$15,0))</f>
        <v>0</v>
      </c>
      <c r="AG33" s="129">
        <f t="shared" si="5"/>
        <v>5</v>
      </c>
      <c r="AH33" s="153"/>
      <c r="AI33" s="153"/>
      <c r="AJ33" s="153"/>
      <c r="AK33" s="84"/>
      <c r="AL33" s="84"/>
      <c r="AM33" s="188">
        <v>0</v>
      </c>
      <c r="AN33" s="104"/>
      <c r="AO33" s="77">
        <f>INDEX(Баллы!$B$2:$B$15,MATCH(AN33,Баллы!$A$2:$A$15,0))</f>
        <v>0</v>
      </c>
      <c r="AP33" s="182">
        <f t="shared" si="6"/>
        <v>5</v>
      </c>
      <c r="AQ33" s="183"/>
      <c r="AR33" s="183"/>
      <c r="AS33" s="183"/>
      <c r="AT33" s="105"/>
      <c r="AU33" s="105"/>
      <c r="AV33" s="188">
        <v>0</v>
      </c>
      <c r="AW33" s="124"/>
      <c r="AX33" s="53">
        <f>INDEX(Баллы!$B$2:$B$15,MATCH(AW33,Баллы!$A$2:$A$15,0))</f>
        <v>0</v>
      </c>
      <c r="AY33" s="129">
        <f t="shared" si="7"/>
        <v>5</v>
      </c>
      <c r="AZ33" s="153"/>
      <c r="BA33" s="153"/>
      <c r="BB33" s="153"/>
      <c r="BC33" s="84"/>
      <c r="BD33" s="84"/>
      <c r="BE33" s="188">
        <v>0</v>
      </c>
      <c r="BF33" s="73"/>
      <c r="BG33" s="36"/>
      <c r="BH33" s="73"/>
      <c r="BI33" s="79"/>
      <c r="BJ33" s="22">
        <f t="shared" si="20"/>
        <v>0</v>
      </c>
      <c r="BK33" s="76">
        <f t="shared" si="21"/>
        <v>24</v>
      </c>
      <c r="BL33" s="12"/>
      <c r="BM33" s="11"/>
      <c r="BN33" s="11"/>
      <c r="BO33" s="62" t="str">
        <f t="shared" si="1"/>
        <v>Глушак С.В.</v>
      </c>
      <c r="BP33" s="1" t="str">
        <f>INDEX(Долгосрок!$A$2:$A$51,MATCH(B33,Долгосрок!$B$2:$B$51,0))</f>
        <v>14 Алгоритм сортировки «вставкой».</v>
      </c>
    </row>
    <row r="34" spans="1:68" x14ac:dyDescent="0.25">
      <c r="B34" s="85"/>
    </row>
    <row r="35" spans="1:68" x14ac:dyDescent="0.25">
      <c r="B35" s="85"/>
    </row>
    <row r="36" spans="1:68" ht="18.75" x14ac:dyDescent="0.3">
      <c r="B36" s="86" t="s">
        <v>92</v>
      </c>
      <c r="C36" s="87"/>
      <c r="D36" s="101"/>
      <c r="E36" s="101"/>
      <c r="F36" s="101"/>
      <c r="G36" s="101"/>
      <c r="H36" s="101"/>
      <c r="I36" s="101"/>
      <c r="J36" s="101"/>
      <c r="K36" s="101"/>
      <c r="L36" s="193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</row>
    <row r="37" spans="1:68" ht="18.75" x14ac:dyDescent="0.3">
      <c r="B37" s="88" t="s">
        <v>73</v>
      </c>
      <c r="C37" s="87"/>
      <c r="D37" s="101"/>
      <c r="E37" s="101"/>
      <c r="F37" s="101"/>
      <c r="G37" s="101"/>
      <c r="H37" s="101"/>
      <c r="I37" s="101"/>
      <c r="J37" s="101"/>
      <c r="K37" s="101"/>
      <c r="L37" s="193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</row>
    <row r="38" spans="1:68" ht="18.75" x14ac:dyDescent="0.3">
      <c r="B38" s="89" t="s">
        <v>74</v>
      </c>
      <c r="C38" s="87"/>
      <c r="D38" s="101"/>
      <c r="E38" s="101"/>
      <c r="F38" s="101"/>
      <c r="G38" s="101"/>
      <c r="H38" s="101"/>
      <c r="I38" s="101"/>
      <c r="J38" s="101"/>
      <c r="K38" s="101"/>
      <c r="L38" s="19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</row>
    <row r="39" spans="1:68" ht="18.75" x14ac:dyDescent="0.3">
      <c r="B39" s="90" t="s">
        <v>75</v>
      </c>
      <c r="C39" s="87"/>
      <c r="D39" s="101"/>
      <c r="E39" s="101"/>
      <c r="F39" s="101"/>
      <c r="G39" s="101"/>
      <c r="H39" s="101"/>
      <c r="I39" s="101"/>
      <c r="J39" s="101"/>
      <c r="K39" s="101"/>
      <c r="L39" s="193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</row>
    <row r="40" spans="1:68" ht="18.75" x14ac:dyDescent="0.3">
      <c r="B40" s="87"/>
      <c r="C40" s="87"/>
      <c r="D40" s="101"/>
      <c r="E40" s="101"/>
      <c r="F40" s="101"/>
      <c r="G40" s="101"/>
      <c r="H40" s="101"/>
      <c r="I40" s="101"/>
      <c r="J40" s="101"/>
      <c r="K40" s="101"/>
      <c r="L40" s="193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</row>
  </sheetData>
  <mergeCells count="13">
    <mergeCell ref="BF2:BL2"/>
    <mergeCell ref="D2:E2"/>
    <mergeCell ref="M2:N2"/>
    <mergeCell ref="V2:W2"/>
    <mergeCell ref="AE2:AF2"/>
    <mergeCell ref="AN2:AO2"/>
    <mergeCell ref="AW2:AX2"/>
    <mergeCell ref="AW1:BE1"/>
    <mergeCell ref="D1:L1"/>
    <mergeCell ref="M1:U1"/>
    <mergeCell ref="V1:AD1"/>
    <mergeCell ref="AE1:AM1"/>
    <mergeCell ref="AN1:AV1"/>
  </mergeCells>
  <conditionalFormatting sqref="BG21:BG25 BG30 BG6:BG19">
    <cfRule type="colorScale" priority="44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6 BO30 BO21:BO25 BO8:BO19">
    <cfRule type="expression" dxfId="593" priority="444">
      <formula>#REF!&lt;&gt;0</formula>
    </cfRule>
  </conditionalFormatting>
  <conditionalFormatting sqref="BO7 BO9:BO19">
    <cfRule type="expression" dxfId="592" priority="443">
      <formula>#REF!&lt;&gt;0</formula>
    </cfRule>
  </conditionalFormatting>
  <conditionalFormatting sqref="BP21:BP33 BP6:BP19">
    <cfRule type="expression" dxfId="591" priority="442">
      <formula>$BI6&lt;&gt;""</formula>
    </cfRule>
  </conditionalFormatting>
  <conditionalFormatting sqref="BL30:BM30 BL21:BM25 BL6:BM19">
    <cfRule type="containsText" dxfId="590" priority="440" operator="containsText" text="н/з">
      <formula>NOT(ISERROR(SEARCH("н/з",BL6)))</formula>
    </cfRule>
    <cfRule type="containsText" dxfId="589" priority="441" operator="containsText" text="зач">
      <formula>NOT(ISERROR(SEARCH("зач",BL6)))</formula>
    </cfRule>
  </conditionalFormatting>
  <conditionalFormatting sqref="BG14">
    <cfRule type="colorScale" priority="42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4">
    <cfRule type="expression" dxfId="588" priority="428">
      <formula>#REF!&lt;&gt;0</formula>
    </cfRule>
  </conditionalFormatting>
  <conditionalFormatting sqref="BL14:BM14">
    <cfRule type="containsText" dxfId="587" priority="425" operator="containsText" text="н/з">
      <formula>NOT(ISERROR(SEARCH("н/з",BL14)))</formula>
    </cfRule>
    <cfRule type="containsText" dxfId="586" priority="426" operator="containsText" text="зач">
      <formula>NOT(ISERROR(SEARCH("зач",BL14)))</formula>
    </cfRule>
  </conditionalFormatting>
  <conditionalFormatting sqref="BG15:BG19">
    <cfRule type="colorScale" priority="42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5:BO19">
    <cfRule type="expression" dxfId="585" priority="420">
      <formula>#REF!&lt;&gt;0</formula>
    </cfRule>
  </conditionalFormatting>
  <conditionalFormatting sqref="BL15:BM19">
    <cfRule type="containsText" dxfId="584" priority="417" operator="containsText" text="н/з">
      <formula>NOT(ISERROR(SEARCH("н/з",BL15)))</formula>
    </cfRule>
    <cfRule type="containsText" dxfId="583" priority="418" operator="containsText" text="зач">
      <formula>NOT(ISERROR(SEARCH("зач",BL15)))</formula>
    </cfRule>
  </conditionalFormatting>
  <conditionalFormatting sqref="BG26">
    <cfRule type="colorScale" priority="41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6">
    <cfRule type="expression" dxfId="582" priority="412">
      <formula>#REF!&lt;&gt;0</formula>
    </cfRule>
  </conditionalFormatting>
  <conditionalFormatting sqref="BL26:BM26">
    <cfRule type="containsText" dxfId="581" priority="409" operator="containsText" text="н/з">
      <formula>NOT(ISERROR(SEARCH("н/з",BL26)))</formula>
    </cfRule>
    <cfRule type="containsText" dxfId="580" priority="410" operator="containsText" text="зач">
      <formula>NOT(ISERROR(SEARCH("зач",BL26)))</formula>
    </cfRule>
  </conditionalFormatting>
  <conditionalFormatting sqref="BG16:BG19">
    <cfRule type="colorScale" priority="40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6:BO19">
    <cfRule type="expression" dxfId="579" priority="404">
      <formula>#REF!&lt;&gt;0</formula>
    </cfRule>
  </conditionalFormatting>
  <conditionalFormatting sqref="BL16:BM19">
    <cfRule type="containsText" dxfId="578" priority="401" operator="containsText" text="н/з">
      <formula>NOT(ISERROR(SEARCH("н/з",BL16)))</formula>
    </cfRule>
    <cfRule type="containsText" dxfId="577" priority="402" operator="containsText" text="зач">
      <formula>NOT(ISERROR(SEARCH("зач",BL16)))</formula>
    </cfRule>
  </conditionalFormatting>
  <conditionalFormatting sqref="BG27">
    <cfRule type="colorScale" priority="39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7">
    <cfRule type="expression" dxfId="576" priority="396">
      <formula>#REF!&lt;&gt;0</formula>
    </cfRule>
  </conditionalFormatting>
  <conditionalFormatting sqref="BL27:BM27">
    <cfRule type="containsText" dxfId="575" priority="393" operator="containsText" text="н/з">
      <formula>NOT(ISERROR(SEARCH("н/з",BL27)))</formula>
    </cfRule>
    <cfRule type="containsText" dxfId="574" priority="394" operator="containsText" text="зач">
      <formula>NOT(ISERROR(SEARCH("зач",BL27)))</formula>
    </cfRule>
  </conditionalFormatting>
  <conditionalFormatting sqref="BG28">
    <cfRule type="colorScale" priority="38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8">
    <cfRule type="expression" dxfId="573" priority="388">
      <formula>#REF!&lt;&gt;0</formula>
    </cfRule>
  </conditionalFormatting>
  <conditionalFormatting sqref="BL28:BM28">
    <cfRule type="containsText" dxfId="572" priority="385" operator="containsText" text="н/з">
      <formula>NOT(ISERROR(SEARCH("н/з",BL28)))</formula>
    </cfRule>
    <cfRule type="containsText" dxfId="571" priority="386" operator="containsText" text="зач">
      <formula>NOT(ISERROR(SEARCH("зач",BL28)))</formula>
    </cfRule>
  </conditionalFormatting>
  <conditionalFormatting sqref="BG29">
    <cfRule type="colorScale" priority="38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9">
    <cfRule type="expression" dxfId="570" priority="380">
      <formula>#REF!&lt;&gt;0</formula>
    </cfRule>
  </conditionalFormatting>
  <conditionalFormatting sqref="BL29:BM29">
    <cfRule type="containsText" dxfId="569" priority="377" operator="containsText" text="н/з">
      <formula>NOT(ISERROR(SEARCH("н/з",BL29)))</formula>
    </cfRule>
    <cfRule type="containsText" dxfId="568" priority="378" operator="containsText" text="зач">
      <formula>NOT(ISERROR(SEARCH("зач",BL29)))</formula>
    </cfRule>
  </conditionalFormatting>
  <conditionalFormatting sqref="BG31">
    <cfRule type="colorScale" priority="36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1">
    <cfRule type="expression" dxfId="567" priority="360">
      <formula>#REF!&lt;&gt;0</formula>
    </cfRule>
  </conditionalFormatting>
  <conditionalFormatting sqref="BL31:BM31">
    <cfRule type="containsText" dxfId="566" priority="357" operator="containsText" text="н/з">
      <formula>NOT(ISERROR(SEARCH("н/з",BL31)))</formula>
    </cfRule>
    <cfRule type="containsText" dxfId="565" priority="358" operator="containsText" text="зач">
      <formula>NOT(ISERROR(SEARCH("зач",BL31)))</formula>
    </cfRule>
  </conditionalFormatting>
  <conditionalFormatting sqref="BG18">
    <cfRule type="colorScale" priority="35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8">
    <cfRule type="expression" dxfId="564" priority="352">
      <formula>#REF!&lt;&gt;0</formula>
    </cfRule>
  </conditionalFormatting>
  <conditionalFormatting sqref="BL18:BM18">
    <cfRule type="containsText" dxfId="563" priority="349" operator="containsText" text="н/з">
      <formula>NOT(ISERROR(SEARCH("н/з",BL18)))</formula>
    </cfRule>
    <cfRule type="containsText" dxfId="562" priority="350" operator="containsText" text="зач">
      <formula>NOT(ISERROR(SEARCH("зач",BL18)))</formula>
    </cfRule>
  </conditionalFormatting>
  <conditionalFormatting sqref="BG19">
    <cfRule type="colorScale" priority="34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9">
    <cfRule type="expression" dxfId="561" priority="344">
      <formula>#REF!&lt;&gt;0</formula>
    </cfRule>
  </conditionalFormatting>
  <conditionalFormatting sqref="BL19:BM19">
    <cfRule type="containsText" dxfId="560" priority="341" operator="containsText" text="н/з">
      <formula>NOT(ISERROR(SEARCH("н/з",BL19)))</formula>
    </cfRule>
    <cfRule type="containsText" dxfId="559" priority="342" operator="containsText" text="зач">
      <formula>NOT(ISERROR(SEARCH("зач",BL19)))</formula>
    </cfRule>
  </conditionalFormatting>
  <conditionalFormatting sqref="BG32">
    <cfRule type="colorScale" priority="33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2">
    <cfRule type="expression" dxfId="558" priority="336">
      <formula>#REF!&lt;&gt;0</formula>
    </cfRule>
  </conditionalFormatting>
  <conditionalFormatting sqref="BL32:BM32">
    <cfRule type="containsText" dxfId="557" priority="333" operator="containsText" text="н/з">
      <formula>NOT(ISERROR(SEARCH("н/з",BL32)))</formula>
    </cfRule>
    <cfRule type="containsText" dxfId="556" priority="334" operator="containsText" text="зач">
      <formula>NOT(ISERROR(SEARCH("зач",BL32)))</formula>
    </cfRule>
  </conditionalFormatting>
  <conditionalFormatting sqref="BG33">
    <cfRule type="colorScale" priority="32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33">
    <cfRule type="expression" dxfId="555" priority="328">
      <formula>#REF!&lt;&gt;0</formula>
    </cfRule>
  </conditionalFormatting>
  <conditionalFormatting sqref="BL33:BM33">
    <cfRule type="containsText" dxfId="554" priority="325" operator="containsText" text="н/з">
      <formula>NOT(ISERROR(SEARCH("н/з",BL33)))</formula>
    </cfRule>
    <cfRule type="containsText" dxfId="553" priority="326" operator="containsText" text="зач">
      <formula>NOT(ISERROR(SEARCH("зач",BL33)))</formula>
    </cfRule>
  </conditionalFormatting>
  <conditionalFormatting sqref="C31:C33 C18:C19">
    <cfRule type="top10" dxfId="552" priority="691" percent="1" bottom="1" rank="33"/>
    <cfRule type="top10" dxfId="551" priority="692" percent="1" rank="33"/>
  </conditionalFormatting>
  <conditionalFormatting sqref="C26:C29 C14:C16">
    <cfRule type="top10" dxfId="550" priority="702" percent="1" bottom="1" rank="33"/>
    <cfRule type="top10" dxfId="549" priority="703" percent="1" rank="33"/>
  </conditionalFormatting>
  <conditionalFormatting sqref="C30 C17">
    <cfRule type="top10" dxfId="548" priority="777" percent="1" bottom="1" rank="33"/>
    <cfRule type="top10" dxfId="547" priority="778" percent="1" rank="33"/>
  </conditionalFormatting>
  <conditionalFormatting sqref="P21:R33 P8:R8 Y21:AA33 Y8:AA8 AH21:AJ33 AH8:AJ8 AQ21:AS33 AQ8:AS8 AZ21:BB33 AZ8:BB8 G21:I33 G6:I19">
    <cfRule type="containsText" dxfId="546" priority="307" operator="containsText" text="*">
      <formula>NOT(ISERROR(SEARCH("*",G6)))</formula>
    </cfRule>
  </conditionalFormatting>
  <conditionalFormatting sqref="P6:R7 P9:R19">
    <cfRule type="containsText" dxfId="545" priority="295" operator="containsText" text="*">
      <formula>NOT(ISERROR(SEARCH("*",P6)))</formula>
    </cfRule>
  </conditionalFormatting>
  <conditionalFormatting sqref="Y6:AA7 Y9:AA19">
    <cfRule type="containsText" dxfId="544" priority="289" operator="containsText" text="*">
      <formula>NOT(ISERROR(SEARCH("*",Y6)))</formula>
    </cfRule>
  </conditionalFormatting>
  <conditionalFormatting sqref="AH6:AJ7 AH9:AJ19">
    <cfRule type="containsText" dxfId="543" priority="283" operator="containsText" text="*">
      <formula>NOT(ISERROR(SEARCH("*",AH6)))</formula>
    </cfRule>
  </conditionalFormatting>
  <conditionalFormatting sqref="AQ6:AS7 AQ9:AS19">
    <cfRule type="containsText" dxfId="542" priority="277" operator="containsText" text="*">
      <formula>NOT(ISERROR(SEARCH("*",AQ6)))</formula>
    </cfRule>
  </conditionalFormatting>
  <conditionalFormatting sqref="AZ6:BB7 AZ9:BB19">
    <cfRule type="containsText" dxfId="541" priority="265" operator="containsText" text="*">
      <formula>NOT(ISERROR(SEARCH("*",AZ6)))</formula>
    </cfRule>
  </conditionalFormatting>
  <conditionalFormatting sqref="E18:E19 E21:E33 E8:E14 N21:N33 N8 W21:W33 W8 AF21:AF33 AF8 AO21:AO33 AO8 AX21:AX33 AX8 L21:L33">
    <cfRule type="cellIs" dxfId="540" priority="262" operator="equal">
      <formula>0</formula>
    </cfRule>
  </conditionalFormatting>
  <conditionalFormatting sqref="E6:E7 E9:E19">
    <cfRule type="cellIs" dxfId="539" priority="261" operator="equal">
      <formula>0</formula>
    </cfRule>
  </conditionalFormatting>
  <conditionalFormatting sqref="E21:E33 E6:E19 N21:N33 N8 W21:W33 W8 AF21:AF33 AF8 AO21:AO33 AO8 AX21:AX33 AX8 L21:L33">
    <cfRule type="cellIs" dxfId="538" priority="257" operator="equal">
      <formula>5</formula>
    </cfRule>
    <cfRule type="cellIs" dxfId="537" priority="258" operator="equal">
      <formula>4</formula>
    </cfRule>
    <cfRule type="cellIs" dxfId="536" priority="259" operator="equal">
      <formula>3</formula>
    </cfRule>
    <cfRule type="cellIs" dxfId="535" priority="260" operator="equal">
      <formula>2</formula>
    </cfRule>
  </conditionalFormatting>
  <conditionalFormatting sqref="E22:E27 E31:E32">
    <cfRule type="cellIs" dxfId="534" priority="256" operator="equal">
      <formula>0</formula>
    </cfRule>
  </conditionalFormatting>
  <conditionalFormatting sqref="L19">
    <cfRule type="cellIs" dxfId="533" priority="250" operator="equal">
      <formula>0</formula>
    </cfRule>
  </conditionalFormatting>
  <conditionalFormatting sqref="L19">
    <cfRule type="cellIs" dxfId="532" priority="249" operator="equal">
      <formula>0</formula>
    </cfRule>
  </conditionalFormatting>
  <conditionalFormatting sqref="L19">
    <cfRule type="cellIs" dxfId="531" priority="245" operator="equal">
      <formula>5</formula>
    </cfRule>
    <cfRule type="cellIs" dxfId="530" priority="246" operator="equal">
      <formula>4</formula>
    </cfRule>
    <cfRule type="cellIs" dxfId="529" priority="247" operator="equal">
      <formula>3</formula>
    </cfRule>
    <cfRule type="cellIs" dxfId="528" priority="248" operator="equal">
      <formula>2</formula>
    </cfRule>
  </conditionalFormatting>
  <conditionalFormatting sqref="L31:L32 L22:L27">
    <cfRule type="cellIs" dxfId="527" priority="244" operator="equal">
      <formula>0</formula>
    </cfRule>
  </conditionalFormatting>
  <conditionalFormatting sqref="N9:N14 N18:N19">
    <cfRule type="cellIs" dxfId="526" priority="238" operator="equal">
      <formula>0</formula>
    </cfRule>
  </conditionalFormatting>
  <conditionalFormatting sqref="N6:N7 N9:N19">
    <cfRule type="cellIs" dxfId="525" priority="237" operator="equal">
      <formula>0</formula>
    </cfRule>
  </conditionalFormatting>
  <conditionalFormatting sqref="N6:N7 N9:N19">
    <cfRule type="cellIs" dxfId="524" priority="233" operator="equal">
      <formula>5</formula>
    </cfRule>
    <cfRule type="cellIs" dxfId="523" priority="234" operator="equal">
      <formula>4</formula>
    </cfRule>
    <cfRule type="cellIs" dxfId="522" priority="235" operator="equal">
      <formula>3</formula>
    </cfRule>
    <cfRule type="cellIs" dxfId="521" priority="236" operator="equal">
      <formula>2</formula>
    </cfRule>
  </conditionalFormatting>
  <conditionalFormatting sqref="N22:N27 N31:N32">
    <cfRule type="cellIs" dxfId="520" priority="232" operator="equal">
      <formula>0</formula>
    </cfRule>
  </conditionalFormatting>
  <conditionalFormatting sqref="W9:W14 W18:W19">
    <cfRule type="cellIs" dxfId="519" priority="214" operator="equal">
      <formula>0</formula>
    </cfRule>
  </conditionalFormatting>
  <conditionalFormatting sqref="W6:W7 W9:W19">
    <cfRule type="cellIs" dxfId="518" priority="213" operator="equal">
      <formula>0</formula>
    </cfRule>
  </conditionalFormatting>
  <conditionalFormatting sqref="W6:W7 W9:W19">
    <cfRule type="cellIs" dxfId="517" priority="209" operator="equal">
      <formula>5</formula>
    </cfRule>
    <cfRule type="cellIs" dxfId="516" priority="210" operator="equal">
      <formula>4</formula>
    </cfRule>
    <cfRule type="cellIs" dxfId="515" priority="211" operator="equal">
      <formula>3</formula>
    </cfRule>
    <cfRule type="cellIs" dxfId="514" priority="212" operator="equal">
      <formula>2</formula>
    </cfRule>
  </conditionalFormatting>
  <conditionalFormatting sqref="W22:W27 W31:W32">
    <cfRule type="cellIs" dxfId="513" priority="208" operator="equal">
      <formula>0</formula>
    </cfRule>
  </conditionalFormatting>
  <conditionalFormatting sqref="AF9:AF14 AF18:AF19">
    <cfRule type="cellIs" dxfId="512" priority="190" operator="equal">
      <formula>0</formula>
    </cfRule>
  </conditionalFormatting>
  <conditionalFormatting sqref="AF6:AF7 AF9:AF19">
    <cfRule type="cellIs" dxfId="511" priority="189" operator="equal">
      <formula>0</formula>
    </cfRule>
  </conditionalFormatting>
  <conditionalFormatting sqref="AF6:AF7 AF9:AF19">
    <cfRule type="cellIs" dxfId="510" priority="185" operator="equal">
      <formula>5</formula>
    </cfRule>
    <cfRule type="cellIs" dxfId="509" priority="186" operator="equal">
      <formula>4</formula>
    </cfRule>
    <cfRule type="cellIs" dxfId="508" priority="187" operator="equal">
      <formula>3</formula>
    </cfRule>
    <cfRule type="cellIs" dxfId="507" priority="188" operator="equal">
      <formula>2</formula>
    </cfRule>
  </conditionalFormatting>
  <conditionalFormatting sqref="AF22:AF27 AF31:AF32">
    <cfRule type="cellIs" dxfId="506" priority="184" operator="equal">
      <formula>0</formula>
    </cfRule>
  </conditionalFormatting>
  <conditionalFormatting sqref="AO9:AO14 AO18:AO19">
    <cfRule type="cellIs" dxfId="505" priority="166" operator="equal">
      <formula>0</formula>
    </cfRule>
  </conditionalFormatting>
  <conditionalFormatting sqref="AO6:AO7 AO9:AO19">
    <cfRule type="cellIs" dxfId="504" priority="165" operator="equal">
      <formula>0</formula>
    </cfRule>
  </conditionalFormatting>
  <conditionalFormatting sqref="AO6:AO7 AO9:AO19">
    <cfRule type="cellIs" dxfId="503" priority="161" operator="equal">
      <formula>5</formula>
    </cfRule>
    <cfRule type="cellIs" dxfId="502" priority="162" operator="equal">
      <formula>4</formula>
    </cfRule>
    <cfRule type="cellIs" dxfId="501" priority="163" operator="equal">
      <formula>3</formula>
    </cfRule>
    <cfRule type="cellIs" dxfId="500" priority="164" operator="equal">
      <formula>2</formula>
    </cfRule>
  </conditionalFormatting>
  <conditionalFormatting sqref="AO22:AO27 AO31:AO32">
    <cfRule type="cellIs" dxfId="499" priority="160" operator="equal">
      <formula>0</formula>
    </cfRule>
  </conditionalFormatting>
  <conditionalFormatting sqref="AX9:AX14 AX18:AX19">
    <cfRule type="cellIs" dxfId="498" priority="142" operator="equal">
      <formula>0</formula>
    </cfRule>
  </conditionalFormatting>
  <conditionalFormatting sqref="AX6:AX7 AX9:AX19">
    <cfRule type="cellIs" dxfId="497" priority="141" operator="equal">
      <formula>0</formula>
    </cfRule>
  </conditionalFormatting>
  <conditionalFormatting sqref="AX6:AX7 AX9:AX19">
    <cfRule type="cellIs" dxfId="496" priority="137" operator="equal">
      <formula>5</formula>
    </cfRule>
    <cfRule type="cellIs" dxfId="495" priority="138" operator="equal">
      <formula>4</formula>
    </cfRule>
    <cfRule type="cellIs" dxfId="494" priority="139" operator="equal">
      <formula>3</formula>
    </cfRule>
    <cfRule type="cellIs" dxfId="493" priority="140" operator="equal">
      <formula>2</formula>
    </cfRule>
  </conditionalFormatting>
  <conditionalFormatting sqref="AX22:AX27 AX31:AX32">
    <cfRule type="cellIs" dxfId="492" priority="136" operator="equal">
      <formula>0</formula>
    </cfRule>
  </conditionalFormatting>
  <conditionalFormatting sqref="C21:C25 C6:C13">
    <cfRule type="top10" dxfId="491" priority="797" percent="1" bottom="1" rank="33"/>
    <cfRule type="top10" dxfId="490" priority="798" percent="1" rank="33"/>
  </conditionalFormatting>
  <conditionalFormatting sqref="BK6:BK19">
    <cfRule type="top10" dxfId="489" priority="115" percent="1" bottom="1" rank="30"/>
    <cfRule type="top10" dxfId="488" priority="116" percent="1" rank="30"/>
  </conditionalFormatting>
  <conditionalFormatting sqref="BK21:BK33">
    <cfRule type="top10" dxfId="487" priority="111" percent="1" bottom="1" rank="30"/>
    <cfRule type="top10" dxfId="486" priority="112" percent="1" rank="30"/>
  </conditionalFormatting>
  <conditionalFormatting sqref="L21:L33">
    <cfRule type="containsText" dxfId="485" priority="110" operator="containsText" text="5-">
      <formula>NOT(ISERROR(SEARCH("5-",L21)))</formula>
    </cfRule>
  </conditionalFormatting>
  <conditionalFormatting sqref="L6:L18">
    <cfRule type="cellIs" dxfId="484" priority="109" operator="equal">
      <formula>0</formula>
    </cfRule>
  </conditionalFormatting>
  <conditionalFormatting sqref="L6:L18">
    <cfRule type="cellIs" dxfId="483" priority="105" operator="equal">
      <formula>5</formula>
    </cfRule>
    <cfRule type="cellIs" dxfId="482" priority="106" operator="equal">
      <formula>4</formula>
    </cfRule>
    <cfRule type="cellIs" dxfId="481" priority="107" operator="equal">
      <formula>3</formula>
    </cfRule>
    <cfRule type="cellIs" dxfId="480" priority="108" operator="equal">
      <formula>2</formula>
    </cfRule>
  </conditionalFormatting>
  <conditionalFormatting sqref="L16:L17 L7:L12">
    <cfRule type="cellIs" dxfId="479" priority="104" operator="equal">
      <formula>0</formula>
    </cfRule>
  </conditionalFormatting>
  <conditionalFormatting sqref="L6:L18">
    <cfRule type="containsText" dxfId="478" priority="103" operator="containsText" text="5-">
      <formula>NOT(ISERROR(SEARCH("5-",L6)))</formula>
    </cfRule>
  </conditionalFormatting>
  <conditionalFormatting sqref="U21:U33">
    <cfRule type="cellIs" dxfId="477" priority="102" operator="equal">
      <formula>0</formula>
    </cfRule>
  </conditionalFormatting>
  <conditionalFormatting sqref="U21:U33">
    <cfRule type="cellIs" dxfId="476" priority="98" operator="equal">
      <formula>5</formula>
    </cfRule>
    <cfRule type="cellIs" dxfId="475" priority="99" operator="equal">
      <formula>4</formula>
    </cfRule>
    <cfRule type="cellIs" dxfId="474" priority="100" operator="equal">
      <formula>3</formula>
    </cfRule>
    <cfRule type="cellIs" dxfId="473" priority="101" operator="equal">
      <formula>2</formula>
    </cfRule>
  </conditionalFormatting>
  <conditionalFormatting sqref="U19">
    <cfRule type="cellIs" dxfId="472" priority="97" operator="equal">
      <formula>0</formula>
    </cfRule>
  </conditionalFormatting>
  <conditionalFormatting sqref="U19">
    <cfRule type="cellIs" dxfId="471" priority="96" operator="equal">
      <formula>0</formula>
    </cfRule>
  </conditionalFormatting>
  <conditionalFormatting sqref="U19">
    <cfRule type="cellIs" dxfId="470" priority="92" operator="equal">
      <formula>5</formula>
    </cfRule>
    <cfRule type="cellIs" dxfId="469" priority="93" operator="equal">
      <formula>4</formula>
    </cfRule>
    <cfRule type="cellIs" dxfId="468" priority="94" operator="equal">
      <formula>3</formula>
    </cfRule>
    <cfRule type="cellIs" dxfId="467" priority="95" operator="equal">
      <formula>2</formula>
    </cfRule>
  </conditionalFormatting>
  <conditionalFormatting sqref="U31:U32 U22:U27">
    <cfRule type="cellIs" dxfId="466" priority="91" operator="equal">
      <formula>0</formula>
    </cfRule>
  </conditionalFormatting>
  <conditionalFormatting sqref="U21:U33">
    <cfRule type="containsText" dxfId="465" priority="90" operator="containsText" text="5-">
      <formula>NOT(ISERROR(SEARCH("5-",U21)))</formula>
    </cfRule>
  </conditionalFormatting>
  <conditionalFormatting sqref="U6:U18">
    <cfRule type="cellIs" dxfId="464" priority="89" operator="equal">
      <formula>0</formula>
    </cfRule>
  </conditionalFormatting>
  <conditionalFormatting sqref="U6:U18">
    <cfRule type="cellIs" dxfId="463" priority="85" operator="equal">
      <formula>5</formula>
    </cfRule>
    <cfRule type="cellIs" dxfId="462" priority="86" operator="equal">
      <formula>4</formula>
    </cfRule>
    <cfRule type="cellIs" dxfId="461" priority="87" operator="equal">
      <formula>3</formula>
    </cfRule>
    <cfRule type="cellIs" dxfId="460" priority="88" operator="equal">
      <formula>2</formula>
    </cfRule>
  </conditionalFormatting>
  <conditionalFormatting sqref="U16:U17 U7:U12">
    <cfRule type="cellIs" dxfId="459" priority="84" operator="equal">
      <formula>0</formula>
    </cfRule>
  </conditionalFormatting>
  <conditionalFormatting sqref="U6:U18">
    <cfRule type="containsText" dxfId="458" priority="83" operator="containsText" text="5-">
      <formula>NOT(ISERROR(SEARCH("5-",U6)))</formula>
    </cfRule>
  </conditionalFormatting>
  <conditionalFormatting sqref="AD21:AD33">
    <cfRule type="cellIs" dxfId="457" priority="82" operator="equal">
      <formula>0</formula>
    </cfRule>
  </conditionalFormatting>
  <conditionalFormatting sqref="AD21:AD33">
    <cfRule type="cellIs" dxfId="456" priority="78" operator="equal">
      <formula>5</formula>
    </cfRule>
    <cfRule type="cellIs" dxfId="455" priority="79" operator="equal">
      <formula>4</formula>
    </cfRule>
    <cfRule type="cellIs" dxfId="454" priority="80" operator="equal">
      <formula>3</formula>
    </cfRule>
    <cfRule type="cellIs" dxfId="453" priority="81" operator="equal">
      <formula>2</formula>
    </cfRule>
  </conditionalFormatting>
  <conditionalFormatting sqref="AD19">
    <cfRule type="cellIs" dxfId="452" priority="77" operator="equal">
      <formula>0</formula>
    </cfRule>
  </conditionalFormatting>
  <conditionalFormatting sqref="AD19">
    <cfRule type="cellIs" dxfId="451" priority="76" operator="equal">
      <formula>0</formula>
    </cfRule>
  </conditionalFormatting>
  <conditionalFormatting sqref="AD19">
    <cfRule type="cellIs" dxfId="450" priority="72" operator="equal">
      <formula>5</formula>
    </cfRule>
    <cfRule type="cellIs" dxfId="449" priority="73" operator="equal">
      <formula>4</formula>
    </cfRule>
    <cfRule type="cellIs" dxfId="448" priority="74" operator="equal">
      <formula>3</formula>
    </cfRule>
    <cfRule type="cellIs" dxfId="447" priority="75" operator="equal">
      <formula>2</formula>
    </cfRule>
  </conditionalFormatting>
  <conditionalFormatting sqref="AD31:AD32 AD22:AD27">
    <cfRule type="cellIs" dxfId="446" priority="71" operator="equal">
      <formula>0</formula>
    </cfRule>
  </conditionalFormatting>
  <conditionalFormatting sqref="AD21:AD33">
    <cfRule type="containsText" dxfId="445" priority="70" operator="containsText" text="5-">
      <formula>NOT(ISERROR(SEARCH("5-",AD21)))</formula>
    </cfRule>
  </conditionalFormatting>
  <conditionalFormatting sqref="AD6:AD18">
    <cfRule type="cellIs" dxfId="444" priority="69" operator="equal">
      <formula>0</formula>
    </cfRule>
  </conditionalFormatting>
  <conditionalFormatting sqref="AD6:AD18">
    <cfRule type="cellIs" dxfId="443" priority="65" operator="equal">
      <formula>5</formula>
    </cfRule>
    <cfRule type="cellIs" dxfId="442" priority="66" operator="equal">
      <formula>4</formula>
    </cfRule>
    <cfRule type="cellIs" dxfId="441" priority="67" operator="equal">
      <formula>3</formula>
    </cfRule>
    <cfRule type="cellIs" dxfId="440" priority="68" operator="equal">
      <formula>2</formula>
    </cfRule>
  </conditionalFormatting>
  <conditionalFormatting sqref="AD16:AD17 AD7:AD12">
    <cfRule type="cellIs" dxfId="439" priority="64" operator="equal">
      <formula>0</formula>
    </cfRule>
  </conditionalFormatting>
  <conditionalFormatting sqref="AD6:AD18">
    <cfRule type="containsText" dxfId="438" priority="63" operator="containsText" text="5-">
      <formula>NOT(ISERROR(SEARCH("5-",AD6)))</formula>
    </cfRule>
  </conditionalFormatting>
  <conditionalFormatting sqref="AM21:AM33">
    <cfRule type="cellIs" dxfId="437" priority="62" operator="equal">
      <formula>0</formula>
    </cfRule>
  </conditionalFormatting>
  <conditionalFormatting sqref="AM21:AM33">
    <cfRule type="cellIs" dxfId="436" priority="58" operator="equal">
      <formula>5</formula>
    </cfRule>
    <cfRule type="cellIs" dxfId="435" priority="59" operator="equal">
      <formula>4</formula>
    </cfRule>
    <cfRule type="cellIs" dxfId="434" priority="60" operator="equal">
      <formula>3</formula>
    </cfRule>
    <cfRule type="cellIs" dxfId="433" priority="61" operator="equal">
      <formula>2</formula>
    </cfRule>
  </conditionalFormatting>
  <conditionalFormatting sqref="AM19">
    <cfRule type="cellIs" dxfId="432" priority="57" operator="equal">
      <formula>0</formula>
    </cfRule>
  </conditionalFormatting>
  <conditionalFormatting sqref="AM19">
    <cfRule type="cellIs" dxfId="431" priority="56" operator="equal">
      <formula>0</formula>
    </cfRule>
  </conditionalFormatting>
  <conditionalFormatting sqref="AM19">
    <cfRule type="cellIs" dxfId="430" priority="52" operator="equal">
      <formula>5</formula>
    </cfRule>
    <cfRule type="cellIs" dxfId="429" priority="53" operator="equal">
      <formula>4</formula>
    </cfRule>
    <cfRule type="cellIs" dxfId="428" priority="54" operator="equal">
      <formula>3</formula>
    </cfRule>
    <cfRule type="cellIs" dxfId="427" priority="55" operator="equal">
      <formula>2</formula>
    </cfRule>
  </conditionalFormatting>
  <conditionalFormatting sqref="AM31:AM32 AM22:AM27">
    <cfRule type="cellIs" dxfId="426" priority="51" operator="equal">
      <formula>0</formula>
    </cfRule>
  </conditionalFormatting>
  <conditionalFormatting sqref="AM21:AM33">
    <cfRule type="containsText" dxfId="425" priority="50" operator="containsText" text="5-">
      <formula>NOT(ISERROR(SEARCH("5-",AM21)))</formula>
    </cfRule>
  </conditionalFormatting>
  <conditionalFormatting sqref="AM6:AM18">
    <cfRule type="cellIs" dxfId="424" priority="49" operator="equal">
      <formula>0</formula>
    </cfRule>
  </conditionalFormatting>
  <conditionalFormatting sqref="AM6:AM18">
    <cfRule type="cellIs" dxfId="423" priority="45" operator="equal">
      <formula>5</formula>
    </cfRule>
    <cfRule type="cellIs" dxfId="422" priority="46" operator="equal">
      <formula>4</formula>
    </cfRule>
    <cfRule type="cellIs" dxfId="421" priority="47" operator="equal">
      <formula>3</formula>
    </cfRule>
    <cfRule type="cellIs" dxfId="420" priority="48" operator="equal">
      <formula>2</formula>
    </cfRule>
  </conditionalFormatting>
  <conditionalFormatting sqref="AM16:AM17 AM7:AM12">
    <cfRule type="cellIs" dxfId="419" priority="44" operator="equal">
      <formula>0</formula>
    </cfRule>
  </conditionalFormatting>
  <conditionalFormatting sqref="AM6:AM18">
    <cfRule type="containsText" dxfId="418" priority="43" operator="containsText" text="5-">
      <formula>NOT(ISERROR(SEARCH("5-",AM6)))</formula>
    </cfRule>
  </conditionalFormatting>
  <conditionalFormatting sqref="AV21:AV33">
    <cfRule type="cellIs" dxfId="417" priority="42" operator="equal">
      <formula>0</formula>
    </cfRule>
  </conditionalFormatting>
  <conditionalFormatting sqref="AV21:AV33">
    <cfRule type="cellIs" dxfId="416" priority="38" operator="equal">
      <formula>5</formula>
    </cfRule>
    <cfRule type="cellIs" dxfId="415" priority="39" operator="equal">
      <formula>4</formula>
    </cfRule>
    <cfRule type="cellIs" dxfId="414" priority="40" operator="equal">
      <formula>3</formula>
    </cfRule>
    <cfRule type="cellIs" dxfId="413" priority="41" operator="equal">
      <formula>2</formula>
    </cfRule>
  </conditionalFormatting>
  <conditionalFormatting sqref="AV19">
    <cfRule type="cellIs" dxfId="412" priority="37" operator="equal">
      <formula>0</formula>
    </cfRule>
  </conditionalFormatting>
  <conditionalFormatting sqref="AV19">
    <cfRule type="cellIs" dxfId="411" priority="36" operator="equal">
      <formula>0</formula>
    </cfRule>
  </conditionalFormatting>
  <conditionalFormatting sqref="AV19">
    <cfRule type="cellIs" dxfId="410" priority="32" operator="equal">
      <formula>5</formula>
    </cfRule>
    <cfRule type="cellIs" dxfId="409" priority="33" operator="equal">
      <formula>4</formula>
    </cfRule>
    <cfRule type="cellIs" dxfId="408" priority="34" operator="equal">
      <formula>3</formula>
    </cfRule>
    <cfRule type="cellIs" dxfId="407" priority="35" operator="equal">
      <formula>2</formula>
    </cfRule>
  </conditionalFormatting>
  <conditionalFormatting sqref="AV31:AV32 AV22:AV27">
    <cfRule type="cellIs" dxfId="406" priority="31" operator="equal">
      <formula>0</formula>
    </cfRule>
  </conditionalFormatting>
  <conditionalFormatting sqref="AV21:AV33">
    <cfRule type="containsText" dxfId="405" priority="30" operator="containsText" text="5-">
      <formula>NOT(ISERROR(SEARCH("5-",AV21)))</formula>
    </cfRule>
  </conditionalFormatting>
  <conditionalFormatting sqref="AV6:AV18">
    <cfRule type="cellIs" dxfId="404" priority="29" operator="equal">
      <formula>0</formula>
    </cfRule>
  </conditionalFormatting>
  <conditionalFormatting sqref="AV6:AV18">
    <cfRule type="cellIs" dxfId="403" priority="25" operator="equal">
      <formula>5</formula>
    </cfRule>
    <cfRule type="cellIs" dxfId="402" priority="26" operator="equal">
      <formula>4</formula>
    </cfRule>
    <cfRule type="cellIs" dxfId="401" priority="27" operator="equal">
      <formula>3</formula>
    </cfRule>
    <cfRule type="cellIs" dxfId="400" priority="28" operator="equal">
      <formula>2</formula>
    </cfRule>
  </conditionalFormatting>
  <conditionalFormatting sqref="AV16:AV17 AV7:AV12">
    <cfRule type="cellIs" dxfId="399" priority="24" operator="equal">
      <formula>0</formula>
    </cfRule>
  </conditionalFormatting>
  <conditionalFormatting sqref="AV6:AV18">
    <cfRule type="containsText" dxfId="398" priority="23" operator="containsText" text="5-">
      <formula>NOT(ISERROR(SEARCH("5-",AV6)))</formula>
    </cfRule>
  </conditionalFormatting>
  <conditionalFormatting sqref="BE21:BE33">
    <cfRule type="cellIs" dxfId="397" priority="22" operator="equal">
      <formula>0</formula>
    </cfRule>
  </conditionalFormatting>
  <conditionalFormatting sqref="BE21:BE33">
    <cfRule type="cellIs" dxfId="396" priority="18" operator="equal">
      <formula>5</formula>
    </cfRule>
    <cfRule type="cellIs" dxfId="395" priority="19" operator="equal">
      <formula>4</formula>
    </cfRule>
    <cfRule type="cellIs" dxfId="394" priority="20" operator="equal">
      <formula>3</formula>
    </cfRule>
    <cfRule type="cellIs" dxfId="393" priority="21" operator="equal">
      <formula>2</formula>
    </cfRule>
  </conditionalFormatting>
  <conditionalFormatting sqref="BE19">
    <cfRule type="cellIs" dxfId="392" priority="17" operator="equal">
      <formula>0</formula>
    </cfRule>
  </conditionalFormatting>
  <conditionalFormatting sqref="BE19">
    <cfRule type="cellIs" dxfId="391" priority="16" operator="equal">
      <formula>0</formula>
    </cfRule>
  </conditionalFormatting>
  <conditionalFormatting sqref="BE19">
    <cfRule type="cellIs" dxfId="390" priority="12" operator="equal">
      <formula>5</formula>
    </cfRule>
    <cfRule type="cellIs" dxfId="389" priority="13" operator="equal">
      <formula>4</formula>
    </cfRule>
    <cfRule type="cellIs" dxfId="388" priority="14" operator="equal">
      <formula>3</formula>
    </cfRule>
    <cfRule type="cellIs" dxfId="387" priority="15" operator="equal">
      <formula>2</formula>
    </cfRule>
  </conditionalFormatting>
  <conditionalFormatting sqref="BE31:BE32 BE22:BE27">
    <cfRule type="cellIs" dxfId="386" priority="11" operator="equal">
      <formula>0</formula>
    </cfRule>
  </conditionalFormatting>
  <conditionalFormatting sqref="BE21:BE33">
    <cfRule type="containsText" dxfId="385" priority="10" operator="containsText" text="5-">
      <formula>NOT(ISERROR(SEARCH("5-",BE21)))</formula>
    </cfRule>
  </conditionalFormatting>
  <conditionalFormatting sqref="BE6:BE18">
    <cfRule type="cellIs" dxfId="384" priority="9" operator="equal">
      <formula>0</formula>
    </cfRule>
  </conditionalFormatting>
  <conditionalFormatting sqref="BE6:BE18">
    <cfRule type="cellIs" dxfId="383" priority="5" operator="equal">
      <formula>5</formula>
    </cfRule>
    <cfRule type="cellIs" dxfId="382" priority="6" operator="equal">
      <formula>4</formula>
    </cfRule>
    <cfRule type="cellIs" dxfId="381" priority="7" operator="equal">
      <formula>3</formula>
    </cfRule>
    <cfRule type="cellIs" dxfId="380" priority="8" operator="equal">
      <formula>2</formula>
    </cfRule>
  </conditionalFormatting>
  <conditionalFormatting sqref="BE16:BE17 BE7:BE12">
    <cfRule type="cellIs" dxfId="379" priority="4" operator="equal">
      <formula>0</formula>
    </cfRule>
  </conditionalFormatting>
  <conditionalFormatting sqref="BE6:BE18">
    <cfRule type="containsText" dxfId="378" priority="3" operator="containsText" text="5-">
      <formula>NOT(ISERROR(SEARCH("5-",BE6)))</formula>
    </cfRule>
  </conditionalFormatting>
  <pageMargins left="0.39370078740157483" right="0.39370078740157483" top="0.39370078740157483" bottom="0.39370078740157483" header="0.31496062992125984" footer="0.31496062992125984"/>
  <pageSetup paperSize="132" scale="52" fitToWidth="3" orientation="landscape" horizontalDpi="300" verticalDpi="300" r:id="rId1"/>
  <colBreaks count="2" manualBreakCount="2">
    <brk id="21" max="32" man="1"/>
    <brk id="39" max="32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5" stopIfTrue="1" operator="containsText" id="{5554A056-7AFA-442F-A522-87E94862D75D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06" stopIfTrue="1" operator="containsText" id="{8D0B2129-1632-4B5D-8F13-913CCECC2785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P21:R33 P8:R8 Y21:AA33 Y8:AA8 AH21:AJ33 AH8:AJ8 AQ21:AS33 AQ8:AS8 AZ21:BB33 AZ8:BB8 G21:I33 G6:I19</xm:sqref>
        </x14:conditionalFormatting>
        <x14:conditionalFormatting xmlns:xm="http://schemas.microsoft.com/office/excel/2006/main">
          <x14:cfRule type="containsText" priority="293" stopIfTrue="1" operator="containsText" id="{1409979C-3D8A-496D-BB04-BFF9BB4B54EF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94" stopIfTrue="1" operator="containsText" id="{66F615C5-F4AB-4D02-9E3D-9B88FAE764E6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P6:R7 P9:R19</xm:sqref>
        </x14:conditionalFormatting>
        <x14:conditionalFormatting xmlns:xm="http://schemas.microsoft.com/office/excel/2006/main">
          <x14:cfRule type="containsText" priority="287" stopIfTrue="1" operator="containsText" id="{44DF1707-6C8A-4FBF-A236-DBF768F9E44A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8" stopIfTrue="1" operator="containsText" id="{50DEE52F-C522-46B2-92D7-87D785335D4F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Y6:AA7 Y9:AA19</xm:sqref>
        </x14:conditionalFormatting>
        <x14:conditionalFormatting xmlns:xm="http://schemas.microsoft.com/office/excel/2006/main">
          <x14:cfRule type="containsText" priority="281" stopIfTrue="1" operator="containsText" id="{587C7A28-4520-45B0-AB6F-5626DEE5805E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2" stopIfTrue="1" operator="containsText" id="{7F1EE91E-3825-4426-A18A-0633F6F45FC6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AH6:AJ7 AH9:AJ19</xm:sqref>
        </x14:conditionalFormatting>
        <x14:conditionalFormatting xmlns:xm="http://schemas.microsoft.com/office/excel/2006/main">
          <x14:cfRule type="containsText" priority="275" stopIfTrue="1" operator="containsText" id="{B6533FED-91C9-4315-AEA2-E1D67A8A8235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6" stopIfTrue="1" operator="containsText" id="{05CB3356-A421-4184-A4AC-0777565F301B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AQ6:AS7 AQ9:AS19</xm:sqref>
        </x14:conditionalFormatting>
        <x14:conditionalFormatting xmlns:xm="http://schemas.microsoft.com/office/excel/2006/main">
          <x14:cfRule type="containsText" priority="263" stopIfTrue="1" operator="containsText" id="{35E621B6-80DD-429D-8E74-1D30490E7B17}">
            <xm:f>NOT(ISERROR(SEARCH("-",AZ6)))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64" stopIfTrue="1" operator="containsText" id="{B1C1DC44-28B8-4203-B0F1-A477C0007BA7}">
            <xm:f>NOT(ISERROR(SEARCH("+",AZ6)))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AZ6:BB7 AZ9:BB19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view="pageBreakPreview" zoomScaleNormal="85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9" sqref="A9:XFD9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0" style="1" hidden="1" customWidth="1"/>
    <col min="66" max="66" width="14.140625" style="1" customWidth="1"/>
    <col min="67" max="67" width="22.7109375" style="18" customWidth="1"/>
    <col min="68" max="68" width="56.28515625" style="1" bestFit="1" customWidth="1"/>
    <col min="69" max="16384" width="9.140625" style="1"/>
  </cols>
  <sheetData>
    <row r="1" spans="1:68" ht="110.25" customHeight="1" thickBot="1" x14ac:dyDescent="0.3">
      <c r="A1" s="6">
        <v>7324</v>
      </c>
      <c r="B1" s="54">
        <v>20</v>
      </c>
      <c r="C1" s="93" t="s">
        <v>2</v>
      </c>
      <c r="D1" s="206" t="s">
        <v>135</v>
      </c>
      <c r="E1" s="202"/>
      <c r="F1" s="202"/>
      <c r="G1" s="202"/>
      <c r="H1" s="202"/>
      <c r="I1" s="202"/>
      <c r="J1" s="202"/>
      <c r="K1" s="202"/>
      <c r="L1" s="202"/>
      <c r="M1" s="206" t="s">
        <v>136</v>
      </c>
      <c r="N1" s="202"/>
      <c r="O1" s="202"/>
      <c r="P1" s="202"/>
      <c r="Q1" s="202"/>
      <c r="R1" s="202"/>
      <c r="S1" s="202"/>
      <c r="T1" s="202"/>
      <c r="U1" s="202"/>
      <c r="V1" s="206" t="s">
        <v>137</v>
      </c>
      <c r="W1" s="202"/>
      <c r="X1" s="202"/>
      <c r="Y1" s="202"/>
      <c r="Z1" s="202"/>
      <c r="AA1" s="202"/>
      <c r="AB1" s="202"/>
      <c r="AC1" s="202"/>
      <c r="AD1" s="202"/>
      <c r="AE1" s="206" t="s">
        <v>138</v>
      </c>
      <c r="AF1" s="202"/>
      <c r="AG1" s="202"/>
      <c r="AH1" s="202"/>
      <c r="AI1" s="202"/>
      <c r="AJ1" s="202"/>
      <c r="AK1" s="202"/>
      <c r="AL1" s="202"/>
      <c r="AM1" s="203"/>
      <c r="AN1" s="202" t="s">
        <v>139</v>
      </c>
      <c r="AO1" s="202"/>
      <c r="AP1" s="202"/>
      <c r="AQ1" s="202"/>
      <c r="AR1" s="202"/>
      <c r="AS1" s="202"/>
      <c r="AT1" s="202"/>
      <c r="AU1" s="202"/>
      <c r="AV1" s="203"/>
      <c r="AW1" s="202" t="s">
        <v>140</v>
      </c>
      <c r="AX1" s="202"/>
      <c r="AY1" s="202"/>
      <c r="AZ1" s="202"/>
      <c r="BA1" s="202"/>
      <c r="BB1" s="202"/>
      <c r="BC1" s="202"/>
      <c r="BD1" s="202"/>
      <c r="BE1" s="203"/>
      <c r="BF1" s="69"/>
      <c r="BG1" s="67" t="s">
        <v>6</v>
      </c>
      <c r="BH1" s="67"/>
      <c r="BI1" s="92" t="s">
        <v>95</v>
      </c>
      <c r="BJ1" s="93"/>
      <c r="BK1" s="93" t="s">
        <v>2</v>
      </c>
      <c r="BL1" s="23" t="s">
        <v>96</v>
      </c>
      <c r="BM1" s="93"/>
      <c r="BN1" s="93" t="s">
        <v>76</v>
      </c>
      <c r="BO1" s="59"/>
      <c r="BP1" s="1" t="s">
        <v>134</v>
      </c>
    </row>
    <row r="2" spans="1:68" s="2" customFormat="1" ht="15" customHeight="1" thickBot="1" x14ac:dyDescent="0.25">
      <c r="A2" s="19"/>
      <c r="B2" s="19"/>
      <c r="C2" s="80"/>
      <c r="D2" s="209" t="s">
        <v>127</v>
      </c>
      <c r="E2" s="210"/>
      <c r="F2" s="128"/>
      <c r="G2" s="106"/>
      <c r="H2" s="106"/>
      <c r="I2" s="106"/>
      <c r="J2" s="106"/>
      <c r="K2" s="106"/>
      <c r="L2" s="119"/>
      <c r="M2" s="209" t="s">
        <v>127</v>
      </c>
      <c r="N2" s="210"/>
      <c r="O2" s="128"/>
      <c r="P2" s="106"/>
      <c r="Q2" s="106"/>
      <c r="R2" s="106"/>
      <c r="S2" s="106"/>
      <c r="T2" s="106"/>
      <c r="U2" s="119"/>
      <c r="V2" s="209" t="s">
        <v>127</v>
      </c>
      <c r="W2" s="210"/>
      <c r="X2" s="128"/>
      <c r="Y2" s="106"/>
      <c r="Z2" s="106"/>
      <c r="AA2" s="106"/>
      <c r="AB2" s="106"/>
      <c r="AC2" s="106"/>
      <c r="AD2" s="119"/>
      <c r="AE2" s="209" t="s">
        <v>127</v>
      </c>
      <c r="AF2" s="210"/>
      <c r="AG2" s="128"/>
      <c r="AH2" s="106"/>
      <c r="AI2" s="106"/>
      <c r="AJ2" s="106"/>
      <c r="AK2" s="106"/>
      <c r="AL2" s="106"/>
      <c r="AM2" s="107"/>
      <c r="AN2" s="211" t="s">
        <v>127</v>
      </c>
      <c r="AO2" s="210"/>
      <c r="AP2" s="128"/>
      <c r="AQ2" s="106"/>
      <c r="AR2" s="106"/>
      <c r="AS2" s="106"/>
      <c r="AT2" s="106"/>
      <c r="AU2" s="106"/>
      <c r="AV2" s="107"/>
      <c r="AW2" s="211" t="s">
        <v>127</v>
      </c>
      <c r="AX2" s="210"/>
      <c r="AY2" s="128"/>
      <c r="AZ2" s="106"/>
      <c r="BA2" s="106"/>
      <c r="BB2" s="106"/>
      <c r="BC2" s="106"/>
      <c r="BD2" s="106"/>
      <c r="BE2" s="107"/>
      <c r="BF2" s="207"/>
      <c r="BG2" s="207"/>
      <c r="BH2" s="207"/>
      <c r="BI2" s="207"/>
      <c r="BJ2" s="207"/>
      <c r="BK2" s="207"/>
      <c r="BL2" s="208"/>
      <c r="BM2" s="91"/>
      <c r="BN2" s="91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20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22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20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5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21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21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21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10" t="s">
        <v>3</v>
      </c>
      <c r="AN4" s="123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23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x14ac:dyDescent="0.25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4">
        <v>7</v>
      </c>
      <c r="B6" s="115" t="s">
        <v>57</v>
      </c>
      <c r="C6" s="83">
        <f>BK6</f>
        <v>5</v>
      </c>
      <c r="D6" s="103">
        <v>9</v>
      </c>
      <c r="E6" s="53">
        <f>INDEX(Баллы!$B$2:$B$15,MATCH(D6,Баллы!$A$2:$A$15,0))</f>
        <v>5</v>
      </c>
      <c r="F6" s="129">
        <f t="shared" ref="F6:F15" si="0">MOD($A6,F$3)+1</f>
        <v>2</v>
      </c>
      <c r="G6" s="153"/>
      <c r="H6" s="153"/>
      <c r="I6" s="153"/>
      <c r="J6" s="84"/>
      <c r="K6" s="84"/>
      <c r="L6" s="188">
        <v>0</v>
      </c>
      <c r="M6" s="103"/>
      <c r="N6" s="53">
        <f>INDEX(Баллы!$B$2:$B$15,MATCH(M6,Баллы!$A$2:$A$15,0))</f>
        <v>0</v>
      </c>
      <c r="O6" s="129">
        <f t="shared" ref="O6:O15" si="1">MOD($A6,O$3)+1</f>
        <v>8</v>
      </c>
      <c r="P6" s="153"/>
      <c r="Q6" s="153"/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 t="shared" ref="X6:X15" si="2">MOD($A6,X$3)+1</f>
        <v>1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 t="shared" ref="AG6:AG15" si="3">MOD($A6,AG$3)+1</f>
        <v>8</v>
      </c>
      <c r="AH6" s="153"/>
      <c r="AI6" s="153"/>
      <c r="AJ6" s="153"/>
      <c r="AK6" s="84"/>
      <c r="AL6" s="84"/>
      <c r="AM6" s="188">
        <v>0</v>
      </c>
      <c r="AN6" s="124"/>
      <c r="AO6" s="53">
        <f>INDEX(Баллы!$B$2:$B$15,MATCH(AN6,Баллы!$A$2:$A$15,0))</f>
        <v>0</v>
      </c>
      <c r="AP6" s="129">
        <f t="shared" ref="AP6:AP15" si="4">MOD($A6,AP$3)+1</f>
        <v>8</v>
      </c>
      <c r="AQ6" s="153"/>
      <c r="AR6" s="153"/>
      <c r="AS6" s="153"/>
      <c r="AT6" s="84"/>
      <c r="AU6" s="84"/>
      <c r="AV6" s="188">
        <v>0</v>
      </c>
      <c r="AW6" s="124"/>
      <c r="AX6" s="53">
        <f>INDEX(Баллы!$B$2:$B$15,MATCH(AW6,Баллы!$A$2:$A$15,0))</f>
        <v>0</v>
      </c>
      <c r="AY6" s="129">
        <f t="shared" ref="AY6:AY15" si="5">MOD($A6,AY$3)+1</f>
        <v>8</v>
      </c>
      <c r="AZ6" s="153"/>
      <c r="BA6" s="153"/>
      <c r="BB6" s="153"/>
      <c r="BC6" s="84"/>
      <c r="BD6" s="84"/>
      <c r="BE6" s="188">
        <v>0</v>
      </c>
      <c r="BF6" s="72"/>
      <c r="BG6" s="36"/>
      <c r="BH6" s="72"/>
      <c r="BI6" s="78"/>
      <c r="BJ6" s="22">
        <f t="shared" ref="BJ6:BJ15" si="6">IF(BI6="",0,1)</f>
        <v>0</v>
      </c>
      <c r="BK6" s="76">
        <f t="shared" ref="BK6:BK15" si="7">W6*$W$3+LEFT(AD6,1)*$AD$3+AF6*$AF$3+LEFT(AM6,1)*$AM$3+AO6*$AO$3+LEFT(AV6,1)*$AV$3+AX6*$AX$3+LEFT(BE6,1)*$BE$3+N6*$N$3+LEFT(U6,1)*$U$3+E6*$E$3+LEFT(L6,1)*$L$3</f>
        <v>5</v>
      </c>
      <c r="BL6" s="9"/>
      <c r="BM6" s="8"/>
      <c r="BN6" s="8"/>
      <c r="BO6" s="62" t="str">
        <f t="shared" ref="BO6:BO15" si="8">B6</f>
        <v>Веригин Д.Д.</v>
      </c>
      <c r="BP6" s="1" t="str">
        <f>INDEX(Долгосрок!$A$2:$A$51,MATCH(B6,Долгосрок!$C$2:$C$51,0))</f>
        <v>20 Алгоритм цифровой сортировки.</v>
      </c>
    </row>
    <row r="7" spans="1:68" x14ac:dyDescent="0.25">
      <c r="A7" s="4">
        <v>10</v>
      </c>
      <c r="B7" s="115" t="s">
        <v>59</v>
      </c>
      <c r="C7" s="83">
        <f>BK7</f>
        <v>14</v>
      </c>
      <c r="D7" s="103">
        <v>8</v>
      </c>
      <c r="E7" s="53">
        <f>INDEX(Баллы!$B$2:$B$15,MATCH(D7,Баллы!$A$2:$A$15,0))</f>
        <v>4</v>
      </c>
      <c r="F7" s="129">
        <f>MOD($A7,F$3)+1</f>
        <v>5</v>
      </c>
      <c r="G7" s="153" t="s">
        <v>146</v>
      </c>
      <c r="H7" s="153" t="s">
        <v>146</v>
      </c>
      <c r="I7" s="153" t="s">
        <v>146</v>
      </c>
      <c r="J7" s="154">
        <v>43889</v>
      </c>
      <c r="K7" s="84"/>
      <c r="L7" s="188">
        <v>5</v>
      </c>
      <c r="M7" s="103"/>
      <c r="N7" s="53">
        <f>INDEX(Баллы!$B$2:$B$15,MATCH(M7,Баллы!$A$2:$A$15,0))</f>
        <v>0</v>
      </c>
      <c r="O7" s="129">
        <f>MOD($A7,O$3)+1</f>
        <v>1</v>
      </c>
      <c r="P7" s="153" t="s">
        <v>159</v>
      </c>
      <c r="Q7" s="153" t="s">
        <v>159</v>
      </c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>MOD($A7,X$3)+1</f>
        <v>4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>MOD($A7,AG$3)+1</f>
        <v>11</v>
      </c>
      <c r="AH7" s="153"/>
      <c r="AI7" s="153"/>
      <c r="AJ7" s="153"/>
      <c r="AK7" s="84"/>
      <c r="AL7" s="84"/>
      <c r="AM7" s="188">
        <v>0</v>
      </c>
      <c r="AN7" s="124"/>
      <c r="AO7" s="53">
        <f>INDEX(Баллы!$B$2:$B$15,MATCH(AN7,Баллы!$A$2:$A$15,0))</f>
        <v>0</v>
      </c>
      <c r="AP7" s="129">
        <f>MOD($A7,AP$3)+1</f>
        <v>3</v>
      </c>
      <c r="AQ7" s="153"/>
      <c r="AR7" s="153"/>
      <c r="AS7" s="153"/>
      <c r="AT7" s="84"/>
      <c r="AU7" s="84"/>
      <c r="AV7" s="188">
        <v>0</v>
      </c>
      <c r="AW7" s="124"/>
      <c r="AX7" s="53">
        <f>INDEX(Баллы!$B$2:$B$15,MATCH(AW7,Баллы!$A$2:$A$15,0))</f>
        <v>0</v>
      </c>
      <c r="AY7" s="129">
        <f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>IF(BI7="",0,1)</f>
        <v>0</v>
      </c>
      <c r="BK7" s="76">
        <f>W7*$W$3+LEFT(AD7,1)*$AD$3+AF7*$AF$3+LEFT(AM7,1)*$AM$3+AO7*$AO$3+LEFT(AV7,1)*$AV$3+AX7*$AX$3+LEFT(BE7,1)*$BE$3+N7*$N$3+LEFT(U7,1)*$U$3+E7*$E$3+LEFT(L7,1)*$L$3</f>
        <v>14</v>
      </c>
      <c r="BL7" s="9"/>
      <c r="BM7" s="8"/>
      <c r="BN7" s="8"/>
      <c r="BO7" s="62" t="str">
        <f>B7</f>
        <v>Дорофеев В.А.</v>
      </c>
      <c r="BP7" s="1" t="str">
        <f>INDEX(Долгосрок!$A$2:$A$51,MATCH(B7,Долгосрок!$C$2:$C$51,0))</f>
        <v>17 Алгоритм пирамидальной сортировки.</v>
      </c>
    </row>
    <row r="8" spans="1:68" x14ac:dyDescent="0.25">
      <c r="A8" s="4">
        <v>11</v>
      </c>
      <c r="B8" s="115" t="s">
        <v>60</v>
      </c>
      <c r="C8" s="83">
        <f>BK8</f>
        <v>2</v>
      </c>
      <c r="D8" s="103">
        <v>4</v>
      </c>
      <c r="E8" s="53">
        <f>INDEX(Баллы!$B$2:$B$15,MATCH(D8,Баллы!$A$2:$A$15,0))</f>
        <v>2</v>
      </c>
      <c r="F8" s="129">
        <f t="shared" si="0"/>
        <v>6</v>
      </c>
      <c r="G8" s="153"/>
      <c r="H8" s="153"/>
      <c r="I8" s="153"/>
      <c r="J8" s="84"/>
      <c r="K8" s="84"/>
      <c r="L8" s="188">
        <v>0</v>
      </c>
      <c r="M8" s="103"/>
      <c r="N8" s="53">
        <f>INDEX(Баллы!$B$2:$B$15,MATCH(M8,Баллы!$A$2:$A$15,0))</f>
        <v>0</v>
      </c>
      <c r="O8" s="129">
        <f t="shared" si="1"/>
        <v>2</v>
      </c>
      <c r="P8" s="153"/>
      <c r="Q8" s="153"/>
      <c r="R8" s="153"/>
      <c r="S8" s="84"/>
      <c r="T8" s="84"/>
      <c r="U8" s="188">
        <v>0</v>
      </c>
      <c r="V8" s="103"/>
      <c r="W8" s="53">
        <f>INDEX(Баллы!$B$2:$B$15,MATCH(V8,Баллы!$A$2:$A$15,0))</f>
        <v>0</v>
      </c>
      <c r="X8" s="129">
        <f t="shared" si="2"/>
        <v>5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 t="shared" si="3"/>
        <v>12</v>
      </c>
      <c r="AH8" s="153"/>
      <c r="AI8" s="153"/>
      <c r="AJ8" s="153"/>
      <c r="AK8" s="84"/>
      <c r="AL8" s="84"/>
      <c r="AM8" s="188">
        <v>0</v>
      </c>
      <c r="AN8" s="124"/>
      <c r="AO8" s="53">
        <f>INDEX(Баллы!$B$2:$B$15,MATCH(AN8,Баллы!$A$2:$A$15,0))</f>
        <v>0</v>
      </c>
      <c r="AP8" s="129">
        <f t="shared" si="4"/>
        <v>4</v>
      </c>
      <c r="AQ8" s="153"/>
      <c r="AR8" s="153"/>
      <c r="AS8" s="153"/>
      <c r="AT8" s="84"/>
      <c r="AU8" s="84"/>
      <c r="AV8" s="188">
        <v>0</v>
      </c>
      <c r="AW8" s="124"/>
      <c r="AX8" s="53">
        <f>INDEX(Баллы!$B$2:$B$15,MATCH(AW8,Баллы!$A$2:$A$15,0))</f>
        <v>0</v>
      </c>
      <c r="AY8" s="129">
        <f t="shared" si="5"/>
        <v>4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 t="shared" si="6"/>
        <v>0</v>
      </c>
      <c r="BK8" s="76">
        <f t="shared" si="7"/>
        <v>2</v>
      </c>
      <c r="BL8" s="9"/>
      <c r="BM8" s="8"/>
      <c r="BN8" s="8"/>
      <c r="BO8" s="62" t="str">
        <f t="shared" si="8"/>
        <v>Кожушний Э.В.</v>
      </c>
      <c r="BP8" s="1" t="str">
        <f>INDEX(Долгосрок!$A$2:$A$51,MATCH(B8,Долгосрок!$C$2:$C$51,0))</f>
        <v>1 Бинарное дерево.</v>
      </c>
    </row>
    <row r="9" spans="1:68" s="178" customFormat="1" x14ac:dyDescent="0.25">
      <c r="A9" s="194">
        <v>14</v>
      </c>
      <c r="B9" s="194" t="s">
        <v>63</v>
      </c>
      <c r="C9" s="195">
        <f>BK9</f>
        <v>0</v>
      </c>
      <c r="D9" s="166"/>
      <c r="E9" s="167">
        <f>INDEX(Баллы!$B$2:$B$15,MATCH(D9,Баллы!$A$2:$A$15,0))</f>
        <v>0</v>
      </c>
      <c r="F9" s="168">
        <f t="shared" si="0"/>
        <v>3</v>
      </c>
      <c r="G9" s="169"/>
      <c r="H9" s="169"/>
      <c r="I9" s="169"/>
      <c r="J9" s="167"/>
      <c r="K9" s="167"/>
      <c r="L9" s="190">
        <v>0</v>
      </c>
      <c r="M9" s="166"/>
      <c r="N9" s="167">
        <f>INDEX(Баллы!$B$2:$B$15,MATCH(M9,Баллы!$A$2:$A$15,0))</f>
        <v>0</v>
      </c>
      <c r="O9" s="168">
        <f t="shared" si="1"/>
        <v>5</v>
      </c>
      <c r="P9" s="169"/>
      <c r="Q9" s="169"/>
      <c r="R9" s="169"/>
      <c r="S9" s="167"/>
      <c r="T9" s="167"/>
      <c r="U9" s="190">
        <v>0</v>
      </c>
      <c r="V9" s="166"/>
      <c r="W9" s="167">
        <f>INDEX(Баллы!$B$2:$B$15,MATCH(V9,Баллы!$A$2:$A$15,0))</f>
        <v>0</v>
      </c>
      <c r="X9" s="168">
        <f t="shared" si="2"/>
        <v>1</v>
      </c>
      <c r="Y9" s="169"/>
      <c r="Z9" s="169"/>
      <c r="AA9" s="169"/>
      <c r="AB9" s="167"/>
      <c r="AC9" s="167"/>
      <c r="AD9" s="190">
        <v>0</v>
      </c>
      <c r="AE9" s="166"/>
      <c r="AF9" s="167">
        <f>INDEX(Баллы!$B$2:$B$15,MATCH(AE9,Баллы!$A$2:$A$15,0))</f>
        <v>0</v>
      </c>
      <c r="AG9" s="168">
        <f t="shared" si="3"/>
        <v>3</v>
      </c>
      <c r="AH9" s="169"/>
      <c r="AI9" s="169"/>
      <c r="AJ9" s="169"/>
      <c r="AK9" s="167"/>
      <c r="AL9" s="167"/>
      <c r="AM9" s="190">
        <v>0</v>
      </c>
      <c r="AN9" s="170"/>
      <c r="AO9" s="167">
        <f>INDEX(Баллы!$B$2:$B$15,MATCH(AN9,Баллы!$A$2:$A$15,0))</f>
        <v>0</v>
      </c>
      <c r="AP9" s="168">
        <f t="shared" si="4"/>
        <v>7</v>
      </c>
      <c r="AQ9" s="169"/>
      <c r="AR9" s="169"/>
      <c r="AS9" s="169"/>
      <c r="AT9" s="167"/>
      <c r="AU9" s="167"/>
      <c r="AV9" s="190">
        <v>0</v>
      </c>
      <c r="AW9" s="170"/>
      <c r="AX9" s="167">
        <f>INDEX(Баллы!$B$2:$B$15,MATCH(AW9,Баллы!$A$2:$A$15,0))</f>
        <v>0</v>
      </c>
      <c r="AY9" s="168">
        <f t="shared" si="5"/>
        <v>7</v>
      </c>
      <c r="AZ9" s="169"/>
      <c r="BA9" s="169"/>
      <c r="BB9" s="169"/>
      <c r="BC9" s="167"/>
      <c r="BD9" s="167"/>
      <c r="BE9" s="190">
        <v>0</v>
      </c>
      <c r="BF9" s="172"/>
      <c r="BG9" s="172"/>
      <c r="BH9" s="172"/>
      <c r="BI9" s="196"/>
      <c r="BJ9" s="174">
        <f t="shared" si="6"/>
        <v>0</v>
      </c>
      <c r="BK9" s="175">
        <f t="shared" si="7"/>
        <v>0</v>
      </c>
      <c r="BL9" s="197"/>
      <c r="BM9" s="198"/>
      <c r="BN9" s="198"/>
      <c r="BO9" s="164" t="str">
        <f t="shared" si="8"/>
        <v>Михеев С.И.</v>
      </c>
      <c r="BP9" s="178" t="str">
        <f>INDEX(Долгосрок!$A$2:$A$51,MATCH(B9,Долгосрок!$C$2:$C$51,0))</f>
        <v>15 Алгоритм сортировки Шелла.</v>
      </c>
    </row>
    <row r="10" spans="1:68" ht="15.75" thickBot="1" x14ac:dyDescent="0.3">
      <c r="A10" s="4">
        <v>16</v>
      </c>
      <c r="B10" s="115" t="s">
        <v>65</v>
      </c>
      <c r="C10" s="83"/>
      <c r="D10" s="103">
        <v>5</v>
      </c>
      <c r="E10" s="53">
        <f>INDEX(Баллы!$B$2:$B$15,MATCH(D10,Баллы!$A$2:$A$15,0))</f>
        <v>3</v>
      </c>
      <c r="F10" s="129">
        <f t="shared" si="0"/>
        <v>5</v>
      </c>
      <c r="G10" s="153" t="s">
        <v>159</v>
      </c>
      <c r="H10" s="153"/>
      <c r="I10" s="153"/>
      <c r="J10" s="84"/>
      <c r="K10" s="84"/>
      <c r="L10" s="188">
        <v>0</v>
      </c>
      <c r="M10" s="103"/>
      <c r="N10" s="53">
        <f>INDEX(Баллы!$B$2:$B$15,MATCH(M10,Баллы!$A$2:$A$15,0))</f>
        <v>0</v>
      </c>
      <c r="O10" s="129">
        <f t="shared" si="1"/>
        <v>7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2"/>
        <v>3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3"/>
        <v>5</v>
      </c>
      <c r="AH10" s="153"/>
      <c r="AI10" s="153"/>
      <c r="AJ10" s="153"/>
      <c r="AK10" s="84"/>
      <c r="AL10" s="84"/>
      <c r="AM10" s="188">
        <v>0</v>
      </c>
      <c r="AN10" s="124"/>
      <c r="AO10" s="53">
        <f>INDEX(Баллы!$B$2:$B$15,MATCH(AN10,Баллы!$A$2:$A$15,0))</f>
        <v>0</v>
      </c>
      <c r="AP10" s="129">
        <f t="shared" si="4"/>
        <v>1</v>
      </c>
      <c r="AQ10" s="153"/>
      <c r="AR10" s="153"/>
      <c r="AS10" s="153"/>
      <c r="AT10" s="84"/>
      <c r="AU10" s="84"/>
      <c r="AV10" s="188">
        <v>0</v>
      </c>
      <c r="AW10" s="124"/>
      <c r="AX10" s="53">
        <f>INDEX(Баллы!$B$2:$B$15,MATCH(AW10,Баллы!$A$2:$A$15,0))</f>
        <v>0</v>
      </c>
      <c r="AY10" s="129">
        <f t="shared" si="5"/>
        <v>1</v>
      </c>
      <c r="AZ10" s="153"/>
      <c r="BA10" s="153"/>
      <c r="BB10" s="153"/>
      <c r="BC10" s="84"/>
      <c r="BD10" s="84"/>
      <c r="BE10" s="188">
        <v>0</v>
      </c>
      <c r="BF10" s="73"/>
      <c r="BG10" s="36"/>
      <c r="BH10" s="73"/>
      <c r="BI10" s="79"/>
      <c r="BJ10" s="22">
        <f t="shared" si="6"/>
        <v>0</v>
      </c>
      <c r="BK10" s="76">
        <f t="shared" si="7"/>
        <v>3</v>
      </c>
      <c r="BL10" s="12"/>
      <c r="BM10" s="11"/>
      <c r="BN10" s="11"/>
      <c r="BO10" s="62" t="str">
        <f t="shared" si="8"/>
        <v>Петухов Д.А.</v>
      </c>
      <c r="BP10" s="1" t="str">
        <f>INDEX(Долгосрок!$A$2:$A$51,MATCH(B10,Долгосрок!$C$2:$C$51,0))</f>
        <v>7 Хеш-таблица с разрешением коллизий с помощью связных списков.</v>
      </c>
    </row>
    <row r="11" spans="1:68" s="178" customFormat="1" ht="15.75" thickBot="1" x14ac:dyDescent="0.3">
      <c r="A11" s="194">
        <v>17</v>
      </c>
      <c r="B11" s="194" t="s">
        <v>66</v>
      </c>
      <c r="C11" s="195"/>
      <c r="D11" s="166">
        <v>6</v>
      </c>
      <c r="E11" s="167">
        <f>INDEX(Баллы!$B$2:$B$15,MATCH(D11,Баллы!$A$2:$A$15,0))</f>
        <v>3</v>
      </c>
      <c r="F11" s="168">
        <f t="shared" si="0"/>
        <v>6</v>
      </c>
      <c r="G11" s="169"/>
      <c r="H11" s="169"/>
      <c r="I11" s="169"/>
      <c r="J11" s="167"/>
      <c r="K11" s="167"/>
      <c r="L11" s="190">
        <v>0</v>
      </c>
      <c r="M11" s="166"/>
      <c r="N11" s="167">
        <f>INDEX(Баллы!$B$2:$B$15,MATCH(M11,Баллы!$A$2:$A$15,0))</f>
        <v>0</v>
      </c>
      <c r="O11" s="168">
        <f t="shared" si="1"/>
        <v>8</v>
      </c>
      <c r="P11" s="169"/>
      <c r="Q11" s="169"/>
      <c r="R11" s="169"/>
      <c r="S11" s="167"/>
      <c r="T11" s="167"/>
      <c r="U11" s="190">
        <v>0</v>
      </c>
      <c r="V11" s="166"/>
      <c r="W11" s="167">
        <f>INDEX(Баллы!$B$2:$B$15,MATCH(V11,Баллы!$A$2:$A$15,0))</f>
        <v>0</v>
      </c>
      <c r="X11" s="168">
        <f t="shared" si="2"/>
        <v>4</v>
      </c>
      <c r="Y11" s="169"/>
      <c r="Z11" s="169"/>
      <c r="AA11" s="169"/>
      <c r="AB11" s="167"/>
      <c r="AC11" s="167"/>
      <c r="AD11" s="190">
        <v>0</v>
      </c>
      <c r="AE11" s="166"/>
      <c r="AF11" s="167">
        <f>INDEX(Баллы!$B$2:$B$15,MATCH(AE11,Баллы!$A$2:$A$15,0))</f>
        <v>0</v>
      </c>
      <c r="AG11" s="168">
        <f t="shared" si="3"/>
        <v>6</v>
      </c>
      <c r="AH11" s="169"/>
      <c r="AI11" s="169"/>
      <c r="AJ11" s="169"/>
      <c r="AK11" s="167"/>
      <c r="AL11" s="167"/>
      <c r="AM11" s="190">
        <v>0</v>
      </c>
      <c r="AN11" s="170"/>
      <c r="AO11" s="167">
        <f>INDEX(Баллы!$B$2:$B$15,MATCH(AN11,Баллы!$A$2:$A$15,0))</f>
        <v>0</v>
      </c>
      <c r="AP11" s="168">
        <f t="shared" si="4"/>
        <v>2</v>
      </c>
      <c r="AQ11" s="169"/>
      <c r="AR11" s="169"/>
      <c r="AS11" s="169"/>
      <c r="AT11" s="167"/>
      <c r="AU11" s="167"/>
      <c r="AV11" s="190">
        <v>0</v>
      </c>
      <c r="AW11" s="170"/>
      <c r="AX11" s="167">
        <f>INDEX(Баллы!$B$2:$B$15,MATCH(AW11,Баллы!$A$2:$A$15,0))</f>
        <v>0</v>
      </c>
      <c r="AY11" s="168">
        <f t="shared" si="5"/>
        <v>2</v>
      </c>
      <c r="AZ11" s="169"/>
      <c r="BA11" s="169"/>
      <c r="BB11" s="169"/>
      <c r="BC11" s="167"/>
      <c r="BD11" s="167"/>
      <c r="BE11" s="190">
        <v>0</v>
      </c>
      <c r="BF11" s="171"/>
      <c r="BG11" s="172"/>
      <c r="BH11" s="171"/>
      <c r="BI11" s="173"/>
      <c r="BJ11" s="174">
        <f t="shared" si="6"/>
        <v>0</v>
      </c>
      <c r="BK11" s="175">
        <f t="shared" si="7"/>
        <v>3</v>
      </c>
      <c r="BL11" s="176"/>
      <c r="BM11" s="177"/>
      <c r="BN11" s="177"/>
      <c r="BO11" s="164" t="str">
        <f t="shared" si="8"/>
        <v>Сергеев И.А.</v>
      </c>
      <c r="BP11" s="178" t="str">
        <f>INDEX(Долгосрок!$A$2:$A$51,MATCH(B11,Долгосрок!$C$2:$C$51,0))</f>
        <v>6 Куча.</v>
      </c>
    </row>
    <row r="12" spans="1:68" ht="15.75" thickBot="1" x14ac:dyDescent="0.3">
      <c r="A12" s="17">
        <v>18</v>
      </c>
      <c r="B12" s="115" t="s">
        <v>67</v>
      </c>
      <c r="C12" s="83"/>
      <c r="D12" s="103">
        <v>6</v>
      </c>
      <c r="E12" s="53">
        <f>INDEX(Баллы!$B$2:$B$15,MATCH(D12,Баллы!$A$2:$A$15,0))</f>
        <v>3</v>
      </c>
      <c r="F12" s="129">
        <f t="shared" si="0"/>
        <v>1</v>
      </c>
      <c r="G12" s="153"/>
      <c r="H12" s="153"/>
      <c r="I12" s="153"/>
      <c r="J12" s="84"/>
      <c r="K12" s="84"/>
      <c r="L12" s="189">
        <v>0</v>
      </c>
      <c r="M12" s="103"/>
      <c r="N12" s="53">
        <f>INDEX(Баллы!$B$2:$B$15,MATCH(M12,Баллы!$A$2:$A$15,0))</f>
        <v>0</v>
      </c>
      <c r="O12" s="129">
        <f t="shared" si="1"/>
        <v>9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2"/>
        <v>5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3"/>
        <v>7</v>
      </c>
      <c r="AH12" s="153"/>
      <c r="AI12" s="153"/>
      <c r="AJ12" s="153"/>
      <c r="AK12" s="84"/>
      <c r="AL12" s="84"/>
      <c r="AM12" s="189">
        <v>0</v>
      </c>
      <c r="AN12" s="124"/>
      <c r="AO12" s="53">
        <f>INDEX(Баллы!$B$2:$B$15,MATCH(AN12,Баллы!$A$2:$A$15,0))</f>
        <v>0</v>
      </c>
      <c r="AP12" s="129">
        <f t="shared" si="4"/>
        <v>3</v>
      </c>
      <c r="AQ12" s="153"/>
      <c r="AR12" s="153"/>
      <c r="AS12" s="153"/>
      <c r="AT12" s="84"/>
      <c r="AU12" s="84"/>
      <c r="AV12" s="189">
        <v>0</v>
      </c>
      <c r="AW12" s="124"/>
      <c r="AX12" s="53">
        <f>INDEX(Баллы!$B$2:$B$15,MATCH(AW12,Баллы!$A$2:$A$15,0))</f>
        <v>0</v>
      </c>
      <c r="AY12" s="129">
        <f t="shared" si="5"/>
        <v>3</v>
      </c>
      <c r="AZ12" s="153"/>
      <c r="BA12" s="153"/>
      <c r="BB12" s="153"/>
      <c r="BC12" s="84"/>
      <c r="BD12" s="84"/>
      <c r="BE12" s="189">
        <v>0</v>
      </c>
      <c r="BF12" s="73"/>
      <c r="BG12" s="36"/>
      <c r="BH12" s="73"/>
      <c r="BI12" s="79"/>
      <c r="BJ12" s="22">
        <f t="shared" si="6"/>
        <v>0</v>
      </c>
      <c r="BK12" s="76">
        <f t="shared" si="7"/>
        <v>3</v>
      </c>
      <c r="BL12" s="12"/>
      <c r="BM12" s="11"/>
      <c r="BN12" s="11"/>
      <c r="BO12" s="62" t="str">
        <f t="shared" si="8"/>
        <v>Смирнов А.Ю.</v>
      </c>
      <c r="BP12" s="1" t="str">
        <f>INDEX(Долгосрок!$A$2:$A$51,MATCH(B12,Долгосрок!$C$2:$C$51,0))</f>
        <v>5 Оптимальное бинарное дерево поиска.</v>
      </c>
    </row>
    <row r="13" spans="1:68" ht="15.75" thickBot="1" x14ac:dyDescent="0.3">
      <c r="A13" s="4">
        <v>19</v>
      </c>
      <c r="B13" s="115" t="s">
        <v>68</v>
      </c>
      <c r="C13" s="83"/>
      <c r="D13" s="103">
        <v>6</v>
      </c>
      <c r="E13" s="53">
        <f>INDEX(Баллы!$B$2:$B$15,MATCH(D13,Баллы!$A$2:$A$15,0))</f>
        <v>3</v>
      </c>
      <c r="F13" s="129">
        <f t="shared" si="0"/>
        <v>2</v>
      </c>
      <c r="G13" s="153"/>
      <c r="H13" s="153"/>
      <c r="I13" s="153"/>
      <c r="J13" s="84"/>
      <c r="K13" s="84"/>
      <c r="L13" s="188">
        <v>0</v>
      </c>
      <c r="M13" s="103"/>
      <c r="N13" s="53">
        <f>INDEX(Баллы!$B$2:$B$15,MATCH(M13,Баллы!$A$2:$A$15,0))</f>
        <v>0</v>
      </c>
      <c r="O13" s="129">
        <f t="shared" si="1"/>
        <v>10</v>
      </c>
      <c r="P13" s="153"/>
      <c r="Q13" s="153"/>
      <c r="R13" s="153"/>
      <c r="S13" s="84"/>
      <c r="T13" s="84"/>
      <c r="U13" s="188">
        <v>0</v>
      </c>
      <c r="V13" s="103"/>
      <c r="W13" s="53">
        <f>INDEX(Баллы!$B$2:$B$15,MATCH(V13,Баллы!$A$2:$A$15,0))</f>
        <v>0</v>
      </c>
      <c r="X13" s="129">
        <f t="shared" si="2"/>
        <v>6</v>
      </c>
      <c r="Y13" s="153"/>
      <c r="Z13" s="153"/>
      <c r="AA13" s="153"/>
      <c r="AB13" s="84"/>
      <c r="AC13" s="84"/>
      <c r="AD13" s="188">
        <v>0</v>
      </c>
      <c r="AE13" s="103"/>
      <c r="AF13" s="53">
        <f>INDEX(Баллы!$B$2:$B$15,MATCH(AE13,Баллы!$A$2:$A$15,0))</f>
        <v>0</v>
      </c>
      <c r="AG13" s="129">
        <f t="shared" si="3"/>
        <v>8</v>
      </c>
      <c r="AH13" s="153"/>
      <c r="AI13" s="153"/>
      <c r="AJ13" s="153"/>
      <c r="AK13" s="84"/>
      <c r="AL13" s="84"/>
      <c r="AM13" s="188">
        <v>0</v>
      </c>
      <c r="AN13" s="124"/>
      <c r="AO13" s="53">
        <f>INDEX(Баллы!$B$2:$B$15,MATCH(AN13,Баллы!$A$2:$A$15,0))</f>
        <v>0</v>
      </c>
      <c r="AP13" s="129">
        <f t="shared" si="4"/>
        <v>4</v>
      </c>
      <c r="AQ13" s="153"/>
      <c r="AR13" s="153"/>
      <c r="AS13" s="153"/>
      <c r="AT13" s="84"/>
      <c r="AU13" s="84"/>
      <c r="AV13" s="188">
        <v>0</v>
      </c>
      <c r="AW13" s="124"/>
      <c r="AX13" s="53">
        <f>INDEX(Баллы!$B$2:$B$15,MATCH(AW13,Баллы!$A$2:$A$15,0))</f>
        <v>0</v>
      </c>
      <c r="AY13" s="129">
        <f t="shared" si="5"/>
        <v>4</v>
      </c>
      <c r="AZ13" s="153"/>
      <c r="BA13" s="153"/>
      <c r="BB13" s="153"/>
      <c r="BC13" s="84"/>
      <c r="BD13" s="84"/>
      <c r="BE13" s="188">
        <v>0</v>
      </c>
      <c r="BF13" s="73"/>
      <c r="BG13" s="36"/>
      <c r="BH13" s="73"/>
      <c r="BI13" s="79"/>
      <c r="BJ13" s="22">
        <f t="shared" si="6"/>
        <v>0</v>
      </c>
      <c r="BK13" s="76">
        <f t="shared" si="7"/>
        <v>3</v>
      </c>
      <c r="BL13" s="12"/>
      <c r="BM13" s="11"/>
      <c r="BN13" s="11"/>
      <c r="BO13" s="62" t="str">
        <f t="shared" si="8"/>
        <v>Снеговской П.С.</v>
      </c>
      <c r="BP13" s="1" t="str">
        <f>INDEX(Долгосрок!$A$2:$A$51,MATCH(B13,Долгосрок!$C$2:$C$51,0))</f>
        <v>19 Алгоритм быстрой сортировки.</v>
      </c>
    </row>
    <row r="14" spans="1:68" ht="15.75" thickBot="1" x14ac:dyDescent="0.3">
      <c r="A14" s="4">
        <v>20</v>
      </c>
      <c r="B14" s="115" t="s">
        <v>69</v>
      </c>
      <c r="C14" s="83"/>
      <c r="D14" s="103">
        <v>5</v>
      </c>
      <c r="E14" s="77">
        <f>INDEX(Баллы!$B$2:$B$15,MATCH(D14,Баллы!$A$2:$A$15,0))</f>
        <v>3</v>
      </c>
      <c r="F14" s="129">
        <f t="shared" si="0"/>
        <v>3</v>
      </c>
      <c r="G14" s="153"/>
      <c r="H14" s="153"/>
      <c r="I14" s="153"/>
      <c r="J14" s="84"/>
      <c r="K14" s="84"/>
      <c r="L14" s="188">
        <v>0</v>
      </c>
      <c r="M14" s="103"/>
      <c r="N14" s="156">
        <f>INDEX(Баллы!$B$2:$B$15,MATCH(M14,Баллы!$A$2:$A$15,0))</f>
        <v>0</v>
      </c>
      <c r="O14" s="162">
        <f t="shared" si="1"/>
        <v>1</v>
      </c>
      <c r="P14" s="153"/>
      <c r="Q14" s="153"/>
      <c r="R14" s="153"/>
      <c r="S14" s="84"/>
      <c r="T14" s="84"/>
      <c r="U14" s="188">
        <v>0</v>
      </c>
      <c r="V14" s="103"/>
      <c r="W14" s="156">
        <f>INDEX(Баллы!$B$2:$B$15,MATCH(V14,Баллы!$A$2:$A$15,0))</f>
        <v>0</v>
      </c>
      <c r="X14" s="162">
        <f t="shared" si="2"/>
        <v>7</v>
      </c>
      <c r="Y14" s="153"/>
      <c r="Z14" s="153"/>
      <c r="AA14" s="153"/>
      <c r="AB14" s="84"/>
      <c r="AC14" s="84"/>
      <c r="AD14" s="188">
        <v>0</v>
      </c>
      <c r="AE14" s="159"/>
      <c r="AF14" s="156">
        <f>INDEX(Баллы!$B$2:$B$15,MATCH(AE14,Баллы!$A$2:$A$15,0))</f>
        <v>0</v>
      </c>
      <c r="AG14" s="162">
        <f t="shared" si="3"/>
        <v>9</v>
      </c>
      <c r="AH14" s="153"/>
      <c r="AI14" s="153"/>
      <c r="AJ14" s="153"/>
      <c r="AK14" s="84"/>
      <c r="AL14" s="84"/>
      <c r="AM14" s="188">
        <v>0</v>
      </c>
      <c r="AN14" s="124"/>
      <c r="AO14" s="77">
        <f>INDEX(Баллы!$B$2:$B$15,MATCH(AN14,Баллы!$A$2:$A$15,0))</f>
        <v>0</v>
      </c>
      <c r="AP14" s="129">
        <f t="shared" si="4"/>
        <v>5</v>
      </c>
      <c r="AQ14" s="153"/>
      <c r="AR14" s="153"/>
      <c r="AS14" s="153"/>
      <c r="AT14" s="84"/>
      <c r="AU14" s="84"/>
      <c r="AV14" s="188">
        <v>0</v>
      </c>
      <c r="AW14" s="124"/>
      <c r="AX14" s="77">
        <f>INDEX(Баллы!$B$2:$B$15,MATCH(AW14,Баллы!$A$2:$A$15,0))</f>
        <v>0</v>
      </c>
      <c r="AY14" s="129">
        <f t="shared" si="5"/>
        <v>5</v>
      </c>
      <c r="AZ14" s="153"/>
      <c r="BA14" s="153"/>
      <c r="BB14" s="153"/>
      <c r="BC14" s="84"/>
      <c r="BD14" s="84"/>
      <c r="BE14" s="188">
        <v>0</v>
      </c>
      <c r="BF14" s="73"/>
      <c r="BG14" s="36"/>
      <c r="BH14" s="73"/>
      <c r="BI14" s="79"/>
      <c r="BJ14" s="22">
        <f t="shared" si="6"/>
        <v>0</v>
      </c>
      <c r="BK14" s="76">
        <f t="shared" si="7"/>
        <v>3</v>
      </c>
      <c r="BL14" s="12"/>
      <c r="BM14" s="11"/>
      <c r="BN14" s="11"/>
      <c r="BO14" s="62" t="str">
        <f t="shared" si="8"/>
        <v>Степанов А.А.</v>
      </c>
      <c r="BP14" s="1" t="str">
        <f>INDEX(Долгосрок!$A$2:$A$51,MATCH(B14,Долгосрок!$C$2:$C$51,0))</f>
        <v>21 Поиск в ширину в неориентированном графе с помощью матрицы смежности.</v>
      </c>
    </row>
    <row r="15" spans="1:68" ht="15.75" thickBot="1" x14ac:dyDescent="0.3">
      <c r="A15" s="4">
        <v>23</v>
      </c>
      <c r="B15" s="115" t="s">
        <v>71</v>
      </c>
      <c r="C15" s="83"/>
      <c r="D15" s="104">
        <v>5</v>
      </c>
      <c r="E15" s="53">
        <f>INDEX(Баллы!$B$2:$B$15,MATCH(D15,Баллы!$A$2:$A$15,0))</f>
        <v>3</v>
      </c>
      <c r="F15" s="129">
        <f t="shared" si="0"/>
        <v>6</v>
      </c>
      <c r="G15" s="153"/>
      <c r="H15" s="153"/>
      <c r="I15" s="153"/>
      <c r="J15" s="159"/>
      <c r="K15" s="158"/>
      <c r="L15" s="188">
        <v>0</v>
      </c>
      <c r="M15" s="158"/>
      <c r="N15" s="160">
        <f>INDEX(Баллы!$B$2:$B$15,MATCH(M15,Баллы!$A$2:$A$15,0))</f>
        <v>0</v>
      </c>
      <c r="O15" s="129">
        <f t="shared" si="1"/>
        <v>4</v>
      </c>
      <c r="P15" s="153"/>
      <c r="Q15" s="153"/>
      <c r="R15" s="153"/>
      <c r="S15" s="159"/>
      <c r="T15" s="158"/>
      <c r="U15" s="188">
        <v>0</v>
      </c>
      <c r="V15" s="158"/>
      <c r="W15" s="160">
        <f>INDEX(Баллы!$B$2:$B$15,MATCH(V15,Баллы!$A$2:$A$15,0))</f>
        <v>0</v>
      </c>
      <c r="X15" s="129">
        <f t="shared" si="2"/>
        <v>3</v>
      </c>
      <c r="Y15" s="153"/>
      <c r="Z15" s="153"/>
      <c r="AA15" s="153"/>
      <c r="AB15" s="159"/>
      <c r="AC15" s="158"/>
      <c r="AD15" s="188">
        <v>0</v>
      </c>
      <c r="AE15" s="158"/>
      <c r="AF15" s="160">
        <f>INDEX(Баллы!$B$2:$B$15,MATCH(AE15,Баллы!$A$2:$A$15,0))</f>
        <v>0</v>
      </c>
      <c r="AG15" s="129">
        <f t="shared" si="3"/>
        <v>12</v>
      </c>
      <c r="AH15" s="153"/>
      <c r="AI15" s="153"/>
      <c r="AJ15" s="153"/>
      <c r="AK15" s="105"/>
      <c r="AL15" s="105"/>
      <c r="AM15" s="188">
        <v>0</v>
      </c>
      <c r="AN15" s="125"/>
      <c r="AO15" s="53">
        <f>INDEX(Баллы!$B$2:$B$15,MATCH(AN15,Баллы!$A$2:$A$15,0))</f>
        <v>0</v>
      </c>
      <c r="AP15" s="129">
        <f t="shared" si="4"/>
        <v>8</v>
      </c>
      <c r="AQ15" s="153"/>
      <c r="AR15" s="153"/>
      <c r="AS15" s="153"/>
      <c r="AT15" s="105"/>
      <c r="AU15" s="105"/>
      <c r="AV15" s="188">
        <v>0</v>
      </c>
      <c r="AW15" s="125"/>
      <c r="AX15" s="53">
        <f>INDEX(Баллы!$B$2:$B$15,MATCH(AW15,Баллы!$A$2:$A$15,0))</f>
        <v>0</v>
      </c>
      <c r="AY15" s="129">
        <f t="shared" si="5"/>
        <v>8</v>
      </c>
      <c r="AZ15" s="153"/>
      <c r="BA15" s="153"/>
      <c r="BB15" s="153"/>
      <c r="BC15" s="105"/>
      <c r="BD15" s="105"/>
      <c r="BE15" s="188">
        <v>0</v>
      </c>
      <c r="BF15" s="73"/>
      <c r="BG15" s="36"/>
      <c r="BH15" s="73"/>
      <c r="BI15" s="79"/>
      <c r="BJ15" s="22">
        <f t="shared" si="6"/>
        <v>0</v>
      </c>
      <c r="BK15" s="76">
        <f t="shared" si="7"/>
        <v>3</v>
      </c>
      <c r="BL15" s="12"/>
      <c r="BM15" s="11"/>
      <c r="BN15" s="11"/>
      <c r="BO15" s="62" t="str">
        <f t="shared" si="8"/>
        <v>Шентяпин И.Д.</v>
      </c>
      <c r="BP15" s="1" t="str">
        <f>INDEX(Долгосрок!$A$2:$A$51,MATCH(B15,Долгосрок!$C$2:$C$51,0))</f>
        <v>28 Нахождение кратчайших путей в графе. Алгоритм Дейкстры.</v>
      </c>
    </row>
    <row r="16" spans="1:68" ht="15.75" thickBot="1" x14ac:dyDescent="0.3">
      <c r="A16" s="17">
        <v>15</v>
      </c>
      <c r="B16" s="115" t="s">
        <v>64</v>
      </c>
      <c r="C16" s="83">
        <f>BK16</f>
        <v>0</v>
      </c>
      <c r="D16" s="103"/>
      <c r="E16" s="53">
        <f>INDEX(Баллы!$B$2:$B$15,MATCH(D16,Баллы!$A$2:$A$15,0))</f>
        <v>0</v>
      </c>
      <c r="F16" s="129">
        <f>MOD($A16,F$3)+1</f>
        <v>4</v>
      </c>
      <c r="G16" s="153"/>
      <c r="H16" s="153"/>
      <c r="I16" s="153"/>
      <c r="J16" s="157"/>
      <c r="K16" s="157"/>
      <c r="L16" s="188">
        <v>0</v>
      </c>
      <c r="M16" s="161"/>
      <c r="N16" s="53">
        <f>INDEX(Баллы!$B$2:$B$15,MATCH(M16,Баллы!$A$2:$A$15,0))</f>
        <v>0</v>
      </c>
      <c r="O16" s="129">
        <f>MOD($A16,O$3)+1</f>
        <v>6</v>
      </c>
      <c r="P16" s="153"/>
      <c r="Q16" s="153"/>
      <c r="R16" s="153"/>
      <c r="S16" s="157"/>
      <c r="T16" s="157"/>
      <c r="U16" s="188">
        <v>0</v>
      </c>
      <c r="V16" s="161"/>
      <c r="W16" s="53">
        <f>INDEX(Баллы!$B$2:$B$15,MATCH(V16,Баллы!$A$2:$A$15,0))</f>
        <v>0</v>
      </c>
      <c r="X16" s="129">
        <f>MOD($A16,X$3)+1</f>
        <v>2</v>
      </c>
      <c r="Y16" s="153"/>
      <c r="Z16" s="153"/>
      <c r="AA16" s="153"/>
      <c r="AB16" s="157"/>
      <c r="AC16" s="157"/>
      <c r="AD16" s="188">
        <v>0</v>
      </c>
      <c r="AE16" s="161"/>
      <c r="AF16" s="53">
        <f>INDEX(Баллы!$B$2:$B$15,MATCH(AE16,Баллы!$A$2:$A$15,0))</f>
        <v>0</v>
      </c>
      <c r="AG16" s="129">
        <f>MOD($A16,AG$3)+1</f>
        <v>4</v>
      </c>
      <c r="AH16" s="153"/>
      <c r="AI16" s="153"/>
      <c r="AJ16" s="153"/>
      <c r="AK16" s="84"/>
      <c r="AL16" s="84"/>
      <c r="AM16" s="188">
        <v>0</v>
      </c>
      <c r="AN16" s="124"/>
      <c r="AO16" s="53">
        <f>INDEX(Баллы!$B$2:$B$15,MATCH(AN16,Баллы!$A$2:$A$15,0))</f>
        <v>0</v>
      </c>
      <c r="AP16" s="129">
        <f>MOD($A16,AP$3)+1</f>
        <v>8</v>
      </c>
      <c r="AQ16" s="153"/>
      <c r="AR16" s="153"/>
      <c r="AS16" s="153"/>
      <c r="AT16" s="84"/>
      <c r="AU16" s="84"/>
      <c r="AV16" s="188">
        <v>0</v>
      </c>
      <c r="AW16" s="124"/>
      <c r="AX16" s="53">
        <f>INDEX(Баллы!$B$2:$B$15,MATCH(AW16,Баллы!$A$2:$A$15,0))</f>
        <v>0</v>
      </c>
      <c r="AY16" s="129">
        <f>MOD($A16,AY$3)+1</f>
        <v>8</v>
      </c>
      <c r="AZ16" s="153"/>
      <c r="BA16" s="153"/>
      <c r="BB16" s="153"/>
      <c r="BC16" s="84"/>
      <c r="BD16" s="84"/>
      <c r="BE16" s="188">
        <v>0</v>
      </c>
      <c r="BF16" s="73"/>
      <c r="BG16" s="36"/>
      <c r="BH16" s="73"/>
      <c r="BI16" s="79"/>
      <c r="BJ16" s="22">
        <f>IF(BI16="",0,1)</f>
        <v>0</v>
      </c>
      <c r="BK16" s="76">
        <f>W16*$W$3+LEFT(AD16,1)*$AD$3+AF16*$AF$3+LEFT(AM16,1)*$AM$3+AO16*$AO$3+LEFT(AV16,1)*$AV$3+AX16*$AX$3+LEFT(BE16,1)*$BE$3+N16*$N$3+LEFT(U16,1)*$U$3+E16*$E$3+LEFT(L16,1)*$L$3</f>
        <v>0</v>
      </c>
      <c r="BL16" s="12"/>
      <c r="BM16" s="11"/>
      <c r="BN16" s="11"/>
      <c r="BO16" s="62" t="str">
        <f>B16</f>
        <v>Обухов Д.В.</v>
      </c>
      <c r="BP16" s="1" t="e">
        <f>INDEX(Долгосрок!$A$2:$A$51,MATCH(B16,Долгосрок!$C$2:$C$51,0))</f>
        <v>#N/A</v>
      </c>
    </row>
    <row r="17" spans="1:68" s="134" customFormat="1" ht="15.75" thickBot="1" x14ac:dyDescent="0.3">
      <c r="A17" s="130" t="s">
        <v>144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</row>
    <row r="18" spans="1:68" x14ac:dyDescent="0.25">
      <c r="A18" s="17">
        <v>1</v>
      </c>
      <c r="B18" s="118" t="s">
        <v>52</v>
      </c>
      <c r="C18" s="83">
        <f t="shared" ref="C18:C25" si="9">BK18</f>
        <v>14</v>
      </c>
      <c r="D18" s="103">
        <v>7</v>
      </c>
      <c r="E18" s="53">
        <f>INDEX(Баллы!$B$2:$B$15,MATCH(D18,Баллы!$A$2:$A$15,0))</f>
        <v>4</v>
      </c>
      <c r="F18" s="129">
        <f>MOD($A18,F$3)+1</f>
        <v>2</v>
      </c>
      <c r="G18" s="153" t="s">
        <v>146</v>
      </c>
      <c r="H18" s="153" t="s">
        <v>146</v>
      </c>
      <c r="I18" s="153" t="s">
        <v>146</v>
      </c>
      <c r="J18" s="154">
        <v>43895</v>
      </c>
      <c r="K18" s="84"/>
      <c r="L18" s="188">
        <v>5</v>
      </c>
      <c r="M18" s="103"/>
      <c r="N18" s="53">
        <f>INDEX(Баллы!$B$2:$B$15,MATCH(M18,Баллы!$A$2:$A$15,0))</f>
        <v>0</v>
      </c>
      <c r="O18" s="129">
        <f>MOD($A18,O$3)+1</f>
        <v>2</v>
      </c>
      <c r="P18" s="153"/>
      <c r="Q18" s="153"/>
      <c r="R18" s="153"/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>MOD($A18,X$3)+1</f>
        <v>2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>MOD($A18,AG$3)+1</f>
        <v>2</v>
      </c>
      <c r="AH18" s="153"/>
      <c r="AI18" s="153"/>
      <c r="AJ18" s="153"/>
      <c r="AK18" s="84"/>
      <c r="AL18" s="84"/>
      <c r="AM18" s="188">
        <v>0</v>
      </c>
      <c r="AN18" s="124"/>
      <c r="AO18" s="53">
        <f>INDEX(Баллы!$B$2:$B$15,MATCH(AN18,Баллы!$A$2:$A$15,0))</f>
        <v>0</v>
      </c>
      <c r="AP18" s="129">
        <f>MOD($A18,AP$3)+1</f>
        <v>2</v>
      </c>
      <c r="AQ18" s="153"/>
      <c r="AR18" s="153"/>
      <c r="AS18" s="153"/>
      <c r="AT18" s="84"/>
      <c r="AU18" s="84"/>
      <c r="AV18" s="188">
        <v>0</v>
      </c>
      <c r="AW18" s="124"/>
      <c r="AX18" s="53">
        <f>INDEX(Баллы!$B$2:$B$15,MATCH(AW18,Баллы!$A$2:$A$15,0))</f>
        <v>0</v>
      </c>
      <c r="AY18" s="129">
        <f>MOD($A18,AY$3)+1</f>
        <v>2</v>
      </c>
      <c r="AZ18" s="153"/>
      <c r="BA18" s="153"/>
      <c r="BB18" s="153"/>
      <c r="BC18" s="84"/>
      <c r="BD18" s="84"/>
      <c r="BE18" s="188">
        <v>0</v>
      </c>
      <c r="BF18" s="71"/>
      <c r="BG18" s="35"/>
      <c r="BH18" s="75"/>
      <c r="BI18" s="55"/>
      <c r="BJ18" s="22">
        <f>IF(BI18="",0,1)</f>
        <v>0</v>
      </c>
      <c r="BK18" s="76">
        <f>W18*$W$3+LEFT(AD18,1)*$AD$3+AF18*$AF$3+LEFT(AM18,1)*$AM$3+AO18*$AO$3+LEFT(AV18,1)*$AV$3+AX18*$AX$3+LEFT(BE18,1)*$BE$3+N18*$N$3+LEFT(U18,1)*$U$3+E18*$E$3+LEFT(L18,1)*$L$3</f>
        <v>14</v>
      </c>
      <c r="BL18" s="22"/>
      <c r="BM18" s="63"/>
      <c r="BN18" s="63"/>
      <c r="BO18" s="62" t="str">
        <f t="shared" ref="BO18:BO26" si="10">B18</f>
        <v>Авдеев А.А.</v>
      </c>
      <c r="BP18" s="1" t="str">
        <f>INDEX(Долгосрок!$A$2:$A$51,MATCH(B18,Долгосрок!$C$2:$C$51,0))</f>
        <v>2 АВЛ-дерево.</v>
      </c>
    </row>
    <row r="19" spans="1:68" x14ac:dyDescent="0.25">
      <c r="A19" s="4">
        <v>2</v>
      </c>
      <c r="B19" s="115" t="s">
        <v>53</v>
      </c>
      <c r="C19" s="83">
        <f t="shared" si="9"/>
        <v>3</v>
      </c>
      <c r="D19" s="103">
        <v>5</v>
      </c>
      <c r="E19" s="53">
        <f>INDEX(Баллы!$B$2:$B$15,MATCH(D19,Баллы!$A$2:$A$15,0))</f>
        <v>3</v>
      </c>
      <c r="F19" s="129">
        <f t="shared" ref="F19:F26" si="11">MOD($A19,F$3)+1</f>
        <v>3</v>
      </c>
      <c r="G19" s="153"/>
      <c r="H19" s="153"/>
      <c r="I19" s="153"/>
      <c r="J19" s="84"/>
      <c r="K19" s="84"/>
      <c r="L19" s="188">
        <v>0</v>
      </c>
      <c r="M19" s="103"/>
      <c r="N19" s="53">
        <f>INDEX(Баллы!$B$2:$B$15,MATCH(M19,Баллы!$A$2:$A$15,0))</f>
        <v>0</v>
      </c>
      <c r="O19" s="129">
        <f t="shared" ref="O19:O26" si="12">MOD($A19,O$3)+1</f>
        <v>3</v>
      </c>
      <c r="P19" s="153"/>
      <c r="Q19" s="153"/>
      <c r="R19" s="153"/>
      <c r="S19" s="84"/>
      <c r="T19" s="84"/>
      <c r="U19" s="188">
        <v>0</v>
      </c>
      <c r="V19" s="103"/>
      <c r="W19" s="53">
        <f>INDEX(Баллы!$B$2:$B$15,MATCH(V19,Баллы!$A$2:$A$15,0))</f>
        <v>0</v>
      </c>
      <c r="X19" s="129">
        <f t="shared" ref="X19:X26" si="13">MOD($A19,X$3)+1</f>
        <v>3</v>
      </c>
      <c r="Y19" s="153"/>
      <c r="Z19" s="153"/>
      <c r="AA19" s="153"/>
      <c r="AB19" s="84"/>
      <c r="AC19" s="84"/>
      <c r="AD19" s="188">
        <v>0</v>
      </c>
      <c r="AE19" s="103"/>
      <c r="AF19" s="53">
        <f>INDEX(Баллы!$B$2:$B$15,MATCH(AE19,Баллы!$A$2:$A$15,0))</f>
        <v>0</v>
      </c>
      <c r="AG19" s="129">
        <f t="shared" ref="AG19:AG26" si="14">MOD($A19,AG$3)+1</f>
        <v>3</v>
      </c>
      <c r="AH19" s="153"/>
      <c r="AI19" s="153"/>
      <c r="AJ19" s="153"/>
      <c r="AK19" s="84"/>
      <c r="AL19" s="84"/>
      <c r="AM19" s="188">
        <v>0</v>
      </c>
      <c r="AN19" s="124"/>
      <c r="AO19" s="53">
        <f>INDEX(Баллы!$B$2:$B$15,MATCH(AN19,Баллы!$A$2:$A$15,0))</f>
        <v>0</v>
      </c>
      <c r="AP19" s="129">
        <f t="shared" ref="AP19:AP26" si="15">MOD($A19,AP$3)+1</f>
        <v>3</v>
      </c>
      <c r="AQ19" s="153"/>
      <c r="AR19" s="153"/>
      <c r="AS19" s="153"/>
      <c r="AT19" s="84"/>
      <c r="AU19" s="84"/>
      <c r="AV19" s="188">
        <v>0</v>
      </c>
      <c r="AW19" s="124"/>
      <c r="AX19" s="53">
        <f>INDEX(Баллы!$B$2:$B$15,MATCH(AW19,Баллы!$A$2:$A$15,0))</f>
        <v>0</v>
      </c>
      <c r="AY19" s="129">
        <f t="shared" ref="AY19:AY26" si="16">MOD($A19,AY$3)+1</f>
        <v>3</v>
      </c>
      <c r="AZ19" s="153"/>
      <c r="BA19" s="153"/>
      <c r="BB19" s="153"/>
      <c r="BC19" s="84"/>
      <c r="BD19" s="84"/>
      <c r="BE19" s="188">
        <v>0</v>
      </c>
      <c r="BF19" s="72"/>
      <c r="BG19" s="36"/>
      <c r="BH19" s="72"/>
      <c r="BI19" s="78"/>
      <c r="BJ19" s="22">
        <f t="shared" ref="BJ19:BJ25" si="17">IF(BI19="",0,1)</f>
        <v>0</v>
      </c>
      <c r="BK19" s="76">
        <f t="shared" ref="BK19:BK25" si="18">W19*$W$3+LEFT(AD19,1)*$AD$3+AF19*$AF$3+LEFT(AM19,1)*$AM$3+AO19*$AO$3+LEFT(AV19,1)*$AV$3+AX19*$AX$3+LEFT(BE19,1)*$BE$3+N19*$N$3+LEFT(U19,1)*$U$3+E19*$E$3+LEFT(L19,1)*$L$3</f>
        <v>3</v>
      </c>
      <c r="BL19" s="9"/>
      <c r="BM19" s="8"/>
      <c r="BN19" s="8"/>
      <c r="BO19" s="62" t="str">
        <f t="shared" si="10"/>
        <v>Акулинушкин О.В.</v>
      </c>
      <c r="BP19" s="1" t="str">
        <f>INDEX(Долгосрок!$A$2:$A$51,MATCH(B19,Долгосрок!$C$2:$C$51,0))</f>
        <v>14 Алгоритм сортировки «вставкой».</v>
      </c>
    </row>
    <row r="20" spans="1:68" x14ac:dyDescent="0.25">
      <c r="A20" s="17">
        <v>3</v>
      </c>
      <c r="B20" s="115" t="s">
        <v>54</v>
      </c>
      <c r="C20" s="83">
        <f t="shared" si="9"/>
        <v>2</v>
      </c>
      <c r="D20" s="103">
        <v>3</v>
      </c>
      <c r="E20" s="53">
        <f>INDEX(Баллы!$B$2:$B$15,MATCH(D20,Баллы!$A$2:$A$15,0))</f>
        <v>2</v>
      </c>
      <c r="F20" s="129">
        <f t="shared" si="11"/>
        <v>4</v>
      </c>
      <c r="G20" s="153"/>
      <c r="H20" s="153"/>
      <c r="I20" s="153"/>
      <c r="J20" s="84"/>
      <c r="K20" s="84"/>
      <c r="L20" s="188">
        <v>0</v>
      </c>
      <c r="M20" s="103"/>
      <c r="N20" s="53">
        <f>INDEX(Баллы!$B$2:$B$15,MATCH(M20,Баллы!$A$2:$A$15,0))</f>
        <v>0</v>
      </c>
      <c r="O20" s="129">
        <f t="shared" si="12"/>
        <v>4</v>
      </c>
      <c r="P20" s="153"/>
      <c r="Q20" s="153"/>
      <c r="R20" s="153"/>
      <c r="S20" s="84"/>
      <c r="T20" s="84"/>
      <c r="U20" s="188">
        <v>0</v>
      </c>
      <c r="V20" s="103"/>
      <c r="W20" s="53">
        <f>INDEX(Баллы!$B$2:$B$15,MATCH(V20,Баллы!$A$2:$A$15,0))</f>
        <v>0</v>
      </c>
      <c r="X20" s="129">
        <f t="shared" si="13"/>
        <v>4</v>
      </c>
      <c r="Y20" s="153"/>
      <c r="Z20" s="153"/>
      <c r="AA20" s="153"/>
      <c r="AB20" s="84"/>
      <c r="AC20" s="84"/>
      <c r="AD20" s="188">
        <v>0</v>
      </c>
      <c r="AE20" s="103"/>
      <c r="AF20" s="53">
        <f>INDEX(Баллы!$B$2:$B$15,MATCH(AE20,Баллы!$A$2:$A$15,0))</f>
        <v>0</v>
      </c>
      <c r="AG20" s="129">
        <f t="shared" si="14"/>
        <v>4</v>
      </c>
      <c r="AH20" s="153"/>
      <c r="AI20" s="153"/>
      <c r="AJ20" s="153"/>
      <c r="AK20" s="84"/>
      <c r="AL20" s="84"/>
      <c r="AM20" s="188">
        <v>0</v>
      </c>
      <c r="AN20" s="124"/>
      <c r="AO20" s="53">
        <f>INDEX(Баллы!$B$2:$B$15,MATCH(AN20,Баллы!$A$2:$A$15,0))</f>
        <v>0</v>
      </c>
      <c r="AP20" s="129">
        <f t="shared" si="15"/>
        <v>4</v>
      </c>
      <c r="AQ20" s="153"/>
      <c r="AR20" s="153"/>
      <c r="AS20" s="153"/>
      <c r="AT20" s="84"/>
      <c r="AU20" s="84"/>
      <c r="AV20" s="188">
        <v>0</v>
      </c>
      <c r="AW20" s="124"/>
      <c r="AX20" s="53">
        <f>INDEX(Баллы!$B$2:$B$15,MATCH(AW20,Баллы!$A$2:$A$15,0))</f>
        <v>0</v>
      </c>
      <c r="AY20" s="129">
        <f t="shared" si="16"/>
        <v>4</v>
      </c>
      <c r="AZ20" s="153"/>
      <c r="BA20" s="153"/>
      <c r="BB20" s="153"/>
      <c r="BC20" s="84"/>
      <c r="BD20" s="84"/>
      <c r="BE20" s="188">
        <v>0</v>
      </c>
      <c r="BF20" s="72"/>
      <c r="BG20" s="36"/>
      <c r="BH20" s="72"/>
      <c r="BI20" s="78"/>
      <c r="BJ20" s="22">
        <f t="shared" si="17"/>
        <v>0</v>
      </c>
      <c r="BK20" s="76">
        <f t="shared" si="18"/>
        <v>2</v>
      </c>
      <c r="BL20" s="9"/>
      <c r="BM20" s="8"/>
      <c r="BN20" s="8"/>
      <c r="BO20" s="62" t="str">
        <f t="shared" si="10"/>
        <v>Болдин К.В.</v>
      </c>
      <c r="BP20" s="1" t="str">
        <f>INDEX(Долгосрок!$A$2:$A$51,MATCH(B20,Долгосрок!$C$2:$C$51,0))</f>
        <v>3 Красно-черное дерево.</v>
      </c>
    </row>
    <row r="21" spans="1:68" x14ac:dyDescent="0.25">
      <c r="A21" s="4">
        <v>4</v>
      </c>
      <c r="B21" s="115" t="s">
        <v>55</v>
      </c>
      <c r="C21" s="83">
        <f t="shared" si="9"/>
        <v>11</v>
      </c>
      <c r="D21" s="103">
        <v>6</v>
      </c>
      <c r="E21" s="53">
        <f>INDEX(Баллы!$B$2:$B$15,MATCH(D21,Баллы!$A$2:$A$15,0))</f>
        <v>3</v>
      </c>
      <c r="F21" s="129">
        <f t="shared" si="11"/>
        <v>5</v>
      </c>
      <c r="G21" s="153" t="s">
        <v>146</v>
      </c>
      <c r="H21" s="153" t="s">
        <v>146</v>
      </c>
      <c r="I21" s="153" t="s">
        <v>146</v>
      </c>
      <c r="J21" s="154">
        <v>43889</v>
      </c>
      <c r="K21" s="84"/>
      <c r="L21" s="188">
        <v>4</v>
      </c>
      <c r="M21" s="103"/>
      <c r="N21" s="53">
        <f>INDEX(Баллы!$B$2:$B$15,MATCH(M21,Баллы!$A$2:$A$15,0))</f>
        <v>0</v>
      </c>
      <c r="O21" s="129">
        <f t="shared" si="12"/>
        <v>5</v>
      </c>
      <c r="P21" s="153"/>
      <c r="Q21" s="153"/>
      <c r="R21" s="153"/>
      <c r="S21" s="84"/>
      <c r="T21" s="84"/>
      <c r="U21" s="188">
        <v>0</v>
      </c>
      <c r="V21" s="103"/>
      <c r="W21" s="53">
        <f>INDEX(Баллы!$B$2:$B$15,MATCH(V21,Баллы!$A$2:$A$15,0))</f>
        <v>0</v>
      </c>
      <c r="X21" s="129">
        <f t="shared" si="13"/>
        <v>5</v>
      </c>
      <c r="Y21" s="153"/>
      <c r="Z21" s="153"/>
      <c r="AA21" s="153"/>
      <c r="AB21" s="84"/>
      <c r="AC21" s="84"/>
      <c r="AD21" s="188">
        <v>0</v>
      </c>
      <c r="AE21" s="103"/>
      <c r="AF21" s="53">
        <f>INDEX(Баллы!$B$2:$B$15,MATCH(AE21,Баллы!$A$2:$A$15,0))</f>
        <v>0</v>
      </c>
      <c r="AG21" s="129">
        <f t="shared" si="14"/>
        <v>5</v>
      </c>
      <c r="AH21" s="153"/>
      <c r="AI21" s="153"/>
      <c r="AJ21" s="153"/>
      <c r="AK21" s="84"/>
      <c r="AL21" s="84"/>
      <c r="AM21" s="188">
        <v>0</v>
      </c>
      <c r="AN21" s="124"/>
      <c r="AO21" s="53">
        <f>INDEX(Баллы!$B$2:$B$15,MATCH(AN21,Баллы!$A$2:$A$15,0))</f>
        <v>0</v>
      </c>
      <c r="AP21" s="129">
        <f t="shared" si="15"/>
        <v>5</v>
      </c>
      <c r="AQ21" s="153"/>
      <c r="AR21" s="153"/>
      <c r="AS21" s="153"/>
      <c r="AT21" s="84"/>
      <c r="AU21" s="84"/>
      <c r="AV21" s="188">
        <v>0</v>
      </c>
      <c r="AW21" s="124"/>
      <c r="AX21" s="53">
        <f>INDEX(Баллы!$B$2:$B$15,MATCH(AW21,Баллы!$A$2:$A$15,0))</f>
        <v>0</v>
      </c>
      <c r="AY21" s="129">
        <f t="shared" si="16"/>
        <v>5</v>
      </c>
      <c r="AZ21" s="153"/>
      <c r="BA21" s="153"/>
      <c r="BB21" s="153"/>
      <c r="BC21" s="84"/>
      <c r="BD21" s="84"/>
      <c r="BE21" s="188">
        <v>0</v>
      </c>
      <c r="BF21" s="72"/>
      <c r="BG21" s="36"/>
      <c r="BH21" s="72"/>
      <c r="BI21" s="78"/>
      <c r="BJ21" s="22">
        <f t="shared" si="17"/>
        <v>0</v>
      </c>
      <c r="BK21" s="76">
        <f t="shared" si="18"/>
        <v>11</v>
      </c>
      <c r="BL21" s="9"/>
      <c r="BM21" s="8"/>
      <c r="BN21" s="8"/>
      <c r="BO21" s="62" t="str">
        <f t="shared" si="10"/>
        <v>Бондаренко И.И.</v>
      </c>
      <c r="BP21" s="1" t="str">
        <f>INDEX(Долгосрок!$A$2:$A$51,MATCH(B21,Долгосрок!$C$2:$C$51,0))</f>
        <v>13 Алгоритм сортировки «обменная».</v>
      </c>
    </row>
    <row r="22" spans="1:68" x14ac:dyDescent="0.25">
      <c r="A22" s="17">
        <v>5</v>
      </c>
      <c r="B22" s="116" t="s">
        <v>56</v>
      </c>
      <c r="C22" s="83">
        <f t="shared" si="9"/>
        <v>14</v>
      </c>
      <c r="D22" s="103">
        <v>7</v>
      </c>
      <c r="E22" s="53">
        <f>INDEX(Баллы!$B$2:$B$15,MATCH(D22,Баллы!$A$2:$A$15,0))</f>
        <v>4</v>
      </c>
      <c r="F22" s="129">
        <f t="shared" si="11"/>
        <v>6</v>
      </c>
      <c r="G22" s="153" t="s">
        <v>146</v>
      </c>
      <c r="H22" s="153" t="s">
        <v>146</v>
      </c>
      <c r="I22" s="153" t="s">
        <v>146</v>
      </c>
      <c r="J22" s="154">
        <v>43895</v>
      </c>
      <c r="K22" s="84"/>
      <c r="L22" s="188">
        <v>5</v>
      </c>
      <c r="M22" s="103"/>
      <c r="N22" s="53">
        <f>INDEX(Баллы!$B$2:$B$15,MATCH(M22,Баллы!$A$2:$A$15,0))</f>
        <v>0</v>
      </c>
      <c r="O22" s="129">
        <f t="shared" si="12"/>
        <v>6</v>
      </c>
      <c r="P22" s="153"/>
      <c r="Q22" s="153"/>
      <c r="R22" s="153"/>
      <c r="S22" s="84"/>
      <c r="T22" s="84"/>
      <c r="U22" s="188">
        <v>0</v>
      </c>
      <c r="V22" s="103"/>
      <c r="W22" s="53">
        <f>INDEX(Баллы!$B$2:$B$15,MATCH(V22,Баллы!$A$2:$A$15,0))</f>
        <v>0</v>
      </c>
      <c r="X22" s="129">
        <f t="shared" si="13"/>
        <v>6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14"/>
        <v>6</v>
      </c>
      <c r="AH22" s="153"/>
      <c r="AI22" s="153"/>
      <c r="AJ22" s="153"/>
      <c r="AK22" s="84"/>
      <c r="AL22" s="84"/>
      <c r="AM22" s="188">
        <v>0</v>
      </c>
      <c r="AN22" s="124"/>
      <c r="AO22" s="53">
        <f>INDEX(Баллы!$B$2:$B$15,MATCH(AN22,Баллы!$A$2:$A$15,0))</f>
        <v>0</v>
      </c>
      <c r="AP22" s="129">
        <f t="shared" si="15"/>
        <v>6</v>
      </c>
      <c r="AQ22" s="153"/>
      <c r="AR22" s="153"/>
      <c r="AS22" s="153"/>
      <c r="AT22" s="84"/>
      <c r="AU22" s="84"/>
      <c r="AV22" s="188">
        <v>0</v>
      </c>
      <c r="AW22" s="124"/>
      <c r="AX22" s="53">
        <f>INDEX(Баллы!$B$2:$B$15,MATCH(AW22,Баллы!$A$2:$A$15,0))</f>
        <v>0</v>
      </c>
      <c r="AY22" s="129">
        <f t="shared" si="16"/>
        <v>6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17"/>
        <v>0</v>
      </c>
      <c r="BK22" s="76">
        <f t="shared" si="18"/>
        <v>14</v>
      </c>
      <c r="BL22" s="9"/>
      <c r="BM22" s="8"/>
      <c r="BN22" s="8"/>
      <c r="BO22" s="62" t="str">
        <f t="shared" si="10"/>
        <v>Боровков Г.С.</v>
      </c>
      <c r="BP22" s="1" t="str">
        <f>INDEX(Долгосрок!$A$2:$A$51,MATCH(B22,Долгосрок!$C$2:$C$51,0))</f>
        <v>16 Алгоритм сортировки «выбором».</v>
      </c>
    </row>
    <row r="23" spans="1:68" x14ac:dyDescent="0.25">
      <c r="A23" s="17">
        <v>8</v>
      </c>
      <c r="B23" s="115" t="s">
        <v>58</v>
      </c>
      <c r="C23" s="83">
        <f t="shared" si="9"/>
        <v>13</v>
      </c>
      <c r="D23" s="103">
        <v>6</v>
      </c>
      <c r="E23" s="53">
        <f>INDEX(Баллы!$B$2:$B$15,MATCH(D23,Баллы!$A$2:$A$15,0))</f>
        <v>3</v>
      </c>
      <c r="F23" s="129">
        <f t="shared" si="11"/>
        <v>3</v>
      </c>
      <c r="G23" s="153" t="s">
        <v>146</v>
      </c>
      <c r="H23" s="153" t="s">
        <v>146</v>
      </c>
      <c r="I23" s="153" t="s">
        <v>146</v>
      </c>
      <c r="J23" s="154">
        <v>43895</v>
      </c>
      <c r="K23" s="84"/>
      <c r="L23" s="188">
        <v>5</v>
      </c>
      <c r="M23" s="103"/>
      <c r="N23" s="53">
        <f>INDEX(Баллы!$B$2:$B$15,MATCH(M23,Баллы!$A$2:$A$15,0))</f>
        <v>0</v>
      </c>
      <c r="O23" s="129">
        <f t="shared" si="12"/>
        <v>9</v>
      </c>
      <c r="P23" s="153"/>
      <c r="Q23" s="153"/>
      <c r="R23" s="153"/>
      <c r="S23" s="84"/>
      <c r="T23" s="84"/>
      <c r="U23" s="188">
        <v>0</v>
      </c>
      <c r="V23" s="103"/>
      <c r="W23" s="53">
        <f>INDEX(Баллы!$B$2:$B$15,MATCH(V23,Баллы!$A$2:$A$15,0))</f>
        <v>0</v>
      </c>
      <c r="X23" s="129">
        <f t="shared" si="13"/>
        <v>2</v>
      </c>
      <c r="Y23" s="153"/>
      <c r="Z23" s="153"/>
      <c r="AA23" s="153"/>
      <c r="AB23" s="84"/>
      <c r="AC23" s="84"/>
      <c r="AD23" s="188">
        <v>0</v>
      </c>
      <c r="AE23" s="103"/>
      <c r="AF23" s="53">
        <f>INDEX(Баллы!$B$2:$B$15,MATCH(AE23,Баллы!$A$2:$A$15,0))</f>
        <v>0</v>
      </c>
      <c r="AG23" s="129">
        <f t="shared" si="14"/>
        <v>9</v>
      </c>
      <c r="AH23" s="153"/>
      <c r="AI23" s="153"/>
      <c r="AJ23" s="153"/>
      <c r="AK23" s="84"/>
      <c r="AL23" s="84"/>
      <c r="AM23" s="188">
        <v>0</v>
      </c>
      <c r="AN23" s="124"/>
      <c r="AO23" s="53">
        <f>INDEX(Баллы!$B$2:$B$15,MATCH(AN23,Баллы!$A$2:$A$15,0))</f>
        <v>0</v>
      </c>
      <c r="AP23" s="129">
        <f t="shared" si="15"/>
        <v>1</v>
      </c>
      <c r="AQ23" s="153"/>
      <c r="AR23" s="153"/>
      <c r="AS23" s="153"/>
      <c r="AT23" s="84"/>
      <c r="AU23" s="84"/>
      <c r="AV23" s="188">
        <v>0</v>
      </c>
      <c r="AW23" s="124"/>
      <c r="AX23" s="53">
        <f>INDEX(Баллы!$B$2:$B$15,MATCH(AW23,Баллы!$A$2:$A$15,0))</f>
        <v>0</v>
      </c>
      <c r="AY23" s="129">
        <f t="shared" si="16"/>
        <v>1</v>
      </c>
      <c r="AZ23" s="153"/>
      <c r="BA23" s="153"/>
      <c r="BB23" s="153"/>
      <c r="BC23" s="84"/>
      <c r="BD23" s="84"/>
      <c r="BE23" s="188">
        <v>0</v>
      </c>
      <c r="BF23" s="72"/>
      <c r="BG23" s="36"/>
      <c r="BH23" s="72"/>
      <c r="BI23" s="78"/>
      <c r="BJ23" s="22">
        <f t="shared" si="17"/>
        <v>0</v>
      </c>
      <c r="BK23" s="76">
        <f t="shared" si="18"/>
        <v>13</v>
      </c>
      <c r="BL23" s="9"/>
      <c r="BM23" s="8"/>
      <c r="BN23" s="8"/>
      <c r="BO23" s="62" t="str">
        <f t="shared" si="10"/>
        <v>Дащинский Н.Д.</v>
      </c>
      <c r="BP23" s="1" t="str">
        <f>INDEX(Долгосрок!$A$2:$A$51,MATCH(B23,Долгосрок!$C$2:$C$51,0))</f>
        <v>10 Поиск подстроки в строке. Алгоритм Бойера-Мура.</v>
      </c>
    </row>
    <row r="24" spans="1:68" ht="15.75" thickBot="1" x14ac:dyDescent="0.3">
      <c r="A24" s="17">
        <v>12</v>
      </c>
      <c r="B24" s="115" t="s">
        <v>61</v>
      </c>
      <c r="C24" s="83">
        <f t="shared" si="9"/>
        <v>14</v>
      </c>
      <c r="D24" s="103">
        <v>7</v>
      </c>
      <c r="E24" s="77">
        <f>INDEX(Баллы!$B$2:$B$15,MATCH(D24,Баллы!$A$2:$A$15,0))</f>
        <v>4</v>
      </c>
      <c r="F24" s="129">
        <f t="shared" si="11"/>
        <v>1</v>
      </c>
      <c r="G24" s="153" t="s">
        <v>146</v>
      </c>
      <c r="H24" s="153" t="s">
        <v>146</v>
      </c>
      <c r="I24" s="153" t="s">
        <v>146</v>
      </c>
      <c r="J24" s="154">
        <v>43895</v>
      </c>
      <c r="K24" s="84"/>
      <c r="L24" s="189">
        <v>5</v>
      </c>
      <c r="M24" s="103"/>
      <c r="N24" s="53">
        <f>INDEX(Баллы!$B$2:$B$15,MATCH(M24,Баллы!$A$2:$A$15,0))</f>
        <v>0</v>
      </c>
      <c r="O24" s="129">
        <f t="shared" si="12"/>
        <v>3</v>
      </c>
      <c r="P24" s="153"/>
      <c r="Q24" s="153"/>
      <c r="R24" s="153"/>
      <c r="S24" s="84"/>
      <c r="T24" s="84"/>
      <c r="U24" s="189">
        <v>0</v>
      </c>
      <c r="V24" s="103"/>
      <c r="W24" s="156">
        <f>INDEX(Баллы!$B$2:$B$15,MATCH(V24,Баллы!$A$2:$A$15,0))</f>
        <v>0</v>
      </c>
      <c r="X24" s="162">
        <f t="shared" si="13"/>
        <v>6</v>
      </c>
      <c r="Y24" s="153"/>
      <c r="Z24" s="153"/>
      <c r="AA24" s="153"/>
      <c r="AB24" s="84"/>
      <c r="AC24" s="84"/>
      <c r="AD24" s="189">
        <v>0</v>
      </c>
      <c r="AE24" s="103"/>
      <c r="AF24" s="156">
        <f>INDEX(Баллы!$B$2:$B$15,MATCH(AE24,Баллы!$A$2:$A$15,0))</f>
        <v>0</v>
      </c>
      <c r="AG24" s="162">
        <f t="shared" si="14"/>
        <v>1</v>
      </c>
      <c r="AH24" s="153"/>
      <c r="AI24" s="153"/>
      <c r="AJ24" s="153"/>
      <c r="AK24" s="84"/>
      <c r="AL24" s="84"/>
      <c r="AM24" s="189">
        <v>0</v>
      </c>
      <c r="AN24" s="124"/>
      <c r="AO24" s="77">
        <f>INDEX(Баллы!$B$2:$B$15,MATCH(AN24,Баллы!$A$2:$A$15,0))</f>
        <v>0</v>
      </c>
      <c r="AP24" s="129">
        <f t="shared" si="15"/>
        <v>5</v>
      </c>
      <c r="AQ24" s="153"/>
      <c r="AR24" s="153"/>
      <c r="AS24" s="153"/>
      <c r="AT24" s="84"/>
      <c r="AU24" s="84"/>
      <c r="AV24" s="189">
        <v>0</v>
      </c>
      <c r="AW24" s="124"/>
      <c r="AX24" s="77">
        <f>INDEX(Баллы!$B$2:$B$15,MATCH(AW24,Баллы!$A$2:$A$15,0))</f>
        <v>0</v>
      </c>
      <c r="AY24" s="129">
        <f t="shared" si="16"/>
        <v>5</v>
      </c>
      <c r="AZ24" s="153"/>
      <c r="BA24" s="153"/>
      <c r="BB24" s="153"/>
      <c r="BC24" s="84"/>
      <c r="BD24" s="84"/>
      <c r="BE24" s="189">
        <v>0</v>
      </c>
      <c r="BF24" s="72"/>
      <c r="BG24" s="36"/>
      <c r="BH24" s="72"/>
      <c r="BI24" s="78"/>
      <c r="BJ24" s="22">
        <f t="shared" si="17"/>
        <v>0</v>
      </c>
      <c r="BK24" s="76">
        <f t="shared" si="18"/>
        <v>14</v>
      </c>
      <c r="BL24" s="9"/>
      <c r="BM24" s="8"/>
      <c r="BN24" s="8"/>
      <c r="BO24" s="62" t="str">
        <f t="shared" si="10"/>
        <v>Медведев А.И.</v>
      </c>
      <c r="BP24" s="1" t="str">
        <f>INDEX(Долгосрок!$A$2:$A$51,MATCH(B24,Долгосрок!$C$2:$C$51,0))</f>
        <v>11 Поиск подстроки в строке. Алгоритм Рабина-Карпа.</v>
      </c>
    </row>
    <row r="25" spans="1:68" x14ac:dyDescent="0.25">
      <c r="A25" s="4">
        <v>13</v>
      </c>
      <c r="B25" s="115" t="s">
        <v>62</v>
      </c>
      <c r="C25" s="83">
        <f t="shared" si="9"/>
        <v>13</v>
      </c>
      <c r="D25" s="103">
        <v>6</v>
      </c>
      <c r="E25" s="53">
        <f>INDEX(Баллы!$B$2:$B$15,MATCH(D25,Баллы!$A$2:$A$15,0))</f>
        <v>3</v>
      </c>
      <c r="F25" s="129">
        <f t="shared" si="11"/>
        <v>2</v>
      </c>
      <c r="G25" s="153" t="s">
        <v>146</v>
      </c>
      <c r="H25" s="153" t="s">
        <v>146</v>
      </c>
      <c r="I25" s="153" t="s">
        <v>146</v>
      </c>
      <c r="J25" s="154">
        <v>43895</v>
      </c>
      <c r="K25" s="84"/>
      <c r="L25" s="188">
        <v>5</v>
      </c>
      <c r="M25" s="103"/>
      <c r="N25" s="155">
        <f>INDEX(Баллы!$B$2:$B$15,MATCH(M25,Баллы!$A$2:$A$15,0))</f>
        <v>0</v>
      </c>
      <c r="O25" s="129">
        <f t="shared" si="12"/>
        <v>4</v>
      </c>
      <c r="P25" s="153"/>
      <c r="Q25" s="153"/>
      <c r="R25" s="153"/>
      <c r="S25" s="84"/>
      <c r="T25" s="84"/>
      <c r="U25" s="188">
        <v>0</v>
      </c>
      <c r="V25" s="103"/>
      <c r="W25" s="155">
        <f>INDEX(Баллы!$B$2:$B$15,MATCH(V25,Баллы!$A$2:$A$15,0))</f>
        <v>0</v>
      </c>
      <c r="X25" s="129">
        <f t="shared" si="13"/>
        <v>7</v>
      </c>
      <c r="Y25" s="153"/>
      <c r="Z25" s="153"/>
      <c r="AA25" s="153"/>
      <c r="AB25" s="84"/>
      <c r="AC25" s="84"/>
      <c r="AD25" s="188">
        <v>0</v>
      </c>
      <c r="AE25" s="103"/>
      <c r="AF25" s="155">
        <f>INDEX(Баллы!$B$2:$B$15,MATCH(AE25,Баллы!$A$2:$A$15,0))</f>
        <v>0</v>
      </c>
      <c r="AG25" s="129">
        <f t="shared" si="14"/>
        <v>2</v>
      </c>
      <c r="AH25" s="153"/>
      <c r="AI25" s="153"/>
      <c r="AJ25" s="153"/>
      <c r="AK25" s="84"/>
      <c r="AL25" s="84"/>
      <c r="AM25" s="188">
        <v>0</v>
      </c>
      <c r="AN25" s="124"/>
      <c r="AO25" s="53">
        <f>INDEX(Баллы!$B$2:$B$15,MATCH(AN25,Баллы!$A$2:$A$15,0))</f>
        <v>0</v>
      </c>
      <c r="AP25" s="129">
        <f t="shared" si="15"/>
        <v>6</v>
      </c>
      <c r="AQ25" s="153"/>
      <c r="AR25" s="153"/>
      <c r="AS25" s="153"/>
      <c r="AT25" s="84"/>
      <c r="AU25" s="84"/>
      <c r="AV25" s="188">
        <v>0</v>
      </c>
      <c r="AW25" s="124"/>
      <c r="AX25" s="53">
        <f>INDEX(Баллы!$B$2:$B$15,MATCH(AW25,Баллы!$A$2:$A$15,0))</f>
        <v>0</v>
      </c>
      <c r="AY25" s="129">
        <f t="shared" si="16"/>
        <v>6</v>
      </c>
      <c r="AZ25" s="153"/>
      <c r="BA25" s="153"/>
      <c r="BB25" s="153"/>
      <c r="BC25" s="84"/>
      <c r="BD25" s="84"/>
      <c r="BE25" s="188">
        <v>0</v>
      </c>
      <c r="BF25" s="72"/>
      <c r="BG25" s="36"/>
      <c r="BH25" s="72"/>
      <c r="BI25" s="78"/>
      <c r="BJ25" s="22">
        <f t="shared" si="17"/>
        <v>0</v>
      </c>
      <c r="BK25" s="76">
        <f t="shared" si="18"/>
        <v>13</v>
      </c>
      <c r="BL25" s="9"/>
      <c r="BM25" s="8"/>
      <c r="BN25" s="8"/>
      <c r="BO25" s="62" t="str">
        <f t="shared" si="10"/>
        <v>Медов П.А.</v>
      </c>
      <c r="BP25" s="1" t="str">
        <f>INDEX(Долгосрок!$A$2:$A$51,MATCH(B25,Долгосрок!$C$2:$C$51,0))</f>
        <v>25 Построение минимального остовного дерева. Алгоритм Крускала.</v>
      </c>
    </row>
    <row r="26" spans="1:68" ht="15.75" thickBot="1" x14ac:dyDescent="0.3">
      <c r="A26" s="17">
        <v>22</v>
      </c>
      <c r="B26" s="115" t="s">
        <v>70</v>
      </c>
      <c r="C26" s="83"/>
      <c r="D26" s="103">
        <v>7</v>
      </c>
      <c r="E26" s="53">
        <f>INDEX(Баллы!$B$2:$B$15,MATCH(D26,Баллы!$A$2:$A$15,0))</f>
        <v>4</v>
      </c>
      <c r="F26" s="129">
        <f t="shared" si="11"/>
        <v>5</v>
      </c>
      <c r="G26" s="153" t="s">
        <v>146</v>
      </c>
      <c r="H26" s="153" t="s">
        <v>146</v>
      </c>
      <c r="I26" s="153" t="s">
        <v>146</v>
      </c>
      <c r="J26" s="154">
        <v>43895</v>
      </c>
      <c r="K26" s="84"/>
      <c r="L26" s="188">
        <v>5</v>
      </c>
      <c r="M26" s="103"/>
      <c r="N26" s="53">
        <f>INDEX(Баллы!$B$2:$B$15,MATCH(M26,Баллы!$A$2:$A$15,0))</f>
        <v>0</v>
      </c>
      <c r="O26" s="129">
        <f t="shared" si="12"/>
        <v>3</v>
      </c>
      <c r="P26" s="153"/>
      <c r="Q26" s="153"/>
      <c r="R26" s="153"/>
      <c r="S26" s="84"/>
      <c r="T26" s="84"/>
      <c r="U26" s="188">
        <v>0</v>
      </c>
      <c r="V26" s="103"/>
      <c r="W26" s="53">
        <f>INDEX(Баллы!$B$2:$B$15,MATCH(V26,Баллы!$A$2:$A$15,0))</f>
        <v>0</v>
      </c>
      <c r="X26" s="129">
        <f t="shared" si="13"/>
        <v>2</v>
      </c>
      <c r="Y26" s="153"/>
      <c r="Z26" s="153"/>
      <c r="AA26" s="153"/>
      <c r="AB26" s="84"/>
      <c r="AC26" s="84"/>
      <c r="AD26" s="188">
        <v>0</v>
      </c>
      <c r="AE26" s="103"/>
      <c r="AF26" s="53">
        <f>INDEX(Баллы!$B$2:$B$15,MATCH(AE26,Баллы!$A$2:$A$15,0))</f>
        <v>0</v>
      </c>
      <c r="AG26" s="129">
        <f t="shared" si="14"/>
        <v>11</v>
      </c>
      <c r="AH26" s="153"/>
      <c r="AI26" s="153"/>
      <c r="AJ26" s="153"/>
      <c r="AK26" s="84"/>
      <c r="AL26" s="84"/>
      <c r="AM26" s="188">
        <v>0</v>
      </c>
      <c r="AN26" s="124"/>
      <c r="AO26" s="53">
        <f>INDEX(Баллы!$B$2:$B$15,MATCH(AN26,Баллы!$A$2:$A$15,0))</f>
        <v>0</v>
      </c>
      <c r="AP26" s="129">
        <f t="shared" si="15"/>
        <v>7</v>
      </c>
      <c r="AQ26" s="153"/>
      <c r="AR26" s="153"/>
      <c r="AS26" s="153"/>
      <c r="AT26" s="84"/>
      <c r="AU26" s="84"/>
      <c r="AV26" s="188">
        <v>0</v>
      </c>
      <c r="AW26" s="124"/>
      <c r="AX26" s="53">
        <f>INDEX(Баллы!$B$2:$B$15,MATCH(AW26,Баллы!$A$2:$A$15,0))</f>
        <v>0</v>
      </c>
      <c r="AY26" s="129">
        <f t="shared" si="16"/>
        <v>7</v>
      </c>
      <c r="AZ26" s="153"/>
      <c r="BA26" s="153"/>
      <c r="BB26" s="153"/>
      <c r="BC26" s="84"/>
      <c r="BD26" s="84"/>
      <c r="BE26" s="188">
        <v>0</v>
      </c>
      <c r="BF26" s="73"/>
      <c r="BG26" s="36"/>
      <c r="BH26" s="73"/>
      <c r="BI26" s="79"/>
      <c r="BJ26" s="22">
        <f t="shared" ref="BJ26" si="19">IF(BI26="",0,1)</f>
        <v>0</v>
      </c>
      <c r="BK26" s="76">
        <f t="shared" ref="BK26" si="20">W26*$W$3+LEFT(AD26,1)*$AD$3+AF26*$AF$3+LEFT(AM26,1)*$AM$3+AO26*$AO$3+LEFT(AV26,1)*$AV$3+AX26*$AX$3+LEFT(BE26,1)*$BE$3+N26*$N$3+LEFT(U26,1)*$U$3+E26*$E$3+LEFT(L26,1)*$L$3</f>
        <v>14</v>
      </c>
      <c r="BL26" s="12"/>
      <c r="BM26" s="11"/>
      <c r="BN26" s="11"/>
      <c r="BO26" s="62" t="str">
        <f t="shared" si="10"/>
        <v>Чикунов В.Е.</v>
      </c>
      <c r="BP26" s="1" t="str">
        <f>INDEX(Долгосрок!$A$2:$A$51,MATCH(B26,Долгосрок!$C$2:$C$51,0))</f>
        <v>9 Поиск подстроки в строке. Алгоритм Кнута-Морриса-Пратта. Операция поиска.</v>
      </c>
    </row>
    <row r="27" spans="1:68" x14ac:dyDescent="0.25">
      <c r="B27" s="85"/>
      <c r="AZ27" s="153"/>
      <c r="BA27" s="153"/>
      <c r="BB27" s="153"/>
    </row>
    <row r="28" spans="1:68" x14ac:dyDescent="0.25">
      <c r="B28" s="85"/>
    </row>
    <row r="29" spans="1:68" ht="18.75" x14ac:dyDescent="0.3">
      <c r="B29" s="86" t="s">
        <v>92</v>
      </c>
      <c r="C29" s="87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68" ht="18.75" x14ac:dyDescent="0.3">
      <c r="B30" s="88" t="s">
        <v>73</v>
      </c>
      <c r="C30" s="87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</row>
    <row r="31" spans="1:68" ht="18.75" x14ac:dyDescent="0.3">
      <c r="B31" s="89" t="s">
        <v>74</v>
      </c>
      <c r="C31" s="87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</row>
    <row r="32" spans="1:68" ht="18.75" x14ac:dyDescent="0.3">
      <c r="B32" s="90" t="s">
        <v>75</v>
      </c>
      <c r="C32" s="87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</row>
    <row r="33" spans="2:57" ht="18.75" x14ac:dyDescent="0.3">
      <c r="B33" s="87"/>
      <c r="C33" s="87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</row>
  </sheetData>
  <mergeCells count="13">
    <mergeCell ref="BF2:BL2"/>
    <mergeCell ref="D2:E2"/>
    <mergeCell ref="M2:N2"/>
    <mergeCell ref="V2:W2"/>
    <mergeCell ref="AE2:AF2"/>
    <mergeCell ref="AN2:AO2"/>
    <mergeCell ref="AW2:AX2"/>
    <mergeCell ref="AW1:BE1"/>
    <mergeCell ref="D1:L1"/>
    <mergeCell ref="M1:U1"/>
    <mergeCell ref="V1:AD1"/>
    <mergeCell ref="AE1:AM1"/>
    <mergeCell ref="AN1:AV1"/>
  </mergeCells>
  <conditionalFormatting sqref="BG18:BG25 BG6:BG16">
    <cfRule type="colorScale" priority="38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8 BO20:BO25 BO6:BO16">
    <cfRule type="expression" dxfId="365" priority="380">
      <formula>#REF!&lt;&gt;0</formula>
    </cfRule>
  </conditionalFormatting>
  <conditionalFormatting sqref="BO19">
    <cfRule type="expression" dxfId="364" priority="379">
      <formula>#REF!&lt;&gt;0</formula>
    </cfRule>
  </conditionalFormatting>
  <conditionalFormatting sqref="BP18:BP26 BP6:BP16">
    <cfRule type="expression" dxfId="363" priority="378">
      <formula>$BI6&lt;&gt;""</formula>
    </cfRule>
  </conditionalFormatting>
  <conditionalFormatting sqref="BL18:BM25 BL6:BM16">
    <cfRule type="containsText" dxfId="362" priority="374" operator="containsText" text="н/з">
      <formula>NOT(ISERROR(SEARCH("н/з",BL6)))</formula>
    </cfRule>
    <cfRule type="containsText" dxfId="361" priority="375" operator="containsText" text="зач">
      <formula>NOT(ISERROR(SEARCH("зач",BL6)))</formula>
    </cfRule>
  </conditionalFormatting>
  <conditionalFormatting sqref="C18:C25 C6:C9 C16">
    <cfRule type="top10" dxfId="360" priority="659" percent="1" bottom="1" rank="33"/>
    <cfRule type="top10" dxfId="359" priority="660" percent="1" rank="33"/>
  </conditionalFormatting>
  <conditionalFormatting sqref="BG10">
    <cfRule type="colorScale" priority="33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0">
    <cfRule type="expression" dxfId="358" priority="330">
      <formula>#REF!&lt;&gt;0</formula>
    </cfRule>
  </conditionalFormatting>
  <conditionalFormatting sqref="BL10:BM10">
    <cfRule type="containsText" dxfId="357" priority="327" operator="containsText" text="н/з">
      <formula>NOT(ISERROR(SEARCH("н/з",BL10)))</formula>
    </cfRule>
    <cfRule type="containsText" dxfId="356" priority="328" operator="containsText" text="зач">
      <formula>NOT(ISERROR(SEARCH("зач",BL10)))</formula>
    </cfRule>
  </conditionalFormatting>
  <conditionalFormatting sqref="BG11">
    <cfRule type="colorScale" priority="32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1">
    <cfRule type="expression" dxfId="355" priority="322">
      <formula>#REF!&lt;&gt;0</formula>
    </cfRule>
  </conditionalFormatting>
  <conditionalFormatting sqref="BL11:BM11">
    <cfRule type="containsText" dxfId="354" priority="319" operator="containsText" text="н/з">
      <formula>NOT(ISERROR(SEARCH("н/з",BL11)))</formula>
    </cfRule>
    <cfRule type="containsText" dxfId="353" priority="320" operator="containsText" text="зач">
      <formula>NOT(ISERROR(SEARCH("зач",BL11)))</formula>
    </cfRule>
  </conditionalFormatting>
  <conditionalFormatting sqref="BG12">
    <cfRule type="colorScale" priority="315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2">
    <cfRule type="expression" dxfId="352" priority="314">
      <formula>#REF!&lt;&gt;0</formula>
    </cfRule>
  </conditionalFormatting>
  <conditionalFormatting sqref="BL12:BM12">
    <cfRule type="containsText" dxfId="351" priority="311" operator="containsText" text="н/з">
      <formula>NOT(ISERROR(SEARCH("н/з",BL12)))</formula>
    </cfRule>
    <cfRule type="containsText" dxfId="350" priority="312" operator="containsText" text="зач">
      <formula>NOT(ISERROR(SEARCH("зач",BL12)))</formula>
    </cfRule>
  </conditionalFormatting>
  <conditionalFormatting sqref="BG13">
    <cfRule type="colorScale" priority="307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3">
    <cfRule type="expression" dxfId="349" priority="306">
      <formula>#REF!&lt;&gt;0</formula>
    </cfRule>
  </conditionalFormatting>
  <conditionalFormatting sqref="BL13:BM13">
    <cfRule type="containsText" dxfId="348" priority="303" operator="containsText" text="н/з">
      <formula>NOT(ISERROR(SEARCH("н/з",BL13)))</formula>
    </cfRule>
    <cfRule type="containsText" dxfId="347" priority="304" operator="containsText" text="зач">
      <formula>NOT(ISERROR(SEARCH("зач",BL13)))</formula>
    </cfRule>
  </conditionalFormatting>
  <conditionalFormatting sqref="BG14:BG15">
    <cfRule type="colorScale" priority="299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4:BO15">
    <cfRule type="expression" dxfId="346" priority="298">
      <formula>#REF!&lt;&gt;0</formula>
    </cfRule>
  </conditionalFormatting>
  <conditionalFormatting sqref="BL14:BM15">
    <cfRule type="containsText" dxfId="345" priority="295" operator="containsText" text="н/з">
      <formula>NOT(ISERROR(SEARCH("н/з",BL14)))</formula>
    </cfRule>
    <cfRule type="containsText" dxfId="344" priority="296" operator="containsText" text="зач">
      <formula>NOT(ISERROR(SEARCH("зач",BL14)))</formula>
    </cfRule>
  </conditionalFormatting>
  <conditionalFormatting sqref="BG26">
    <cfRule type="colorScale" priority="291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26">
    <cfRule type="expression" dxfId="343" priority="290">
      <formula>#REF!&lt;&gt;0</formula>
    </cfRule>
  </conditionalFormatting>
  <conditionalFormatting sqref="BL26:BM26">
    <cfRule type="containsText" dxfId="342" priority="287" operator="containsText" text="н/з">
      <formula>NOT(ISERROR(SEARCH("н/з",BL26)))</formula>
    </cfRule>
    <cfRule type="containsText" dxfId="341" priority="288" operator="containsText" text="зач">
      <formula>NOT(ISERROR(SEARCH("зач",BL26)))</formula>
    </cfRule>
  </conditionalFormatting>
  <conditionalFormatting sqref="BG15">
    <cfRule type="colorScale" priority="283">
      <colorScale>
        <cfvo type="num" val="2"/>
        <cfvo type="percentile" val="50"/>
        <cfvo type="num" val="5"/>
        <color rgb="FFF8696B"/>
        <color rgb="FFFFEB84"/>
        <color rgb="FF63BE7B"/>
      </colorScale>
    </cfRule>
  </conditionalFormatting>
  <conditionalFormatting sqref="BO15">
    <cfRule type="expression" dxfId="340" priority="282">
      <formula>#REF!&lt;&gt;0</formula>
    </cfRule>
  </conditionalFormatting>
  <conditionalFormatting sqref="BL15:BM15">
    <cfRule type="containsText" dxfId="339" priority="279" operator="containsText" text="н/з">
      <formula>NOT(ISERROR(SEARCH("н/з",BL15)))</formula>
    </cfRule>
    <cfRule type="containsText" dxfId="338" priority="280" operator="containsText" text="зач">
      <formula>NOT(ISERROR(SEARCH("зач",BL15)))</formula>
    </cfRule>
  </conditionalFormatting>
  <conditionalFormatting sqref="C26 C10:C15">
    <cfRule type="top10" dxfId="337" priority="755" percent="1" bottom="1" rank="33"/>
    <cfRule type="top10" dxfId="336" priority="756" percent="1" rank="33"/>
  </conditionalFormatting>
  <conditionalFormatting sqref="AQ16:AS16 AH16:AJ16 Y16:AA16 P16:R16 G16:I16 AZ18:BB27 AZ6:BB16 AQ18:AS26 AQ7:AS7 AH18:AJ26 AH7:AJ7 Y18:AA26 Y7:AA7 P18:R26 P7:R7 G18:I26 G7:I7">
    <cfRule type="containsText" dxfId="335" priority="277" operator="containsText" text="*">
      <formula>NOT(ISERROR(SEARCH("*",G6)))</formula>
    </cfRule>
  </conditionalFormatting>
  <conditionalFormatting sqref="AQ6:AS15">
    <cfRule type="containsText" dxfId="334" priority="271" operator="containsText" text="*">
      <formula>NOT(ISERROR(SEARCH("*",AQ6)))</formula>
    </cfRule>
  </conditionalFormatting>
  <conditionalFormatting sqref="AH6:AJ15">
    <cfRule type="containsText" dxfId="333" priority="265" operator="containsText" text="*">
      <formula>NOT(ISERROR(SEARCH("*",AH6)))</formula>
    </cfRule>
  </conditionalFormatting>
  <conditionalFormatting sqref="Y6:AA15">
    <cfRule type="containsText" dxfId="332" priority="259" operator="containsText" text="*">
      <formula>NOT(ISERROR(SEARCH("*",Y6)))</formula>
    </cfRule>
  </conditionalFormatting>
  <conditionalFormatting sqref="P6:R15">
    <cfRule type="containsText" dxfId="331" priority="253" operator="containsText" text="*">
      <formula>NOT(ISERROR(SEARCH("*",P6)))</formula>
    </cfRule>
  </conditionalFormatting>
  <conditionalFormatting sqref="G6:I15">
    <cfRule type="containsText" dxfId="330" priority="247" operator="containsText" text="*">
      <formula>NOT(ISERROR(SEARCH("*",G6)))</formula>
    </cfRule>
  </conditionalFormatting>
  <conditionalFormatting sqref="E9:E14 E16 N16 W16 AF16 AO16 AX16 E18:E26 E7 N18:N26 N7 W18:W26 W7 AF18:AF26 AF7 AO18:AO26 AO7 AX18:AX26 AX7">
    <cfRule type="cellIs" dxfId="329" priority="241" operator="equal">
      <formula>0</formula>
    </cfRule>
  </conditionalFormatting>
  <conditionalFormatting sqref="E6:E15">
    <cfRule type="cellIs" dxfId="328" priority="240" operator="equal">
      <formula>0</formula>
    </cfRule>
  </conditionalFormatting>
  <conditionalFormatting sqref="N16 W16 AF16 AO16 AX16 E18:E26 E6:E16 N18:N26 N7 W18:W26 W7 AF18:AF26 AF7 AO18:AO26 AO7 AX18:AX26 AX7">
    <cfRule type="cellIs" dxfId="327" priority="236" operator="equal">
      <formula>5</formula>
    </cfRule>
    <cfRule type="cellIs" dxfId="326" priority="237" operator="equal">
      <formula>4</formula>
    </cfRule>
    <cfRule type="cellIs" dxfId="325" priority="238" operator="equal">
      <formula>3</formula>
    </cfRule>
    <cfRule type="cellIs" dxfId="324" priority="239" operator="equal">
      <formula>2</formula>
    </cfRule>
  </conditionalFormatting>
  <conditionalFormatting sqref="N9:N14">
    <cfRule type="cellIs" dxfId="323" priority="205" operator="equal">
      <formula>0</formula>
    </cfRule>
  </conditionalFormatting>
  <conditionalFormatting sqref="N6:N15">
    <cfRule type="cellIs" dxfId="322" priority="204" operator="equal">
      <formula>0</formula>
    </cfRule>
  </conditionalFormatting>
  <conditionalFormatting sqref="N6:N15">
    <cfRule type="cellIs" dxfId="321" priority="200" operator="equal">
      <formula>5</formula>
    </cfRule>
    <cfRule type="cellIs" dxfId="320" priority="201" operator="equal">
      <formula>4</formula>
    </cfRule>
    <cfRule type="cellIs" dxfId="319" priority="202" operator="equal">
      <formula>3</formula>
    </cfRule>
    <cfRule type="cellIs" dxfId="318" priority="203" operator="equal">
      <formula>2</formula>
    </cfRule>
  </conditionalFormatting>
  <conditionalFormatting sqref="W9:W14">
    <cfRule type="cellIs" dxfId="317" priority="193" operator="equal">
      <formula>0</formula>
    </cfRule>
  </conditionalFormatting>
  <conditionalFormatting sqref="W6:W15">
    <cfRule type="cellIs" dxfId="316" priority="192" operator="equal">
      <formula>0</formula>
    </cfRule>
  </conditionalFormatting>
  <conditionalFormatting sqref="W6:W15">
    <cfRule type="cellIs" dxfId="315" priority="188" operator="equal">
      <formula>5</formula>
    </cfRule>
    <cfRule type="cellIs" dxfId="314" priority="189" operator="equal">
      <formula>4</formula>
    </cfRule>
    <cfRule type="cellIs" dxfId="313" priority="190" operator="equal">
      <formula>3</formula>
    </cfRule>
    <cfRule type="cellIs" dxfId="312" priority="191" operator="equal">
      <formula>2</formula>
    </cfRule>
  </conditionalFormatting>
  <conditionalFormatting sqref="AF9:AF14">
    <cfRule type="cellIs" dxfId="311" priority="169" operator="equal">
      <formula>0</formula>
    </cfRule>
  </conditionalFormatting>
  <conditionalFormatting sqref="AF6:AF15">
    <cfRule type="cellIs" dxfId="310" priority="168" operator="equal">
      <formula>0</formula>
    </cfRule>
  </conditionalFormatting>
  <conditionalFormatting sqref="AF6:AF15">
    <cfRule type="cellIs" dxfId="309" priority="164" operator="equal">
      <formula>5</formula>
    </cfRule>
    <cfRule type="cellIs" dxfId="308" priority="165" operator="equal">
      <formula>4</formula>
    </cfRule>
    <cfRule type="cellIs" dxfId="307" priority="166" operator="equal">
      <formula>3</formula>
    </cfRule>
    <cfRule type="cellIs" dxfId="306" priority="167" operator="equal">
      <formula>2</formula>
    </cfRule>
  </conditionalFormatting>
  <conditionalFormatting sqref="AO9:AO14">
    <cfRule type="cellIs" dxfId="305" priority="145" operator="equal">
      <formula>0</formula>
    </cfRule>
  </conditionalFormatting>
  <conditionalFormatting sqref="AO6:AO15">
    <cfRule type="cellIs" dxfId="304" priority="144" operator="equal">
      <formula>0</formula>
    </cfRule>
  </conditionalFormatting>
  <conditionalFormatting sqref="AO6:AO15">
    <cfRule type="cellIs" dxfId="303" priority="140" operator="equal">
      <formula>5</formula>
    </cfRule>
    <cfRule type="cellIs" dxfId="302" priority="141" operator="equal">
      <formula>4</formula>
    </cfRule>
    <cfRule type="cellIs" dxfId="301" priority="142" operator="equal">
      <formula>3</formula>
    </cfRule>
    <cfRule type="cellIs" dxfId="300" priority="143" operator="equal">
      <formula>2</formula>
    </cfRule>
  </conditionalFormatting>
  <conditionalFormatting sqref="AX9:AX14">
    <cfRule type="cellIs" dxfId="299" priority="121" operator="equal">
      <formula>0</formula>
    </cfRule>
  </conditionalFormatting>
  <conditionalFormatting sqref="AX6:AX15">
    <cfRule type="cellIs" dxfId="298" priority="120" operator="equal">
      <formula>0</formula>
    </cfRule>
  </conditionalFormatting>
  <conditionalFormatting sqref="AX6:AX15">
    <cfRule type="cellIs" dxfId="297" priority="116" operator="equal">
      <formula>5</formula>
    </cfRule>
    <cfRule type="cellIs" dxfId="296" priority="117" operator="equal">
      <formula>4</formula>
    </cfRule>
    <cfRule type="cellIs" dxfId="295" priority="118" operator="equal">
      <formula>3</formula>
    </cfRule>
    <cfRule type="cellIs" dxfId="294" priority="119" operator="equal">
      <formula>2</formula>
    </cfRule>
  </conditionalFormatting>
  <conditionalFormatting sqref="BK6:BK16">
    <cfRule type="top10" dxfId="293" priority="92" percent="1" bottom="1" rank="30"/>
    <cfRule type="top10" dxfId="292" priority="93" percent="1" rank="30"/>
  </conditionalFormatting>
  <conditionalFormatting sqref="BK18:BK26">
    <cfRule type="top10" dxfId="291" priority="90" percent="1" bottom="1" rank="30"/>
    <cfRule type="top10" dxfId="290" priority="91" percent="1" rank="30"/>
  </conditionalFormatting>
  <conditionalFormatting sqref="BE18:BE26">
    <cfRule type="cellIs" dxfId="289" priority="84" operator="equal">
      <formula>0</formula>
    </cfRule>
  </conditionalFormatting>
  <conditionalFormatting sqref="BE18:BE26">
    <cfRule type="cellIs" dxfId="288" priority="80" operator="equal">
      <formula>5</formula>
    </cfRule>
    <cfRule type="cellIs" dxfId="287" priority="81" operator="equal">
      <formula>4</formula>
    </cfRule>
    <cfRule type="cellIs" dxfId="286" priority="82" operator="equal">
      <formula>3</formula>
    </cfRule>
    <cfRule type="cellIs" dxfId="285" priority="83" operator="equal">
      <formula>2</formula>
    </cfRule>
  </conditionalFormatting>
  <conditionalFormatting sqref="BE19:BE24">
    <cfRule type="cellIs" dxfId="284" priority="79" operator="equal">
      <formula>0</formula>
    </cfRule>
  </conditionalFormatting>
  <conditionalFormatting sqref="BE18:BE26">
    <cfRule type="containsText" dxfId="283" priority="78" operator="containsText" text="5-">
      <formula>NOT(ISERROR(SEARCH("5-",BE18)))</formula>
    </cfRule>
  </conditionalFormatting>
  <conditionalFormatting sqref="BE6:BE16">
    <cfRule type="cellIs" dxfId="282" priority="77" operator="equal">
      <formula>0</formula>
    </cfRule>
  </conditionalFormatting>
  <conditionalFormatting sqref="BE6:BE16">
    <cfRule type="cellIs" dxfId="281" priority="73" operator="equal">
      <formula>5</formula>
    </cfRule>
    <cfRule type="cellIs" dxfId="280" priority="74" operator="equal">
      <formula>4</formula>
    </cfRule>
    <cfRule type="cellIs" dxfId="279" priority="75" operator="equal">
      <formula>3</formula>
    </cfRule>
    <cfRule type="cellIs" dxfId="278" priority="76" operator="equal">
      <formula>2</formula>
    </cfRule>
  </conditionalFormatting>
  <conditionalFormatting sqref="BE7:BE12 BE16">
    <cfRule type="cellIs" dxfId="277" priority="72" operator="equal">
      <formula>0</formula>
    </cfRule>
  </conditionalFormatting>
  <conditionalFormatting sqref="BE6:BE16">
    <cfRule type="containsText" dxfId="276" priority="71" operator="containsText" text="5-">
      <formula>NOT(ISERROR(SEARCH("5-",BE6)))</formula>
    </cfRule>
  </conditionalFormatting>
  <conditionalFormatting sqref="AV18:AV26">
    <cfRule type="cellIs" dxfId="275" priority="70" operator="equal">
      <formula>0</formula>
    </cfRule>
  </conditionalFormatting>
  <conditionalFormatting sqref="AV18:AV26">
    <cfRule type="cellIs" dxfId="274" priority="66" operator="equal">
      <formula>5</formula>
    </cfRule>
    <cfRule type="cellIs" dxfId="273" priority="67" operator="equal">
      <formula>4</formula>
    </cfRule>
    <cfRule type="cellIs" dxfId="272" priority="68" operator="equal">
      <formula>3</formula>
    </cfRule>
    <cfRule type="cellIs" dxfId="271" priority="69" operator="equal">
      <formula>2</formula>
    </cfRule>
  </conditionalFormatting>
  <conditionalFormatting sqref="AV19:AV24">
    <cfRule type="cellIs" dxfId="270" priority="65" operator="equal">
      <formula>0</formula>
    </cfRule>
  </conditionalFormatting>
  <conditionalFormatting sqref="AV18:AV26">
    <cfRule type="containsText" dxfId="269" priority="64" operator="containsText" text="5-">
      <formula>NOT(ISERROR(SEARCH("5-",AV18)))</formula>
    </cfRule>
  </conditionalFormatting>
  <conditionalFormatting sqref="AV6:AV16">
    <cfRule type="cellIs" dxfId="268" priority="63" operator="equal">
      <formula>0</formula>
    </cfRule>
  </conditionalFormatting>
  <conditionalFormatting sqref="AV6:AV16">
    <cfRule type="cellIs" dxfId="267" priority="59" operator="equal">
      <formula>5</formula>
    </cfRule>
    <cfRule type="cellIs" dxfId="266" priority="60" operator="equal">
      <formula>4</formula>
    </cfRule>
    <cfRule type="cellIs" dxfId="265" priority="61" operator="equal">
      <formula>3</formula>
    </cfRule>
    <cfRule type="cellIs" dxfId="264" priority="62" operator="equal">
      <formula>2</formula>
    </cfRule>
  </conditionalFormatting>
  <conditionalFormatting sqref="AV7:AV12 AV16">
    <cfRule type="cellIs" dxfId="263" priority="58" operator="equal">
      <formula>0</formula>
    </cfRule>
  </conditionalFormatting>
  <conditionalFormatting sqref="AV6:AV16">
    <cfRule type="containsText" dxfId="262" priority="57" operator="containsText" text="5-">
      <formula>NOT(ISERROR(SEARCH("5-",AV6)))</formula>
    </cfRule>
  </conditionalFormatting>
  <conditionalFormatting sqref="AM18:AM26">
    <cfRule type="cellIs" dxfId="261" priority="56" operator="equal">
      <formula>0</formula>
    </cfRule>
  </conditionalFormatting>
  <conditionalFormatting sqref="AM18:AM26">
    <cfRule type="cellIs" dxfId="260" priority="52" operator="equal">
      <formula>5</formula>
    </cfRule>
    <cfRule type="cellIs" dxfId="259" priority="53" operator="equal">
      <formula>4</formula>
    </cfRule>
    <cfRule type="cellIs" dxfId="258" priority="54" operator="equal">
      <formula>3</formula>
    </cfRule>
    <cfRule type="cellIs" dxfId="257" priority="55" operator="equal">
      <formula>2</formula>
    </cfRule>
  </conditionalFormatting>
  <conditionalFormatting sqref="AM19:AM24">
    <cfRule type="cellIs" dxfId="256" priority="51" operator="equal">
      <formula>0</formula>
    </cfRule>
  </conditionalFormatting>
  <conditionalFormatting sqref="AM18:AM26">
    <cfRule type="containsText" dxfId="255" priority="50" operator="containsText" text="5-">
      <formula>NOT(ISERROR(SEARCH("5-",AM18)))</formula>
    </cfRule>
  </conditionalFormatting>
  <conditionalFormatting sqref="AM6:AM16">
    <cfRule type="cellIs" dxfId="254" priority="49" operator="equal">
      <formula>0</formula>
    </cfRule>
  </conditionalFormatting>
  <conditionalFormatting sqref="AM6:AM16">
    <cfRule type="cellIs" dxfId="253" priority="45" operator="equal">
      <formula>5</formula>
    </cfRule>
    <cfRule type="cellIs" dxfId="252" priority="46" operator="equal">
      <formula>4</formula>
    </cfRule>
    <cfRule type="cellIs" dxfId="251" priority="47" operator="equal">
      <formula>3</formula>
    </cfRule>
    <cfRule type="cellIs" dxfId="250" priority="48" operator="equal">
      <formula>2</formula>
    </cfRule>
  </conditionalFormatting>
  <conditionalFormatting sqref="AM7:AM12 AM16">
    <cfRule type="cellIs" dxfId="249" priority="44" operator="equal">
      <formula>0</formula>
    </cfRule>
  </conditionalFormatting>
  <conditionalFormatting sqref="AM6:AM16">
    <cfRule type="containsText" dxfId="248" priority="43" operator="containsText" text="5-">
      <formula>NOT(ISERROR(SEARCH("5-",AM6)))</formula>
    </cfRule>
  </conditionalFormatting>
  <conditionalFormatting sqref="AD18:AD26">
    <cfRule type="cellIs" dxfId="247" priority="42" operator="equal">
      <formula>0</formula>
    </cfRule>
  </conditionalFormatting>
  <conditionalFormatting sqref="AD18:AD26">
    <cfRule type="cellIs" dxfId="246" priority="38" operator="equal">
      <formula>5</formula>
    </cfRule>
    <cfRule type="cellIs" dxfId="245" priority="39" operator="equal">
      <formula>4</formula>
    </cfRule>
    <cfRule type="cellIs" dxfId="244" priority="40" operator="equal">
      <formula>3</formula>
    </cfRule>
    <cfRule type="cellIs" dxfId="243" priority="41" operator="equal">
      <formula>2</formula>
    </cfRule>
  </conditionalFormatting>
  <conditionalFormatting sqref="AD19:AD24">
    <cfRule type="cellIs" dxfId="242" priority="37" operator="equal">
      <formula>0</formula>
    </cfRule>
  </conditionalFormatting>
  <conditionalFormatting sqref="AD18:AD26">
    <cfRule type="containsText" dxfId="241" priority="36" operator="containsText" text="5-">
      <formula>NOT(ISERROR(SEARCH("5-",AD18)))</formula>
    </cfRule>
  </conditionalFormatting>
  <conditionalFormatting sqref="AD6:AD16">
    <cfRule type="cellIs" dxfId="240" priority="35" operator="equal">
      <formula>0</formula>
    </cfRule>
  </conditionalFormatting>
  <conditionalFormatting sqref="AD6:AD16">
    <cfRule type="cellIs" dxfId="239" priority="31" operator="equal">
      <formula>5</formula>
    </cfRule>
    <cfRule type="cellIs" dxfId="238" priority="32" operator="equal">
      <formula>4</formula>
    </cfRule>
    <cfRule type="cellIs" dxfId="237" priority="33" operator="equal">
      <formula>3</formula>
    </cfRule>
    <cfRule type="cellIs" dxfId="236" priority="34" operator="equal">
      <formula>2</formula>
    </cfRule>
  </conditionalFormatting>
  <conditionalFormatting sqref="AD7:AD12 AD16">
    <cfRule type="cellIs" dxfId="235" priority="30" operator="equal">
      <formula>0</formula>
    </cfRule>
  </conditionalFormatting>
  <conditionalFormatting sqref="AD6:AD16">
    <cfRule type="containsText" dxfId="234" priority="29" operator="containsText" text="5-">
      <formula>NOT(ISERROR(SEARCH("5-",AD6)))</formula>
    </cfRule>
  </conditionalFormatting>
  <conditionalFormatting sqref="U18:U26">
    <cfRule type="cellIs" dxfId="233" priority="28" operator="equal">
      <formula>0</formula>
    </cfRule>
  </conditionalFormatting>
  <conditionalFormatting sqref="U18:U26">
    <cfRule type="cellIs" dxfId="232" priority="24" operator="equal">
      <formula>5</formula>
    </cfRule>
    <cfRule type="cellIs" dxfId="231" priority="25" operator="equal">
      <formula>4</formula>
    </cfRule>
    <cfRule type="cellIs" dxfId="230" priority="26" operator="equal">
      <formula>3</formula>
    </cfRule>
    <cfRule type="cellIs" dxfId="229" priority="27" operator="equal">
      <formula>2</formula>
    </cfRule>
  </conditionalFormatting>
  <conditionalFormatting sqref="U19:U24">
    <cfRule type="cellIs" dxfId="228" priority="23" operator="equal">
      <formula>0</formula>
    </cfRule>
  </conditionalFormatting>
  <conditionalFormatting sqref="U18:U26">
    <cfRule type="containsText" dxfId="227" priority="22" operator="containsText" text="5-">
      <formula>NOT(ISERROR(SEARCH("5-",U18)))</formula>
    </cfRule>
  </conditionalFormatting>
  <conditionalFormatting sqref="U6:U16">
    <cfRule type="cellIs" dxfId="226" priority="21" operator="equal">
      <formula>0</formula>
    </cfRule>
  </conditionalFormatting>
  <conditionalFormatting sqref="U6:U16">
    <cfRule type="cellIs" dxfId="225" priority="17" operator="equal">
      <formula>5</formula>
    </cfRule>
    <cfRule type="cellIs" dxfId="224" priority="18" operator="equal">
      <formula>4</formula>
    </cfRule>
    <cfRule type="cellIs" dxfId="223" priority="19" operator="equal">
      <formula>3</formula>
    </cfRule>
    <cfRule type="cellIs" dxfId="222" priority="20" operator="equal">
      <formula>2</formula>
    </cfRule>
  </conditionalFormatting>
  <conditionalFormatting sqref="U7:U12 U16">
    <cfRule type="cellIs" dxfId="221" priority="16" operator="equal">
      <formula>0</formula>
    </cfRule>
  </conditionalFormatting>
  <conditionalFormatting sqref="U6:U16">
    <cfRule type="containsText" dxfId="220" priority="15" operator="containsText" text="5-">
      <formula>NOT(ISERROR(SEARCH("5-",U6)))</formula>
    </cfRule>
  </conditionalFormatting>
  <conditionalFormatting sqref="L18:L26">
    <cfRule type="cellIs" dxfId="219" priority="14" operator="equal">
      <formula>0</formula>
    </cfRule>
  </conditionalFormatting>
  <conditionalFormatting sqref="L18:L26">
    <cfRule type="cellIs" dxfId="218" priority="10" operator="equal">
      <formula>5</formula>
    </cfRule>
    <cfRule type="cellIs" dxfId="217" priority="11" operator="equal">
      <formula>4</formula>
    </cfRule>
    <cfRule type="cellIs" dxfId="216" priority="12" operator="equal">
      <formula>3</formula>
    </cfRule>
    <cfRule type="cellIs" dxfId="215" priority="13" operator="equal">
      <formula>2</formula>
    </cfRule>
  </conditionalFormatting>
  <conditionalFormatting sqref="L19:L24">
    <cfRule type="cellIs" dxfId="214" priority="9" operator="equal">
      <formula>0</formula>
    </cfRule>
  </conditionalFormatting>
  <conditionalFormatting sqref="L18:L26">
    <cfRule type="containsText" dxfId="213" priority="8" operator="containsText" text="5-">
      <formula>NOT(ISERROR(SEARCH("5-",L18)))</formula>
    </cfRule>
  </conditionalFormatting>
  <conditionalFormatting sqref="L6:L16">
    <cfRule type="cellIs" dxfId="212" priority="7" operator="equal">
      <formula>0</formula>
    </cfRule>
  </conditionalFormatting>
  <conditionalFormatting sqref="L6:L16">
    <cfRule type="cellIs" dxfId="211" priority="3" operator="equal">
      <formula>5</formula>
    </cfRule>
    <cfRule type="cellIs" dxfId="210" priority="4" operator="equal">
      <formula>4</formula>
    </cfRule>
    <cfRule type="cellIs" dxfId="209" priority="5" operator="equal">
      <formula>3</formula>
    </cfRule>
    <cfRule type="cellIs" dxfId="208" priority="6" operator="equal">
      <formula>2</formula>
    </cfRule>
  </conditionalFormatting>
  <conditionalFormatting sqref="L7:L12 L16">
    <cfRule type="cellIs" dxfId="207" priority="2" operator="equal">
      <formula>0</formula>
    </cfRule>
  </conditionalFormatting>
  <conditionalFormatting sqref="L6:L16">
    <cfRule type="containsText" dxfId="206" priority="1" operator="containsText" text="5-">
      <formula>NOT(ISERROR(SEARCH("5-",L6)))</formula>
    </cfRule>
  </conditionalFormatting>
  <pageMargins left="0.39370078740157483" right="0.39370078740157483" top="0.39370078740157483" bottom="0.39370078740157483" header="0.31496062992125984" footer="0.31496062992125984"/>
  <pageSetup paperSize="132" scale="65" fitToWidth="3" orientation="landscape" horizontalDpi="300" verticalDpi="300" r:id="rId1"/>
  <colBreaks count="2" manualBreakCount="2">
    <brk id="21" max="25" man="1"/>
    <brk id="39" max="2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5" stopIfTrue="1" operator="containsText" id="{4102E750-C1A9-4695-94AF-067438B4488F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6" stopIfTrue="1" operator="containsText" id="{6DC4D112-A5FE-40F3-82B5-B6BB5F880C09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AQ16:AS16 AH16:AJ16 Y16:AA16 P16:R16 G16:I16 AZ18:BB27 AZ6:BB16 AQ18:AS26 AQ7:AS7 AH18:AJ26 AH7:AJ7 Y18:AA26 Y7:AA7 P18:R26 P7:R7 G18:I26 G7:I7</xm:sqref>
        </x14:conditionalFormatting>
        <x14:conditionalFormatting xmlns:xm="http://schemas.microsoft.com/office/excel/2006/main">
          <x14:cfRule type="containsText" priority="269" stopIfTrue="1" operator="containsText" id="{363115A5-B03B-43F4-ACB3-2A05E402E8A6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70" stopIfTrue="1" operator="containsText" id="{0A084E8C-575B-41B2-8B1C-E8D9D9914AF8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AQ6:AS15</xm:sqref>
        </x14:conditionalFormatting>
        <x14:conditionalFormatting xmlns:xm="http://schemas.microsoft.com/office/excel/2006/main">
          <x14:cfRule type="containsText" priority="263" stopIfTrue="1" operator="containsText" id="{F57F77C1-6ECB-40B2-8D77-EB4C05C1471E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64" stopIfTrue="1" operator="containsText" id="{F828937B-789B-42EE-8398-E4996E00B235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AH6:AJ15</xm:sqref>
        </x14:conditionalFormatting>
        <x14:conditionalFormatting xmlns:xm="http://schemas.microsoft.com/office/excel/2006/main">
          <x14:cfRule type="containsText" priority="257" stopIfTrue="1" operator="containsText" id="{8E530286-39CF-45CD-BCA4-24A22C16656E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58" stopIfTrue="1" operator="containsText" id="{A3E5FD26-965C-42CC-8030-C564DC7FEEF2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Y6:AA15</xm:sqref>
        </x14:conditionalFormatting>
        <x14:conditionalFormatting xmlns:xm="http://schemas.microsoft.com/office/excel/2006/main">
          <x14:cfRule type="containsText" priority="251" stopIfTrue="1" operator="containsText" id="{48788089-5C74-4CF1-865F-9578076AC9DF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52" stopIfTrue="1" operator="containsText" id="{D4955CB9-69DE-4556-B4B9-AED8DD2CB754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P6:R15</xm:sqref>
        </x14:conditionalFormatting>
        <x14:conditionalFormatting xmlns:xm="http://schemas.microsoft.com/office/excel/2006/main">
          <x14:cfRule type="containsText" priority="245" stopIfTrue="1" operator="containsText" id="{4650A89F-DBF9-4F41-A143-E928E785CF28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46" stopIfTrue="1" operator="containsText" id="{5237582C-6DD6-49F4-87C2-7EE9E984D61A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G6:I15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view="pageBreakPreview" zoomScaleNormal="85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22" sqref="I22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3" width="8.7109375" style="1" hidden="1" customWidth="1"/>
    <col min="4" max="57" width="8.7109375" style="102" customWidth="1"/>
    <col min="58" max="58" width="2.42578125" style="74" customWidth="1"/>
    <col min="59" max="59" width="9.140625" style="1"/>
    <col min="60" max="60" width="2.5703125" style="1" customWidth="1"/>
    <col min="61" max="61" width="9.140625" style="1"/>
    <col min="62" max="62" width="9.140625" style="1" hidden="1" customWidth="1"/>
    <col min="63" max="63" width="9.140625" style="1" customWidth="1"/>
    <col min="64" max="65" width="0" style="1" hidden="1" customWidth="1"/>
    <col min="66" max="66" width="14.140625" style="1" customWidth="1"/>
    <col min="67" max="67" width="22.7109375" style="18" customWidth="1"/>
    <col min="68" max="68" width="73" style="1" customWidth="1"/>
    <col min="69" max="16384" width="9.140625" style="1"/>
  </cols>
  <sheetData>
    <row r="1" spans="1:68" s="149" customFormat="1" ht="110.25" customHeight="1" thickBot="1" x14ac:dyDescent="0.3">
      <c r="A1" s="140">
        <v>7325</v>
      </c>
      <c r="B1" s="141">
        <v>16</v>
      </c>
      <c r="C1" s="142" t="s">
        <v>2</v>
      </c>
      <c r="D1" s="212" t="s">
        <v>128</v>
      </c>
      <c r="E1" s="213"/>
      <c r="F1" s="213"/>
      <c r="G1" s="213"/>
      <c r="H1" s="213"/>
      <c r="I1" s="213"/>
      <c r="J1" s="213"/>
      <c r="K1" s="213"/>
      <c r="L1" s="214"/>
      <c r="M1" s="212" t="s">
        <v>129</v>
      </c>
      <c r="N1" s="213"/>
      <c r="O1" s="213"/>
      <c r="P1" s="213"/>
      <c r="Q1" s="213"/>
      <c r="R1" s="213"/>
      <c r="S1" s="213"/>
      <c r="T1" s="213"/>
      <c r="U1" s="214"/>
      <c r="V1" s="212" t="s">
        <v>130</v>
      </c>
      <c r="W1" s="213"/>
      <c r="X1" s="213"/>
      <c r="Y1" s="213"/>
      <c r="Z1" s="213"/>
      <c r="AA1" s="213"/>
      <c r="AB1" s="213"/>
      <c r="AC1" s="213"/>
      <c r="AD1" s="214"/>
      <c r="AE1" s="212" t="s">
        <v>131</v>
      </c>
      <c r="AF1" s="213"/>
      <c r="AG1" s="213"/>
      <c r="AH1" s="213"/>
      <c r="AI1" s="213"/>
      <c r="AJ1" s="213"/>
      <c r="AK1" s="213"/>
      <c r="AL1" s="213"/>
      <c r="AM1" s="214"/>
      <c r="AN1" s="212" t="s">
        <v>132</v>
      </c>
      <c r="AO1" s="213"/>
      <c r="AP1" s="213"/>
      <c r="AQ1" s="213"/>
      <c r="AR1" s="213"/>
      <c r="AS1" s="213"/>
      <c r="AT1" s="213"/>
      <c r="AU1" s="213"/>
      <c r="AV1" s="214"/>
      <c r="AW1" s="212" t="s">
        <v>133</v>
      </c>
      <c r="AX1" s="213"/>
      <c r="AY1" s="213"/>
      <c r="AZ1" s="213"/>
      <c r="BA1" s="213"/>
      <c r="BB1" s="213"/>
      <c r="BC1" s="213"/>
      <c r="BD1" s="213"/>
      <c r="BE1" s="214"/>
      <c r="BF1" s="143"/>
      <c r="BG1" s="144" t="s">
        <v>6</v>
      </c>
      <c r="BH1" s="144"/>
      <c r="BI1" s="145" t="s">
        <v>95</v>
      </c>
      <c r="BJ1" s="142"/>
      <c r="BK1" s="142" t="s">
        <v>2</v>
      </c>
      <c r="BL1" s="146" t="s">
        <v>96</v>
      </c>
      <c r="BM1" s="142"/>
      <c r="BN1" s="142" t="s">
        <v>76</v>
      </c>
      <c r="BO1" s="147"/>
      <c r="BP1" s="148" t="s">
        <v>134</v>
      </c>
    </row>
    <row r="2" spans="1:68" s="2" customFormat="1" ht="15" customHeight="1" thickBot="1" x14ac:dyDescent="0.25">
      <c r="A2" s="135"/>
      <c r="B2" s="135"/>
      <c r="C2" s="80"/>
      <c r="D2" s="215" t="s">
        <v>127</v>
      </c>
      <c r="E2" s="216"/>
      <c r="F2" s="136"/>
      <c r="G2" s="137"/>
      <c r="H2" s="137"/>
      <c r="I2" s="137"/>
      <c r="J2" s="137"/>
      <c r="K2" s="137"/>
      <c r="L2" s="138"/>
      <c r="M2" s="215" t="s">
        <v>127</v>
      </c>
      <c r="N2" s="216"/>
      <c r="O2" s="136"/>
      <c r="P2" s="137"/>
      <c r="Q2" s="137"/>
      <c r="R2" s="137"/>
      <c r="S2" s="137"/>
      <c r="T2" s="137"/>
      <c r="U2" s="138"/>
      <c r="V2" s="215" t="s">
        <v>127</v>
      </c>
      <c r="W2" s="216"/>
      <c r="X2" s="136"/>
      <c r="Y2" s="137"/>
      <c r="Z2" s="137"/>
      <c r="AA2" s="137"/>
      <c r="AB2" s="137"/>
      <c r="AC2" s="137"/>
      <c r="AD2" s="138"/>
      <c r="AE2" s="215" t="s">
        <v>127</v>
      </c>
      <c r="AF2" s="216"/>
      <c r="AG2" s="136"/>
      <c r="AH2" s="137"/>
      <c r="AI2" s="137"/>
      <c r="AJ2" s="137"/>
      <c r="AK2" s="137"/>
      <c r="AL2" s="137"/>
      <c r="AM2" s="138"/>
      <c r="AN2" s="215" t="s">
        <v>127</v>
      </c>
      <c r="AO2" s="216"/>
      <c r="AP2" s="136"/>
      <c r="AQ2" s="137"/>
      <c r="AR2" s="137"/>
      <c r="AS2" s="137"/>
      <c r="AT2" s="137"/>
      <c r="AU2" s="137"/>
      <c r="AV2" s="138"/>
      <c r="AW2" s="215" t="s">
        <v>127</v>
      </c>
      <c r="AX2" s="216"/>
      <c r="AY2" s="136"/>
      <c r="AZ2" s="137"/>
      <c r="BA2" s="137"/>
      <c r="BB2" s="137"/>
      <c r="BC2" s="137"/>
      <c r="BD2" s="137"/>
      <c r="BE2" s="138"/>
      <c r="BF2" s="150"/>
      <c r="BG2" s="151"/>
      <c r="BH2" s="151"/>
      <c r="BI2" s="151"/>
      <c r="BJ2" s="151"/>
      <c r="BK2" s="151"/>
      <c r="BL2" s="152"/>
      <c r="BM2" s="139"/>
      <c r="BN2" s="139"/>
      <c r="BO2" s="60"/>
    </row>
    <row r="3" spans="1:68" s="66" customFormat="1" ht="15" customHeight="1" thickBot="1" x14ac:dyDescent="0.25">
      <c r="A3" s="64" t="s">
        <v>72</v>
      </c>
      <c r="B3" s="64"/>
      <c r="C3" s="81"/>
      <c r="D3" s="111"/>
      <c r="E3" s="112">
        <f>Баллы!$B$15</f>
        <v>1</v>
      </c>
      <c r="F3" s="112">
        <v>6</v>
      </c>
      <c r="G3" s="112"/>
      <c r="H3" s="112"/>
      <c r="I3" s="112"/>
      <c r="J3" s="112"/>
      <c r="K3" s="112"/>
      <c r="L3" s="120">
        <f>Баллы!$B$16</f>
        <v>2</v>
      </c>
      <c r="M3" s="111"/>
      <c r="N3" s="112">
        <f>Баллы!$B$15</f>
        <v>1</v>
      </c>
      <c r="O3" s="112">
        <v>10</v>
      </c>
      <c r="P3" s="112"/>
      <c r="Q3" s="112"/>
      <c r="R3" s="112"/>
      <c r="S3" s="112"/>
      <c r="T3" s="112"/>
      <c r="U3" s="120">
        <f>Баллы!$B$16</f>
        <v>2</v>
      </c>
      <c r="V3" s="111"/>
      <c r="W3" s="112">
        <f>Баллы!$B$15</f>
        <v>1</v>
      </c>
      <c r="X3" s="112">
        <v>7</v>
      </c>
      <c r="Y3" s="112"/>
      <c r="Z3" s="112"/>
      <c r="AA3" s="112"/>
      <c r="AB3" s="112"/>
      <c r="AC3" s="112"/>
      <c r="AD3" s="120">
        <f>Баллы!$B$16</f>
        <v>2</v>
      </c>
      <c r="AE3" s="111"/>
      <c r="AF3" s="112">
        <f>Баллы!$B$15</f>
        <v>1</v>
      </c>
      <c r="AG3" s="112">
        <v>12</v>
      </c>
      <c r="AH3" s="112"/>
      <c r="AI3" s="112"/>
      <c r="AJ3" s="112"/>
      <c r="AK3" s="112"/>
      <c r="AL3" s="112"/>
      <c r="AM3" s="120">
        <f>Баллы!$B$16</f>
        <v>2</v>
      </c>
      <c r="AN3" s="122"/>
      <c r="AO3" s="112">
        <f>Баллы!$B$15</f>
        <v>1</v>
      </c>
      <c r="AP3" s="112">
        <v>8</v>
      </c>
      <c r="AQ3" s="112"/>
      <c r="AR3" s="112"/>
      <c r="AS3" s="112"/>
      <c r="AT3" s="112"/>
      <c r="AU3" s="112"/>
      <c r="AV3" s="120">
        <f>Баллы!$B$16</f>
        <v>2</v>
      </c>
      <c r="AW3" s="122"/>
      <c r="AX3" s="112">
        <f>Баллы!$B$15</f>
        <v>1</v>
      </c>
      <c r="AY3" s="112">
        <v>8</v>
      </c>
      <c r="AZ3" s="112"/>
      <c r="BA3" s="112"/>
      <c r="BB3" s="112"/>
      <c r="BC3" s="112"/>
      <c r="BD3" s="112"/>
      <c r="BE3" s="120">
        <f>Баллы!$B$16</f>
        <v>2</v>
      </c>
      <c r="BF3" s="21"/>
      <c r="BG3" s="21"/>
      <c r="BH3" s="21"/>
      <c r="BI3" s="21"/>
      <c r="BJ3" s="21"/>
      <c r="BK3" s="21"/>
      <c r="BL3" s="65"/>
      <c r="BM3" s="21"/>
      <c r="BN3" s="21"/>
      <c r="BO3" s="21"/>
    </row>
    <row r="4" spans="1:68" s="13" customFormat="1" ht="15.75" thickBot="1" x14ac:dyDescent="0.25">
      <c r="A4" s="57" t="s">
        <v>0</v>
      </c>
      <c r="B4" s="57" t="s">
        <v>1</v>
      </c>
      <c r="C4" s="82"/>
      <c r="D4" s="108" t="s">
        <v>2</v>
      </c>
      <c r="E4" s="113" t="s">
        <v>3</v>
      </c>
      <c r="F4" s="113" t="s">
        <v>141</v>
      </c>
      <c r="G4" s="109" t="s">
        <v>93</v>
      </c>
      <c r="H4" s="109" t="s">
        <v>94</v>
      </c>
      <c r="I4" s="109" t="s">
        <v>8</v>
      </c>
      <c r="J4" s="109" t="s">
        <v>7</v>
      </c>
      <c r="K4" s="109" t="s">
        <v>4</v>
      </c>
      <c r="L4" s="110" t="s">
        <v>3</v>
      </c>
      <c r="M4" s="108" t="s">
        <v>2</v>
      </c>
      <c r="N4" s="113" t="s">
        <v>3</v>
      </c>
      <c r="O4" s="113" t="s">
        <v>141</v>
      </c>
      <c r="P4" s="109" t="s">
        <v>93</v>
      </c>
      <c r="Q4" s="109" t="s">
        <v>94</v>
      </c>
      <c r="R4" s="109" t="s">
        <v>8</v>
      </c>
      <c r="S4" s="109" t="s">
        <v>7</v>
      </c>
      <c r="T4" s="109" t="s">
        <v>4</v>
      </c>
      <c r="U4" s="110" t="s">
        <v>3</v>
      </c>
      <c r="V4" s="108" t="s">
        <v>2</v>
      </c>
      <c r="W4" s="113" t="s">
        <v>3</v>
      </c>
      <c r="X4" s="113" t="s">
        <v>141</v>
      </c>
      <c r="Y4" s="109" t="s">
        <v>93</v>
      </c>
      <c r="Z4" s="109" t="s">
        <v>94</v>
      </c>
      <c r="AA4" s="109" t="s">
        <v>8</v>
      </c>
      <c r="AB4" s="109" t="s">
        <v>7</v>
      </c>
      <c r="AC4" s="109" t="s">
        <v>4</v>
      </c>
      <c r="AD4" s="110" t="s">
        <v>3</v>
      </c>
      <c r="AE4" s="108" t="s">
        <v>2</v>
      </c>
      <c r="AF4" s="113" t="s">
        <v>3</v>
      </c>
      <c r="AG4" s="113" t="s">
        <v>141</v>
      </c>
      <c r="AH4" s="109" t="s">
        <v>93</v>
      </c>
      <c r="AI4" s="109" t="s">
        <v>94</v>
      </c>
      <c r="AJ4" s="109" t="s">
        <v>8</v>
      </c>
      <c r="AK4" s="109" t="s">
        <v>7</v>
      </c>
      <c r="AL4" s="109" t="s">
        <v>4</v>
      </c>
      <c r="AM4" s="110" t="s">
        <v>3</v>
      </c>
      <c r="AN4" s="108" t="s">
        <v>2</v>
      </c>
      <c r="AO4" s="113" t="s">
        <v>3</v>
      </c>
      <c r="AP4" s="113" t="s">
        <v>141</v>
      </c>
      <c r="AQ4" s="109" t="s">
        <v>93</v>
      </c>
      <c r="AR4" s="109" t="s">
        <v>94</v>
      </c>
      <c r="AS4" s="109" t="s">
        <v>8</v>
      </c>
      <c r="AT4" s="109" t="s">
        <v>7</v>
      </c>
      <c r="AU4" s="109" t="s">
        <v>4</v>
      </c>
      <c r="AV4" s="110" t="s">
        <v>3</v>
      </c>
      <c r="AW4" s="108" t="s">
        <v>2</v>
      </c>
      <c r="AX4" s="113" t="s">
        <v>3</v>
      </c>
      <c r="AY4" s="113" t="s">
        <v>141</v>
      </c>
      <c r="AZ4" s="109" t="s">
        <v>93</v>
      </c>
      <c r="BA4" s="109" t="s">
        <v>94</v>
      </c>
      <c r="BB4" s="109" t="s">
        <v>8</v>
      </c>
      <c r="BC4" s="109" t="s">
        <v>7</v>
      </c>
      <c r="BD4" s="109" t="s">
        <v>4</v>
      </c>
      <c r="BE4" s="110" t="s">
        <v>3</v>
      </c>
      <c r="BF4" s="70"/>
      <c r="BG4" s="68"/>
      <c r="BH4" s="68"/>
      <c r="BI4" s="24"/>
      <c r="BJ4" s="56"/>
      <c r="BK4" s="56"/>
      <c r="BL4" s="15"/>
      <c r="BM4" s="56"/>
      <c r="BN4" s="56"/>
      <c r="BO4" s="61"/>
    </row>
    <row r="5" spans="1:68" s="132" customFormat="1" ht="15.75" customHeight="1" thickBot="1" x14ac:dyDescent="0.3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</row>
    <row r="6" spans="1:68" x14ac:dyDescent="0.25">
      <c r="A6" s="17">
        <v>1</v>
      </c>
      <c r="B6" s="114" t="s">
        <v>9</v>
      </c>
      <c r="C6" s="83">
        <f t="shared" ref="C6:C22" si="0">BK6</f>
        <v>18</v>
      </c>
      <c r="D6" s="103">
        <v>7</v>
      </c>
      <c r="E6" s="53">
        <f>INDEX(Баллы!$B$2:$B$15,MATCH(D6,Баллы!$A$2:$A$15,0))</f>
        <v>4</v>
      </c>
      <c r="F6" s="129">
        <f>MOD($A6,F$3)+1</f>
        <v>2</v>
      </c>
      <c r="G6" s="153" t="s">
        <v>146</v>
      </c>
      <c r="H6" s="153" t="s">
        <v>146</v>
      </c>
      <c r="I6" s="153" t="s">
        <v>146</v>
      </c>
      <c r="J6" s="154">
        <v>43893</v>
      </c>
      <c r="K6" s="84"/>
      <c r="L6" s="188">
        <v>5</v>
      </c>
      <c r="M6" s="103">
        <v>7</v>
      </c>
      <c r="N6" s="53">
        <f>INDEX(Баллы!$B$2:$B$15,MATCH(M6,Баллы!$A$2:$A$15,0))</f>
        <v>4</v>
      </c>
      <c r="O6" s="129">
        <f>MOD($A6,O$3)+1</f>
        <v>2</v>
      </c>
      <c r="P6" s="153"/>
      <c r="Q6" s="153" t="s">
        <v>159</v>
      </c>
      <c r="R6" s="153"/>
      <c r="S6" s="84"/>
      <c r="T6" s="84"/>
      <c r="U6" s="188">
        <v>0</v>
      </c>
      <c r="V6" s="103"/>
      <c r="W6" s="53">
        <f>INDEX(Баллы!$B$2:$B$15,MATCH(V6,Баллы!$A$2:$A$15,0))</f>
        <v>0</v>
      </c>
      <c r="X6" s="129">
        <f>MOD($A6,X$3)+1</f>
        <v>2</v>
      </c>
      <c r="Y6" s="153"/>
      <c r="Z6" s="153"/>
      <c r="AA6" s="153"/>
      <c r="AB6" s="84"/>
      <c r="AC6" s="84"/>
      <c r="AD6" s="188">
        <v>0</v>
      </c>
      <c r="AE6" s="103"/>
      <c r="AF6" s="53">
        <f>INDEX(Баллы!$B$2:$B$15,MATCH(AE6,Баллы!$A$2:$A$15,0))</f>
        <v>0</v>
      </c>
      <c r="AG6" s="129">
        <f>MOD($A6,AG$3)+1</f>
        <v>2</v>
      </c>
      <c r="AH6" s="153"/>
      <c r="AI6" s="153"/>
      <c r="AJ6" s="153"/>
      <c r="AK6" s="84"/>
      <c r="AL6" s="84"/>
      <c r="AM6" s="188">
        <v>0</v>
      </c>
      <c r="AN6" s="103"/>
      <c r="AO6" s="53">
        <f>INDEX(Баллы!$B$2:$B$15,MATCH(AN6,Баллы!$A$2:$A$15,0))</f>
        <v>0</v>
      </c>
      <c r="AP6" s="129">
        <f>MOD($A6,AP$3)+1</f>
        <v>2</v>
      </c>
      <c r="AQ6" s="153"/>
      <c r="AR6" s="153"/>
      <c r="AS6" s="153"/>
      <c r="AT6" s="84"/>
      <c r="AU6" s="84"/>
      <c r="AV6" s="188">
        <v>0</v>
      </c>
      <c r="AW6" s="103"/>
      <c r="AX6" s="53">
        <f>INDEX(Баллы!$B$2:$B$15,MATCH(AW6,Баллы!$A$2:$A$15,0))</f>
        <v>0</v>
      </c>
      <c r="AY6" s="129">
        <f>MOD($A6,AY$3)+1</f>
        <v>2</v>
      </c>
      <c r="AZ6" s="153"/>
      <c r="BA6" s="153"/>
      <c r="BB6" s="153"/>
      <c r="BC6" s="84"/>
      <c r="BD6" s="84"/>
      <c r="BE6" s="188">
        <v>0</v>
      </c>
      <c r="BF6" s="71"/>
      <c r="BG6" s="35"/>
      <c r="BH6" s="75"/>
      <c r="BI6" s="55"/>
      <c r="BJ6" s="22">
        <f>IF(BI6="",0,1)</f>
        <v>0</v>
      </c>
      <c r="BK6" s="76">
        <f>W6*$W$3+LEFT(AD6,1)*$AD$3+AF6*$AF$3+LEFT(AM6,1)*$AM$3+AO6*$AO$3+LEFT(AV6,1)*$AV$3+AX6*$AX$3+LEFT(BE6,1)*$BE$3+N6*$N$3+LEFT(U6,1)*$U$3+E6*$E$3+LEFT(L6,1)*$L$3</f>
        <v>18</v>
      </c>
      <c r="BL6" s="22"/>
      <c r="BM6" s="63"/>
      <c r="BN6" s="63"/>
      <c r="BO6" s="62" t="str">
        <f t="shared" ref="BO6:BO22" si="1">B6</f>
        <v>Архипов Д.Е.</v>
      </c>
      <c r="BP6" s="1" t="str">
        <f>INDEX(Долгосрок!$A$2:$A$51,MATCH(B6,Долгосрок!$D$2:$D$51,0))</f>
        <v>14 Алгоритм сортировки «вставкой».</v>
      </c>
    </row>
    <row r="7" spans="1:68" x14ac:dyDescent="0.25">
      <c r="A7" s="4">
        <v>2</v>
      </c>
      <c r="B7" s="200" t="s">
        <v>10</v>
      </c>
      <c r="C7" s="83">
        <f t="shared" si="0"/>
        <v>10</v>
      </c>
      <c r="D7" s="103">
        <v>4</v>
      </c>
      <c r="E7" s="53">
        <f>INDEX(Баллы!$B$2:$B$15,MATCH(D7,Баллы!$A$2:$A$15,0))</f>
        <v>2</v>
      </c>
      <c r="F7" s="129">
        <f t="shared" ref="F7:F22" si="2">MOD($A7,F$3)+1</f>
        <v>3</v>
      </c>
      <c r="G7" s="153" t="s">
        <v>158</v>
      </c>
      <c r="H7" s="153" t="s">
        <v>158</v>
      </c>
      <c r="I7" s="153"/>
      <c r="J7" s="84"/>
      <c r="K7" s="84"/>
      <c r="L7" s="188">
        <v>2</v>
      </c>
      <c r="M7" s="103">
        <v>7</v>
      </c>
      <c r="N7" s="53">
        <f>INDEX(Баллы!$B$2:$B$15,MATCH(M7,Баллы!$A$2:$A$15,0))</f>
        <v>4</v>
      </c>
      <c r="O7" s="129">
        <f t="shared" ref="O7:O22" si="3">MOD($A7,O$3)+1</f>
        <v>3</v>
      </c>
      <c r="P7" s="153"/>
      <c r="Q7" s="153"/>
      <c r="R7" s="153"/>
      <c r="S7" s="84"/>
      <c r="T7" s="84"/>
      <c r="U7" s="188">
        <v>0</v>
      </c>
      <c r="V7" s="103"/>
      <c r="W7" s="53">
        <f>INDEX(Баллы!$B$2:$B$15,MATCH(V7,Баллы!$A$2:$A$15,0))</f>
        <v>0</v>
      </c>
      <c r="X7" s="129">
        <f t="shared" ref="X7:X22" si="4">MOD($A7,X$3)+1</f>
        <v>3</v>
      </c>
      <c r="Y7" s="153"/>
      <c r="Z7" s="153"/>
      <c r="AA7" s="153"/>
      <c r="AB7" s="84"/>
      <c r="AC7" s="84"/>
      <c r="AD7" s="188">
        <v>0</v>
      </c>
      <c r="AE7" s="103"/>
      <c r="AF7" s="53">
        <f>INDEX(Баллы!$B$2:$B$15,MATCH(AE7,Баллы!$A$2:$A$15,0))</f>
        <v>0</v>
      </c>
      <c r="AG7" s="129">
        <f t="shared" ref="AG7:AG22" si="5">MOD($A7,AG$3)+1</f>
        <v>3</v>
      </c>
      <c r="AH7" s="153"/>
      <c r="AI7" s="153"/>
      <c r="AJ7" s="153"/>
      <c r="AK7" s="84"/>
      <c r="AL7" s="84"/>
      <c r="AM7" s="188">
        <v>0</v>
      </c>
      <c r="AN7" s="103"/>
      <c r="AO7" s="53">
        <f>INDEX(Баллы!$B$2:$B$15,MATCH(AN7,Баллы!$A$2:$A$15,0))</f>
        <v>0</v>
      </c>
      <c r="AP7" s="129">
        <f t="shared" ref="AP7:AP22" si="6">MOD($A7,AP$3)+1</f>
        <v>3</v>
      </c>
      <c r="AQ7" s="153"/>
      <c r="AR7" s="153"/>
      <c r="AS7" s="153"/>
      <c r="AT7" s="84"/>
      <c r="AU7" s="84"/>
      <c r="AV7" s="188">
        <v>0</v>
      </c>
      <c r="AW7" s="103"/>
      <c r="AX7" s="53">
        <f>INDEX(Баллы!$B$2:$B$15,MATCH(AW7,Баллы!$A$2:$A$15,0))</f>
        <v>0</v>
      </c>
      <c r="AY7" s="129">
        <f t="shared" ref="AY7:AY22" si="7">MOD($A7,AY$3)+1</f>
        <v>3</v>
      </c>
      <c r="AZ7" s="153"/>
      <c r="BA7" s="153"/>
      <c r="BB7" s="153"/>
      <c r="BC7" s="84"/>
      <c r="BD7" s="84"/>
      <c r="BE7" s="188">
        <v>0</v>
      </c>
      <c r="BF7" s="72"/>
      <c r="BG7" s="36"/>
      <c r="BH7" s="72"/>
      <c r="BI7" s="78"/>
      <c r="BJ7" s="22">
        <f t="shared" ref="BJ7:BJ22" si="8">IF(BI7="",0,1)</f>
        <v>0</v>
      </c>
      <c r="BK7" s="76">
        <f t="shared" ref="BK7:BK22" si="9">W7*$W$3+LEFT(AD7,1)*$AD$3+AF7*$AF$3+LEFT(AM7,1)*$AM$3+AO7*$AO$3+LEFT(AV7,1)*$AV$3+AX7*$AX$3+LEFT(BE7,1)*$BE$3+N7*$N$3+LEFT(U7,1)*$U$3+E7*$E$3+LEFT(L7,1)*$L$3</f>
        <v>10</v>
      </c>
      <c r="BL7" s="9"/>
      <c r="BM7" s="8"/>
      <c r="BN7" s="8"/>
      <c r="BO7" s="62" t="str">
        <f t="shared" si="1"/>
        <v>Главатских А.А.</v>
      </c>
      <c r="BP7" s="1" t="str">
        <f>INDEX(Долгосрок!$A$2:$A$51,MATCH(B7,Долгосрок!$D$2:$D$51,0))</f>
        <v>4 В-дерево.</v>
      </c>
    </row>
    <row r="8" spans="1:68" x14ac:dyDescent="0.25">
      <c r="A8" s="94">
        <v>9</v>
      </c>
      <c r="B8" s="115" t="s">
        <v>17</v>
      </c>
      <c r="C8" s="83">
        <f t="shared" ref="C8:C13" si="10">BK8</f>
        <v>17</v>
      </c>
      <c r="D8" s="103">
        <v>7</v>
      </c>
      <c r="E8" s="53">
        <f>INDEX(Баллы!$B$2:$B$15,MATCH(D8,Баллы!$A$2:$A$15,0))</f>
        <v>4</v>
      </c>
      <c r="F8" s="129">
        <f t="shared" ref="F8:F13" si="11">MOD($A8,F$3)+1</f>
        <v>4</v>
      </c>
      <c r="G8" s="153" t="s">
        <v>158</v>
      </c>
      <c r="H8" s="153" t="s">
        <v>146</v>
      </c>
      <c r="I8" s="153" t="s">
        <v>146</v>
      </c>
      <c r="J8" s="154">
        <v>43893</v>
      </c>
      <c r="K8" s="84">
        <v>2</v>
      </c>
      <c r="L8" s="188">
        <v>5</v>
      </c>
      <c r="M8" s="103">
        <v>6</v>
      </c>
      <c r="N8" s="53">
        <f>INDEX(Баллы!$B$2:$B$15,MATCH(M8,Баллы!$A$2:$A$15,0))</f>
        <v>3</v>
      </c>
      <c r="O8" s="129">
        <f t="shared" ref="O8:O13" si="12">MOD($A8,O$3)+1</f>
        <v>10</v>
      </c>
      <c r="P8" s="153"/>
      <c r="Q8" s="153"/>
      <c r="R8" s="153"/>
      <c r="S8" s="84"/>
      <c r="T8" s="84"/>
      <c r="U8" s="188">
        <v>0</v>
      </c>
      <c r="V8" s="103"/>
      <c r="W8" s="53">
        <f>INDEX(Баллы!$B$2:$B$15,MATCH(V8,Баллы!$A$2:$A$15,0))</f>
        <v>0</v>
      </c>
      <c r="X8" s="129">
        <f t="shared" ref="X8:X13" si="13">MOD($A8,X$3)+1</f>
        <v>3</v>
      </c>
      <c r="Y8" s="153"/>
      <c r="Z8" s="153"/>
      <c r="AA8" s="153"/>
      <c r="AB8" s="84"/>
      <c r="AC8" s="84"/>
      <c r="AD8" s="188">
        <v>0</v>
      </c>
      <c r="AE8" s="103"/>
      <c r="AF8" s="53">
        <f>INDEX(Баллы!$B$2:$B$15,MATCH(AE8,Баллы!$A$2:$A$15,0))</f>
        <v>0</v>
      </c>
      <c r="AG8" s="129">
        <f t="shared" ref="AG8:AG13" si="14">MOD($A8,AG$3)+1</f>
        <v>10</v>
      </c>
      <c r="AH8" s="153"/>
      <c r="AI8" s="153"/>
      <c r="AJ8" s="153"/>
      <c r="AK8" s="84"/>
      <c r="AL8" s="84"/>
      <c r="AM8" s="188">
        <v>0</v>
      </c>
      <c r="AN8" s="103"/>
      <c r="AO8" s="53">
        <f>INDEX(Баллы!$B$2:$B$15,MATCH(AN8,Баллы!$A$2:$A$15,0))</f>
        <v>0</v>
      </c>
      <c r="AP8" s="129">
        <f t="shared" ref="AP8:AP13" si="15">MOD($A8,AP$3)+1</f>
        <v>2</v>
      </c>
      <c r="AQ8" s="153"/>
      <c r="AR8" s="153"/>
      <c r="AS8" s="153"/>
      <c r="AT8" s="84"/>
      <c r="AU8" s="84"/>
      <c r="AV8" s="188">
        <v>0</v>
      </c>
      <c r="AW8" s="103"/>
      <c r="AX8" s="53">
        <f>INDEX(Баллы!$B$2:$B$15,MATCH(AW8,Баллы!$A$2:$A$15,0))</f>
        <v>0</v>
      </c>
      <c r="AY8" s="129">
        <f t="shared" ref="AY8:AY13" si="16">MOD($A8,AY$3)+1</f>
        <v>2</v>
      </c>
      <c r="AZ8" s="153"/>
      <c r="BA8" s="153"/>
      <c r="BB8" s="153"/>
      <c r="BC8" s="84"/>
      <c r="BD8" s="84"/>
      <c r="BE8" s="188">
        <v>0</v>
      </c>
      <c r="BF8" s="72"/>
      <c r="BG8" s="36"/>
      <c r="BH8" s="72"/>
      <c r="BI8" s="78"/>
      <c r="BJ8" s="22">
        <f t="shared" ref="BJ8:BJ13" si="17">IF(BI8="",0,1)</f>
        <v>0</v>
      </c>
      <c r="BK8" s="76">
        <f t="shared" ref="BK8:BK13" si="18">W8*$W$3+LEFT(AD8,1)*$AD$3+AF8*$AF$3+LEFT(AM8,1)*$AM$3+AO8*$AO$3+LEFT(AV8,1)*$AV$3+AX8*$AX$3+LEFT(BE8,1)*$BE$3+N8*$N$3+LEFT(U8,1)*$U$3+E8*$E$3+LEFT(L8,1)*$L$3</f>
        <v>17</v>
      </c>
      <c r="BL8" s="9"/>
      <c r="BM8" s="8"/>
      <c r="BN8" s="8"/>
      <c r="BO8" s="62" t="str">
        <f t="shared" ref="BO8:BO13" si="19">B8</f>
        <v>Кекеев Д.Э.</v>
      </c>
      <c r="BP8" s="1" t="str">
        <f>INDEX(Долгосрок!$A$2:$A$51,MATCH(B8,Долгосрок!$D$2:$D$51,0))</f>
        <v>26 Построение минимального остовного дерева. Алгоритм Прима.</v>
      </c>
    </row>
    <row r="9" spans="1:68" x14ac:dyDescent="0.25">
      <c r="A9" s="94">
        <v>10</v>
      </c>
      <c r="B9" s="115" t="s">
        <v>18</v>
      </c>
      <c r="C9" s="83">
        <f t="shared" si="10"/>
        <v>16</v>
      </c>
      <c r="D9" s="103">
        <v>7</v>
      </c>
      <c r="E9" s="53">
        <f>INDEX(Баллы!$B$2:$B$15,MATCH(D9,Баллы!$A$2:$A$15,0))</f>
        <v>4</v>
      </c>
      <c r="F9" s="129">
        <f t="shared" si="11"/>
        <v>5</v>
      </c>
      <c r="G9" s="153" t="s">
        <v>158</v>
      </c>
      <c r="H9" s="153" t="s">
        <v>146</v>
      </c>
      <c r="I9" s="153" t="s">
        <v>146</v>
      </c>
      <c r="J9" s="154">
        <v>43893</v>
      </c>
      <c r="K9" s="84">
        <v>2</v>
      </c>
      <c r="L9" s="188">
        <v>5</v>
      </c>
      <c r="M9" s="103">
        <v>4</v>
      </c>
      <c r="N9" s="53">
        <f>INDEX(Баллы!$B$2:$B$15,MATCH(M9,Баллы!$A$2:$A$15,0))</f>
        <v>2</v>
      </c>
      <c r="O9" s="129">
        <f t="shared" si="12"/>
        <v>1</v>
      </c>
      <c r="P9" s="153"/>
      <c r="Q9" s="153"/>
      <c r="R9" s="153"/>
      <c r="S9" s="84"/>
      <c r="T9" s="84"/>
      <c r="U9" s="188">
        <v>0</v>
      </c>
      <c r="V9" s="103"/>
      <c r="W9" s="53">
        <f>INDEX(Баллы!$B$2:$B$15,MATCH(V9,Баллы!$A$2:$A$15,0))</f>
        <v>0</v>
      </c>
      <c r="X9" s="129">
        <f t="shared" si="13"/>
        <v>4</v>
      </c>
      <c r="Y9" s="153"/>
      <c r="Z9" s="153"/>
      <c r="AA9" s="153"/>
      <c r="AB9" s="84"/>
      <c r="AC9" s="84"/>
      <c r="AD9" s="188">
        <v>0</v>
      </c>
      <c r="AE9" s="103"/>
      <c r="AF9" s="53">
        <f>INDEX(Баллы!$B$2:$B$15,MATCH(AE9,Баллы!$A$2:$A$15,0))</f>
        <v>0</v>
      </c>
      <c r="AG9" s="129">
        <f t="shared" si="14"/>
        <v>11</v>
      </c>
      <c r="AH9" s="153"/>
      <c r="AI9" s="153"/>
      <c r="AJ9" s="153"/>
      <c r="AK9" s="84"/>
      <c r="AL9" s="84"/>
      <c r="AM9" s="188">
        <v>0</v>
      </c>
      <c r="AN9" s="103"/>
      <c r="AO9" s="53">
        <f>INDEX(Баллы!$B$2:$B$15,MATCH(AN9,Баллы!$A$2:$A$15,0))</f>
        <v>0</v>
      </c>
      <c r="AP9" s="129">
        <f t="shared" si="15"/>
        <v>3</v>
      </c>
      <c r="AQ9" s="153"/>
      <c r="AR9" s="153"/>
      <c r="AS9" s="153"/>
      <c r="AT9" s="84"/>
      <c r="AU9" s="84"/>
      <c r="AV9" s="188">
        <v>0</v>
      </c>
      <c r="AW9" s="103"/>
      <c r="AX9" s="53">
        <f>INDEX(Баллы!$B$2:$B$15,MATCH(AW9,Баллы!$A$2:$A$15,0))</f>
        <v>0</v>
      </c>
      <c r="AY9" s="129">
        <f t="shared" si="16"/>
        <v>3</v>
      </c>
      <c r="AZ9" s="153"/>
      <c r="BA9" s="153"/>
      <c r="BB9" s="153"/>
      <c r="BC9" s="84"/>
      <c r="BD9" s="84"/>
      <c r="BE9" s="188">
        <v>0</v>
      </c>
      <c r="BF9" s="72"/>
      <c r="BG9" s="36"/>
      <c r="BH9" s="72"/>
      <c r="BI9" s="78"/>
      <c r="BJ9" s="22">
        <f t="shared" si="17"/>
        <v>0</v>
      </c>
      <c r="BK9" s="76">
        <f t="shared" si="18"/>
        <v>16</v>
      </c>
      <c r="BL9" s="9"/>
      <c r="BM9" s="8"/>
      <c r="BN9" s="8"/>
      <c r="BO9" s="62" t="str">
        <f t="shared" si="19"/>
        <v>Кудрявцев А.С.</v>
      </c>
      <c r="BP9" s="1" t="str">
        <f>INDEX(Долгосрок!$A$2:$A$51,MATCH(B9,Долгосрок!$D$2:$D$51,0))</f>
        <v>17 Алгоритм пирамидальной сортировки.</v>
      </c>
    </row>
    <row r="10" spans="1:68" x14ac:dyDescent="0.25">
      <c r="A10" s="52">
        <v>14</v>
      </c>
      <c r="B10" s="116" t="s">
        <v>22</v>
      </c>
      <c r="C10" s="83">
        <f t="shared" si="10"/>
        <v>17</v>
      </c>
      <c r="D10" s="103">
        <v>7</v>
      </c>
      <c r="E10" s="53">
        <f>INDEX(Баллы!$B$2:$B$15,MATCH(D10,Баллы!$A$2:$A$15,0))</f>
        <v>4</v>
      </c>
      <c r="F10" s="129">
        <f t="shared" si="11"/>
        <v>3</v>
      </c>
      <c r="G10" s="153" t="s">
        <v>146</v>
      </c>
      <c r="H10" s="153" t="s">
        <v>146</v>
      </c>
      <c r="I10" s="153" t="s">
        <v>146</v>
      </c>
      <c r="J10" s="154">
        <v>43893</v>
      </c>
      <c r="K10" s="84"/>
      <c r="L10" s="188">
        <v>5</v>
      </c>
      <c r="M10" s="103">
        <v>5</v>
      </c>
      <c r="N10" s="53">
        <f>INDEX(Баллы!$B$2:$B$15,MATCH(M10,Баллы!$A$2:$A$15,0))</f>
        <v>3</v>
      </c>
      <c r="O10" s="129">
        <f t="shared" si="12"/>
        <v>5</v>
      </c>
      <c r="P10" s="153"/>
      <c r="Q10" s="153"/>
      <c r="R10" s="153"/>
      <c r="S10" s="84"/>
      <c r="T10" s="84"/>
      <c r="U10" s="188">
        <v>0</v>
      </c>
      <c r="V10" s="103"/>
      <c r="W10" s="53">
        <f>INDEX(Баллы!$B$2:$B$15,MATCH(V10,Баллы!$A$2:$A$15,0))</f>
        <v>0</v>
      </c>
      <c r="X10" s="129">
        <f t="shared" si="13"/>
        <v>1</v>
      </c>
      <c r="Y10" s="153"/>
      <c r="Z10" s="153"/>
      <c r="AA10" s="153"/>
      <c r="AB10" s="84"/>
      <c r="AC10" s="84"/>
      <c r="AD10" s="188">
        <v>0</v>
      </c>
      <c r="AE10" s="103"/>
      <c r="AF10" s="53">
        <f>INDEX(Баллы!$B$2:$B$15,MATCH(AE10,Баллы!$A$2:$A$15,0))</f>
        <v>0</v>
      </c>
      <c r="AG10" s="129">
        <f t="shared" si="14"/>
        <v>3</v>
      </c>
      <c r="AH10" s="153"/>
      <c r="AI10" s="153"/>
      <c r="AJ10" s="153"/>
      <c r="AK10" s="84"/>
      <c r="AL10" s="84"/>
      <c r="AM10" s="188">
        <v>0</v>
      </c>
      <c r="AN10" s="103"/>
      <c r="AO10" s="53">
        <f>INDEX(Баллы!$B$2:$B$15,MATCH(AN10,Баллы!$A$2:$A$15,0))</f>
        <v>0</v>
      </c>
      <c r="AP10" s="129">
        <f t="shared" si="15"/>
        <v>7</v>
      </c>
      <c r="AQ10" s="153"/>
      <c r="AR10" s="153"/>
      <c r="AS10" s="153"/>
      <c r="AT10" s="84"/>
      <c r="AU10" s="84"/>
      <c r="AV10" s="188">
        <v>0</v>
      </c>
      <c r="AW10" s="103"/>
      <c r="AX10" s="53">
        <f>INDEX(Баллы!$B$2:$B$15,MATCH(AW10,Баллы!$A$2:$A$15,0))</f>
        <v>0</v>
      </c>
      <c r="AY10" s="129">
        <f t="shared" si="16"/>
        <v>7</v>
      </c>
      <c r="AZ10" s="153"/>
      <c r="BA10" s="153"/>
      <c r="BB10" s="153"/>
      <c r="BC10" s="84"/>
      <c r="BD10" s="84"/>
      <c r="BE10" s="188">
        <v>0</v>
      </c>
      <c r="BF10" s="72"/>
      <c r="BG10" s="36"/>
      <c r="BH10" s="72"/>
      <c r="BI10" s="78"/>
      <c r="BJ10" s="22">
        <f t="shared" si="17"/>
        <v>0</v>
      </c>
      <c r="BK10" s="76">
        <f t="shared" si="18"/>
        <v>17</v>
      </c>
      <c r="BL10" s="9"/>
      <c r="BM10" s="8"/>
      <c r="BN10" s="8"/>
      <c r="BO10" s="62" t="str">
        <f t="shared" si="19"/>
        <v>Садовников Е.Ю.</v>
      </c>
      <c r="BP10" s="1" t="str">
        <f>INDEX(Долгосрок!$A$2:$A$51,MATCH(B10,Долгосрок!$D$2:$D$51,0))</f>
        <v>15 Алгоритм сортировки Шелла.</v>
      </c>
    </row>
    <row r="11" spans="1:68" x14ac:dyDescent="0.25">
      <c r="A11" s="4">
        <v>15</v>
      </c>
      <c r="B11" s="115" t="s">
        <v>23</v>
      </c>
      <c r="C11" s="83">
        <f t="shared" si="10"/>
        <v>19</v>
      </c>
      <c r="D11" s="103">
        <v>9</v>
      </c>
      <c r="E11" s="53">
        <f>INDEX(Баллы!$B$2:$B$15,MATCH(D11,Баллы!$A$2:$A$15,0))</f>
        <v>5</v>
      </c>
      <c r="F11" s="129">
        <f t="shared" si="11"/>
        <v>4</v>
      </c>
      <c r="G11" s="153" t="s">
        <v>146</v>
      </c>
      <c r="H11" s="153" t="s">
        <v>146</v>
      </c>
      <c r="I11" s="153" t="s">
        <v>146</v>
      </c>
      <c r="J11" s="154">
        <v>43893</v>
      </c>
      <c r="K11" s="84">
        <v>4</v>
      </c>
      <c r="L11" s="188">
        <v>5</v>
      </c>
      <c r="M11" s="103">
        <v>8</v>
      </c>
      <c r="N11" s="53">
        <f>INDEX(Баллы!$B$2:$B$15,MATCH(M11,Баллы!$A$2:$A$15,0))</f>
        <v>4</v>
      </c>
      <c r="O11" s="129">
        <f t="shared" si="12"/>
        <v>6</v>
      </c>
      <c r="P11" s="153"/>
      <c r="Q11" s="153"/>
      <c r="R11" s="153"/>
      <c r="S11" s="84"/>
      <c r="T11" s="84"/>
      <c r="U11" s="188">
        <v>0</v>
      </c>
      <c r="V11" s="103"/>
      <c r="W11" s="53">
        <f>INDEX(Баллы!$B$2:$B$15,MATCH(V11,Баллы!$A$2:$A$15,0))</f>
        <v>0</v>
      </c>
      <c r="X11" s="129">
        <f t="shared" si="13"/>
        <v>2</v>
      </c>
      <c r="Y11" s="153"/>
      <c r="Z11" s="153"/>
      <c r="AA11" s="153"/>
      <c r="AB11" s="84"/>
      <c r="AC11" s="84"/>
      <c r="AD11" s="188">
        <v>0</v>
      </c>
      <c r="AE11" s="103"/>
      <c r="AF11" s="53">
        <f>INDEX(Баллы!$B$2:$B$15,MATCH(AE11,Баллы!$A$2:$A$15,0))</f>
        <v>0</v>
      </c>
      <c r="AG11" s="129">
        <f t="shared" si="14"/>
        <v>4</v>
      </c>
      <c r="AH11" s="153"/>
      <c r="AI11" s="153"/>
      <c r="AJ11" s="153"/>
      <c r="AK11" s="84"/>
      <c r="AL11" s="84"/>
      <c r="AM11" s="188">
        <v>0</v>
      </c>
      <c r="AN11" s="103"/>
      <c r="AO11" s="53">
        <f>INDEX(Баллы!$B$2:$B$15,MATCH(AN11,Баллы!$A$2:$A$15,0))</f>
        <v>0</v>
      </c>
      <c r="AP11" s="129">
        <f t="shared" si="15"/>
        <v>8</v>
      </c>
      <c r="AQ11" s="153"/>
      <c r="AR11" s="153"/>
      <c r="AS11" s="153"/>
      <c r="AT11" s="84"/>
      <c r="AU11" s="84"/>
      <c r="AV11" s="188">
        <v>0</v>
      </c>
      <c r="AW11" s="103"/>
      <c r="AX11" s="53">
        <f>INDEX(Баллы!$B$2:$B$15,MATCH(AW11,Баллы!$A$2:$A$15,0))</f>
        <v>0</v>
      </c>
      <c r="AY11" s="129">
        <f t="shared" si="16"/>
        <v>8</v>
      </c>
      <c r="AZ11" s="153"/>
      <c r="BA11" s="153"/>
      <c r="BB11" s="153"/>
      <c r="BC11" s="84"/>
      <c r="BD11" s="84"/>
      <c r="BE11" s="188">
        <v>0</v>
      </c>
      <c r="BF11" s="72"/>
      <c r="BG11" s="36"/>
      <c r="BH11" s="72"/>
      <c r="BI11" s="78"/>
      <c r="BJ11" s="22">
        <f t="shared" si="17"/>
        <v>0</v>
      </c>
      <c r="BK11" s="76">
        <f t="shared" si="18"/>
        <v>19</v>
      </c>
      <c r="BL11" s="9"/>
      <c r="BM11" s="8"/>
      <c r="BN11" s="8"/>
      <c r="BO11" s="62" t="str">
        <f t="shared" si="19"/>
        <v>Шаманский В.Ю.</v>
      </c>
      <c r="BP11" s="1" t="str">
        <f>INDEX(Долгосрок!$A$2:$A$51,MATCH(B11,Долгосрок!$D$2:$D$51,0))</f>
        <v>20 Алгоритм цифровой сортировки.</v>
      </c>
    </row>
    <row r="12" spans="1:68" ht="15.75" thickBot="1" x14ac:dyDescent="0.3">
      <c r="A12" s="4">
        <v>16</v>
      </c>
      <c r="B12" s="200" t="s">
        <v>24</v>
      </c>
      <c r="C12" s="83">
        <f t="shared" si="10"/>
        <v>11</v>
      </c>
      <c r="D12" s="103"/>
      <c r="E12" s="53">
        <v>7</v>
      </c>
      <c r="F12" s="129">
        <f t="shared" si="11"/>
        <v>5</v>
      </c>
      <c r="G12" s="153" t="s">
        <v>158</v>
      </c>
      <c r="H12" s="153" t="s">
        <v>158</v>
      </c>
      <c r="I12" s="153" t="s">
        <v>158</v>
      </c>
      <c r="J12" s="84"/>
      <c r="K12" s="84">
        <v>2</v>
      </c>
      <c r="L12" s="189">
        <v>0</v>
      </c>
      <c r="M12" s="103">
        <v>8</v>
      </c>
      <c r="N12" s="53">
        <f>INDEX(Баллы!$B$2:$B$15,MATCH(M12,Баллы!$A$2:$A$15,0))</f>
        <v>4</v>
      </c>
      <c r="O12" s="129">
        <f t="shared" si="12"/>
        <v>7</v>
      </c>
      <c r="P12" s="153"/>
      <c r="Q12" s="153"/>
      <c r="R12" s="153"/>
      <c r="S12" s="84"/>
      <c r="T12" s="84"/>
      <c r="U12" s="189">
        <v>0</v>
      </c>
      <c r="V12" s="103"/>
      <c r="W12" s="53">
        <f>INDEX(Баллы!$B$2:$B$15,MATCH(V12,Баллы!$A$2:$A$15,0))</f>
        <v>0</v>
      </c>
      <c r="X12" s="129">
        <f t="shared" si="13"/>
        <v>3</v>
      </c>
      <c r="Y12" s="153"/>
      <c r="Z12" s="153"/>
      <c r="AA12" s="153"/>
      <c r="AB12" s="84"/>
      <c r="AC12" s="84"/>
      <c r="AD12" s="189">
        <v>0</v>
      </c>
      <c r="AE12" s="103"/>
      <c r="AF12" s="53">
        <f>INDEX(Баллы!$B$2:$B$15,MATCH(AE12,Баллы!$A$2:$A$15,0))</f>
        <v>0</v>
      </c>
      <c r="AG12" s="129">
        <f t="shared" si="14"/>
        <v>5</v>
      </c>
      <c r="AH12" s="153"/>
      <c r="AI12" s="153"/>
      <c r="AJ12" s="153"/>
      <c r="AK12" s="84"/>
      <c r="AL12" s="84"/>
      <c r="AM12" s="189">
        <v>0</v>
      </c>
      <c r="AN12" s="103"/>
      <c r="AO12" s="53">
        <f>INDEX(Баллы!$B$2:$B$15,MATCH(AN12,Баллы!$A$2:$A$15,0))</f>
        <v>0</v>
      </c>
      <c r="AP12" s="129">
        <f t="shared" si="15"/>
        <v>1</v>
      </c>
      <c r="AQ12" s="153"/>
      <c r="AR12" s="153"/>
      <c r="AS12" s="153"/>
      <c r="AT12" s="84"/>
      <c r="AU12" s="84"/>
      <c r="AV12" s="189">
        <v>0</v>
      </c>
      <c r="AW12" s="103"/>
      <c r="AX12" s="53">
        <f>INDEX(Баллы!$B$2:$B$15,MATCH(AW12,Баллы!$A$2:$A$15,0))</f>
        <v>0</v>
      </c>
      <c r="AY12" s="129">
        <f t="shared" si="16"/>
        <v>1</v>
      </c>
      <c r="AZ12" s="153"/>
      <c r="BA12" s="153"/>
      <c r="BB12" s="153"/>
      <c r="BC12" s="84"/>
      <c r="BD12" s="84"/>
      <c r="BE12" s="189">
        <v>0</v>
      </c>
      <c r="BF12" s="72"/>
      <c r="BG12" s="36"/>
      <c r="BH12" s="72"/>
      <c r="BI12" s="78"/>
      <c r="BJ12" s="22">
        <f t="shared" si="17"/>
        <v>0</v>
      </c>
      <c r="BK12" s="76">
        <f t="shared" si="18"/>
        <v>11</v>
      </c>
      <c r="BL12" s="9"/>
      <c r="BM12" s="8"/>
      <c r="BN12" s="8"/>
      <c r="BO12" s="62" t="str">
        <f t="shared" si="19"/>
        <v>Ширнин С.В.</v>
      </c>
      <c r="BP12" s="1" t="str">
        <f>INDEX(Долгосрок!$A$2:$A$51,MATCH(B12,Долгосрок!$D$2:$D$51,0))</f>
        <v>13 Алгоритм сортировки «обменная».</v>
      </c>
    </row>
    <row r="13" spans="1:68" ht="15.75" thickBot="1" x14ac:dyDescent="0.3">
      <c r="A13" s="5">
        <v>17</v>
      </c>
      <c r="B13" s="201" t="s">
        <v>25</v>
      </c>
      <c r="C13" s="83">
        <f t="shared" si="10"/>
        <v>7</v>
      </c>
      <c r="D13" s="104">
        <v>5</v>
      </c>
      <c r="E13" s="77">
        <f>INDEX(Баллы!$B$2:$B$15,MATCH(D13,Баллы!$A$2:$A$15,0))</f>
        <v>3</v>
      </c>
      <c r="F13" s="129">
        <f t="shared" si="11"/>
        <v>6</v>
      </c>
      <c r="G13" s="153" t="s">
        <v>158</v>
      </c>
      <c r="H13" s="153" t="s">
        <v>158</v>
      </c>
      <c r="I13" s="153" t="s">
        <v>158</v>
      </c>
      <c r="J13" s="84"/>
      <c r="K13" s="84">
        <v>2</v>
      </c>
      <c r="L13" s="188">
        <v>0</v>
      </c>
      <c r="M13" s="104">
        <v>7</v>
      </c>
      <c r="N13" s="77">
        <f>INDEX(Баллы!$B$2:$B$15,MATCH(M13,Баллы!$A$2:$A$15,0))</f>
        <v>4</v>
      </c>
      <c r="O13" s="129">
        <f t="shared" si="12"/>
        <v>8</v>
      </c>
      <c r="P13" s="153"/>
      <c r="Q13" s="153"/>
      <c r="R13" s="153"/>
      <c r="S13" s="105"/>
      <c r="T13" s="105"/>
      <c r="U13" s="188">
        <v>0</v>
      </c>
      <c r="V13" s="104"/>
      <c r="W13" s="77">
        <f>INDEX(Баллы!$B$2:$B$15,MATCH(V13,Баллы!$A$2:$A$15,0))</f>
        <v>0</v>
      </c>
      <c r="X13" s="129">
        <f t="shared" si="13"/>
        <v>4</v>
      </c>
      <c r="Y13" s="153"/>
      <c r="Z13" s="153"/>
      <c r="AA13" s="153"/>
      <c r="AB13" s="105"/>
      <c r="AC13" s="105"/>
      <c r="AD13" s="188">
        <v>0</v>
      </c>
      <c r="AE13" s="104"/>
      <c r="AF13" s="77">
        <f>INDEX(Баллы!$B$2:$B$15,MATCH(AE13,Баллы!$A$2:$A$15,0))</f>
        <v>0</v>
      </c>
      <c r="AG13" s="129">
        <f t="shared" si="14"/>
        <v>6</v>
      </c>
      <c r="AH13" s="153"/>
      <c r="AI13" s="153"/>
      <c r="AJ13" s="153"/>
      <c r="AK13" s="105"/>
      <c r="AL13" s="105"/>
      <c r="AM13" s="188">
        <v>0</v>
      </c>
      <c r="AN13" s="104"/>
      <c r="AO13" s="77">
        <f>INDEX(Баллы!$B$2:$B$15,MATCH(AN13,Баллы!$A$2:$A$15,0))</f>
        <v>0</v>
      </c>
      <c r="AP13" s="129">
        <f t="shared" si="15"/>
        <v>2</v>
      </c>
      <c r="AQ13" s="153"/>
      <c r="AR13" s="153"/>
      <c r="AS13" s="153"/>
      <c r="AT13" s="105"/>
      <c r="AU13" s="105"/>
      <c r="AV13" s="188">
        <v>0</v>
      </c>
      <c r="AW13" s="104"/>
      <c r="AX13" s="77">
        <f>INDEX(Баллы!$B$2:$B$15,MATCH(AW13,Баллы!$A$2:$A$15,0))</f>
        <v>0</v>
      </c>
      <c r="AY13" s="129">
        <f t="shared" si="16"/>
        <v>2</v>
      </c>
      <c r="AZ13" s="153"/>
      <c r="BA13" s="153"/>
      <c r="BB13" s="153"/>
      <c r="BC13" s="105"/>
      <c r="BD13" s="105"/>
      <c r="BE13" s="188">
        <v>0</v>
      </c>
      <c r="BF13" s="73"/>
      <c r="BG13" s="36"/>
      <c r="BH13" s="73"/>
      <c r="BI13" s="79"/>
      <c r="BJ13" s="22">
        <f t="shared" si="17"/>
        <v>0</v>
      </c>
      <c r="BK13" s="76">
        <f t="shared" si="18"/>
        <v>7</v>
      </c>
      <c r="BL13" s="12"/>
      <c r="BM13" s="11"/>
      <c r="BN13" s="11"/>
      <c r="BO13" s="62" t="str">
        <f t="shared" si="19"/>
        <v>Шишкин В.Н.</v>
      </c>
      <c r="BP13" s="1" t="str">
        <f>INDEX(Долгосрок!$A$2:$A$51,MATCH(B13,Долгосрок!$D$2:$D$51,0))</f>
        <v>16 Алгоритм сортировки «выбором».</v>
      </c>
    </row>
    <row r="14" spans="1:68" s="134" customFormat="1" x14ac:dyDescent="0.25">
      <c r="A14" s="130" t="s">
        <v>144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</row>
    <row r="15" spans="1:68" x14ac:dyDescent="0.25">
      <c r="A15" s="94">
        <v>4</v>
      </c>
      <c r="B15" s="115" t="s">
        <v>12</v>
      </c>
      <c r="C15" s="83">
        <f t="shared" si="0"/>
        <v>14</v>
      </c>
      <c r="D15" s="103">
        <v>5</v>
      </c>
      <c r="E15" s="53">
        <f>INDEX(Баллы!$B$2:$B$15,MATCH(D15,Баллы!$A$2:$A$15,0))</f>
        <v>3</v>
      </c>
      <c r="F15" s="129">
        <f t="shared" si="2"/>
        <v>5</v>
      </c>
      <c r="G15" s="153" t="s">
        <v>146</v>
      </c>
      <c r="H15" s="153" t="s">
        <v>146</v>
      </c>
      <c r="I15" s="153"/>
      <c r="J15" s="154">
        <v>43915</v>
      </c>
      <c r="K15" s="84"/>
      <c r="L15" s="188">
        <v>3</v>
      </c>
      <c r="M15" s="103">
        <v>9</v>
      </c>
      <c r="N15" s="53">
        <f>INDEX(Баллы!$B$2:$B$15,MATCH(M15,Баллы!$A$2:$A$15,0))</f>
        <v>5</v>
      </c>
      <c r="O15" s="129">
        <f t="shared" si="3"/>
        <v>5</v>
      </c>
      <c r="P15" s="153"/>
      <c r="Q15" s="153"/>
      <c r="R15" s="153"/>
      <c r="S15" s="84"/>
      <c r="T15" s="84"/>
      <c r="U15" s="188">
        <v>0</v>
      </c>
      <c r="V15" s="103"/>
      <c r="W15" s="53">
        <f>INDEX(Баллы!$B$2:$B$15,MATCH(V15,Баллы!$A$2:$A$15,0))</f>
        <v>0</v>
      </c>
      <c r="X15" s="129">
        <f t="shared" si="4"/>
        <v>5</v>
      </c>
      <c r="Y15" s="153"/>
      <c r="Z15" s="153"/>
      <c r="AA15" s="153"/>
      <c r="AB15" s="84"/>
      <c r="AC15" s="84"/>
      <c r="AD15" s="188">
        <v>0</v>
      </c>
      <c r="AE15" s="103"/>
      <c r="AF15" s="53">
        <f>INDEX(Баллы!$B$2:$B$15,MATCH(AE15,Баллы!$A$2:$A$15,0))</f>
        <v>0</v>
      </c>
      <c r="AG15" s="129">
        <f t="shared" si="5"/>
        <v>5</v>
      </c>
      <c r="AH15" s="153"/>
      <c r="AI15" s="153"/>
      <c r="AJ15" s="153"/>
      <c r="AK15" s="84"/>
      <c r="AL15" s="84"/>
      <c r="AM15" s="188">
        <v>0</v>
      </c>
      <c r="AN15" s="103"/>
      <c r="AO15" s="53">
        <f>INDEX(Баллы!$B$2:$B$15,MATCH(AN15,Баллы!$A$2:$A$15,0))</f>
        <v>0</v>
      </c>
      <c r="AP15" s="129">
        <f t="shared" si="6"/>
        <v>5</v>
      </c>
      <c r="AQ15" s="153"/>
      <c r="AR15" s="153"/>
      <c r="AS15" s="153"/>
      <c r="AT15" s="84"/>
      <c r="AU15" s="84"/>
      <c r="AV15" s="188">
        <v>0</v>
      </c>
      <c r="AW15" s="103"/>
      <c r="AX15" s="53">
        <f>INDEX(Баллы!$B$2:$B$15,MATCH(AW15,Баллы!$A$2:$A$15,0))</f>
        <v>0</v>
      </c>
      <c r="AY15" s="129">
        <f t="shared" si="7"/>
        <v>5</v>
      </c>
      <c r="AZ15" s="153"/>
      <c r="BA15" s="153"/>
      <c r="BB15" s="153"/>
      <c r="BC15" s="84"/>
      <c r="BD15" s="84"/>
      <c r="BE15" s="188">
        <v>0</v>
      </c>
      <c r="BF15" s="72"/>
      <c r="BG15" s="36"/>
      <c r="BH15" s="72"/>
      <c r="BI15" s="78"/>
      <c r="BJ15" s="22">
        <f t="shared" si="8"/>
        <v>0</v>
      </c>
      <c r="BK15" s="76">
        <f t="shared" si="9"/>
        <v>14</v>
      </c>
      <c r="BL15" s="9"/>
      <c r="BM15" s="8"/>
      <c r="BN15" s="8"/>
      <c r="BO15" s="62" t="str">
        <f t="shared" si="1"/>
        <v>Голанов А.С.</v>
      </c>
      <c r="BP15" s="1" t="str">
        <f>INDEX(Долгосрок!$A$2:$A$51,MATCH(B15,Долгосрок!$D$2:$D$51,0))</f>
        <v>5 Оптимальное бинарное дерево поиска.</v>
      </c>
    </row>
    <row r="16" spans="1:68" x14ac:dyDescent="0.25">
      <c r="A16" s="94">
        <v>5</v>
      </c>
      <c r="B16" s="115" t="s">
        <v>13</v>
      </c>
      <c r="C16" s="83">
        <f t="shared" si="0"/>
        <v>16</v>
      </c>
      <c r="D16" s="103">
        <v>7</v>
      </c>
      <c r="E16" s="53">
        <f>INDEX(Баллы!$B$2:$B$15,MATCH(D16,Баллы!$A$2:$A$15,0))</f>
        <v>4</v>
      </c>
      <c r="F16" s="129">
        <f t="shared" si="2"/>
        <v>6</v>
      </c>
      <c r="G16" s="153" t="s">
        <v>146</v>
      </c>
      <c r="H16" s="153" t="s">
        <v>146</v>
      </c>
      <c r="I16" s="153" t="s">
        <v>146</v>
      </c>
      <c r="J16" s="154">
        <v>43895</v>
      </c>
      <c r="K16" s="84"/>
      <c r="L16" s="188">
        <v>4</v>
      </c>
      <c r="M16" s="103">
        <v>8</v>
      </c>
      <c r="N16" s="53">
        <f>INDEX(Баллы!$B$2:$B$15,MATCH(M16,Баллы!$A$2:$A$15,0))</f>
        <v>4</v>
      </c>
      <c r="O16" s="129">
        <f t="shared" si="3"/>
        <v>6</v>
      </c>
      <c r="P16" s="153"/>
      <c r="Q16" s="153"/>
      <c r="R16" s="153"/>
      <c r="S16" s="84"/>
      <c r="T16" s="84"/>
      <c r="U16" s="188">
        <v>0</v>
      </c>
      <c r="V16" s="103"/>
      <c r="W16" s="53">
        <f>INDEX(Баллы!$B$2:$B$15,MATCH(V16,Баллы!$A$2:$A$15,0))</f>
        <v>0</v>
      </c>
      <c r="X16" s="129">
        <f t="shared" si="4"/>
        <v>6</v>
      </c>
      <c r="Y16" s="153"/>
      <c r="Z16" s="153"/>
      <c r="AA16" s="153"/>
      <c r="AB16" s="84"/>
      <c r="AC16" s="84"/>
      <c r="AD16" s="188">
        <v>0</v>
      </c>
      <c r="AE16" s="103"/>
      <c r="AF16" s="53">
        <f>INDEX(Баллы!$B$2:$B$15,MATCH(AE16,Баллы!$A$2:$A$15,0))</f>
        <v>0</v>
      </c>
      <c r="AG16" s="129">
        <f t="shared" si="5"/>
        <v>6</v>
      </c>
      <c r="AH16" s="153"/>
      <c r="AI16" s="153"/>
      <c r="AJ16" s="153"/>
      <c r="AK16" s="84"/>
      <c r="AL16" s="84"/>
      <c r="AM16" s="188">
        <v>0</v>
      </c>
      <c r="AN16" s="103"/>
      <c r="AO16" s="53">
        <f>INDEX(Баллы!$B$2:$B$15,MATCH(AN16,Баллы!$A$2:$A$15,0))</f>
        <v>0</v>
      </c>
      <c r="AP16" s="129">
        <f t="shared" si="6"/>
        <v>6</v>
      </c>
      <c r="AQ16" s="153"/>
      <c r="AR16" s="153"/>
      <c r="AS16" s="153"/>
      <c r="AT16" s="84"/>
      <c r="AU16" s="84"/>
      <c r="AV16" s="188">
        <v>0</v>
      </c>
      <c r="AW16" s="103"/>
      <c r="AX16" s="53">
        <f>INDEX(Баллы!$B$2:$B$15,MATCH(AW16,Баллы!$A$2:$A$15,0))</f>
        <v>0</v>
      </c>
      <c r="AY16" s="129">
        <f t="shared" si="7"/>
        <v>6</v>
      </c>
      <c r="AZ16" s="153"/>
      <c r="BA16" s="153"/>
      <c r="BB16" s="153"/>
      <c r="BC16" s="84"/>
      <c r="BD16" s="84"/>
      <c r="BE16" s="188">
        <v>0</v>
      </c>
      <c r="BF16" s="72"/>
      <c r="BG16" s="36"/>
      <c r="BH16" s="72"/>
      <c r="BI16" s="78"/>
      <c r="BJ16" s="22">
        <f t="shared" si="8"/>
        <v>0</v>
      </c>
      <c r="BK16" s="76">
        <f t="shared" si="9"/>
        <v>16</v>
      </c>
      <c r="BL16" s="9"/>
      <c r="BM16" s="8"/>
      <c r="BN16" s="8"/>
      <c r="BO16" s="62" t="str">
        <f t="shared" si="1"/>
        <v>Долин К.С.</v>
      </c>
      <c r="BP16" s="1" t="str">
        <f>INDEX(Долгосрок!$A$2:$A$51,MATCH(B16,Долгосрок!$D$2:$D$51,0))</f>
        <v>18 Алгоритм сортировки «слиянием».</v>
      </c>
    </row>
    <row r="17" spans="1:68" x14ac:dyDescent="0.25">
      <c r="A17" s="94">
        <v>6</v>
      </c>
      <c r="B17" s="115" t="s">
        <v>14</v>
      </c>
      <c r="C17" s="83">
        <f t="shared" si="0"/>
        <v>12</v>
      </c>
      <c r="D17" s="103">
        <v>4</v>
      </c>
      <c r="E17" s="53">
        <f>INDEX(Баллы!$B$2:$B$15,MATCH(D17,Баллы!$A$2:$A$15,0))</f>
        <v>2</v>
      </c>
      <c r="F17" s="129">
        <f t="shared" si="2"/>
        <v>1</v>
      </c>
      <c r="G17" s="153" t="s">
        <v>146</v>
      </c>
      <c r="H17" s="153" t="s">
        <v>146</v>
      </c>
      <c r="I17" s="153" t="s">
        <v>146</v>
      </c>
      <c r="J17" s="154">
        <v>43907</v>
      </c>
      <c r="K17" s="84"/>
      <c r="L17" s="188">
        <v>4</v>
      </c>
      <c r="M17" s="103">
        <v>4</v>
      </c>
      <c r="N17" s="53">
        <f>INDEX(Баллы!$B$2:$B$15,MATCH(M17,Баллы!$A$2:$A$15,0))</f>
        <v>2</v>
      </c>
      <c r="O17" s="129">
        <f t="shared" si="3"/>
        <v>7</v>
      </c>
      <c r="P17" s="153"/>
      <c r="Q17" s="153"/>
      <c r="R17" s="153"/>
      <c r="S17" s="84"/>
      <c r="T17" s="84"/>
      <c r="U17" s="188">
        <v>0</v>
      </c>
      <c r="V17" s="103"/>
      <c r="W17" s="53">
        <f>INDEX(Баллы!$B$2:$B$15,MATCH(V17,Баллы!$A$2:$A$15,0))</f>
        <v>0</v>
      </c>
      <c r="X17" s="129">
        <f t="shared" si="4"/>
        <v>7</v>
      </c>
      <c r="Y17" s="153"/>
      <c r="Z17" s="153"/>
      <c r="AA17" s="153"/>
      <c r="AB17" s="84"/>
      <c r="AC17" s="84"/>
      <c r="AD17" s="188">
        <v>0</v>
      </c>
      <c r="AE17" s="103"/>
      <c r="AF17" s="53">
        <f>INDEX(Баллы!$B$2:$B$15,MATCH(AE17,Баллы!$A$2:$A$15,0))</f>
        <v>0</v>
      </c>
      <c r="AG17" s="129">
        <f t="shared" si="5"/>
        <v>7</v>
      </c>
      <c r="AH17" s="153"/>
      <c r="AI17" s="153"/>
      <c r="AJ17" s="153"/>
      <c r="AK17" s="84"/>
      <c r="AL17" s="84"/>
      <c r="AM17" s="188">
        <v>0</v>
      </c>
      <c r="AN17" s="103"/>
      <c r="AO17" s="53">
        <f>INDEX(Баллы!$B$2:$B$15,MATCH(AN17,Баллы!$A$2:$A$15,0))</f>
        <v>0</v>
      </c>
      <c r="AP17" s="129">
        <f t="shared" si="6"/>
        <v>7</v>
      </c>
      <c r="AQ17" s="153"/>
      <c r="AR17" s="153"/>
      <c r="AS17" s="153"/>
      <c r="AT17" s="84"/>
      <c r="AU17" s="84"/>
      <c r="AV17" s="188">
        <v>0</v>
      </c>
      <c r="AW17" s="103"/>
      <c r="AX17" s="53">
        <f>INDEX(Баллы!$B$2:$B$15,MATCH(AW17,Баллы!$A$2:$A$15,0))</f>
        <v>0</v>
      </c>
      <c r="AY17" s="129">
        <f t="shared" si="7"/>
        <v>7</v>
      </c>
      <c r="AZ17" s="153"/>
      <c r="BA17" s="153"/>
      <c r="BB17" s="153"/>
      <c r="BC17" s="84"/>
      <c r="BD17" s="84"/>
      <c r="BE17" s="188">
        <v>0</v>
      </c>
      <c r="BF17" s="72"/>
      <c r="BG17" s="36"/>
      <c r="BH17" s="72"/>
      <c r="BI17" s="78"/>
      <c r="BJ17" s="22">
        <f t="shared" si="8"/>
        <v>0</v>
      </c>
      <c r="BK17" s="76">
        <f t="shared" si="9"/>
        <v>12</v>
      </c>
      <c r="BL17" s="9"/>
      <c r="BM17" s="8"/>
      <c r="BN17" s="8"/>
      <c r="BO17" s="62" t="str">
        <f t="shared" si="1"/>
        <v>Жамойдо И.С.</v>
      </c>
      <c r="BP17" s="1" t="str">
        <f>INDEX(Долгосрок!$A$2:$A$51,MATCH(B17,Долгосрок!$D$2:$D$51,0))</f>
        <v>19 Алгоритм быстрой сортировки.</v>
      </c>
    </row>
    <row r="18" spans="1:68" x14ac:dyDescent="0.25">
      <c r="A18" s="94">
        <v>7</v>
      </c>
      <c r="B18" s="115" t="s">
        <v>15</v>
      </c>
      <c r="C18" s="83">
        <f t="shared" si="0"/>
        <v>16</v>
      </c>
      <c r="D18" s="103">
        <v>3</v>
      </c>
      <c r="E18" s="53">
        <f>INDEX(Баллы!$B$2:$B$15,MATCH(D18,Баллы!$A$2:$A$15,0))</f>
        <v>2</v>
      </c>
      <c r="F18" s="129">
        <f t="shared" si="2"/>
        <v>2</v>
      </c>
      <c r="G18" s="153" t="s">
        <v>146</v>
      </c>
      <c r="H18" s="153" t="s">
        <v>146</v>
      </c>
      <c r="I18" s="153" t="s">
        <v>146</v>
      </c>
      <c r="J18" s="154">
        <v>43888</v>
      </c>
      <c r="K18" s="84"/>
      <c r="L18" s="188">
        <v>5</v>
      </c>
      <c r="M18" s="103">
        <v>7</v>
      </c>
      <c r="N18" s="53">
        <f>INDEX(Баллы!$B$2:$B$15,MATCH(M18,Баллы!$A$2:$A$15,0))</f>
        <v>4</v>
      </c>
      <c r="O18" s="129">
        <f t="shared" si="3"/>
        <v>8</v>
      </c>
      <c r="P18" s="153"/>
      <c r="Q18" s="153"/>
      <c r="R18" s="153"/>
      <c r="S18" s="84"/>
      <c r="T18" s="84"/>
      <c r="U18" s="188">
        <v>0</v>
      </c>
      <c r="V18" s="103"/>
      <c r="W18" s="53">
        <f>INDEX(Баллы!$B$2:$B$15,MATCH(V18,Баллы!$A$2:$A$15,0))</f>
        <v>0</v>
      </c>
      <c r="X18" s="129">
        <f t="shared" si="4"/>
        <v>1</v>
      </c>
      <c r="Y18" s="153"/>
      <c r="Z18" s="153"/>
      <c r="AA18" s="153"/>
      <c r="AB18" s="84"/>
      <c r="AC18" s="84"/>
      <c r="AD18" s="188">
        <v>0</v>
      </c>
      <c r="AE18" s="103"/>
      <c r="AF18" s="53">
        <f>INDEX(Баллы!$B$2:$B$15,MATCH(AE18,Баллы!$A$2:$A$15,0))</f>
        <v>0</v>
      </c>
      <c r="AG18" s="129">
        <f t="shared" si="5"/>
        <v>8</v>
      </c>
      <c r="AH18" s="153"/>
      <c r="AI18" s="153"/>
      <c r="AJ18" s="153"/>
      <c r="AK18" s="84"/>
      <c r="AL18" s="84"/>
      <c r="AM18" s="188">
        <v>0</v>
      </c>
      <c r="AN18" s="103"/>
      <c r="AO18" s="53">
        <f>INDEX(Баллы!$B$2:$B$15,MATCH(AN18,Баллы!$A$2:$A$15,0))</f>
        <v>0</v>
      </c>
      <c r="AP18" s="129">
        <f t="shared" si="6"/>
        <v>8</v>
      </c>
      <c r="AQ18" s="153"/>
      <c r="AR18" s="153"/>
      <c r="AS18" s="153"/>
      <c r="AT18" s="84"/>
      <c r="AU18" s="84"/>
      <c r="AV18" s="188">
        <v>0</v>
      </c>
      <c r="AW18" s="103"/>
      <c r="AX18" s="53">
        <f>INDEX(Баллы!$B$2:$B$15,MATCH(AW18,Баллы!$A$2:$A$15,0))</f>
        <v>0</v>
      </c>
      <c r="AY18" s="129">
        <f t="shared" si="7"/>
        <v>8</v>
      </c>
      <c r="AZ18" s="153"/>
      <c r="BA18" s="153"/>
      <c r="BB18" s="153"/>
      <c r="BC18" s="84"/>
      <c r="BD18" s="84"/>
      <c r="BE18" s="188">
        <v>0</v>
      </c>
      <c r="BF18" s="72"/>
      <c r="BG18" s="36"/>
      <c r="BH18" s="72"/>
      <c r="BI18" s="78"/>
      <c r="BJ18" s="22">
        <f t="shared" si="8"/>
        <v>0</v>
      </c>
      <c r="BK18" s="76">
        <f t="shared" si="9"/>
        <v>16</v>
      </c>
      <c r="BL18" s="9"/>
      <c r="BM18" s="8"/>
      <c r="BN18" s="8"/>
      <c r="BO18" s="62" t="str">
        <f t="shared" si="1"/>
        <v>Захматов Г.С.</v>
      </c>
      <c r="BP18" s="1" t="str">
        <f>INDEX(Долгосрок!$A$2:$A$51,MATCH(B18,Долгосрок!$D$2:$D$51,0))</f>
        <v>1 Бинарное дерево.</v>
      </c>
    </row>
    <row r="19" spans="1:68" x14ac:dyDescent="0.25">
      <c r="A19" s="94">
        <v>8</v>
      </c>
      <c r="B19" s="200" t="s">
        <v>16</v>
      </c>
      <c r="C19" s="83">
        <f t="shared" si="0"/>
        <v>6</v>
      </c>
      <c r="D19" s="103">
        <v>7</v>
      </c>
      <c r="E19" s="53">
        <f>INDEX(Баллы!$B$2:$B$15,MATCH(D19,Баллы!$A$2:$A$15,0))</f>
        <v>4</v>
      </c>
      <c r="F19" s="129">
        <f t="shared" si="2"/>
        <v>3</v>
      </c>
      <c r="G19" s="153" t="s">
        <v>158</v>
      </c>
      <c r="H19" s="153"/>
      <c r="I19" s="153"/>
      <c r="J19" s="84"/>
      <c r="K19" s="84"/>
      <c r="L19" s="188">
        <v>0</v>
      </c>
      <c r="M19" s="103">
        <v>4</v>
      </c>
      <c r="N19" s="53">
        <f>INDEX(Баллы!$B$2:$B$15,MATCH(M19,Баллы!$A$2:$A$15,0))</f>
        <v>2</v>
      </c>
      <c r="O19" s="129">
        <f t="shared" si="3"/>
        <v>9</v>
      </c>
      <c r="P19" s="153"/>
      <c r="Q19" s="153"/>
      <c r="R19" s="153"/>
      <c r="S19" s="84"/>
      <c r="T19" s="84"/>
      <c r="U19" s="188">
        <v>0</v>
      </c>
      <c r="V19" s="103"/>
      <c r="W19" s="53">
        <f>INDEX(Баллы!$B$2:$B$15,MATCH(V19,Баллы!$A$2:$A$15,0))</f>
        <v>0</v>
      </c>
      <c r="X19" s="129">
        <f t="shared" si="4"/>
        <v>2</v>
      </c>
      <c r="Y19" s="153"/>
      <c r="Z19" s="153"/>
      <c r="AA19" s="153"/>
      <c r="AB19" s="84"/>
      <c r="AC19" s="84"/>
      <c r="AD19" s="188">
        <v>0</v>
      </c>
      <c r="AE19" s="103"/>
      <c r="AF19" s="53">
        <f>INDEX(Баллы!$B$2:$B$15,MATCH(AE19,Баллы!$A$2:$A$15,0))</f>
        <v>0</v>
      </c>
      <c r="AG19" s="129">
        <f t="shared" si="5"/>
        <v>9</v>
      </c>
      <c r="AH19" s="153"/>
      <c r="AI19" s="153"/>
      <c r="AJ19" s="153"/>
      <c r="AK19" s="84"/>
      <c r="AL19" s="84"/>
      <c r="AM19" s="188">
        <v>0</v>
      </c>
      <c r="AN19" s="103"/>
      <c r="AO19" s="53">
        <f>INDEX(Баллы!$B$2:$B$15,MATCH(AN19,Баллы!$A$2:$A$15,0))</f>
        <v>0</v>
      </c>
      <c r="AP19" s="129">
        <f t="shared" si="6"/>
        <v>1</v>
      </c>
      <c r="AQ19" s="153"/>
      <c r="AR19" s="153"/>
      <c r="AS19" s="153"/>
      <c r="AT19" s="84"/>
      <c r="AU19" s="84"/>
      <c r="AV19" s="188">
        <v>0</v>
      </c>
      <c r="AW19" s="103"/>
      <c r="AX19" s="53">
        <f>INDEX(Баллы!$B$2:$B$15,MATCH(AW19,Баллы!$A$2:$A$15,0))</f>
        <v>0</v>
      </c>
      <c r="AY19" s="129">
        <f t="shared" si="7"/>
        <v>1</v>
      </c>
      <c r="AZ19" s="153"/>
      <c r="BA19" s="153"/>
      <c r="BB19" s="153"/>
      <c r="BC19" s="84"/>
      <c r="BD19" s="84"/>
      <c r="BE19" s="188">
        <v>0</v>
      </c>
      <c r="BF19" s="72"/>
      <c r="BG19" s="36"/>
      <c r="BH19" s="72"/>
      <c r="BI19" s="78"/>
      <c r="BJ19" s="22">
        <f t="shared" si="8"/>
        <v>0</v>
      </c>
      <c r="BK19" s="76">
        <f t="shared" si="9"/>
        <v>6</v>
      </c>
      <c r="BL19" s="9"/>
      <c r="BM19" s="8"/>
      <c r="BN19" s="8"/>
      <c r="BO19" s="62" t="str">
        <f t="shared" si="1"/>
        <v>Карелов Д.И.</v>
      </c>
      <c r="BP19" s="1" t="str">
        <f>INDEX(Долгосрок!$A$2:$A$51,MATCH(B19,Долгосрок!$D$2:$D$51,0))</f>
        <v>7 Хеш-таблица с разрешением коллизий с помощью связных списков.</v>
      </c>
    </row>
    <row r="20" spans="1:68" x14ac:dyDescent="0.25">
      <c r="A20" s="4">
        <v>11</v>
      </c>
      <c r="B20" s="115" t="s">
        <v>19</v>
      </c>
      <c r="C20" s="83">
        <f t="shared" si="0"/>
        <v>13</v>
      </c>
      <c r="D20" s="103">
        <v>7</v>
      </c>
      <c r="E20" s="53">
        <f>INDEX(Баллы!$B$2:$B$15,MATCH(D20,Баллы!$A$2:$A$15,0))</f>
        <v>4</v>
      </c>
      <c r="F20" s="129">
        <f t="shared" si="2"/>
        <v>6</v>
      </c>
      <c r="G20" s="153" t="s">
        <v>146</v>
      </c>
      <c r="H20" s="153" t="s">
        <v>146</v>
      </c>
      <c r="I20" s="153"/>
      <c r="J20" s="154">
        <v>43915</v>
      </c>
      <c r="K20" s="84"/>
      <c r="L20" s="188">
        <v>3</v>
      </c>
      <c r="M20" s="103">
        <v>5</v>
      </c>
      <c r="N20" s="53">
        <f>INDEX(Баллы!$B$2:$B$15,MATCH(M20,Баллы!$A$2:$A$15,0))</f>
        <v>3</v>
      </c>
      <c r="O20" s="129">
        <f t="shared" si="3"/>
        <v>2</v>
      </c>
      <c r="P20" s="153"/>
      <c r="Q20" s="153"/>
      <c r="R20" s="153"/>
      <c r="S20" s="84"/>
      <c r="T20" s="84"/>
      <c r="U20" s="188">
        <v>0</v>
      </c>
      <c r="V20" s="103"/>
      <c r="W20" s="53">
        <f>INDEX(Баллы!$B$2:$B$15,MATCH(V20,Баллы!$A$2:$A$15,0))</f>
        <v>0</v>
      </c>
      <c r="X20" s="129">
        <f t="shared" si="4"/>
        <v>5</v>
      </c>
      <c r="Y20" s="153"/>
      <c r="Z20" s="153"/>
      <c r="AA20" s="153"/>
      <c r="AB20" s="84"/>
      <c r="AC20" s="84"/>
      <c r="AD20" s="188">
        <v>0</v>
      </c>
      <c r="AE20" s="103"/>
      <c r="AF20" s="53">
        <f>INDEX(Баллы!$B$2:$B$15,MATCH(AE20,Баллы!$A$2:$A$15,0))</f>
        <v>0</v>
      </c>
      <c r="AG20" s="129">
        <f t="shared" si="5"/>
        <v>12</v>
      </c>
      <c r="AH20" s="153"/>
      <c r="AI20" s="153"/>
      <c r="AJ20" s="153"/>
      <c r="AK20" s="84"/>
      <c r="AL20" s="84"/>
      <c r="AM20" s="188">
        <v>0</v>
      </c>
      <c r="AN20" s="103"/>
      <c r="AO20" s="53">
        <f>INDEX(Баллы!$B$2:$B$15,MATCH(AN20,Баллы!$A$2:$A$15,0))</f>
        <v>0</v>
      </c>
      <c r="AP20" s="129">
        <f t="shared" si="6"/>
        <v>4</v>
      </c>
      <c r="AQ20" s="153"/>
      <c r="AR20" s="153"/>
      <c r="AS20" s="153"/>
      <c r="AT20" s="84"/>
      <c r="AU20" s="84"/>
      <c r="AV20" s="188">
        <v>0</v>
      </c>
      <c r="AW20" s="103"/>
      <c r="AX20" s="53">
        <f>INDEX(Баллы!$B$2:$B$15,MATCH(AW20,Баллы!$A$2:$A$15,0))</f>
        <v>0</v>
      </c>
      <c r="AY20" s="129">
        <f t="shared" si="7"/>
        <v>4</v>
      </c>
      <c r="AZ20" s="153"/>
      <c r="BA20" s="153"/>
      <c r="BB20" s="153"/>
      <c r="BC20" s="84"/>
      <c r="BD20" s="84"/>
      <c r="BE20" s="188">
        <v>0</v>
      </c>
      <c r="BF20" s="72"/>
      <c r="BG20" s="36"/>
      <c r="BH20" s="72"/>
      <c r="BI20" s="78"/>
      <c r="BJ20" s="22">
        <f t="shared" si="8"/>
        <v>0</v>
      </c>
      <c r="BK20" s="76">
        <f t="shared" si="9"/>
        <v>13</v>
      </c>
      <c r="BL20" s="9"/>
      <c r="BM20" s="8"/>
      <c r="BN20" s="8"/>
      <c r="BO20" s="62" t="str">
        <f t="shared" si="1"/>
        <v>Мощенков А.С.</v>
      </c>
      <c r="BP20" s="1" t="str">
        <f>INDEX(Долгосрок!$A$2:$A$51,MATCH(B20,Долгосрок!$D$2:$D$51,0))</f>
        <v>22 Поиск в глубину в неориентированном графе с помощью матрицы смежности.</v>
      </c>
    </row>
    <row r="21" spans="1:68" ht="15.75" thickBot="1" x14ac:dyDescent="0.3">
      <c r="A21" s="4">
        <v>12</v>
      </c>
      <c r="B21" s="115" t="s">
        <v>20</v>
      </c>
      <c r="C21" s="83">
        <f t="shared" si="0"/>
        <v>12</v>
      </c>
      <c r="D21" s="103">
        <v>5</v>
      </c>
      <c r="E21" s="53">
        <f>INDEX(Баллы!$B$2:$B$15,MATCH(D21,Баллы!$A$2:$A$15,0))</f>
        <v>3</v>
      </c>
      <c r="F21" s="129">
        <f t="shared" si="2"/>
        <v>1</v>
      </c>
      <c r="G21" s="153" t="s">
        <v>146</v>
      </c>
      <c r="H21" s="153" t="s">
        <v>146</v>
      </c>
      <c r="I21" s="153" t="s">
        <v>159</v>
      </c>
      <c r="J21" s="154">
        <v>43915</v>
      </c>
      <c r="K21" s="84"/>
      <c r="L21" s="189">
        <v>3</v>
      </c>
      <c r="M21" s="103">
        <v>5</v>
      </c>
      <c r="N21" s="53">
        <f>INDEX(Баллы!$B$2:$B$15,MATCH(M21,Баллы!$A$2:$A$15,0))</f>
        <v>3</v>
      </c>
      <c r="O21" s="129">
        <f t="shared" si="3"/>
        <v>3</v>
      </c>
      <c r="P21" s="153"/>
      <c r="Q21" s="153"/>
      <c r="R21" s="153"/>
      <c r="S21" s="84"/>
      <c r="T21" s="84"/>
      <c r="U21" s="189">
        <v>0</v>
      </c>
      <c r="V21" s="103"/>
      <c r="W21" s="53">
        <f>INDEX(Баллы!$B$2:$B$15,MATCH(V21,Баллы!$A$2:$A$15,0))</f>
        <v>0</v>
      </c>
      <c r="X21" s="129">
        <f t="shared" si="4"/>
        <v>6</v>
      </c>
      <c r="Y21" s="153"/>
      <c r="Z21" s="153"/>
      <c r="AA21" s="153"/>
      <c r="AB21" s="84"/>
      <c r="AC21" s="84"/>
      <c r="AD21" s="189">
        <v>0</v>
      </c>
      <c r="AE21" s="103"/>
      <c r="AF21" s="53">
        <f>INDEX(Баллы!$B$2:$B$15,MATCH(AE21,Баллы!$A$2:$A$15,0))</f>
        <v>0</v>
      </c>
      <c r="AG21" s="129">
        <f t="shared" si="5"/>
        <v>1</v>
      </c>
      <c r="AH21" s="153"/>
      <c r="AI21" s="153"/>
      <c r="AJ21" s="153"/>
      <c r="AK21" s="84"/>
      <c r="AL21" s="84"/>
      <c r="AM21" s="189">
        <v>0</v>
      </c>
      <c r="AN21" s="103"/>
      <c r="AO21" s="53">
        <f>INDEX(Баллы!$B$2:$B$15,MATCH(AN21,Баллы!$A$2:$A$15,0))</f>
        <v>0</v>
      </c>
      <c r="AP21" s="129">
        <f t="shared" si="6"/>
        <v>5</v>
      </c>
      <c r="AQ21" s="153"/>
      <c r="AR21" s="153"/>
      <c r="AS21" s="153"/>
      <c r="AT21" s="84"/>
      <c r="AU21" s="84"/>
      <c r="AV21" s="189">
        <v>0</v>
      </c>
      <c r="AW21" s="103"/>
      <c r="AX21" s="53">
        <f>INDEX(Баллы!$B$2:$B$15,MATCH(AW21,Баллы!$A$2:$A$15,0))</f>
        <v>0</v>
      </c>
      <c r="AY21" s="129">
        <f t="shared" si="7"/>
        <v>5</v>
      </c>
      <c r="AZ21" s="153"/>
      <c r="BA21" s="153"/>
      <c r="BB21" s="153"/>
      <c r="BC21" s="84"/>
      <c r="BD21" s="84"/>
      <c r="BE21" s="189">
        <v>0</v>
      </c>
      <c r="BF21" s="72"/>
      <c r="BG21" s="36"/>
      <c r="BH21" s="72"/>
      <c r="BI21" s="78"/>
      <c r="BJ21" s="22">
        <f t="shared" si="8"/>
        <v>0</v>
      </c>
      <c r="BK21" s="76">
        <f t="shared" si="9"/>
        <v>12</v>
      </c>
      <c r="BL21" s="9"/>
      <c r="BM21" s="8"/>
      <c r="BN21" s="8"/>
      <c r="BO21" s="62" t="str">
        <f t="shared" si="1"/>
        <v>Мяльдзин Р.А.</v>
      </c>
      <c r="BP21" s="1" t="str">
        <f>INDEX(Долгосрок!$A$2:$A$51,MATCH(B21,Долгосрок!$D$2:$D$51,0))</f>
        <v>6 Куча.</v>
      </c>
    </row>
    <row r="22" spans="1:68" x14ac:dyDescent="0.25">
      <c r="A22" s="4">
        <v>13</v>
      </c>
      <c r="B22" s="115" t="s">
        <v>21</v>
      </c>
      <c r="C22" s="83">
        <f t="shared" si="0"/>
        <v>14</v>
      </c>
      <c r="D22" s="103">
        <v>5</v>
      </c>
      <c r="E22" s="53">
        <f>INDEX(Баллы!$B$2:$B$15,MATCH(D22,Баллы!$A$2:$A$15,0))</f>
        <v>3</v>
      </c>
      <c r="F22" s="129">
        <f t="shared" si="2"/>
        <v>2</v>
      </c>
      <c r="G22" s="153" t="s">
        <v>146</v>
      </c>
      <c r="H22" s="153" t="s">
        <v>146</v>
      </c>
      <c r="I22" s="153" t="s">
        <v>146</v>
      </c>
      <c r="J22" s="154">
        <v>43895</v>
      </c>
      <c r="K22" s="84"/>
      <c r="L22" s="188">
        <v>4</v>
      </c>
      <c r="M22" s="103">
        <v>5</v>
      </c>
      <c r="N22" s="53">
        <f>INDEX(Баллы!$B$2:$B$15,MATCH(M22,Баллы!$A$2:$A$15,0))</f>
        <v>3</v>
      </c>
      <c r="O22" s="129">
        <f t="shared" si="3"/>
        <v>4</v>
      </c>
      <c r="P22" s="153"/>
      <c r="Q22" s="153"/>
      <c r="R22" s="153"/>
      <c r="S22" s="84"/>
      <c r="T22" s="84"/>
      <c r="U22" s="188">
        <v>0</v>
      </c>
      <c r="V22" s="103"/>
      <c r="W22" s="53">
        <f>INDEX(Баллы!$B$2:$B$15,MATCH(V22,Баллы!$A$2:$A$15,0))</f>
        <v>0</v>
      </c>
      <c r="X22" s="129">
        <f t="shared" si="4"/>
        <v>7</v>
      </c>
      <c r="Y22" s="153"/>
      <c r="Z22" s="153"/>
      <c r="AA22" s="153"/>
      <c r="AB22" s="84"/>
      <c r="AC22" s="84"/>
      <c r="AD22" s="188">
        <v>0</v>
      </c>
      <c r="AE22" s="103"/>
      <c r="AF22" s="53">
        <f>INDEX(Баллы!$B$2:$B$15,MATCH(AE22,Баллы!$A$2:$A$15,0))</f>
        <v>0</v>
      </c>
      <c r="AG22" s="129">
        <f t="shared" si="5"/>
        <v>2</v>
      </c>
      <c r="AH22" s="153"/>
      <c r="AI22" s="153"/>
      <c r="AJ22" s="153"/>
      <c r="AK22" s="84"/>
      <c r="AL22" s="84"/>
      <c r="AM22" s="188">
        <v>0</v>
      </c>
      <c r="AN22" s="103"/>
      <c r="AO22" s="53">
        <f>INDEX(Баллы!$B$2:$B$15,MATCH(AN22,Баллы!$A$2:$A$15,0))</f>
        <v>0</v>
      </c>
      <c r="AP22" s="129">
        <f t="shared" si="6"/>
        <v>6</v>
      </c>
      <c r="AQ22" s="153"/>
      <c r="AR22" s="153"/>
      <c r="AS22" s="153"/>
      <c r="AT22" s="84"/>
      <c r="AU22" s="84"/>
      <c r="AV22" s="188">
        <v>0</v>
      </c>
      <c r="AW22" s="103"/>
      <c r="AX22" s="53">
        <f>INDEX(Баллы!$B$2:$B$15,MATCH(AW22,Баллы!$A$2:$A$15,0))</f>
        <v>0</v>
      </c>
      <c r="AY22" s="129">
        <f t="shared" si="7"/>
        <v>6</v>
      </c>
      <c r="AZ22" s="153"/>
      <c r="BA22" s="153"/>
      <c r="BB22" s="153"/>
      <c r="BC22" s="84"/>
      <c r="BD22" s="84"/>
      <c r="BE22" s="188">
        <v>0</v>
      </c>
      <c r="BF22" s="72"/>
      <c r="BG22" s="36"/>
      <c r="BH22" s="72"/>
      <c r="BI22" s="78"/>
      <c r="BJ22" s="22">
        <f t="shared" si="8"/>
        <v>0</v>
      </c>
      <c r="BK22" s="76">
        <f t="shared" si="9"/>
        <v>14</v>
      </c>
      <c r="BL22" s="9"/>
      <c r="BM22" s="8"/>
      <c r="BN22" s="8"/>
      <c r="BO22" s="62" t="str">
        <f t="shared" si="1"/>
        <v>Показаньев Н.Д.</v>
      </c>
      <c r="BP22" s="1" t="str">
        <f>INDEX(Долгосрок!$A$2:$A$51,MATCH(B22,Долгосрок!$D$2:$D$51,0))</f>
        <v>2 АВЛ-дерево.</v>
      </c>
    </row>
    <row r="23" spans="1:68" x14ac:dyDescent="0.25">
      <c r="P23" s="153"/>
      <c r="Q23" s="153"/>
      <c r="R23" s="153"/>
    </row>
    <row r="27" spans="1:68" ht="18.75" x14ac:dyDescent="0.3">
      <c r="B27" s="86" t="s">
        <v>92</v>
      </c>
      <c r="C27" s="87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</row>
    <row r="28" spans="1:68" ht="18.75" x14ac:dyDescent="0.3">
      <c r="B28" s="88" t="s">
        <v>73</v>
      </c>
      <c r="C28" s="87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</row>
    <row r="29" spans="1:68" ht="18.75" x14ac:dyDescent="0.3">
      <c r="B29" s="89" t="s">
        <v>74</v>
      </c>
      <c r="C29" s="87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</row>
    <row r="30" spans="1:68" ht="18.75" x14ac:dyDescent="0.3">
      <c r="B30" s="90" t="s">
        <v>75</v>
      </c>
      <c r="C30" s="87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</row>
    <row r="31" spans="1:68" ht="18.75" x14ac:dyDescent="0.3">
      <c r="B31" s="87"/>
      <c r="C31" s="87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</row>
  </sheetData>
  <mergeCells count="12">
    <mergeCell ref="AW1:BE1"/>
    <mergeCell ref="D2:E2"/>
    <mergeCell ref="M2:N2"/>
    <mergeCell ref="V2:W2"/>
    <mergeCell ref="AE2:AF2"/>
    <mergeCell ref="AN2:AO2"/>
    <mergeCell ref="AW2:AX2"/>
    <mergeCell ref="D1:L1"/>
    <mergeCell ref="M1:U1"/>
    <mergeCell ref="V1:AD1"/>
    <mergeCell ref="AE1:AM1"/>
    <mergeCell ref="AN1:AV1"/>
  </mergeCells>
  <conditionalFormatting sqref="BO6 BO15:BO22 BO8:BO13">
    <cfRule type="expression" dxfId="193" priority="267">
      <formula>#REF!&lt;&gt;0</formula>
    </cfRule>
  </conditionalFormatting>
  <conditionalFormatting sqref="BO7:BO13">
    <cfRule type="expression" dxfId="192" priority="266">
      <formula>#REF!&lt;&gt;0</formula>
    </cfRule>
  </conditionalFormatting>
  <conditionalFormatting sqref="BP15:BP22 BP6:BP13">
    <cfRule type="expression" dxfId="191" priority="260">
      <formula>$BI6&lt;&gt;""</formula>
    </cfRule>
  </conditionalFormatting>
  <conditionalFormatting sqref="C15:C22 C6:C13">
    <cfRule type="top10" dxfId="190" priority="257" percent="1" bottom="1" rank="33"/>
    <cfRule type="top10" dxfId="189" priority="258" percent="1" rank="33"/>
  </conditionalFormatting>
  <conditionalFormatting sqref="BL15:BM22 BL6:BM13">
    <cfRule type="containsText" dxfId="188" priority="255" operator="containsText" text="н/з">
      <formula>NOT(ISERROR(SEARCH("н/з",BL6)))</formula>
    </cfRule>
    <cfRule type="containsText" dxfId="187" priority="256" operator="containsText" text="зач">
      <formula>NOT(ISERROR(SEARCH("зач",BL6)))</formula>
    </cfRule>
  </conditionalFormatting>
  <conditionalFormatting sqref="E15:E22 E8:E13">
    <cfRule type="cellIs" dxfId="186" priority="251" operator="equal">
      <formula>0</formula>
    </cfRule>
  </conditionalFormatting>
  <conditionalFormatting sqref="E6:E13">
    <cfRule type="cellIs" dxfId="185" priority="243" operator="equal">
      <formula>0</formula>
    </cfRule>
  </conditionalFormatting>
  <conditionalFormatting sqref="G6:I12">
    <cfRule type="containsText" dxfId="184" priority="217" operator="containsText" text="*">
      <formula>NOT(ISERROR(SEARCH("*",G6)))</formula>
    </cfRule>
  </conditionalFormatting>
  <conditionalFormatting sqref="G15:I22">
    <cfRule type="containsText" dxfId="183" priority="214" operator="containsText" text="*">
      <formula>NOT(ISERROR(SEARCH("*",G15)))</formula>
    </cfRule>
  </conditionalFormatting>
  <conditionalFormatting sqref="P6:R13">
    <cfRule type="containsText" dxfId="182" priority="211" operator="containsText" text="*">
      <formula>NOT(ISERROR(SEARCH("*",P6)))</formula>
    </cfRule>
  </conditionalFormatting>
  <conditionalFormatting sqref="P15:R23">
    <cfRule type="containsText" dxfId="181" priority="208" operator="containsText" text="*">
      <formula>NOT(ISERROR(SEARCH("*",P15)))</formula>
    </cfRule>
  </conditionalFormatting>
  <conditionalFormatting sqref="Y6:AA13">
    <cfRule type="containsText" dxfId="180" priority="205" operator="containsText" text="*">
      <formula>NOT(ISERROR(SEARCH("*",Y6)))</formula>
    </cfRule>
  </conditionalFormatting>
  <conditionalFormatting sqref="Y15:AA22">
    <cfRule type="containsText" dxfId="179" priority="202" operator="containsText" text="*">
      <formula>NOT(ISERROR(SEARCH("*",Y15)))</formula>
    </cfRule>
  </conditionalFormatting>
  <conditionalFormatting sqref="AH6:AJ13">
    <cfRule type="containsText" dxfId="178" priority="199" operator="containsText" text="*">
      <formula>NOT(ISERROR(SEARCH("*",AH6)))</formula>
    </cfRule>
  </conditionalFormatting>
  <conditionalFormatting sqref="AH15:AJ22">
    <cfRule type="containsText" dxfId="177" priority="196" operator="containsText" text="*">
      <formula>NOT(ISERROR(SEARCH("*",AH15)))</formula>
    </cfRule>
  </conditionalFormatting>
  <conditionalFormatting sqref="AQ6:AS13">
    <cfRule type="containsText" dxfId="176" priority="193" operator="containsText" text="*">
      <formula>NOT(ISERROR(SEARCH("*",AQ6)))</formula>
    </cfRule>
  </conditionalFormatting>
  <conditionalFormatting sqref="AQ15:AS22">
    <cfRule type="containsText" dxfId="175" priority="190" operator="containsText" text="*">
      <formula>NOT(ISERROR(SEARCH("*",AQ15)))</formula>
    </cfRule>
  </conditionalFormatting>
  <conditionalFormatting sqref="AZ6:BB13">
    <cfRule type="containsText" dxfId="174" priority="187" operator="containsText" text="*">
      <formula>NOT(ISERROR(SEARCH("*",AZ6)))</formula>
    </cfRule>
  </conditionalFormatting>
  <conditionalFormatting sqref="AZ15:BB22">
    <cfRule type="containsText" dxfId="173" priority="184" operator="containsText" text="*">
      <formula>NOT(ISERROR(SEARCH("*",AZ15)))</formula>
    </cfRule>
  </conditionalFormatting>
  <conditionalFormatting sqref="E6:E22">
    <cfRule type="cellIs" dxfId="172" priority="178" operator="equal">
      <formula>5</formula>
    </cfRule>
    <cfRule type="cellIs" dxfId="171" priority="179" operator="equal">
      <formula>4</formula>
    </cfRule>
    <cfRule type="cellIs" dxfId="170" priority="180" operator="equal">
      <formula>3</formula>
    </cfRule>
    <cfRule type="cellIs" dxfId="169" priority="181" operator="equal">
      <formula>2</formula>
    </cfRule>
  </conditionalFormatting>
  <conditionalFormatting sqref="N15:N22 N8:N13">
    <cfRule type="cellIs" dxfId="168" priority="177" operator="equal">
      <formula>0</formula>
    </cfRule>
  </conditionalFormatting>
  <conditionalFormatting sqref="N6:N13">
    <cfRule type="cellIs" dxfId="167" priority="176" operator="equal">
      <formula>0</formula>
    </cfRule>
  </conditionalFormatting>
  <conditionalFormatting sqref="N6:N22">
    <cfRule type="cellIs" dxfId="166" priority="172" operator="equal">
      <formula>5</formula>
    </cfRule>
    <cfRule type="cellIs" dxfId="165" priority="173" operator="equal">
      <formula>4</formula>
    </cfRule>
    <cfRule type="cellIs" dxfId="164" priority="174" operator="equal">
      <formula>3</formula>
    </cfRule>
    <cfRule type="cellIs" dxfId="163" priority="175" operator="equal">
      <formula>2</formula>
    </cfRule>
  </conditionalFormatting>
  <conditionalFormatting sqref="W15:W22 W8:W13">
    <cfRule type="cellIs" dxfId="162" priority="171" operator="equal">
      <formula>0</formula>
    </cfRule>
  </conditionalFormatting>
  <conditionalFormatting sqref="W6:W13">
    <cfRule type="cellIs" dxfId="161" priority="170" operator="equal">
      <formula>0</formula>
    </cfRule>
  </conditionalFormatting>
  <conditionalFormatting sqref="W6:W22">
    <cfRule type="cellIs" dxfId="160" priority="166" operator="equal">
      <formula>5</formula>
    </cfRule>
    <cfRule type="cellIs" dxfId="159" priority="167" operator="equal">
      <formula>4</formula>
    </cfRule>
    <cfRule type="cellIs" dxfId="158" priority="168" operator="equal">
      <formula>3</formula>
    </cfRule>
    <cfRule type="cellIs" dxfId="157" priority="169" operator="equal">
      <formula>2</formula>
    </cfRule>
  </conditionalFormatting>
  <conditionalFormatting sqref="L14">
    <cfRule type="cellIs" dxfId="156" priority="160" operator="equal">
      <formula>5</formula>
    </cfRule>
    <cfRule type="cellIs" dxfId="155" priority="161" operator="equal">
      <formula>4</formula>
    </cfRule>
    <cfRule type="cellIs" dxfId="154" priority="162" operator="equal">
      <formula>3</formula>
    </cfRule>
    <cfRule type="cellIs" dxfId="153" priority="163" operator="equal">
      <formula>2</formula>
    </cfRule>
  </conditionalFormatting>
  <conditionalFormatting sqref="AF15:AF22 AF8:AF13">
    <cfRule type="cellIs" dxfId="152" priority="147" operator="equal">
      <formula>0</formula>
    </cfRule>
  </conditionalFormatting>
  <conditionalFormatting sqref="AF6:AF13">
    <cfRule type="cellIs" dxfId="151" priority="146" operator="equal">
      <formula>0</formula>
    </cfRule>
  </conditionalFormatting>
  <conditionalFormatting sqref="AF6:AF22">
    <cfRule type="cellIs" dxfId="150" priority="142" operator="equal">
      <formula>5</formula>
    </cfRule>
    <cfRule type="cellIs" dxfId="149" priority="143" operator="equal">
      <formula>4</formula>
    </cfRule>
    <cfRule type="cellIs" dxfId="148" priority="144" operator="equal">
      <formula>3</formula>
    </cfRule>
    <cfRule type="cellIs" dxfId="147" priority="145" operator="equal">
      <formula>2</formula>
    </cfRule>
  </conditionalFormatting>
  <conditionalFormatting sqref="AO15:AO22 AO8:AO13">
    <cfRule type="cellIs" dxfId="146" priority="135" operator="equal">
      <formula>0</formula>
    </cfRule>
  </conditionalFormatting>
  <conditionalFormatting sqref="AO6:AO13">
    <cfRule type="cellIs" dxfId="145" priority="134" operator="equal">
      <formula>0</formula>
    </cfRule>
  </conditionalFormatting>
  <conditionalFormatting sqref="AO6:AO22">
    <cfRule type="cellIs" dxfId="144" priority="130" operator="equal">
      <formula>5</formula>
    </cfRule>
    <cfRule type="cellIs" dxfId="143" priority="131" operator="equal">
      <formula>4</formula>
    </cfRule>
    <cfRule type="cellIs" dxfId="142" priority="132" operator="equal">
      <formula>3</formula>
    </cfRule>
    <cfRule type="cellIs" dxfId="141" priority="133" operator="equal">
      <formula>2</formula>
    </cfRule>
  </conditionalFormatting>
  <conditionalFormatting sqref="AX15:AX22 AX8:AX13">
    <cfRule type="cellIs" dxfId="140" priority="123" operator="equal">
      <formula>0</formula>
    </cfRule>
  </conditionalFormatting>
  <conditionalFormatting sqref="AX6:AX13">
    <cfRule type="cellIs" dxfId="139" priority="122" operator="equal">
      <formula>0</formula>
    </cfRule>
  </conditionalFormatting>
  <conditionalFormatting sqref="AX6:AX22">
    <cfRule type="cellIs" dxfId="138" priority="118" operator="equal">
      <formula>5</formula>
    </cfRule>
    <cfRule type="cellIs" dxfId="137" priority="119" operator="equal">
      <formula>4</formula>
    </cfRule>
    <cfRule type="cellIs" dxfId="136" priority="120" operator="equal">
      <formula>3</formula>
    </cfRule>
    <cfRule type="cellIs" dxfId="135" priority="121" operator="equal">
      <formula>2</formula>
    </cfRule>
  </conditionalFormatting>
  <conditionalFormatting sqref="BK6:BK13">
    <cfRule type="top10" dxfId="134" priority="110" percent="1" bottom="1" rank="30"/>
    <cfRule type="top10" dxfId="133" priority="111" percent="1" rank="30"/>
  </conditionalFormatting>
  <conditionalFormatting sqref="BK15:BK22">
    <cfRule type="top10" dxfId="132" priority="108" percent="1" bottom="1" rank="30"/>
    <cfRule type="top10" dxfId="131" priority="109" percent="1" rank="30"/>
  </conditionalFormatting>
  <conditionalFormatting sqref="L6:L13">
    <cfRule type="cellIs" dxfId="130" priority="107" operator="equal">
      <formula>0</formula>
    </cfRule>
  </conditionalFormatting>
  <conditionalFormatting sqref="L6:L13">
    <cfRule type="cellIs" dxfId="129" priority="103" operator="equal">
      <formula>5</formula>
    </cfRule>
    <cfRule type="cellIs" dxfId="128" priority="104" operator="equal">
      <formula>4</formula>
    </cfRule>
    <cfRule type="cellIs" dxfId="127" priority="105" operator="equal">
      <formula>3</formula>
    </cfRule>
    <cfRule type="cellIs" dxfId="126" priority="106" operator="equal">
      <formula>2</formula>
    </cfRule>
  </conditionalFormatting>
  <conditionalFormatting sqref="L7:L12">
    <cfRule type="cellIs" dxfId="125" priority="102" operator="equal">
      <formula>0</formula>
    </cfRule>
  </conditionalFormatting>
  <conditionalFormatting sqref="L6:L13">
    <cfRule type="containsText" dxfId="124" priority="101" operator="containsText" text="5-">
      <formula>NOT(ISERROR(SEARCH("5-",L6)))</formula>
    </cfRule>
  </conditionalFormatting>
  <conditionalFormatting sqref="L15:L22">
    <cfRule type="cellIs" dxfId="123" priority="100" operator="equal">
      <formula>0</formula>
    </cfRule>
  </conditionalFormatting>
  <conditionalFormatting sqref="L15:L22">
    <cfRule type="cellIs" dxfId="122" priority="96" operator="equal">
      <formula>5</formula>
    </cfRule>
    <cfRule type="cellIs" dxfId="121" priority="97" operator="equal">
      <formula>4</formula>
    </cfRule>
    <cfRule type="cellIs" dxfId="120" priority="98" operator="equal">
      <formula>3</formula>
    </cfRule>
    <cfRule type="cellIs" dxfId="119" priority="99" operator="equal">
      <formula>2</formula>
    </cfRule>
  </conditionalFormatting>
  <conditionalFormatting sqref="L16:L21">
    <cfRule type="cellIs" dxfId="118" priority="95" operator="equal">
      <formula>0</formula>
    </cfRule>
  </conditionalFormatting>
  <conditionalFormatting sqref="L15:L22">
    <cfRule type="containsText" dxfId="117" priority="94" operator="containsText" text="5-">
      <formula>NOT(ISERROR(SEARCH("5-",L15)))</formula>
    </cfRule>
  </conditionalFormatting>
  <conditionalFormatting sqref="U14">
    <cfRule type="cellIs" dxfId="116" priority="90" operator="equal">
      <formula>5</formula>
    </cfRule>
    <cfRule type="cellIs" dxfId="115" priority="91" operator="equal">
      <formula>4</formula>
    </cfRule>
    <cfRule type="cellIs" dxfId="114" priority="92" operator="equal">
      <formula>3</formula>
    </cfRule>
    <cfRule type="cellIs" dxfId="113" priority="93" operator="equal">
      <formula>2</formula>
    </cfRule>
  </conditionalFormatting>
  <conditionalFormatting sqref="U6:U13">
    <cfRule type="cellIs" dxfId="112" priority="89" operator="equal">
      <formula>0</formula>
    </cfRule>
  </conditionalFormatting>
  <conditionalFormatting sqref="U6:U13">
    <cfRule type="cellIs" dxfId="111" priority="85" operator="equal">
      <formula>5</formula>
    </cfRule>
    <cfRule type="cellIs" dxfId="110" priority="86" operator="equal">
      <formula>4</formula>
    </cfRule>
    <cfRule type="cellIs" dxfId="109" priority="87" operator="equal">
      <formula>3</formula>
    </cfRule>
    <cfRule type="cellIs" dxfId="108" priority="88" operator="equal">
      <formula>2</formula>
    </cfRule>
  </conditionalFormatting>
  <conditionalFormatting sqref="U7:U12">
    <cfRule type="cellIs" dxfId="107" priority="84" operator="equal">
      <formula>0</formula>
    </cfRule>
  </conditionalFormatting>
  <conditionalFormatting sqref="U6:U13">
    <cfRule type="containsText" dxfId="106" priority="83" operator="containsText" text="5-">
      <formula>NOT(ISERROR(SEARCH("5-",U6)))</formula>
    </cfRule>
  </conditionalFormatting>
  <conditionalFormatting sqref="U15:U22">
    <cfRule type="cellIs" dxfId="105" priority="82" operator="equal">
      <formula>0</formula>
    </cfRule>
  </conditionalFormatting>
  <conditionalFormatting sqref="U15:U22">
    <cfRule type="cellIs" dxfId="104" priority="78" operator="equal">
      <formula>5</formula>
    </cfRule>
    <cfRule type="cellIs" dxfId="103" priority="79" operator="equal">
      <formula>4</formula>
    </cfRule>
    <cfRule type="cellIs" dxfId="102" priority="80" operator="equal">
      <formula>3</formula>
    </cfRule>
    <cfRule type="cellIs" dxfId="101" priority="81" operator="equal">
      <formula>2</formula>
    </cfRule>
  </conditionalFormatting>
  <conditionalFormatting sqref="U16:U21">
    <cfRule type="cellIs" dxfId="100" priority="77" operator="equal">
      <formula>0</formula>
    </cfRule>
  </conditionalFormatting>
  <conditionalFormatting sqref="U15:U22">
    <cfRule type="containsText" dxfId="99" priority="76" operator="containsText" text="5-">
      <formula>NOT(ISERROR(SEARCH("5-",U15)))</formula>
    </cfRule>
  </conditionalFormatting>
  <conditionalFormatting sqref="AD14">
    <cfRule type="cellIs" dxfId="98" priority="72" operator="equal">
      <formula>5</formula>
    </cfRule>
    <cfRule type="cellIs" dxfId="97" priority="73" operator="equal">
      <formula>4</formula>
    </cfRule>
    <cfRule type="cellIs" dxfId="96" priority="74" operator="equal">
      <formula>3</formula>
    </cfRule>
    <cfRule type="cellIs" dxfId="95" priority="75" operator="equal">
      <formula>2</formula>
    </cfRule>
  </conditionalFormatting>
  <conditionalFormatting sqref="AD6:AD13">
    <cfRule type="cellIs" dxfId="94" priority="71" operator="equal">
      <formula>0</formula>
    </cfRule>
  </conditionalFormatting>
  <conditionalFormatting sqref="AD6:AD13">
    <cfRule type="cellIs" dxfId="93" priority="67" operator="equal">
      <formula>5</formula>
    </cfRule>
    <cfRule type="cellIs" dxfId="92" priority="68" operator="equal">
      <formula>4</formula>
    </cfRule>
    <cfRule type="cellIs" dxfId="91" priority="69" operator="equal">
      <formula>3</formula>
    </cfRule>
    <cfRule type="cellIs" dxfId="90" priority="70" operator="equal">
      <formula>2</formula>
    </cfRule>
  </conditionalFormatting>
  <conditionalFormatting sqref="AD7:AD12">
    <cfRule type="cellIs" dxfId="89" priority="66" operator="equal">
      <formula>0</formula>
    </cfRule>
  </conditionalFormatting>
  <conditionalFormatting sqref="AD6:AD13">
    <cfRule type="containsText" dxfId="88" priority="65" operator="containsText" text="5-">
      <formula>NOT(ISERROR(SEARCH("5-",AD6)))</formula>
    </cfRule>
  </conditionalFormatting>
  <conditionalFormatting sqref="AD15:AD22">
    <cfRule type="cellIs" dxfId="87" priority="64" operator="equal">
      <formula>0</formula>
    </cfRule>
  </conditionalFormatting>
  <conditionalFormatting sqref="AD15:AD22">
    <cfRule type="cellIs" dxfId="86" priority="60" operator="equal">
      <formula>5</formula>
    </cfRule>
    <cfRule type="cellIs" dxfId="85" priority="61" operator="equal">
      <formula>4</formula>
    </cfRule>
    <cfRule type="cellIs" dxfId="84" priority="62" operator="equal">
      <formula>3</formula>
    </cfRule>
    <cfRule type="cellIs" dxfId="83" priority="63" operator="equal">
      <formula>2</formula>
    </cfRule>
  </conditionalFormatting>
  <conditionalFormatting sqref="AD16:AD21">
    <cfRule type="cellIs" dxfId="82" priority="59" operator="equal">
      <formula>0</formula>
    </cfRule>
  </conditionalFormatting>
  <conditionalFormatting sqref="AD15:AD22">
    <cfRule type="containsText" dxfId="81" priority="58" operator="containsText" text="5-">
      <formula>NOT(ISERROR(SEARCH("5-",AD15)))</formula>
    </cfRule>
  </conditionalFormatting>
  <conditionalFormatting sqref="AM14">
    <cfRule type="cellIs" dxfId="80" priority="54" operator="equal">
      <formula>5</formula>
    </cfRule>
    <cfRule type="cellIs" dxfId="79" priority="55" operator="equal">
      <formula>4</formula>
    </cfRule>
    <cfRule type="cellIs" dxfId="78" priority="56" operator="equal">
      <formula>3</formula>
    </cfRule>
    <cfRule type="cellIs" dxfId="77" priority="57" operator="equal">
      <formula>2</formula>
    </cfRule>
  </conditionalFormatting>
  <conditionalFormatting sqref="AM6:AM13">
    <cfRule type="cellIs" dxfId="76" priority="53" operator="equal">
      <formula>0</formula>
    </cfRule>
  </conditionalFormatting>
  <conditionalFormatting sqref="AM6:AM13">
    <cfRule type="cellIs" dxfId="75" priority="49" operator="equal">
      <formula>5</formula>
    </cfRule>
    <cfRule type="cellIs" dxfId="74" priority="50" operator="equal">
      <formula>4</formula>
    </cfRule>
    <cfRule type="cellIs" dxfId="73" priority="51" operator="equal">
      <formula>3</formula>
    </cfRule>
    <cfRule type="cellIs" dxfId="72" priority="52" operator="equal">
      <formula>2</formula>
    </cfRule>
  </conditionalFormatting>
  <conditionalFormatting sqref="AM7:AM12">
    <cfRule type="cellIs" dxfId="71" priority="48" operator="equal">
      <formula>0</formula>
    </cfRule>
  </conditionalFormatting>
  <conditionalFormatting sqref="AM6:AM13">
    <cfRule type="containsText" dxfId="70" priority="47" operator="containsText" text="5-">
      <formula>NOT(ISERROR(SEARCH("5-",AM6)))</formula>
    </cfRule>
  </conditionalFormatting>
  <conditionalFormatting sqref="AM15:AM22">
    <cfRule type="cellIs" dxfId="69" priority="46" operator="equal">
      <formula>0</formula>
    </cfRule>
  </conditionalFormatting>
  <conditionalFormatting sqref="AM15:AM22">
    <cfRule type="cellIs" dxfId="68" priority="42" operator="equal">
      <formula>5</formula>
    </cfRule>
    <cfRule type="cellIs" dxfId="67" priority="43" operator="equal">
      <formula>4</formula>
    </cfRule>
    <cfRule type="cellIs" dxfId="66" priority="44" operator="equal">
      <formula>3</formula>
    </cfRule>
    <cfRule type="cellIs" dxfId="65" priority="45" operator="equal">
      <formula>2</formula>
    </cfRule>
  </conditionalFormatting>
  <conditionalFormatting sqref="AM16:AM21">
    <cfRule type="cellIs" dxfId="64" priority="41" operator="equal">
      <formula>0</formula>
    </cfRule>
  </conditionalFormatting>
  <conditionalFormatting sqref="AM15:AM22">
    <cfRule type="containsText" dxfId="63" priority="40" operator="containsText" text="5-">
      <formula>NOT(ISERROR(SEARCH("5-",AM15)))</formula>
    </cfRule>
  </conditionalFormatting>
  <conditionalFormatting sqref="AV14">
    <cfRule type="cellIs" dxfId="62" priority="36" operator="equal">
      <formula>5</formula>
    </cfRule>
    <cfRule type="cellIs" dxfId="61" priority="37" operator="equal">
      <formula>4</formula>
    </cfRule>
    <cfRule type="cellIs" dxfId="60" priority="38" operator="equal">
      <formula>3</formula>
    </cfRule>
    <cfRule type="cellIs" dxfId="59" priority="39" operator="equal">
      <formula>2</formula>
    </cfRule>
  </conditionalFormatting>
  <conditionalFormatting sqref="AV6:AV13">
    <cfRule type="cellIs" dxfId="58" priority="35" operator="equal">
      <formula>0</formula>
    </cfRule>
  </conditionalFormatting>
  <conditionalFormatting sqref="AV6:AV13">
    <cfRule type="cellIs" dxfId="57" priority="31" operator="equal">
      <formula>5</formula>
    </cfRule>
    <cfRule type="cellIs" dxfId="56" priority="32" operator="equal">
      <formula>4</formula>
    </cfRule>
    <cfRule type="cellIs" dxfId="55" priority="33" operator="equal">
      <formula>3</formula>
    </cfRule>
    <cfRule type="cellIs" dxfId="54" priority="34" operator="equal">
      <formula>2</formula>
    </cfRule>
  </conditionalFormatting>
  <conditionalFormatting sqref="AV7:AV12">
    <cfRule type="cellIs" dxfId="53" priority="30" operator="equal">
      <formula>0</formula>
    </cfRule>
  </conditionalFormatting>
  <conditionalFormatting sqref="AV6:AV13">
    <cfRule type="containsText" dxfId="52" priority="29" operator="containsText" text="5-">
      <formula>NOT(ISERROR(SEARCH("5-",AV6)))</formula>
    </cfRule>
  </conditionalFormatting>
  <conditionalFormatting sqref="AV15:AV22">
    <cfRule type="cellIs" dxfId="51" priority="28" operator="equal">
      <formula>0</formula>
    </cfRule>
  </conditionalFormatting>
  <conditionalFormatting sqref="AV15:AV22">
    <cfRule type="cellIs" dxfId="50" priority="24" operator="equal">
      <formula>5</formula>
    </cfRule>
    <cfRule type="cellIs" dxfId="49" priority="25" operator="equal">
      <formula>4</formula>
    </cfRule>
    <cfRule type="cellIs" dxfId="48" priority="26" operator="equal">
      <formula>3</formula>
    </cfRule>
    <cfRule type="cellIs" dxfId="47" priority="27" operator="equal">
      <formula>2</formula>
    </cfRule>
  </conditionalFormatting>
  <conditionalFormatting sqref="AV16:AV21">
    <cfRule type="cellIs" dxfId="46" priority="23" operator="equal">
      <formula>0</formula>
    </cfRule>
  </conditionalFormatting>
  <conditionalFormatting sqref="AV15:AV22">
    <cfRule type="containsText" dxfId="45" priority="22" operator="containsText" text="5-">
      <formula>NOT(ISERROR(SEARCH("5-",AV15)))</formula>
    </cfRule>
  </conditionalFormatting>
  <conditionalFormatting sqref="BE14">
    <cfRule type="cellIs" dxfId="44" priority="18" operator="equal">
      <formula>5</formula>
    </cfRule>
    <cfRule type="cellIs" dxfId="43" priority="19" operator="equal">
      <formula>4</formula>
    </cfRule>
    <cfRule type="cellIs" dxfId="42" priority="20" operator="equal">
      <formula>3</formula>
    </cfRule>
    <cfRule type="cellIs" dxfId="41" priority="21" operator="equal">
      <formula>2</formula>
    </cfRule>
  </conditionalFormatting>
  <conditionalFormatting sqref="BE6:BE13">
    <cfRule type="cellIs" dxfId="40" priority="17" operator="equal">
      <formula>0</formula>
    </cfRule>
  </conditionalFormatting>
  <conditionalFormatting sqref="BE6:BE13">
    <cfRule type="cellIs" dxfId="39" priority="13" operator="equal">
      <formula>5</formula>
    </cfRule>
    <cfRule type="cellIs" dxfId="38" priority="14" operator="equal">
      <formula>4</formula>
    </cfRule>
    <cfRule type="cellIs" dxfId="37" priority="15" operator="equal">
      <formula>3</formula>
    </cfRule>
    <cfRule type="cellIs" dxfId="36" priority="16" operator="equal">
      <formula>2</formula>
    </cfRule>
  </conditionalFormatting>
  <conditionalFormatting sqref="BE7:BE12">
    <cfRule type="cellIs" dxfId="35" priority="12" operator="equal">
      <formula>0</formula>
    </cfRule>
  </conditionalFormatting>
  <conditionalFormatting sqref="BE6:BE13">
    <cfRule type="containsText" dxfId="34" priority="11" operator="containsText" text="5-">
      <formula>NOT(ISERROR(SEARCH("5-",BE6)))</formula>
    </cfRule>
  </conditionalFormatting>
  <conditionalFormatting sqref="BE15:BE22">
    <cfRule type="cellIs" dxfId="33" priority="10" operator="equal">
      <formula>0</formula>
    </cfRule>
  </conditionalFormatting>
  <conditionalFormatting sqref="BE15:BE22">
    <cfRule type="cellIs" dxfId="32" priority="6" operator="equal">
      <formula>5</formula>
    </cfRule>
    <cfRule type="cellIs" dxfId="31" priority="7" operator="equal">
      <formula>4</formula>
    </cfRule>
    <cfRule type="cellIs" dxfId="30" priority="8" operator="equal">
      <formula>3</formula>
    </cfRule>
    <cfRule type="cellIs" dxfId="29" priority="9" operator="equal">
      <formula>2</formula>
    </cfRule>
  </conditionalFormatting>
  <conditionalFormatting sqref="BE16:BE21">
    <cfRule type="cellIs" dxfId="28" priority="5" operator="equal">
      <formula>0</formula>
    </cfRule>
  </conditionalFormatting>
  <conditionalFormatting sqref="BE15:BE22">
    <cfRule type="containsText" dxfId="27" priority="4" operator="containsText" text="5-">
      <formula>NOT(ISERROR(SEARCH("5-",BE15)))</formula>
    </cfRule>
  </conditionalFormatting>
  <conditionalFormatting sqref="G13:I13">
    <cfRule type="containsText" dxfId="26" priority="3" operator="containsText" text="*">
      <formula>NOT(ISERROR(SEARCH("*",G13)))</formula>
    </cfRule>
  </conditionalFormatting>
  <pageMargins left="0.39370078740157483" right="0.39370078740157483" top="0.39370078740157483" bottom="0.39370078740157483" header="0.31496062992125984" footer="0.31496062992125984"/>
  <pageSetup paperSize="132" scale="60" fitToWidth="3" orientation="landscape" horizontalDpi="300" verticalDpi="300" r:id="rId1"/>
  <colBreaks count="2" manualBreakCount="2">
    <brk id="21" max="21" man="1"/>
    <brk id="39" max="21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5" stopIfTrue="1" operator="containsText" id="{F229F5B5-F6E8-4345-A2AE-2300986F2916}">
            <xm:f>NOT(ISERROR(SEARCH("-",G6)))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6" stopIfTrue="1" operator="containsText" id="{0D8581C0-74C5-4420-8131-98A8142A3EFF}">
            <xm:f>NOT(ISERROR(SEARCH("+",G6)))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G6:I12</xm:sqref>
        </x14:conditionalFormatting>
        <x14:conditionalFormatting xmlns:xm="http://schemas.microsoft.com/office/excel/2006/main">
          <x14:cfRule type="containsText" priority="212" stopIfTrue="1" operator="containsText" id="{5C13BD12-A2F6-4A5A-90AD-3A4785026949}">
            <xm:f>NOT(ISERROR(SEARCH("-",G15)))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3" stopIfTrue="1" operator="containsText" id="{B13B50D6-8C9B-45E3-8342-F1B75C978907}">
            <xm:f>NOT(ISERROR(SEARCH("+",G15)))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G15:I22</xm:sqref>
        </x14:conditionalFormatting>
        <x14:conditionalFormatting xmlns:xm="http://schemas.microsoft.com/office/excel/2006/main">
          <x14:cfRule type="containsText" priority="209" stopIfTrue="1" operator="containsText" id="{B7D6FE70-2598-4620-A485-FE52F3E8317D}">
            <xm:f>NOT(ISERROR(SEARCH("-",P6)))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10" stopIfTrue="1" operator="containsText" id="{69428C37-9EAC-4144-BE3A-00A23C44EBA4}">
            <xm:f>NOT(ISERROR(SEARCH("+",P6)))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P6:R13</xm:sqref>
        </x14:conditionalFormatting>
        <x14:conditionalFormatting xmlns:xm="http://schemas.microsoft.com/office/excel/2006/main">
          <x14:cfRule type="containsText" priority="206" stopIfTrue="1" operator="containsText" id="{77B695B8-47D8-4326-8602-E20DFE22619A}">
            <xm:f>NOT(ISERROR(SEARCH("-",P15)))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7" stopIfTrue="1" operator="containsText" id="{A31F9431-7356-4C1B-92A4-96009B2228E8}">
            <xm:f>NOT(ISERROR(SEARCH("+",P15)))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P15:R23</xm:sqref>
        </x14:conditionalFormatting>
        <x14:conditionalFormatting xmlns:xm="http://schemas.microsoft.com/office/excel/2006/main">
          <x14:cfRule type="containsText" priority="203" stopIfTrue="1" operator="containsText" id="{5AEAAA10-626C-44B7-A8A4-1D34AFF0A9C7}">
            <xm:f>NOT(ISERROR(SEARCH("-",Y6)))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4" stopIfTrue="1" operator="containsText" id="{B27A03D3-B340-4F03-9AF4-F796B73CAD60}">
            <xm:f>NOT(ISERROR(SEARCH("+",Y6)))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Y6:AA13</xm:sqref>
        </x14:conditionalFormatting>
        <x14:conditionalFormatting xmlns:xm="http://schemas.microsoft.com/office/excel/2006/main">
          <x14:cfRule type="containsText" priority="200" stopIfTrue="1" operator="containsText" id="{1030CAAA-63D9-4F94-B44B-1BCB78EC5BF3}">
            <xm:f>NOT(ISERROR(SEARCH("-",Y15)))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1" stopIfTrue="1" operator="containsText" id="{C86AA433-64E3-4985-A8E3-15930BCCA0B0}">
            <xm:f>NOT(ISERROR(SEARCH("+",Y15)))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Y15:AA22</xm:sqref>
        </x14:conditionalFormatting>
        <x14:conditionalFormatting xmlns:xm="http://schemas.microsoft.com/office/excel/2006/main">
          <x14:cfRule type="containsText" priority="197" stopIfTrue="1" operator="containsText" id="{3CDABB28-ADB7-4D58-9D56-11A416B0D2F5}">
            <xm:f>NOT(ISERROR(SEARCH("-",AH6)))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8" stopIfTrue="1" operator="containsText" id="{5C245953-6C90-4151-987A-5FFC5BDCD6C1}">
            <xm:f>NOT(ISERROR(SEARCH("+",AH6)))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AH6:AJ13</xm:sqref>
        </x14:conditionalFormatting>
        <x14:conditionalFormatting xmlns:xm="http://schemas.microsoft.com/office/excel/2006/main">
          <x14:cfRule type="containsText" priority="194" stopIfTrue="1" operator="containsText" id="{1407C696-5484-4BCC-AAA8-83DD9A4E828C}">
            <xm:f>NOT(ISERROR(SEARCH("-",AH15)))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5" stopIfTrue="1" operator="containsText" id="{7E7FD908-F543-4C83-8221-7AF20F42AC0B}">
            <xm:f>NOT(ISERROR(SEARCH("+",AH15)))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AH15:AJ22</xm:sqref>
        </x14:conditionalFormatting>
        <x14:conditionalFormatting xmlns:xm="http://schemas.microsoft.com/office/excel/2006/main">
          <x14:cfRule type="containsText" priority="191" stopIfTrue="1" operator="containsText" id="{D413874B-F2BA-4BAA-AB4D-E6289D515CCB}">
            <xm:f>NOT(ISERROR(SEARCH("-",AQ6)))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92" stopIfTrue="1" operator="containsText" id="{29CC7A9C-7129-4F9A-87A3-A8608F945C74}">
            <xm:f>NOT(ISERROR(SEARCH("+",AQ6)))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AQ6:AS13</xm:sqref>
        </x14:conditionalFormatting>
        <x14:conditionalFormatting xmlns:xm="http://schemas.microsoft.com/office/excel/2006/main">
          <x14:cfRule type="containsText" priority="188" stopIfTrue="1" operator="containsText" id="{7B33D894-040C-40D5-ABD8-9B2CB4981FC7}">
            <xm:f>NOT(ISERROR(SEARCH("-",AQ15)))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9" stopIfTrue="1" operator="containsText" id="{84F5EE1C-F091-47C3-81FA-DB774216DC36}">
            <xm:f>NOT(ISERROR(SEARCH("+",AQ15)))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AQ15:AS22</xm:sqref>
        </x14:conditionalFormatting>
        <x14:conditionalFormatting xmlns:xm="http://schemas.microsoft.com/office/excel/2006/main">
          <x14:cfRule type="containsText" priority="185" stopIfTrue="1" operator="containsText" id="{789572BE-851D-45B4-89E9-A5C36BFDD70C}">
            <xm:f>NOT(ISERROR(SEARCH("-",AZ6)))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6" stopIfTrue="1" operator="containsText" id="{40C9CCA6-2250-4E70-A339-0D13E39E736C}">
            <xm:f>NOT(ISERROR(SEARCH("+",AZ6)))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AZ6:BB13</xm:sqref>
        </x14:conditionalFormatting>
        <x14:conditionalFormatting xmlns:xm="http://schemas.microsoft.com/office/excel/2006/main">
          <x14:cfRule type="containsText" priority="182" stopIfTrue="1" operator="containsText" id="{67183E81-6E76-4573-A02F-DBD514C56AE7}">
            <xm:f>NOT(ISERROR(SEARCH("-",AZ15)))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3" stopIfTrue="1" operator="containsText" id="{114EE79C-0EB9-4492-96D0-E711A60CFDD1}">
            <xm:f>NOT(ISERROR(SEARCH("+",AZ15)))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AZ15:BB22</xm:sqref>
        </x14:conditionalFormatting>
        <x14:conditionalFormatting xmlns:xm="http://schemas.microsoft.com/office/excel/2006/main">
          <x14:cfRule type="containsText" priority="1" stopIfTrue="1" operator="containsText" id="{378B2107-DD48-4764-B75F-14CB5A17DA5C}">
            <xm:f>NOT(ISERROR(SEARCH("-",G13)))</xm:f>
            <xm:f>"-"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stopIfTrue="1" operator="containsText" id="{1C712342-4296-4494-9F95-BFF1036692ED}">
            <xm:f>NOT(ISERROR(SEARCH("+",G13)))</xm:f>
            <xm:f>"+"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G13:I13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="85" zoomScaleNormal="85" workbookViewId="0">
      <selection activeCell="J5" sqref="J5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7323</v>
      </c>
      <c r="B1" s="3"/>
      <c r="C1" s="100" t="str">
        <f>INDEX([1]Весна!$H$2:$H$64,MATCH(C3,[1]Весна!$C$2:$C$64,0))</f>
        <v>Вводное, вспомнить GIT, Catch</v>
      </c>
      <c r="D1" s="100" t="str">
        <f>INDEX([1]Весна!$H$2:$H$64,MATCH(D3,[1]Весна!$C$2:$C$64,0))</f>
        <v>Структуры1</v>
      </c>
      <c r="E1" s="100" t="str">
        <f>INDEX([1]Весна!$H$2:$H$64,MATCH(E3,[1]Весна!$C$2:$C$64,0))</f>
        <v>Структуры2</v>
      </c>
      <c r="F1" s="100" t="str">
        <f>INDEX([1]Весна!$H$2:$H$64,MATCH(F3,[1]Весна!$C$2:$C$64,0))</f>
        <v>Структуры3</v>
      </c>
      <c r="G1" s="100" t="str">
        <f>INDEX([1]Весна!$H$2:$H$64,MATCH(G3,[1]Весна!$C$2:$C$64,0))</f>
        <v>Деревья1</v>
      </c>
      <c r="H1" s="100" t="str">
        <f>INDEX([1]Весна!$H$2:$H$64,MATCH(H3,[1]Весна!$C$2:$C$64,0))</f>
        <v>Деревья2</v>
      </c>
      <c r="I1" s="100" t="str">
        <f>INDEX([1]Весна!$H$2:$H$64,MATCH(I3,[1]Весна!$C$2:$C$64,0))</f>
        <v>Деревья3</v>
      </c>
      <c r="J1" s="100" t="str">
        <f>INDEX([1]Весна!$H$2:$H$64,MATCH(J3,[1]Весна!$C$2:$C$64,0))</f>
        <v>Хэш, префикс, поиск1</v>
      </c>
      <c r="K1" s="100" t="str">
        <f>INDEX([1]Весна!$H$2:$H$64,MATCH(K3,[1]Весна!$C$2:$C$64,0))</f>
        <v>Хэш, префикс, поиск2</v>
      </c>
      <c r="L1" s="100" t="str">
        <f>INDEX([1]Весна!$H$2:$H$64,MATCH(L3,[1]Весна!$C$2:$C$64,0))</f>
        <v>Сортировка1</v>
      </c>
      <c r="M1" s="100" t="str">
        <f>INDEX([1]Весна!$H$2:$H$64,MATCH(M3,[1]Весна!$C$2:$C$64,0))</f>
        <v>Сортировка2</v>
      </c>
      <c r="N1" s="100" t="str">
        <f>INDEX([1]Весна!$H$2:$H$64,MATCH(N3,[1]Весна!$C$2:$C$64,0))</f>
        <v>Граф, поиск, топология, сильносвяз1</v>
      </c>
      <c r="O1" s="100" t="str">
        <f>INDEX([1]Весна!$H$2:$H$64,MATCH(O3,[1]Весна!$C$2:$C$64,0))</f>
        <v>Граф, поиск, топология, сильносвяз2</v>
      </c>
      <c r="P1" s="100" t="str">
        <f>INDEX([1]Весна!$H$2:$H$64,MATCH(P3,[1]Весна!$C$2:$C$64,0))</f>
        <v>Граф, остов, пути1</v>
      </c>
      <c r="Q1" s="100" t="str">
        <f>INDEX([1]Весна!$H$2:$H$64,MATCH(Q3,[1]Весна!$C$2:$C$64,0))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INDEX([1]Весна!$A$2:$A$64,MATCH(C3,[1]Весна!$C$2:$C$64,0))</f>
        <v>43878</v>
      </c>
      <c r="D2" s="33">
        <f>INDEX([1]Весна!$A$2:$A$64,MATCH(D3,[1]Весна!$C$2:$C$64,0))</f>
        <v>43890</v>
      </c>
      <c r="E2" s="33">
        <f>INDEX([1]Весна!$A$2:$A$64,MATCH(E3,[1]Весна!$C$2:$C$64,0))</f>
        <v>43890</v>
      </c>
      <c r="F2" s="33">
        <f>INDEX([1]Весна!$A$2:$A$64,MATCH(F3,[1]Весна!$C$2:$C$64,0))</f>
        <v>43892</v>
      </c>
      <c r="G2" s="33">
        <f>INDEX([1]Весна!$A$2:$A$64,MATCH(G3,[1]Весна!$C$2:$C$64,0))</f>
        <v>43892</v>
      </c>
      <c r="H2" s="33">
        <f>INDEX([1]Весна!$A$2:$A$64,MATCH(H3,[1]Весна!$C$2:$C$64,0))</f>
        <v>43906</v>
      </c>
      <c r="I2" s="33">
        <f>INDEX([1]Весна!$A$2:$A$64,MATCH(I3,[1]Весна!$C$2:$C$64,0))</f>
        <v>43908</v>
      </c>
      <c r="J2" s="33">
        <f>INDEX([1]Весна!$A$2:$A$64,MATCH(J3,[1]Весна!$C$2:$C$64,0))</f>
        <v>43908</v>
      </c>
      <c r="K2" s="33">
        <f>INDEX([1]Весна!$A$2:$A$64,MATCH(K3,[1]Весна!$C$2:$C$64,0))</f>
        <v>43934</v>
      </c>
      <c r="L2" s="33">
        <f>INDEX([1]Весна!$A$2:$A$64,MATCH(L3,[1]Весна!$C$2:$C$64,0))</f>
        <v>43934</v>
      </c>
      <c r="M2" s="33">
        <f>INDEX([1]Весна!$A$2:$A$64,MATCH(M3,[1]Весна!$C$2:$C$64,0))</f>
        <v>43937</v>
      </c>
      <c r="N2" s="33">
        <f>INDEX([1]Весна!$A$2:$A$64,MATCH(N3,[1]Весна!$C$2:$C$64,0))</f>
        <v>43951</v>
      </c>
      <c r="O2" s="33">
        <f>INDEX([1]Весна!$A$2:$A$64,MATCH(O3,[1]Весна!$C$2:$C$64,0))</f>
        <v>43979</v>
      </c>
      <c r="P2" s="33">
        <f>INDEX([1]Весна!$A$2:$A$64,MATCH(P3,[1]Весна!$C$2:$C$64,0))</f>
        <v>43979</v>
      </c>
      <c r="Q2" s="33">
        <f>INDEX([1]Весна!$A$2:$A$64,MATCH(Q3,[1]Весна!$C$2:$C$64,0))</f>
        <v>43986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'7323'!A6</f>
        <v>1</v>
      </c>
      <c r="B4" s="17" t="str">
        <f>'7323'!B6</f>
        <v>Беляков А.П.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'7323'!A7</f>
        <v>2</v>
      </c>
      <c r="B5" s="17" t="str">
        <f>'7323'!B7</f>
        <v>Бурыкин В.О.</v>
      </c>
      <c r="C5" s="42"/>
      <c r="D5" s="43"/>
      <c r="E5" s="44"/>
      <c r="F5" s="45"/>
      <c r="G5" s="46"/>
      <c r="H5" s="46"/>
      <c r="I5" s="46"/>
      <c r="J5" s="46" t="s">
        <v>148</v>
      </c>
      <c r="K5" s="46"/>
      <c r="L5" s="46"/>
      <c r="M5" s="46"/>
      <c r="N5" s="46"/>
      <c r="O5" s="46"/>
      <c r="P5" s="46"/>
      <c r="Q5" s="43"/>
    </row>
    <row r="6" spans="1:17" x14ac:dyDescent="0.25">
      <c r="A6" s="17">
        <f>'7323'!A8</f>
        <v>3</v>
      </c>
      <c r="B6" s="17" t="str">
        <f>'7323'!B8</f>
        <v>Власов Я.В.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'7323'!A9</f>
        <v>4</v>
      </c>
      <c r="B7" s="17" t="str">
        <f>'7323'!B9</f>
        <v>Воронцов В.А.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'7323'!A21</f>
        <v>5</v>
      </c>
      <c r="B8" s="17" t="str">
        <f>'7323'!B21</f>
        <v>Гаврилов Н.А.</v>
      </c>
      <c r="C8" s="42"/>
      <c r="D8" s="43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'7323'!A10</f>
        <v>6</v>
      </c>
      <c r="B9" s="17" t="str">
        <f>'7323'!B10</f>
        <v>Гудыма М.А.</v>
      </c>
      <c r="C9" s="42"/>
      <c r="D9" s="43"/>
      <c r="E9" s="44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'7323'!A11</f>
        <v>7</v>
      </c>
      <c r="B10" s="17" t="str">
        <f>'7323'!B11</f>
        <v>Гуляев В.К.</v>
      </c>
      <c r="C10" s="42"/>
      <c r="D10" s="43"/>
      <c r="E10" s="44"/>
      <c r="F10" s="45"/>
      <c r="G10" s="46"/>
      <c r="H10" s="46"/>
      <c r="I10" s="46" t="s">
        <v>148</v>
      </c>
      <c r="J10" s="46" t="s">
        <v>148</v>
      </c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'7323'!A22</f>
        <v>8</v>
      </c>
      <c r="B11" s="17" t="str">
        <f>'7323'!B22</f>
        <v>Давыдов Д.Д.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'7323'!A12</f>
        <v>9</v>
      </c>
      <c r="B12" s="17" t="str">
        <f>'7323'!B12</f>
        <v>Доценко А.С.</v>
      </c>
      <c r="C12" s="42"/>
      <c r="D12" s="43" t="s">
        <v>148</v>
      </c>
      <c r="E12" s="43" t="s">
        <v>148</v>
      </c>
      <c r="F12" s="43" t="s">
        <v>148</v>
      </c>
      <c r="G12" s="43" t="s">
        <v>148</v>
      </c>
      <c r="H12" s="46" t="s">
        <v>142</v>
      </c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'7323'!A23</f>
        <v>11</v>
      </c>
      <c r="B13" s="17" t="str">
        <f>'7323'!B23</f>
        <v>Жуков Д.Ю</v>
      </c>
      <c r="C13" s="42"/>
      <c r="D13" s="43"/>
      <c r="E13" s="44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'7323'!A24</f>
        <v>12</v>
      </c>
      <c r="B14" s="17" t="str">
        <f>'7323'!B24</f>
        <v>Константинов П.А.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x14ac:dyDescent="0.25">
      <c r="A15" s="17">
        <f>'7323'!A13</f>
        <v>13</v>
      </c>
      <c r="B15" s="17" t="str">
        <f>'7323'!B13</f>
        <v>Кошелев Н.В.</v>
      </c>
      <c r="C15" s="42"/>
      <c r="D15" s="43"/>
      <c r="E15" s="44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3"/>
    </row>
    <row r="16" spans="1:17" x14ac:dyDescent="0.25">
      <c r="A16" s="17">
        <f>'7323'!A25</f>
        <v>14</v>
      </c>
      <c r="B16" s="17" t="str">
        <f>'7323'!B25</f>
        <v>Крюков Н.В.</v>
      </c>
      <c r="C16" s="42"/>
      <c r="D16" s="43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'7323'!A14</f>
        <v>15</v>
      </c>
      <c r="B17" s="17" t="str">
        <f>'7323'!B14</f>
        <v>Кудинов Е.М.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x14ac:dyDescent="0.25">
      <c r="A18" s="17">
        <f>'7323'!A15</f>
        <v>16</v>
      </c>
      <c r="B18" s="17" t="str">
        <f>'7323'!B15</f>
        <v>Лепешев Р.А.</v>
      </c>
      <c r="C18" s="42"/>
      <c r="D18" s="43"/>
      <c r="E18" s="44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3"/>
    </row>
    <row r="19" spans="1:17" x14ac:dyDescent="0.25">
      <c r="A19" s="17">
        <f>'7323'!A26</f>
        <v>17</v>
      </c>
      <c r="B19" s="17" t="str">
        <f>'7323'!B26</f>
        <v>Маевский А.Л.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>
        <f>'7323'!A16</f>
        <v>18</v>
      </c>
      <c r="B20" s="17" t="str">
        <f>'7323'!B16</f>
        <v>Миргород А.С.</v>
      </c>
      <c r="C20" s="42"/>
      <c r="D20" s="43"/>
      <c r="E20" s="44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>
        <f>'7323'!A27</f>
        <v>19</v>
      </c>
      <c r="B21" s="17" t="str">
        <f>'7323'!B27</f>
        <v>Мушкаров Д.Н.</v>
      </c>
      <c r="C21" s="42"/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>
        <f>'7323'!A28</f>
        <v>20</v>
      </c>
      <c r="B22" s="17" t="str">
        <f>'7323'!B28</f>
        <v>Назаров А.Л.</v>
      </c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>
        <f>'7323'!A29</f>
        <v>21</v>
      </c>
      <c r="B23" s="17" t="str">
        <f>'7323'!B29</f>
        <v>Пивоваров А.Д.</v>
      </c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>
        <f>'7323'!A17</f>
        <v>22</v>
      </c>
      <c r="B24" s="17" t="str">
        <f>'7323'!B17</f>
        <v>Поздняков Н.С.</v>
      </c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x14ac:dyDescent="0.25">
      <c r="A25" s="17">
        <f>'7323'!A30</f>
        <v>23</v>
      </c>
      <c r="B25" s="17" t="str">
        <f>'7323'!B30</f>
        <v>Полевщиков Р.А.</v>
      </c>
      <c r="C25" s="42"/>
      <c r="D25" s="43"/>
      <c r="E25" s="44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3"/>
    </row>
    <row r="26" spans="1:17" x14ac:dyDescent="0.25">
      <c r="A26" s="17">
        <f>'7323'!A31</f>
        <v>24</v>
      </c>
      <c r="B26" s="17" t="str">
        <f>'7323'!B31</f>
        <v>Сенькин Н.С.</v>
      </c>
      <c r="C26" s="42" t="s">
        <v>142</v>
      </c>
      <c r="D26" s="43"/>
      <c r="E26" s="44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3"/>
    </row>
    <row r="27" spans="1:17" x14ac:dyDescent="0.25">
      <c r="A27" s="17">
        <f>'7323'!A18</f>
        <v>25</v>
      </c>
      <c r="B27" s="17" t="str">
        <f>'7323'!B18</f>
        <v>Сыртланов К.В.</v>
      </c>
      <c r="C27" s="42"/>
      <c r="D27" s="43"/>
      <c r="E27" s="44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3"/>
    </row>
    <row r="28" spans="1:17" x14ac:dyDescent="0.25">
      <c r="A28" s="17">
        <f>'7323'!A19</f>
        <v>26</v>
      </c>
      <c r="B28" s="17" t="str">
        <f>'7323'!B19</f>
        <v>Тишкин И.А.</v>
      </c>
      <c r="C28" s="42"/>
      <c r="D28" s="43"/>
      <c r="E28" s="44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3"/>
    </row>
    <row r="29" spans="1:17" x14ac:dyDescent="0.25">
      <c r="A29" s="17">
        <f>'7323'!A32</f>
        <v>27</v>
      </c>
      <c r="B29" s="17" t="str">
        <f>'7323'!B32</f>
        <v>Уразбахтин Д.Э.</v>
      </c>
      <c r="C29" s="42"/>
      <c r="D29" s="43"/>
      <c r="E29" s="44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3"/>
    </row>
    <row r="30" spans="1:17" x14ac:dyDescent="0.25">
      <c r="A30" s="17">
        <f>'7323'!A33</f>
        <v>28</v>
      </c>
      <c r="B30" s="17" t="str">
        <f>'7323'!B33</f>
        <v>Глушак С.В.</v>
      </c>
      <c r="C30" s="42"/>
      <c r="D30" s="43"/>
      <c r="E30" s="44"/>
      <c r="F30" s="4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3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zoomScale="85" zoomScaleNormal="85" workbookViewId="0">
      <selection activeCell="J7" sqref="J7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7324</v>
      </c>
      <c r="B1" s="3"/>
      <c r="C1" s="100" t="str">
        <f>INDEX([1]Весна!$H$2:$H$64,MATCH(C3,[1]Весна!$D$2:$D$64,0))</f>
        <v>Вводное, вспомнить GIT, Catch</v>
      </c>
      <c r="D1" s="100" t="str">
        <f>INDEX([1]Весна!$H$2:$H$64,MATCH(D3,[1]Весна!$D$2:$D$64,0))</f>
        <v>Структуры1</v>
      </c>
      <c r="E1" s="100" t="str">
        <f>INDEX([1]Весна!$H$2:$H$64,MATCH(E3,[1]Весна!$D$2:$D$64,0))</f>
        <v>Структуры2</v>
      </c>
      <c r="F1" s="100" t="str">
        <f>INDEX([1]Весна!$H$2:$H$64,MATCH(F3,[1]Весна!$D$2:$D$64,0))</f>
        <v>Структуры3</v>
      </c>
      <c r="G1" s="100" t="str">
        <f>INDEX([1]Весна!$H$2:$H$64,MATCH(G3,[1]Весна!$D$2:$D$64,0))</f>
        <v>Деревья1</v>
      </c>
      <c r="H1" s="100" t="str">
        <f>INDEX([1]Весна!$H$2:$H$64,MATCH(H3,[1]Весна!$D$2:$D$64,0))</f>
        <v>Деревья2</v>
      </c>
      <c r="I1" s="100" t="str">
        <f>INDEX([1]Весна!$H$2:$H$64,MATCH(I3,[1]Весна!$D$2:$D$64,0))</f>
        <v>Деревья3</v>
      </c>
      <c r="J1" s="100" t="str">
        <f>INDEX([1]Весна!$H$2:$H$64,MATCH(J3,[1]Весна!$D$2:$D$64,0))</f>
        <v>Хэш, префикс, поиск1</v>
      </c>
      <c r="K1" s="100" t="str">
        <f>INDEX([1]Весна!$H$2:$H$64,MATCH(K3,[1]Весна!$D$2:$D$64,0))</f>
        <v>Хэш, префикс, поиск2</v>
      </c>
      <c r="L1" s="100" t="str">
        <f>INDEX([1]Весна!$H$2:$H$64,MATCH(L3,[1]Весна!$D$2:$D$64,0))</f>
        <v>Сортировка1</v>
      </c>
      <c r="M1" s="100" t="str">
        <f>INDEX([1]Весна!$H$2:$H$64,MATCH(M3,[1]Весна!$D$2:$D$64,0))</f>
        <v>Сортировка2</v>
      </c>
      <c r="N1" s="100" t="str">
        <f>INDEX([1]Весна!$H$2:$H$64,MATCH(N3,[1]Весна!$D$2:$D$64,0))</f>
        <v>Граф, поиск, топология, сильносвяз1</v>
      </c>
      <c r="O1" s="100" t="str">
        <f>INDEX([1]Весна!$H$2:$H$64,MATCH(O3,[1]Весна!$D$2:$D$64,0))</f>
        <v>Граф, поиск, топология, сильносвяз2</v>
      </c>
      <c r="P1" s="100" t="str">
        <f>INDEX([1]Весна!$H$2:$H$64,MATCH(P3,[1]Весна!$D$2:$D$64,0))</f>
        <v>Граф, остов, пути1</v>
      </c>
      <c r="Q1" s="100" t="str">
        <f>INDEX([1]Весна!$H$2:$H$64,MATCH(Q3,[1]Весна!$D$2:$D$64,0))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INDEX([1]Весна!$A$2:$A$64,MATCH(C3,[1]Весна!$D$2:$D$64,0))</f>
        <v>43878</v>
      </c>
      <c r="D2" s="33">
        <f>INDEX([1]Весна!$A$2:$A$64,MATCH(D3,[1]Весна!$D$2:$D$64,0))</f>
        <v>43889</v>
      </c>
      <c r="E2" s="33">
        <f>INDEX([1]Весна!$A$2:$A$64,MATCH(E3,[1]Весна!$D$2:$D$64,0))</f>
        <v>43889</v>
      </c>
      <c r="F2" s="33">
        <f>INDEX([1]Весна!$A$2:$A$64,MATCH(F3,[1]Весна!$D$2:$D$64,0))</f>
        <v>43895</v>
      </c>
      <c r="G2" s="33">
        <f>INDEX([1]Весна!$A$2:$A$64,MATCH(G3,[1]Весна!$D$2:$D$64,0))</f>
        <v>43918</v>
      </c>
      <c r="H2" s="33">
        <f>INDEX([1]Весна!$A$2:$A$64,MATCH(H3,[1]Весна!$D$2:$D$64,0))</f>
        <v>43918</v>
      </c>
      <c r="I2" s="33">
        <f>INDEX([1]Весна!$A$2:$A$64,MATCH(I3,[1]Весна!$D$2:$D$64,0))</f>
        <v>43924</v>
      </c>
      <c r="J2" s="33">
        <f>INDEX([1]Весна!$A$2:$A$64,MATCH(J3,[1]Весна!$D$2:$D$64,0))</f>
        <v>43924</v>
      </c>
      <c r="K2" s="33">
        <f>INDEX([1]Весна!$A$2:$A$64,MATCH(K3,[1]Весна!$D$2:$D$64,0))</f>
        <v>43927</v>
      </c>
      <c r="L2" s="33">
        <f>INDEX([1]Весна!$A$2:$A$64,MATCH(L3,[1]Весна!$D$2:$D$64,0))</f>
        <v>43929</v>
      </c>
      <c r="M2" s="33">
        <f>INDEX([1]Весна!$A$2:$A$64,MATCH(M3,[1]Весна!$D$2:$D$64,0))</f>
        <v>43964</v>
      </c>
      <c r="N2" s="33">
        <f>INDEX([1]Весна!$A$2:$A$64,MATCH(N3,[1]Весна!$D$2:$D$64,0))</f>
        <v>43964</v>
      </c>
      <c r="O2" s="33">
        <f>INDEX([1]Весна!$A$2:$A$64,MATCH(O3,[1]Весна!$D$2:$D$64,0))</f>
        <v>43969</v>
      </c>
      <c r="P2" s="33">
        <f>INDEX([1]Весна!$A$2:$A$64,MATCH(P3,[1]Весна!$D$2:$D$64,0))</f>
        <v>43969</v>
      </c>
      <c r="Q2" s="33">
        <f>INDEX([1]Весна!$A$2:$A$64,MATCH(Q3,[1]Весна!$D$2:$D$64,0))</f>
        <v>43981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'7324'!A18</f>
        <v>1</v>
      </c>
      <c r="B4" s="17" t="str">
        <f>'7324'!B18</f>
        <v>Авдеев А.А.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'7324'!A19</f>
        <v>2</v>
      </c>
      <c r="B5" s="17" t="str">
        <f>'7324'!B19</f>
        <v>Акулинушкин О.В.</v>
      </c>
      <c r="C5" s="42"/>
      <c r="D5" s="43"/>
      <c r="E5" s="44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3"/>
    </row>
    <row r="6" spans="1:17" x14ac:dyDescent="0.25">
      <c r="A6" s="17">
        <f>'7324'!A20</f>
        <v>3</v>
      </c>
      <c r="B6" s="17" t="str">
        <f>'7324'!B20</f>
        <v>Болдин К.В.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'7324'!A21</f>
        <v>4</v>
      </c>
      <c r="B7" s="17" t="str">
        <f>'7324'!B21</f>
        <v>Бондаренко И.И.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'7324'!A22</f>
        <v>5</v>
      </c>
      <c r="B8" s="17" t="str">
        <f>'7324'!B22</f>
        <v>Боровков Г.С.</v>
      </c>
      <c r="C8" s="42"/>
      <c r="D8" s="43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'7324'!A6</f>
        <v>7</v>
      </c>
      <c r="B9" s="17" t="str">
        <f>'7324'!B6</f>
        <v>Веригин Д.Д.</v>
      </c>
      <c r="C9" s="42"/>
      <c r="D9" s="43"/>
      <c r="E9" s="44" t="s">
        <v>145</v>
      </c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'7324'!A23</f>
        <v>8</v>
      </c>
      <c r="B10" s="17" t="str">
        <f>'7324'!B23</f>
        <v>Дащинский Н.Д.</v>
      </c>
      <c r="C10" s="42"/>
      <c r="D10" s="43"/>
      <c r="E10" s="44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'7324'!A7</f>
        <v>10</v>
      </c>
      <c r="B11" s="17" t="str">
        <f>'7324'!B7</f>
        <v>Дорофеев В.А.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'7324'!A8</f>
        <v>11</v>
      </c>
      <c r="B12" s="17" t="str">
        <f>'7324'!B8</f>
        <v>Кожушний Э.В.</v>
      </c>
      <c r="C12" s="42"/>
      <c r="D12" s="43"/>
      <c r="E12" s="44" t="s">
        <v>145</v>
      </c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'7324'!A24</f>
        <v>12</v>
      </c>
      <c r="B13" s="17" t="str">
        <f>'7324'!B24</f>
        <v>Медведев А.И.</v>
      </c>
      <c r="C13" s="42"/>
      <c r="D13" s="43"/>
      <c r="E13" s="44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'7324'!A25</f>
        <v>13</v>
      </c>
      <c r="B14" s="17" t="str">
        <f>'7324'!B25</f>
        <v>Медов П.А.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x14ac:dyDescent="0.25">
      <c r="A15" s="17">
        <f>'7324'!A9</f>
        <v>14</v>
      </c>
      <c r="B15" s="17" t="str">
        <f>'7324'!B9</f>
        <v>Михеев С.И.</v>
      </c>
      <c r="C15" s="42"/>
      <c r="D15" s="43" t="s">
        <v>142</v>
      </c>
      <c r="E15" s="44" t="s">
        <v>142</v>
      </c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3"/>
    </row>
    <row r="16" spans="1:17" x14ac:dyDescent="0.25">
      <c r="A16" s="17">
        <f>'7324'!A16</f>
        <v>15</v>
      </c>
      <c r="B16" s="17" t="str">
        <f>'7324'!B16</f>
        <v>Обухов Д.В.</v>
      </c>
      <c r="C16" s="42"/>
      <c r="D16" s="43" t="s">
        <v>148</v>
      </c>
      <c r="E16" s="44" t="s">
        <v>148</v>
      </c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'7324'!A10</f>
        <v>16</v>
      </c>
      <c r="B17" s="17" t="str">
        <f>'7324'!B10</f>
        <v>Петухов Д.А.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x14ac:dyDescent="0.25">
      <c r="A18" s="17">
        <f>'7324'!A11</f>
        <v>17</v>
      </c>
      <c r="B18" s="17" t="str">
        <f>'7324'!B11</f>
        <v>Сергеев И.А.</v>
      </c>
      <c r="C18" s="42" t="s">
        <v>145</v>
      </c>
      <c r="D18" s="43"/>
      <c r="E18" s="44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3"/>
    </row>
    <row r="19" spans="1:17" x14ac:dyDescent="0.25">
      <c r="A19" s="17">
        <f>'7324'!A12</f>
        <v>18</v>
      </c>
      <c r="B19" s="17" t="str">
        <f>'7324'!B12</f>
        <v>Смирнов А.Ю.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>
        <f>'7324'!A13</f>
        <v>19</v>
      </c>
      <c r="B20" s="17" t="str">
        <f>'7324'!B13</f>
        <v>Снеговской П.С.</v>
      </c>
      <c r="C20" s="42"/>
      <c r="D20" s="43"/>
      <c r="E20" s="44" t="s">
        <v>145</v>
      </c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>
        <f>'7324'!A14</f>
        <v>20</v>
      </c>
      <c r="B21" s="17" t="str">
        <f>'7324'!B14</f>
        <v>Степанов А.А.</v>
      </c>
      <c r="C21" s="42" t="s">
        <v>142</v>
      </c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>
        <f>'7324'!A26</f>
        <v>22</v>
      </c>
      <c r="B22" s="17" t="str">
        <f>'7324'!B26</f>
        <v>Чикунов В.Е.</v>
      </c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>
        <f>'7324'!A15</f>
        <v>23</v>
      </c>
      <c r="B23" s="17" t="str">
        <f>'7324'!B15</f>
        <v>Шентяпин И.Д.</v>
      </c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/>
      <c r="B24" s="26"/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ht="15.75" thickBot="1" x14ac:dyDescent="0.3">
      <c r="A25" s="5"/>
      <c r="B25" s="10"/>
      <c r="C25" s="47"/>
      <c r="D25" s="48"/>
      <c r="E25" s="49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48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zoomScale="85" zoomScaleNormal="85" workbookViewId="0">
      <selection activeCell="F6" sqref="F6"/>
    </sheetView>
  </sheetViews>
  <sheetFormatPr defaultRowHeight="15" x14ac:dyDescent="0.25"/>
  <cols>
    <col min="1" max="1" width="13.28515625" style="1" bestFit="1" customWidth="1"/>
    <col min="2" max="2" width="31.42578125" style="1" customWidth="1"/>
    <col min="3" max="17" width="9.85546875" style="1" customWidth="1"/>
    <col min="18" max="16384" width="9.140625" style="1"/>
  </cols>
  <sheetData>
    <row r="1" spans="1:17" ht="110.25" customHeight="1" thickBot="1" x14ac:dyDescent="0.3">
      <c r="A1" s="27">
        <v>7325</v>
      </c>
      <c r="B1" s="3"/>
      <c r="C1" s="100" t="str">
        <f>INDEX([1]Весна!$H$2:$H$64,MATCH(C3,[1]Весна!$E$2:$E$64,0))</f>
        <v>Вводное, вспомнить GIT, Catch</v>
      </c>
      <c r="D1" s="100" t="str">
        <f>INDEX([1]Весна!$H$2:$H$64,MATCH(D3,[1]Весна!$E$2:$E$64,0))</f>
        <v>Структуры1</v>
      </c>
      <c r="E1" s="100" t="str">
        <f>INDEX([1]Весна!$H$2:$H$64,MATCH(E3,[1]Весна!$E$2:$E$64,0))</f>
        <v>Структуры2</v>
      </c>
      <c r="F1" s="100" t="str">
        <f>INDEX([1]Весна!$H$2:$H$64,MATCH(F3,[1]Весна!$E$2:$E$64,0))</f>
        <v>Структуры3</v>
      </c>
      <c r="G1" s="100" t="str">
        <f>INDEX([1]Весна!$H$2:$H$64,MATCH(G3,[1]Весна!$E$2:$E$64,0))</f>
        <v>Деревья1</v>
      </c>
      <c r="H1" s="100" t="str">
        <f>INDEX([1]Весна!$H$2:$H$64,MATCH(H3,[1]Весна!$E$2:$E$64,0))</f>
        <v>Деревья2</v>
      </c>
      <c r="I1" s="100" t="str">
        <f>INDEX([1]Весна!$H$2:$H$64,MATCH(I3,[1]Весна!$E$2:$E$64,0))</f>
        <v>Деревья3</v>
      </c>
      <c r="J1" s="100" t="str">
        <f>INDEX([1]Весна!$H$2:$H$64,MATCH(J3,[1]Весна!$E$2:$E$64,0))</f>
        <v>Хэш, префикс, поиск1</v>
      </c>
      <c r="K1" s="100" t="str">
        <f>INDEX([1]Весна!$H$2:$H$64,MATCH(K3,[1]Весна!$E$2:$E$64,0))</f>
        <v>Хэш, префикс, поиск2</v>
      </c>
      <c r="L1" s="100" t="str">
        <f>INDEX([1]Весна!$H$2:$H$64,MATCH(L3,[1]Весна!$E$2:$E$64,0))</f>
        <v>Сортировка1</v>
      </c>
      <c r="M1" s="100" t="str">
        <f>INDEX([1]Весна!$H$2:$H$64,MATCH(M3,[1]Весна!$E$2:$E$64,0))</f>
        <v>Сортировка2</v>
      </c>
      <c r="N1" s="100" t="str">
        <f>INDEX([1]Весна!$H$2:$H$64,MATCH(N3,[1]Весна!$E$2:$E$64,0))</f>
        <v>Граф, поиск, топология, сильносвяз1</v>
      </c>
      <c r="O1" s="100" t="str">
        <f>INDEX([1]Весна!$H$2:$H$64,MATCH(O3,[1]Весна!$E$2:$E$64,0))</f>
        <v>Граф, поиск, топология, сильносвяз2</v>
      </c>
      <c r="P1" s="100" t="str">
        <f>INDEX([1]Весна!$H$2:$H$64,MATCH(P3,[1]Весна!$E$2:$E$64,0))</f>
        <v>Граф, остов, пути1</v>
      </c>
      <c r="Q1" s="100" t="str">
        <f>INDEX([1]Весна!$H$2:$H$64,MATCH(Q3,[1]Весна!$E$2:$E$64,0))</f>
        <v>Граф, остов, пути2</v>
      </c>
    </row>
    <row r="2" spans="1:17" s="2" customFormat="1" ht="15" customHeight="1" thickBot="1" x14ac:dyDescent="0.3">
      <c r="A2" s="28"/>
      <c r="B2" s="29" t="s">
        <v>7</v>
      </c>
      <c r="C2" s="33">
        <f>INDEX([1]Весна!$A$2:$A$64,MATCH(C3,[1]Весна!$E$2:$E$64,0))</f>
        <v>43872</v>
      </c>
      <c r="D2" s="33">
        <f>INDEX([1]Весна!$A$2:$A$64,MATCH(D3,[1]Весна!$E$2:$E$64,0))</f>
        <v>43888</v>
      </c>
      <c r="E2" s="33">
        <f>INDEX([1]Весна!$A$2:$A$64,MATCH(E3,[1]Весна!$E$2:$E$64,0))</f>
        <v>43888</v>
      </c>
      <c r="F2" s="33">
        <f>INDEX([1]Весна!$A$2:$A$64,MATCH(F3,[1]Весна!$E$2:$E$64,0))</f>
        <v>43893</v>
      </c>
      <c r="G2" s="33">
        <f>INDEX([1]Весна!$A$2:$A$64,MATCH(G3,[1]Весна!$E$2:$E$64,0))</f>
        <v>43895</v>
      </c>
      <c r="H2" s="33">
        <f>INDEX([1]Весна!$A$2:$A$64,MATCH(H3,[1]Весна!$E$2:$E$64,0))</f>
        <v>43915</v>
      </c>
      <c r="I2" s="33">
        <f>INDEX([1]Весна!$A$2:$A$64,MATCH(I3,[1]Весна!$E$2:$E$64,0))</f>
        <v>43928</v>
      </c>
      <c r="J2" s="33">
        <f>INDEX([1]Весна!$A$2:$A$64,MATCH(J3,[1]Весна!$E$2:$E$64,0))</f>
        <v>43928</v>
      </c>
      <c r="K2" s="33">
        <f>INDEX([1]Весна!$A$2:$A$64,MATCH(K3,[1]Весна!$E$2:$E$64,0))</f>
        <v>43929</v>
      </c>
      <c r="L2" s="33">
        <f>INDEX([1]Весна!$A$2:$A$64,MATCH(L3,[1]Весна!$E$2:$E$64,0))</f>
        <v>43939</v>
      </c>
      <c r="M2" s="33">
        <f>INDEX([1]Весна!$A$2:$A$64,MATCH(M3,[1]Весна!$E$2:$E$64,0))</f>
        <v>43943</v>
      </c>
      <c r="N2" s="33">
        <f>INDEX([1]Весна!$A$2:$A$64,MATCH(N3,[1]Весна!$E$2:$E$64,0))</f>
        <v>43950</v>
      </c>
      <c r="O2" s="33">
        <f>INDEX([1]Весна!$A$2:$A$64,MATCH(O3,[1]Весна!$E$2:$E$64,0))</f>
        <v>43970</v>
      </c>
      <c r="P2" s="33">
        <f>INDEX([1]Весна!$A$2:$A$64,MATCH(P3,[1]Весна!$E$2:$E$64,0))</f>
        <v>43972</v>
      </c>
      <c r="Q2" s="33">
        <f>INDEX([1]Весна!$A$2:$A$64,MATCH(Q3,[1]Весна!$E$2:$E$64,0))</f>
        <v>43972</v>
      </c>
    </row>
    <row r="3" spans="1:17" s="13" customFormat="1" ht="15.75" thickBot="1" x14ac:dyDescent="0.3">
      <c r="A3" s="20" t="s">
        <v>0</v>
      </c>
      <c r="B3" s="25" t="s">
        <v>1</v>
      </c>
      <c r="C3" s="14" t="s">
        <v>77</v>
      </c>
      <c r="D3" s="30" t="s">
        <v>78</v>
      </c>
      <c r="E3" s="16" t="s">
        <v>79</v>
      </c>
      <c r="F3" s="31" t="s">
        <v>80</v>
      </c>
      <c r="G3" s="32" t="s">
        <v>81</v>
      </c>
      <c r="H3" s="32" t="s">
        <v>82</v>
      </c>
      <c r="I3" s="32" t="s">
        <v>83</v>
      </c>
      <c r="J3" s="32" t="s">
        <v>84</v>
      </c>
      <c r="K3" s="32" t="s">
        <v>85</v>
      </c>
      <c r="L3" s="32" t="s">
        <v>86</v>
      </c>
      <c r="M3" s="32" t="s">
        <v>87</v>
      </c>
      <c r="N3" s="32" t="s">
        <v>88</v>
      </c>
      <c r="O3" s="32" t="s">
        <v>89</v>
      </c>
      <c r="P3" s="32" t="s">
        <v>90</v>
      </c>
      <c r="Q3" s="30" t="s">
        <v>91</v>
      </c>
    </row>
    <row r="4" spans="1:17" x14ac:dyDescent="0.25">
      <c r="A4" s="17">
        <f>'7325'!A6</f>
        <v>1</v>
      </c>
      <c r="B4" s="26" t="str">
        <f>'7325'!B6</f>
        <v>Архипов Д.Е.</v>
      </c>
      <c r="C4" s="37"/>
      <c r="D4" s="38"/>
      <c r="E4" s="39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38"/>
    </row>
    <row r="5" spans="1:17" x14ac:dyDescent="0.25">
      <c r="A5" s="17">
        <f>'7325'!A7</f>
        <v>2</v>
      </c>
      <c r="B5" s="26" t="str">
        <f>'7325'!B7</f>
        <v>Главатских А.А.</v>
      </c>
      <c r="C5" s="42"/>
      <c r="D5" s="43"/>
      <c r="E5" s="44" t="s">
        <v>148</v>
      </c>
      <c r="F5" s="45" t="s">
        <v>148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3"/>
    </row>
    <row r="6" spans="1:17" x14ac:dyDescent="0.25">
      <c r="A6" s="17">
        <f>'7325'!A15</f>
        <v>4</v>
      </c>
      <c r="B6" s="26" t="str">
        <f>'7325'!B15</f>
        <v>Голанов А.С.</v>
      </c>
      <c r="C6" s="42"/>
      <c r="D6" s="4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3"/>
    </row>
    <row r="7" spans="1:17" x14ac:dyDescent="0.25">
      <c r="A7" s="17">
        <f>'7325'!A16</f>
        <v>5</v>
      </c>
      <c r="B7" s="26" t="str">
        <f>'7325'!B16</f>
        <v>Долин К.С.</v>
      </c>
      <c r="C7" s="42"/>
      <c r="D7" s="43"/>
      <c r="E7" s="44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3"/>
    </row>
    <row r="8" spans="1:17" x14ac:dyDescent="0.25">
      <c r="A8" s="17">
        <f>'7325'!A17</f>
        <v>6</v>
      </c>
      <c r="B8" s="26" t="str">
        <f>'7325'!B17</f>
        <v>Жамойдо И.С.</v>
      </c>
      <c r="C8" s="42"/>
      <c r="D8" s="43"/>
      <c r="E8" s="44"/>
      <c r="F8" s="45" t="s">
        <v>142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3"/>
    </row>
    <row r="9" spans="1:17" x14ac:dyDescent="0.25">
      <c r="A9" s="17">
        <f>'7325'!A18</f>
        <v>7</v>
      </c>
      <c r="B9" s="26" t="str">
        <f>'7325'!B18</f>
        <v>Захматов Г.С.</v>
      </c>
      <c r="C9" s="42"/>
      <c r="D9" s="43"/>
      <c r="E9" s="44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3"/>
    </row>
    <row r="10" spans="1:17" x14ac:dyDescent="0.25">
      <c r="A10" s="17">
        <f>'7325'!A19</f>
        <v>8</v>
      </c>
      <c r="B10" s="26" t="str">
        <f>'7325'!B19</f>
        <v>Карелов Д.И.</v>
      </c>
      <c r="C10" s="42"/>
      <c r="D10" s="43"/>
      <c r="E10" s="44"/>
      <c r="F10" s="45" t="s">
        <v>148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3"/>
    </row>
    <row r="11" spans="1:17" x14ac:dyDescent="0.25">
      <c r="A11" s="17">
        <f>'7325'!A8</f>
        <v>9</v>
      </c>
      <c r="B11" s="26" t="str">
        <f>'7325'!B8</f>
        <v>Кекеев Д.Э.</v>
      </c>
      <c r="C11" s="42"/>
      <c r="D11" s="43"/>
      <c r="E11" s="44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</row>
    <row r="12" spans="1:17" x14ac:dyDescent="0.25">
      <c r="A12" s="17">
        <f>'7325'!A9</f>
        <v>10</v>
      </c>
      <c r="B12" s="26" t="str">
        <f>'7325'!B9</f>
        <v>Кудрявцев А.С.</v>
      </c>
      <c r="C12" s="42" t="s">
        <v>142</v>
      </c>
      <c r="D12" s="43"/>
      <c r="E12" s="44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3"/>
    </row>
    <row r="13" spans="1:17" x14ac:dyDescent="0.25">
      <c r="A13" s="17">
        <f>'7325'!A20</f>
        <v>11</v>
      </c>
      <c r="B13" s="26" t="str">
        <f>'7325'!B20</f>
        <v>Мощенков А.С.</v>
      </c>
      <c r="C13" s="42"/>
      <c r="D13" s="43" t="s">
        <v>147</v>
      </c>
      <c r="E13" s="44" t="s">
        <v>147</v>
      </c>
      <c r="F13" s="45" t="s">
        <v>148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3"/>
    </row>
    <row r="14" spans="1:17" x14ac:dyDescent="0.25">
      <c r="A14" s="17">
        <f>'7325'!A21</f>
        <v>12</v>
      </c>
      <c r="B14" s="26" t="str">
        <f>'7325'!B21</f>
        <v>Мяльдзин Р.А.</v>
      </c>
      <c r="C14" s="42"/>
      <c r="D14" s="43"/>
      <c r="E14" s="44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3"/>
    </row>
    <row r="15" spans="1:17" x14ac:dyDescent="0.25">
      <c r="A15" s="17">
        <f>'7325'!A22</f>
        <v>13</v>
      </c>
      <c r="B15" s="26" t="str">
        <f>'7325'!B22</f>
        <v>Показаньев Н.Д.</v>
      </c>
      <c r="C15" s="42"/>
      <c r="D15" s="43"/>
      <c r="E15" s="44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3"/>
    </row>
    <row r="16" spans="1:17" x14ac:dyDescent="0.25">
      <c r="A16" s="17">
        <f>'7325'!A10</f>
        <v>14</v>
      </c>
      <c r="B16" s="26" t="str">
        <f>'7325'!B10</f>
        <v>Садовников Е.Ю.</v>
      </c>
      <c r="C16" s="42"/>
      <c r="D16" s="43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3"/>
    </row>
    <row r="17" spans="1:17" x14ac:dyDescent="0.25">
      <c r="A17" s="17">
        <f>'7325'!A11</f>
        <v>15</v>
      </c>
      <c r="B17" s="26" t="str">
        <f>'7325'!B11</f>
        <v>Шаманский В.Ю.</v>
      </c>
      <c r="C17" s="42"/>
      <c r="D17" s="43"/>
      <c r="E17" s="44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3"/>
    </row>
    <row r="18" spans="1:17" x14ac:dyDescent="0.25">
      <c r="A18" s="17">
        <f>'7325'!A12</f>
        <v>16</v>
      </c>
      <c r="B18" s="26" t="str">
        <f>'7325'!B12</f>
        <v>Ширнин С.В.</v>
      </c>
      <c r="C18" s="42"/>
      <c r="D18" s="43" t="s">
        <v>148</v>
      </c>
      <c r="E18" s="44" t="s">
        <v>148</v>
      </c>
      <c r="F18" s="45" t="s">
        <v>148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3"/>
    </row>
    <row r="19" spans="1:17" x14ac:dyDescent="0.25">
      <c r="A19" s="17">
        <f>'7325'!A13</f>
        <v>17</v>
      </c>
      <c r="B19" s="26" t="str">
        <f>'7325'!B13</f>
        <v>Шишкин В.Н.</v>
      </c>
      <c r="C19" s="42"/>
      <c r="D19" s="43"/>
      <c r="E19" s="44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3"/>
    </row>
    <row r="20" spans="1:17" x14ac:dyDescent="0.25">
      <c r="A20" s="17"/>
      <c r="B20" s="26"/>
      <c r="C20" s="42"/>
      <c r="D20" s="43"/>
      <c r="E20" s="44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3"/>
    </row>
    <row r="21" spans="1:17" x14ac:dyDescent="0.25">
      <c r="A21" s="17"/>
      <c r="B21" s="26"/>
      <c r="C21" s="42"/>
      <c r="D21" s="43"/>
      <c r="E21" s="44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3"/>
    </row>
    <row r="22" spans="1:17" x14ac:dyDescent="0.25">
      <c r="A22" s="17"/>
      <c r="B22" s="26"/>
      <c r="C22" s="42"/>
      <c r="D22" s="43"/>
      <c r="E22" s="44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3"/>
    </row>
    <row r="23" spans="1:17" x14ac:dyDescent="0.25">
      <c r="A23" s="17"/>
      <c r="B23" s="26"/>
      <c r="C23" s="42"/>
      <c r="D23" s="43"/>
      <c r="E23" s="44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3"/>
    </row>
    <row r="24" spans="1:17" x14ac:dyDescent="0.25">
      <c r="A24" s="17"/>
      <c r="B24" s="26"/>
      <c r="C24" s="42"/>
      <c r="D24" s="43"/>
      <c r="E24" s="44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3"/>
    </row>
    <row r="25" spans="1:17" x14ac:dyDescent="0.25">
      <c r="A25" s="17"/>
      <c r="B25" s="26"/>
      <c r="C25" s="42"/>
      <c r="D25" s="43"/>
      <c r="E25" s="44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3"/>
    </row>
    <row r="26" spans="1:17" x14ac:dyDescent="0.25">
      <c r="A26" s="17"/>
      <c r="B26" s="26"/>
      <c r="C26" s="42"/>
      <c r="D26" s="43"/>
      <c r="E26" s="44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3"/>
    </row>
    <row r="27" spans="1:17" x14ac:dyDescent="0.25">
      <c r="A27" s="17"/>
      <c r="B27" s="26"/>
      <c r="C27" s="42"/>
      <c r="D27" s="43"/>
      <c r="E27" s="44"/>
      <c r="F27" s="4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3"/>
    </row>
    <row r="28" spans="1:17" x14ac:dyDescent="0.25">
      <c r="A28" s="17"/>
      <c r="B28" s="26"/>
      <c r="C28" s="42"/>
      <c r="D28" s="43"/>
      <c r="E28" s="44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3"/>
    </row>
    <row r="29" spans="1:17" ht="15.75" thickBot="1" x14ac:dyDescent="0.3">
      <c r="A29" s="17"/>
      <c r="B29" s="26"/>
      <c r="C29" s="47"/>
      <c r="D29" s="48"/>
      <c r="E29" s="49"/>
      <c r="F29" s="50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48"/>
    </row>
  </sheetData>
  <pageMargins left="0.70866141732283472" right="0.70866141732283472" top="0.74803149606299213" bottom="0.74803149606299213" header="0.31496062992125984" footer="0.31496062992125984"/>
  <pageSetup paperSize="132" scale="66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70" zoomScaleNormal="70" workbookViewId="0">
      <selection activeCell="C18" sqref="C18"/>
    </sheetView>
  </sheetViews>
  <sheetFormatPr defaultRowHeight="15" x14ac:dyDescent="0.25"/>
  <cols>
    <col min="1" max="1" width="108.5703125" style="34" customWidth="1"/>
    <col min="2" max="2" width="18.7109375" customWidth="1"/>
    <col min="3" max="3" width="19" customWidth="1"/>
    <col min="4" max="4" width="19.140625" customWidth="1"/>
  </cols>
  <sheetData>
    <row r="1" spans="1:4" ht="15.75" thickBot="1" x14ac:dyDescent="0.3">
      <c r="B1">
        <v>7323</v>
      </c>
      <c r="C1">
        <v>7324</v>
      </c>
      <c r="D1">
        <v>7325</v>
      </c>
    </row>
    <row r="2" spans="1:4" ht="16.5" thickBot="1" x14ac:dyDescent="0.3">
      <c r="A2" s="98" t="s">
        <v>97</v>
      </c>
      <c r="B2" s="58" t="s">
        <v>38</v>
      </c>
      <c r="C2" s="115" t="s">
        <v>60</v>
      </c>
      <c r="D2" s="115" t="s">
        <v>15</v>
      </c>
    </row>
    <row r="3" spans="1:4" ht="16.5" thickBot="1" x14ac:dyDescent="0.3">
      <c r="A3" s="99" t="s">
        <v>98</v>
      </c>
      <c r="B3" s="58" t="s">
        <v>33</v>
      </c>
      <c r="C3" s="118" t="s">
        <v>52</v>
      </c>
      <c r="D3" s="115" t="s">
        <v>21</v>
      </c>
    </row>
    <row r="4" spans="1:4" ht="16.5" thickBot="1" x14ac:dyDescent="0.3">
      <c r="A4" s="99" t="s">
        <v>99</v>
      </c>
      <c r="B4" s="62" t="s">
        <v>27</v>
      </c>
      <c r="C4" s="115" t="s">
        <v>54</v>
      </c>
      <c r="D4" s="96"/>
    </row>
    <row r="5" spans="1:4" ht="16.5" thickBot="1" x14ac:dyDescent="0.3">
      <c r="A5" s="99" t="s">
        <v>100</v>
      </c>
      <c r="B5" s="62" t="s">
        <v>51</v>
      </c>
      <c r="C5" s="97"/>
      <c r="D5" s="115" t="s">
        <v>10</v>
      </c>
    </row>
    <row r="6" spans="1:4" ht="16.5" thickBot="1" x14ac:dyDescent="0.3">
      <c r="A6" s="99" t="s">
        <v>101</v>
      </c>
      <c r="B6" s="62" t="s">
        <v>42</v>
      </c>
      <c r="C6" s="115" t="s">
        <v>67</v>
      </c>
      <c r="D6" s="115" t="s">
        <v>12</v>
      </c>
    </row>
    <row r="7" spans="1:4" ht="16.5" thickBot="1" x14ac:dyDescent="0.3">
      <c r="A7" s="99" t="s">
        <v>102</v>
      </c>
      <c r="B7" s="62" t="s">
        <v>29</v>
      </c>
      <c r="C7" s="115" t="s">
        <v>66</v>
      </c>
      <c r="D7" s="115" t="s">
        <v>20</v>
      </c>
    </row>
    <row r="8" spans="1:4" ht="16.5" thickBot="1" x14ac:dyDescent="0.3">
      <c r="A8" s="99" t="s">
        <v>103</v>
      </c>
      <c r="B8" s="62" t="s">
        <v>44</v>
      </c>
      <c r="C8" s="115" t="s">
        <v>65</v>
      </c>
      <c r="D8" s="115" t="s">
        <v>16</v>
      </c>
    </row>
    <row r="9" spans="1:4" ht="16.5" thickBot="1" x14ac:dyDescent="0.3">
      <c r="A9" s="99" t="s">
        <v>104</v>
      </c>
      <c r="B9" s="62" t="s">
        <v>37</v>
      </c>
      <c r="C9" s="96"/>
      <c r="D9" s="96"/>
    </row>
    <row r="10" spans="1:4" ht="16.5" thickBot="1" x14ac:dyDescent="0.3">
      <c r="A10" s="99" t="s">
        <v>105</v>
      </c>
      <c r="B10" s="62" t="s">
        <v>31</v>
      </c>
      <c r="C10" s="115" t="s">
        <v>70</v>
      </c>
      <c r="D10" s="97"/>
    </row>
    <row r="11" spans="1:4" ht="16.5" thickBot="1" x14ac:dyDescent="0.3">
      <c r="A11" s="99" t="s">
        <v>106</v>
      </c>
      <c r="B11" s="62" t="s">
        <v>43</v>
      </c>
      <c r="C11" s="115" t="s">
        <v>58</v>
      </c>
      <c r="D11" s="96"/>
    </row>
    <row r="12" spans="1:4" ht="16.5" thickBot="1" x14ac:dyDescent="0.3">
      <c r="A12" s="99" t="s">
        <v>107</v>
      </c>
      <c r="B12" s="62" t="s">
        <v>40</v>
      </c>
      <c r="C12" s="115" t="s">
        <v>61</v>
      </c>
      <c r="D12" s="97"/>
    </row>
    <row r="13" spans="1:4" ht="16.5" thickBot="1" x14ac:dyDescent="0.3">
      <c r="A13" s="99" t="s">
        <v>108</v>
      </c>
      <c r="B13" s="62" t="s">
        <v>47</v>
      </c>
      <c r="C13" s="96"/>
      <c r="D13" s="96"/>
    </row>
    <row r="14" spans="1:4" ht="16.5" thickBot="1" x14ac:dyDescent="0.3">
      <c r="A14" s="99" t="s">
        <v>109</v>
      </c>
      <c r="B14" s="62" t="s">
        <v>45</v>
      </c>
      <c r="C14" s="115" t="s">
        <v>55</v>
      </c>
      <c r="D14" s="115" t="s">
        <v>24</v>
      </c>
    </row>
    <row r="15" spans="1:4" ht="16.5" thickBot="1" x14ac:dyDescent="0.3">
      <c r="A15" s="99" t="s">
        <v>110</v>
      </c>
      <c r="B15" s="62" t="s">
        <v>11</v>
      </c>
      <c r="C15" s="115" t="s">
        <v>53</v>
      </c>
      <c r="D15" s="114" t="s">
        <v>9</v>
      </c>
    </row>
    <row r="16" spans="1:4" ht="16.5" thickBot="1" x14ac:dyDescent="0.3">
      <c r="A16" s="99" t="s">
        <v>111</v>
      </c>
      <c r="B16" s="62" t="s">
        <v>32</v>
      </c>
      <c r="C16" s="115" t="s">
        <v>63</v>
      </c>
      <c r="D16" s="116" t="s">
        <v>22</v>
      </c>
    </row>
    <row r="17" spans="1:4" ht="16.5" thickBot="1" x14ac:dyDescent="0.3">
      <c r="A17" s="99" t="s">
        <v>112</v>
      </c>
      <c r="B17" s="62" t="s">
        <v>35</v>
      </c>
      <c r="C17" s="116" t="s">
        <v>56</v>
      </c>
      <c r="D17" s="117" t="s">
        <v>25</v>
      </c>
    </row>
    <row r="18" spans="1:4" ht="16.5" thickBot="1" x14ac:dyDescent="0.3">
      <c r="A18" s="99" t="s">
        <v>114</v>
      </c>
      <c r="B18" s="62" t="s">
        <v>26</v>
      </c>
      <c r="C18" s="115" t="s">
        <v>59</v>
      </c>
      <c r="D18" s="115" t="s">
        <v>18</v>
      </c>
    </row>
    <row r="19" spans="1:4" ht="16.5" thickBot="1" x14ac:dyDescent="0.3">
      <c r="A19" s="99" t="s">
        <v>113</v>
      </c>
      <c r="B19" s="62" t="s">
        <v>36</v>
      </c>
      <c r="C19" s="96"/>
      <c r="D19" s="115" t="s">
        <v>13</v>
      </c>
    </row>
    <row r="20" spans="1:4" ht="16.5" thickBot="1" x14ac:dyDescent="0.3">
      <c r="A20" s="99" t="s">
        <v>115</v>
      </c>
      <c r="B20" s="62" t="s">
        <v>28</v>
      </c>
      <c r="C20" s="115" t="s">
        <v>68</v>
      </c>
      <c r="D20" s="115" t="s">
        <v>14</v>
      </c>
    </row>
    <row r="21" spans="1:4" ht="16.5" thickBot="1" x14ac:dyDescent="0.3">
      <c r="A21" s="99" t="s">
        <v>116</v>
      </c>
      <c r="B21" s="62" t="s">
        <v>41</v>
      </c>
      <c r="C21" s="115" t="s">
        <v>57</v>
      </c>
      <c r="D21" s="115" t="s">
        <v>23</v>
      </c>
    </row>
    <row r="22" spans="1:4" ht="16.5" thickBot="1" x14ac:dyDescent="0.3">
      <c r="A22" s="99" t="s">
        <v>117</v>
      </c>
      <c r="B22" s="96"/>
      <c r="C22" s="115" t="s">
        <v>69</v>
      </c>
      <c r="D22" s="96"/>
    </row>
    <row r="23" spans="1:4" ht="16.5" thickBot="1" x14ac:dyDescent="0.3">
      <c r="A23" s="99" t="s">
        <v>118</v>
      </c>
      <c r="B23" s="62" t="s">
        <v>46</v>
      </c>
      <c r="C23" s="97"/>
      <c r="D23" s="115" t="s">
        <v>19</v>
      </c>
    </row>
    <row r="24" spans="1:4" ht="16.5" thickBot="1" x14ac:dyDescent="0.3">
      <c r="A24" s="99" t="s">
        <v>119</v>
      </c>
      <c r="B24" s="62" t="s">
        <v>50</v>
      </c>
      <c r="C24" s="96"/>
      <c r="D24" s="96"/>
    </row>
    <row r="25" spans="1:4" ht="16.5" thickBot="1" x14ac:dyDescent="0.3">
      <c r="A25" s="99" t="s">
        <v>120</v>
      </c>
      <c r="B25" s="97"/>
      <c r="C25" s="96"/>
      <c r="D25" s="96"/>
    </row>
    <row r="26" spans="1:4" ht="16.5" thickBot="1" x14ac:dyDescent="0.3">
      <c r="A26" s="99" t="s">
        <v>121</v>
      </c>
      <c r="B26" s="62" t="s">
        <v>34</v>
      </c>
      <c r="C26" s="115" t="s">
        <v>62</v>
      </c>
      <c r="D26" s="96"/>
    </row>
    <row r="27" spans="1:4" ht="16.5" thickBot="1" x14ac:dyDescent="0.3">
      <c r="A27" s="99" t="s">
        <v>122</v>
      </c>
      <c r="B27" s="62" t="s">
        <v>39</v>
      </c>
      <c r="C27" s="96"/>
      <c r="D27" s="115" t="s">
        <v>17</v>
      </c>
    </row>
    <row r="28" spans="1:4" ht="16.5" thickBot="1" x14ac:dyDescent="0.3">
      <c r="A28" s="99" t="s">
        <v>123</v>
      </c>
      <c r="B28" s="62" t="s">
        <v>49</v>
      </c>
      <c r="C28" s="96"/>
      <c r="D28" s="97"/>
    </row>
    <row r="29" spans="1:4" ht="16.5" thickBot="1" x14ac:dyDescent="0.3">
      <c r="A29" s="99" t="s">
        <v>124</v>
      </c>
      <c r="B29" s="62" t="s">
        <v>48</v>
      </c>
      <c r="C29" s="115" t="s">
        <v>71</v>
      </c>
      <c r="D29" s="97"/>
    </row>
    <row r="30" spans="1:4" ht="16.5" thickBot="1" x14ac:dyDescent="0.3">
      <c r="A30" s="99" t="s">
        <v>125</v>
      </c>
      <c r="B30" s="62" t="s">
        <v>30</v>
      </c>
      <c r="C30" s="97"/>
      <c r="D30" s="96"/>
    </row>
    <row r="31" spans="1:4" ht="16.5" thickBot="1" x14ac:dyDescent="0.3">
      <c r="A31" s="99" t="s">
        <v>126</v>
      </c>
      <c r="B31" s="97"/>
      <c r="C31" s="96"/>
      <c r="D31" s="97"/>
    </row>
    <row r="32" spans="1:4" ht="16.5" thickBot="1" x14ac:dyDescent="0.3">
      <c r="A32" s="95"/>
      <c r="B32" s="97"/>
      <c r="C32" s="96"/>
      <c r="D32" s="96"/>
    </row>
    <row r="33" spans="1:4" ht="16.5" thickBot="1" x14ac:dyDescent="0.3">
      <c r="A33" s="95"/>
      <c r="B33" s="97"/>
      <c r="C33" s="97"/>
      <c r="D33" s="97"/>
    </row>
    <row r="34" spans="1:4" ht="16.5" thickBot="1" x14ac:dyDescent="0.3">
      <c r="A34" s="95"/>
      <c r="B34" s="96"/>
      <c r="C34" s="96"/>
      <c r="D34" s="97"/>
    </row>
    <row r="35" spans="1:4" ht="16.5" thickBot="1" x14ac:dyDescent="0.3">
      <c r="A35" s="95"/>
      <c r="B35" s="96"/>
      <c r="C35" s="96"/>
      <c r="D35" s="97"/>
    </row>
    <row r="36" spans="1:4" ht="16.5" thickBot="1" x14ac:dyDescent="0.3">
      <c r="A36" s="95"/>
      <c r="B36" s="97"/>
      <c r="C36" s="96"/>
      <c r="D36" s="97"/>
    </row>
    <row r="37" spans="1:4" ht="16.5" thickBot="1" x14ac:dyDescent="0.3">
      <c r="A37" s="95"/>
      <c r="B37" s="97"/>
      <c r="C37" s="97"/>
      <c r="D37" s="97"/>
    </row>
    <row r="38" spans="1:4" ht="16.5" thickBot="1" x14ac:dyDescent="0.3">
      <c r="A38" s="95"/>
      <c r="B38" s="97"/>
      <c r="C38" s="96"/>
      <c r="D38" s="97"/>
    </row>
    <row r="39" spans="1:4" ht="16.5" thickBot="1" x14ac:dyDescent="0.3">
      <c r="A39" s="95"/>
      <c r="B39" s="97"/>
      <c r="C39" s="96"/>
      <c r="D39" s="97"/>
    </row>
    <row r="40" spans="1:4" ht="16.5" thickBot="1" x14ac:dyDescent="0.3">
      <c r="A40" s="95"/>
      <c r="B40" s="97"/>
      <c r="C40" s="97"/>
      <c r="D40" s="97"/>
    </row>
    <row r="41" spans="1:4" ht="16.5" thickBot="1" x14ac:dyDescent="0.3">
      <c r="A41" s="95"/>
      <c r="B41" s="97"/>
      <c r="C41" s="97"/>
      <c r="D41" s="97"/>
    </row>
    <row r="42" spans="1:4" ht="16.5" thickBot="1" x14ac:dyDescent="0.3">
      <c r="A42" s="95"/>
      <c r="B42" s="96"/>
      <c r="C42" s="96"/>
      <c r="D42" s="97"/>
    </row>
    <row r="43" spans="1:4" ht="16.5" thickBot="1" x14ac:dyDescent="0.3">
      <c r="A43" s="95"/>
      <c r="B43" s="97"/>
      <c r="C43" s="96"/>
      <c r="D43" s="96"/>
    </row>
    <row r="44" spans="1:4" ht="16.5" thickBot="1" x14ac:dyDescent="0.3">
      <c r="A44" s="95"/>
      <c r="B44" s="97"/>
      <c r="C44" s="96"/>
      <c r="D44" s="97"/>
    </row>
    <row r="45" spans="1:4" ht="16.5" thickBot="1" x14ac:dyDescent="0.3">
      <c r="A45" s="95"/>
      <c r="B45" s="96"/>
      <c r="C45" s="97"/>
      <c r="D45" s="97"/>
    </row>
    <row r="46" spans="1:4" ht="16.5" thickBot="1" x14ac:dyDescent="0.3">
      <c r="A46" s="95"/>
      <c r="B46" s="96"/>
      <c r="C46" s="97"/>
      <c r="D46" s="96"/>
    </row>
    <row r="47" spans="1:4" ht="16.5" thickBot="1" x14ac:dyDescent="0.3">
      <c r="A47" s="95"/>
      <c r="B47" s="96"/>
      <c r="C47" s="96"/>
      <c r="D47" s="97"/>
    </row>
    <row r="48" spans="1:4" ht="16.5" thickBot="1" x14ac:dyDescent="0.3">
      <c r="A48" s="95"/>
      <c r="B48" s="96"/>
      <c r="C48" s="96"/>
      <c r="D48" s="96"/>
    </row>
    <row r="49" spans="1:4" ht="16.5" thickBot="1" x14ac:dyDescent="0.3">
      <c r="A49" s="95"/>
      <c r="B49" s="96"/>
      <c r="C49" s="96"/>
      <c r="D49" s="96"/>
    </row>
    <row r="50" spans="1:4" ht="16.5" thickBot="1" x14ac:dyDescent="0.3">
      <c r="A50" s="95"/>
      <c r="B50" s="96"/>
      <c r="C50" s="96"/>
      <c r="D50" s="97"/>
    </row>
    <row r="51" spans="1:4" ht="16.5" thickBot="1" x14ac:dyDescent="0.3">
      <c r="A51" s="95"/>
      <c r="B51" s="96"/>
      <c r="C51" s="97"/>
      <c r="D51" s="9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5</v>
      </c>
      <c r="B1" t="s">
        <v>3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0</v>
      </c>
      <c r="B12">
        <v>0</v>
      </c>
    </row>
    <row r="14" spans="1:2" x14ac:dyDescent="0.25">
      <c r="A14" t="s">
        <v>72</v>
      </c>
    </row>
    <row r="15" spans="1:2" x14ac:dyDescent="0.25">
      <c r="A15" t="s">
        <v>156</v>
      </c>
      <c r="B15">
        <v>1</v>
      </c>
    </row>
    <row r="16" spans="1:2" x14ac:dyDescent="0.25">
      <c r="A16" t="s">
        <v>157</v>
      </c>
      <c r="B16">
        <v>2</v>
      </c>
    </row>
  </sheetData>
  <sheetProtection algorithmName="SHA-512" hashValue="8RoVTUH58ndfPWvuw+mMg2e1grLAbIocXFB8Wx/kzuPmMHpLWgXriPAsSvB1h8ml7jwKOY0H7CyFZ4NoKO9d3Q==" saltValue="dyR0iETShL30aKUJcUkxo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7323</vt:lpstr>
      <vt:lpstr>7324</vt:lpstr>
      <vt:lpstr>7325</vt:lpstr>
      <vt:lpstr>7323(Пос)</vt:lpstr>
      <vt:lpstr>7324(Пос)</vt:lpstr>
      <vt:lpstr>7325(Пос)</vt:lpstr>
      <vt:lpstr>Долгосрок</vt:lpstr>
      <vt:lpstr>Баллы</vt:lpstr>
      <vt:lpstr>'7323'!Заголовки_для_печати</vt:lpstr>
      <vt:lpstr>'7324'!Заголовки_для_печати</vt:lpstr>
      <vt:lpstr>'7325'!Заголовки_для_печати</vt:lpstr>
      <vt:lpstr>'7323'!Область_печати</vt:lpstr>
      <vt:lpstr>'7323(Пос)'!Область_печати</vt:lpstr>
      <vt:lpstr>'7324'!Область_печати</vt:lpstr>
      <vt:lpstr>'7324(Пос)'!Область_печати</vt:lpstr>
      <vt:lpstr>'7325'!Область_печати</vt:lpstr>
      <vt:lpstr>'7325(Пос)'!Область_печати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kav</cp:lastModifiedBy>
  <cp:lastPrinted>2020-02-18T06:59:52Z</cp:lastPrinted>
  <dcterms:created xsi:type="dcterms:W3CDTF">2019-07-19T09:38:17Z</dcterms:created>
  <dcterms:modified xsi:type="dcterms:W3CDTF">2020-03-25T07:37:16Z</dcterms:modified>
</cp:coreProperties>
</file>