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8_{4C7BB565-76F3-438D-8E7C-D610C1C0AE46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lab1-1" sheetId="4" r:id="rId1"/>
    <sheet name="lab1-2" sheetId="1" r:id="rId2"/>
    <sheet name="lab1-3" sheetId="6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0" i="6" l="1"/>
  <c r="G24" i="6"/>
  <c r="G23" i="6"/>
  <c r="G22" i="6"/>
  <c r="G21" i="6"/>
  <c r="G20" i="6"/>
  <c r="E22" i="6"/>
  <c r="E21" i="6"/>
  <c r="I14" i="6"/>
  <c r="G14" i="6"/>
  <c r="H14" i="6" s="1"/>
  <c r="J14" i="6" s="1"/>
  <c r="I13" i="6"/>
  <c r="G13" i="6"/>
  <c r="H13" i="6" s="1"/>
  <c r="I12" i="6"/>
  <c r="G12" i="6"/>
  <c r="H12" i="6" s="1"/>
  <c r="J12" i="6" s="1"/>
  <c r="I11" i="6"/>
  <c r="G11" i="6"/>
  <c r="H11" i="6" s="1"/>
  <c r="I10" i="6"/>
  <c r="G10" i="6"/>
  <c r="H10" i="6" s="1"/>
  <c r="J10" i="6" s="1"/>
  <c r="I9" i="6"/>
  <c r="G9" i="6"/>
  <c r="H9" i="6" s="1"/>
  <c r="I8" i="6"/>
  <c r="G8" i="6"/>
  <c r="H8" i="6" s="1"/>
  <c r="J8" i="6" s="1"/>
  <c r="I7" i="6"/>
  <c r="G7" i="6"/>
  <c r="H7" i="6" s="1"/>
  <c r="J7" i="6" s="1"/>
  <c r="I6" i="6"/>
  <c r="G6" i="6"/>
  <c r="H6" i="6" s="1"/>
  <c r="J6" i="6" s="1"/>
  <c r="I5" i="6"/>
  <c r="G5" i="6"/>
  <c r="H5" i="6" s="1"/>
  <c r="I4" i="6"/>
  <c r="G4" i="6"/>
  <c r="H4" i="6" s="1"/>
  <c r="J4" i="6" s="1"/>
  <c r="I3" i="6"/>
  <c r="G3" i="6"/>
  <c r="H3" i="6" s="1"/>
  <c r="J3" i="6" s="1"/>
  <c r="G2" i="6"/>
  <c r="H2" i="6" s="1"/>
  <c r="J2" i="6" s="1"/>
  <c r="I14" i="4"/>
  <c r="G14" i="4"/>
  <c r="H14" i="4" s="1"/>
  <c r="I13" i="4"/>
  <c r="G13" i="4"/>
  <c r="H13" i="4" s="1"/>
  <c r="I12" i="4"/>
  <c r="G12" i="4"/>
  <c r="H12" i="4" s="1"/>
  <c r="J12" i="4" s="1"/>
  <c r="I11" i="4"/>
  <c r="G11" i="4"/>
  <c r="H11" i="4" s="1"/>
  <c r="I10" i="4"/>
  <c r="G10" i="4"/>
  <c r="H10" i="4" s="1"/>
  <c r="J10" i="4" s="1"/>
  <c r="I9" i="4"/>
  <c r="G9" i="4"/>
  <c r="H9" i="4" s="1"/>
  <c r="I8" i="4"/>
  <c r="G8" i="4"/>
  <c r="H8" i="4" s="1"/>
  <c r="J8" i="4" s="1"/>
  <c r="I7" i="4"/>
  <c r="G7" i="4"/>
  <c r="H7" i="4" s="1"/>
  <c r="I6" i="4"/>
  <c r="G6" i="4"/>
  <c r="H6" i="4" s="1"/>
  <c r="J6" i="4" s="1"/>
  <c r="I5" i="4"/>
  <c r="G5" i="4"/>
  <c r="H5" i="4" s="1"/>
  <c r="I4" i="4"/>
  <c r="G4" i="4"/>
  <c r="H4" i="4" s="1"/>
  <c r="J4" i="4" s="1"/>
  <c r="I3" i="4"/>
  <c r="G3" i="4"/>
  <c r="H3" i="4" s="1"/>
  <c r="G2" i="4"/>
  <c r="H2" i="4" s="1"/>
  <c r="J2" i="4" s="1"/>
  <c r="E17" i="1"/>
  <c r="E20" i="1" s="1"/>
  <c r="E19" i="1"/>
  <c r="E18" i="1"/>
  <c r="K18" i="1"/>
  <c r="I4" i="1"/>
  <c r="I5" i="1"/>
  <c r="I6" i="1"/>
  <c r="I7" i="1"/>
  <c r="I8" i="1"/>
  <c r="I9" i="1"/>
  <c r="I10" i="1"/>
  <c r="I11" i="1"/>
  <c r="I12" i="1"/>
  <c r="I13" i="1"/>
  <c r="I14" i="1"/>
  <c r="I3" i="1"/>
  <c r="G14" i="1"/>
  <c r="H14" i="1" s="1"/>
  <c r="J14" i="1" s="1"/>
  <c r="G3" i="1"/>
  <c r="H3" i="1" s="1"/>
  <c r="J3" i="1" s="1"/>
  <c r="G4" i="1"/>
  <c r="H4" i="1" s="1"/>
  <c r="J4" i="1" s="1"/>
  <c r="G5" i="1"/>
  <c r="H5" i="1" s="1"/>
  <c r="J5" i="1" s="1"/>
  <c r="G6" i="1"/>
  <c r="H6" i="1" s="1"/>
  <c r="J6" i="1" s="1"/>
  <c r="G7" i="1"/>
  <c r="H7" i="1" s="1"/>
  <c r="J7" i="1" s="1"/>
  <c r="G8" i="1"/>
  <c r="H8" i="1" s="1"/>
  <c r="J8" i="1" s="1"/>
  <c r="G9" i="1"/>
  <c r="H9" i="1" s="1"/>
  <c r="G10" i="1"/>
  <c r="H10" i="1" s="1"/>
  <c r="J10" i="1" s="1"/>
  <c r="G11" i="1"/>
  <c r="H11" i="1" s="1"/>
  <c r="J11" i="1" s="1"/>
  <c r="G12" i="1"/>
  <c r="H12" i="1" s="1"/>
  <c r="J12" i="1" s="1"/>
  <c r="G13" i="1"/>
  <c r="H13" i="1" s="1"/>
  <c r="J13" i="1" s="1"/>
  <c r="G2" i="1"/>
  <c r="H2" i="1" s="1"/>
  <c r="J2" i="1" s="1"/>
  <c r="M18" i="1" l="1"/>
  <c r="M19" i="1"/>
  <c r="J11" i="6"/>
  <c r="J9" i="1"/>
  <c r="J14" i="4"/>
  <c r="K19" i="1"/>
  <c r="J3" i="4"/>
  <c r="J5" i="4"/>
  <c r="J7" i="4"/>
  <c r="J9" i="4"/>
  <c r="J11" i="4"/>
  <c r="J13" i="4"/>
  <c r="E24" i="6"/>
  <c r="J5" i="6"/>
  <c r="J9" i="6"/>
  <c r="J13" i="6"/>
  <c r="E23" i="6"/>
  <c r="E21" i="1"/>
</calcChain>
</file>

<file path=xl/sharedStrings.xml><?xml version="1.0" encoding="utf-8"?>
<sst xmlns="http://schemas.openxmlformats.org/spreadsheetml/2006/main" count="164" uniqueCount="36">
  <si>
    <t>Нэр</t>
  </si>
  <si>
    <t>Нас</t>
  </si>
  <si>
    <t>Хүйс</t>
  </si>
  <si>
    <t>Ажилласан хоног</t>
  </si>
  <si>
    <t>Үндсэн цалин</t>
  </si>
  <si>
    <t>Хэлтэс</t>
  </si>
  <si>
    <t>Нэг өдрийн цалин</t>
  </si>
  <si>
    <t>Сарын цалин</t>
  </si>
  <si>
    <t>Нэмэгдэл цалин</t>
  </si>
  <si>
    <t>Тухайн сарын нийт цалин</t>
  </si>
  <si>
    <t>Нэр 1</t>
  </si>
  <si>
    <t>Нэр 2</t>
  </si>
  <si>
    <t>Нэр 3</t>
  </si>
  <si>
    <t>Нэр 4</t>
  </si>
  <si>
    <t>Нэр 5</t>
  </si>
  <si>
    <t>Нэр 6</t>
  </si>
  <si>
    <t>Нэр 7</t>
  </si>
  <si>
    <t>Нэр 8</t>
  </si>
  <si>
    <t>Нэр 9</t>
  </si>
  <si>
    <t>Нэр 10</t>
  </si>
  <si>
    <t>Нэр 11</t>
  </si>
  <si>
    <t>Нэр 12</t>
  </si>
  <si>
    <t>Нэр 13</t>
  </si>
  <si>
    <t>эм</t>
  </si>
  <si>
    <t>эр</t>
  </si>
  <si>
    <t>Санхүү</t>
  </si>
  <si>
    <t>Хүний нөөц</t>
  </si>
  <si>
    <t>Борлуулалт</t>
  </si>
  <si>
    <t>Маркетинг</t>
  </si>
  <si>
    <t>Менежмент</t>
  </si>
  <si>
    <t>Эмэгтэй</t>
  </si>
  <si>
    <t>Эрэгтэй</t>
  </si>
  <si>
    <t>Дундаж цалин(Нийт цалин)</t>
  </si>
  <si>
    <t>Нийт ажилчдын үндсэн цалин</t>
  </si>
  <si>
    <t>Зөвхөн 180000-с дээш орлогтой ажилчдын нийт цалин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</si>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</sst>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9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3">
    <xf numFmtId="0" fontId="0" fillId="0" borderId="0" xfId="0"/>
    <xf numFmtId="0" fontId="0" fillId="0" borderId="1" xfId="0" applyBorder="1"/>
    <xf numFmtId="0" fontId="0" fillId="0" borderId="0" xfId="0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right" vertical="center" wrapText="1"/>
    </xf>
    <xf numFmtId="164" fontId="3" fillId="2" borderId="1" xfId="1" applyNumberFormat="1" applyFont="1" applyFill="1" applyBorder="1" applyAlignment="1">
      <alignment horizontal="right" vertical="center" wrapText="1"/>
    </xf>
    <xf numFmtId="164" fontId="3" fillId="4" borderId="1" xfId="1" applyNumberFormat="1" applyFont="1" applyFill="1" applyBorder="1" applyAlignment="1">
      <alignment horizontal="right" vertical="center" wrapText="1"/>
    </xf>
    <xf numFmtId="49" fontId="3" fillId="4" borderId="1" xfId="1" applyNumberFormat="1" applyFont="1" applyFill="1" applyBorder="1" applyAlignment="1">
      <alignment horizontal="right" vertical="center" wrapText="1"/>
    </xf>
    <xf numFmtId="0" fontId="4" fillId="3" borderId="0" xfId="0" applyFont="1" applyFill="1" applyAlignment="1">
      <alignment horizontal="center" vertical="center" wrapText="1"/>
    </xf>
    <xf numFmtId="164" fontId="3" fillId="0" borderId="1" xfId="1" applyNumberFormat="1" applyFont="1" applyBorder="1" applyAlignment="1">
      <alignment horizontal="right" vertical="center" wrapText="1"/>
    </xf>
    <xf numFmtId="0" fontId="4" fillId="0" borderId="0" xfId="0" applyFont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1" fontId="3" fillId="0" borderId="2" xfId="0" applyNumberFormat="1" applyFont="1" applyBorder="1" applyAlignment="1">
      <alignment horizontal="center"/>
    </xf>
    <xf numFmtId="1" fontId="3" fillId="0" borderId="4" xfId="0" applyNumberFormat="1" applyFont="1" applyBorder="1" applyAlignment="1">
      <alignment horizontal="center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5"/>
  <sheetViews>
    <sheetView workbookViewId="0">
      <selection activeCell="G15" sqref="G15"/>
    </sheetView>
  </sheetViews>
  <sheetFormatPr defaultRowHeight="14.4" x14ac:dyDescent="0.3"/>
  <cols>
    <col min="1" max="1" width="9.88671875" style="2" customWidth="1"/>
    <col min="2" max="2" width="10.109375" style="2" customWidth="1"/>
    <col min="3" max="3" width="10" style="2" customWidth="1"/>
    <col min="4" max="4" width="13.33203125" style="2" customWidth="1"/>
    <col min="5" max="5" width="13.44140625" style="2" customWidth="1"/>
    <col min="6" max="6" width="12.5546875" style="2" customWidth="1"/>
    <col min="7" max="7" width="11" style="2" customWidth="1"/>
    <col min="8" max="8" width="10.33203125" style="2" customWidth="1"/>
    <col min="9" max="9" width="11.88671875" style="2" customWidth="1"/>
    <col min="10" max="10" width="11.109375" style="2" customWidth="1"/>
  </cols>
  <sheetData>
    <row r="1" spans="1:10" ht="76.5" customHeight="1" x14ac:dyDescent="0.3">
      <c r="A1" s="3" t="s">
        <v>0</v>
      </c>
      <c r="B1" s="3" t="s">
        <v>1</v>
      </c>
      <c r="C1" s="3" t="s">
        <v>2</v>
      </c>
      <c r="D1" s="3" t="s">
        <v>5</v>
      </c>
      <c r="E1" s="3" t="s">
        <v>3</v>
      </c>
      <c r="F1" s="3" t="s">
        <v>4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 ht="17.100000000000001" customHeight="1" x14ac:dyDescent="0.3">
      <c r="A2" s="4" t="s">
        <v>10</v>
      </c>
      <c r="B2" s="5">
        <v>28</v>
      </c>
      <c r="C2" s="4" t="s">
        <v>23</v>
      </c>
      <c r="D2" s="4" t="s">
        <v>25</v>
      </c>
      <c r="E2" s="5">
        <v>6</v>
      </c>
      <c r="F2" s="5">
        <v>250000</v>
      </c>
      <c r="G2" s="6">
        <f>F2/$G$15</f>
        <v>9615.3846153846152</v>
      </c>
      <c r="H2" s="6">
        <f>G2*$E$2</f>
        <v>57692.307692307688</v>
      </c>
      <c r="I2" s="8">
        <v>0</v>
      </c>
      <c r="J2" s="6">
        <f>H2+I2</f>
        <v>57692.307692307688</v>
      </c>
    </row>
    <row r="3" spans="1:10" ht="17.100000000000001" customHeight="1" x14ac:dyDescent="0.3">
      <c r="A3" s="4" t="s">
        <v>11</v>
      </c>
      <c r="B3" s="5">
        <v>35</v>
      </c>
      <c r="C3" s="4" t="s">
        <v>24</v>
      </c>
      <c r="D3" s="4" t="s">
        <v>26</v>
      </c>
      <c r="E3" s="5">
        <v>20</v>
      </c>
      <c r="F3" s="5">
        <v>150000</v>
      </c>
      <c r="G3" s="6">
        <f t="shared" ref="G3:G13" si="0">F3/$G$15</f>
        <v>5769.2307692307695</v>
      </c>
      <c r="H3" s="6">
        <f t="shared" ref="H3:H14" si="1">G3*$E$2</f>
        <v>34615.384615384617</v>
      </c>
      <c r="I3" s="7">
        <f t="shared" ref="I3:I14" si="2">IF(E3&lt;10, 0, IF(AND(E3&gt;=10, E3&lt;20), F3*0.03, F3*0.05))</f>
        <v>7500</v>
      </c>
      <c r="J3" s="6">
        <f t="shared" ref="J3:J14" si="3">H3+I3</f>
        <v>42115.384615384617</v>
      </c>
    </row>
    <row r="4" spans="1:10" ht="17.100000000000001" customHeight="1" x14ac:dyDescent="0.3">
      <c r="A4" s="4" t="s">
        <v>12</v>
      </c>
      <c r="B4" s="5">
        <v>45</v>
      </c>
      <c r="C4" s="4" t="s">
        <v>23</v>
      </c>
      <c r="D4" s="4" t="s">
        <v>27</v>
      </c>
      <c r="E4" s="5">
        <v>20</v>
      </c>
      <c r="F4" s="5">
        <v>180000</v>
      </c>
      <c r="G4" s="6">
        <f t="shared" si="0"/>
        <v>6923.0769230769229</v>
      </c>
      <c r="H4" s="6">
        <f t="shared" si="1"/>
        <v>41538.461538461539</v>
      </c>
      <c r="I4" s="7">
        <f t="shared" si="2"/>
        <v>9000</v>
      </c>
      <c r="J4" s="6">
        <f t="shared" si="3"/>
        <v>50538.461538461539</v>
      </c>
    </row>
    <row r="5" spans="1:10" ht="17.100000000000001" customHeight="1" x14ac:dyDescent="0.3">
      <c r="A5" s="4" t="s">
        <v>13</v>
      </c>
      <c r="B5" s="5">
        <v>55</v>
      </c>
      <c r="C5" s="4" t="s">
        <v>23</v>
      </c>
      <c r="D5" s="4" t="s">
        <v>26</v>
      </c>
      <c r="E5" s="5">
        <v>20</v>
      </c>
      <c r="F5" s="5">
        <v>130000</v>
      </c>
      <c r="G5" s="6">
        <f t="shared" si="0"/>
        <v>5000</v>
      </c>
      <c r="H5" s="6">
        <f t="shared" si="1"/>
        <v>30000</v>
      </c>
      <c r="I5" s="7">
        <f t="shared" si="2"/>
        <v>6500</v>
      </c>
      <c r="J5" s="6">
        <f t="shared" si="3"/>
        <v>36500</v>
      </c>
    </row>
    <row r="6" spans="1:10" ht="17.100000000000001" customHeight="1" x14ac:dyDescent="0.3">
      <c r="A6" s="4" t="s">
        <v>14</v>
      </c>
      <c r="B6" s="5">
        <v>65</v>
      </c>
      <c r="C6" s="4" t="s">
        <v>24</v>
      </c>
      <c r="D6" s="4" t="s">
        <v>25</v>
      </c>
      <c r="E6" s="5">
        <v>20</v>
      </c>
      <c r="F6" s="5">
        <v>120000</v>
      </c>
      <c r="G6" s="6">
        <f t="shared" si="0"/>
        <v>4615.3846153846152</v>
      </c>
      <c r="H6" s="6">
        <f t="shared" si="1"/>
        <v>27692.307692307691</v>
      </c>
      <c r="I6" s="7">
        <f t="shared" si="2"/>
        <v>6000</v>
      </c>
      <c r="J6" s="6">
        <f t="shared" si="3"/>
        <v>33692.307692307688</v>
      </c>
    </row>
    <row r="7" spans="1:10" ht="17.100000000000001" customHeight="1" x14ac:dyDescent="0.3">
      <c r="A7" s="4" t="s">
        <v>15</v>
      </c>
      <c r="B7" s="5">
        <v>75</v>
      </c>
      <c r="C7" s="4" t="s">
        <v>24</v>
      </c>
      <c r="D7" s="4" t="s">
        <v>28</v>
      </c>
      <c r="E7" s="5">
        <v>10</v>
      </c>
      <c r="F7" s="5">
        <v>80000</v>
      </c>
      <c r="G7" s="6">
        <f t="shared" si="0"/>
        <v>3076.9230769230771</v>
      </c>
      <c r="H7" s="6">
        <f t="shared" si="1"/>
        <v>18461.538461538461</v>
      </c>
      <c r="I7" s="7">
        <f t="shared" si="2"/>
        <v>2400</v>
      </c>
      <c r="J7" s="6">
        <f t="shared" si="3"/>
        <v>20861.538461538461</v>
      </c>
    </row>
    <row r="8" spans="1:10" ht="17.100000000000001" customHeight="1" x14ac:dyDescent="0.3">
      <c r="A8" s="4" t="s">
        <v>16</v>
      </c>
      <c r="B8" s="5">
        <v>20</v>
      </c>
      <c r="C8" s="4" t="s">
        <v>23</v>
      </c>
      <c r="D8" s="4" t="s">
        <v>28</v>
      </c>
      <c r="E8" s="5">
        <v>10</v>
      </c>
      <c r="F8" s="5">
        <v>45000</v>
      </c>
      <c r="G8" s="6">
        <f t="shared" si="0"/>
        <v>1730.7692307692307</v>
      </c>
      <c r="H8" s="6">
        <f t="shared" si="1"/>
        <v>10384.615384615385</v>
      </c>
      <c r="I8" s="7">
        <f t="shared" si="2"/>
        <v>1350</v>
      </c>
      <c r="J8" s="6">
        <f t="shared" si="3"/>
        <v>11734.615384615385</v>
      </c>
    </row>
    <row r="9" spans="1:10" ht="17.100000000000001" customHeight="1" x14ac:dyDescent="0.3">
      <c r="A9" s="4" t="s">
        <v>17</v>
      </c>
      <c r="B9" s="5">
        <v>30</v>
      </c>
      <c r="C9" s="4" t="s">
        <v>23</v>
      </c>
      <c r="D9" s="4" t="s">
        <v>27</v>
      </c>
      <c r="E9" s="5">
        <v>10</v>
      </c>
      <c r="F9" s="5">
        <v>40000</v>
      </c>
      <c r="G9" s="6">
        <f t="shared" si="0"/>
        <v>1538.4615384615386</v>
      </c>
      <c r="H9" s="6">
        <f t="shared" si="1"/>
        <v>9230.7692307692305</v>
      </c>
      <c r="I9" s="7">
        <f t="shared" si="2"/>
        <v>1200</v>
      </c>
      <c r="J9" s="6">
        <f t="shared" si="3"/>
        <v>10430.76923076923</v>
      </c>
    </row>
    <row r="10" spans="1:10" ht="17.100000000000001" customHeight="1" x14ac:dyDescent="0.3">
      <c r="A10" s="4" t="s">
        <v>18</v>
      </c>
      <c r="B10" s="5">
        <v>25</v>
      </c>
      <c r="C10" s="4" t="s">
        <v>23</v>
      </c>
      <c r="D10" s="4" t="s">
        <v>29</v>
      </c>
      <c r="E10" s="5">
        <v>20</v>
      </c>
      <c r="F10" s="5">
        <v>520000</v>
      </c>
      <c r="G10" s="6">
        <f t="shared" si="0"/>
        <v>20000</v>
      </c>
      <c r="H10" s="6">
        <f t="shared" si="1"/>
        <v>120000</v>
      </c>
      <c r="I10" s="7">
        <f t="shared" si="2"/>
        <v>26000</v>
      </c>
      <c r="J10" s="6">
        <f t="shared" si="3"/>
        <v>146000</v>
      </c>
    </row>
    <row r="11" spans="1:10" ht="17.100000000000001" customHeight="1" x14ac:dyDescent="0.3">
      <c r="A11" s="4" t="s">
        <v>19</v>
      </c>
      <c r="B11" s="5">
        <v>50</v>
      </c>
      <c r="C11" s="4" t="s">
        <v>23</v>
      </c>
      <c r="D11" s="4" t="s">
        <v>25</v>
      </c>
      <c r="E11" s="5">
        <v>20</v>
      </c>
      <c r="F11" s="5">
        <v>200000</v>
      </c>
      <c r="G11" s="6">
        <f t="shared" si="0"/>
        <v>7692.3076923076924</v>
      </c>
      <c r="H11" s="6">
        <f t="shared" si="1"/>
        <v>46153.846153846156</v>
      </c>
      <c r="I11" s="7">
        <f t="shared" si="2"/>
        <v>10000</v>
      </c>
      <c r="J11" s="6">
        <f t="shared" si="3"/>
        <v>56153.846153846156</v>
      </c>
    </row>
    <row r="12" spans="1:10" ht="17.100000000000001" customHeight="1" x14ac:dyDescent="0.3">
      <c r="A12" s="4" t="s">
        <v>20</v>
      </c>
      <c r="B12" s="5">
        <v>60</v>
      </c>
      <c r="C12" s="4" t="s">
        <v>23</v>
      </c>
      <c r="D12" s="4" t="s">
        <v>28</v>
      </c>
      <c r="E12" s="5">
        <v>22</v>
      </c>
      <c r="F12" s="5">
        <v>250000</v>
      </c>
      <c r="G12" s="6">
        <f t="shared" si="0"/>
        <v>9615.3846153846152</v>
      </c>
      <c r="H12" s="6">
        <f t="shared" si="1"/>
        <v>57692.307692307688</v>
      </c>
      <c r="I12" s="7">
        <f t="shared" si="2"/>
        <v>12500</v>
      </c>
      <c r="J12" s="6">
        <f t="shared" si="3"/>
        <v>70192.307692307688</v>
      </c>
    </row>
    <row r="13" spans="1:10" ht="17.100000000000001" customHeight="1" x14ac:dyDescent="0.3">
      <c r="A13" s="4" t="s">
        <v>21</v>
      </c>
      <c r="B13" s="5">
        <v>37</v>
      </c>
      <c r="C13" s="4" t="s">
        <v>24</v>
      </c>
      <c r="D13" s="4" t="s">
        <v>27</v>
      </c>
      <c r="E13" s="5">
        <v>22</v>
      </c>
      <c r="F13" s="5">
        <v>300000</v>
      </c>
      <c r="G13" s="6">
        <f t="shared" si="0"/>
        <v>11538.461538461539</v>
      </c>
      <c r="H13" s="6">
        <f t="shared" si="1"/>
        <v>69230.769230769234</v>
      </c>
      <c r="I13" s="7">
        <f t="shared" si="2"/>
        <v>15000</v>
      </c>
      <c r="J13" s="6">
        <f t="shared" si="3"/>
        <v>84230.769230769234</v>
      </c>
    </row>
    <row r="14" spans="1:10" ht="17.100000000000001" customHeight="1" x14ac:dyDescent="0.3">
      <c r="A14" s="4" t="s">
        <v>22</v>
      </c>
      <c r="B14" s="5">
        <v>28</v>
      </c>
      <c r="C14" s="4" t="s">
        <v>23</v>
      </c>
      <c r="D14" s="4" t="s">
        <v>26</v>
      </c>
      <c r="E14" s="5">
        <v>22</v>
      </c>
      <c r="F14" s="5">
        <v>400000</v>
      </c>
      <c r="G14" s="6">
        <f>F14/$G$15</f>
        <v>15384.615384615385</v>
      </c>
      <c r="H14" s="6">
        <f t="shared" si="1"/>
        <v>92307.692307692312</v>
      </c>
      <c r="I14" s="7">
        <f t="shared" si="2"/>
        <v>20000</v>
      </c>
      <c r="J14" s="6">
        <f t="shared" si="3"/>
        <v>112307.69230769231</v>
      </c>
    </row>
    <row r="15" spans="1:10" x14ac:dyDescent="0.3">
      <c r="G15" s="12">
        <v>26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1"/>
  <sheetViews>
    <sheetView zoomScale="102" zoomScaleNormal="102" workbookViewId="0">
      <selection activeCell="O17" sqref="O17"/>
    </sheetView>
  </sheetViews>
  <sheetFormatPr defaultRowHeight="14.4" x14ac:dyDescent="0.3"/>
  <cols>
    <col min="1" max="1" width="9.88671875" style="2" customWidth="1"/>
    <col min="2" max="2" width="10.109375" style="2" customWidth="1"/>
    <col min="3" max="3" width="10" style="2" customWidth="1"/>
    <col min="4" max="4" width="13.33203125" style="2" customWidth="1"/>
    <col min="5" max="5" width="13.44140625" style="2" customWidth="1"/>
    <col min="6" max="6" width="12.5546875" style="2" customWidth="1"/>
    <col min="7" max="7" width="11" style="2" customWidth="1"/>
    <col min="8" max="8" width="10.33203125" style="2" customWidth="1"/>
    <col min="9" max="9" width="11.88671875" style="2" customWidth="1"/>
    <col min="10" max="10" width="11.109375" style="2" customWidth="1"/>
    <col min="14" max="14" width="11.6640625" customWidth="1"/>
  </cols>
  <sheetData>
    <row r="1" spans="1:10" ht="76.5" customHeight="1" x14ac:dyDescent="0.3">
      <c r="A1" s="3" t="s">
        <v>0</v>
      </c>
      <c r="B1" s="3" t="s">
        <v>1</v>
      </c>
      <c r="C1" s="3" t="s">
        <v>2</v>
      </c>
      <c r="D1" s="3" t="s">
        <v>5</v>
      </c>
      <c r="E1" s="3" t="s">
        <v>3</v>
      </c>
      <c r="F1" s="3" t="s">
        <v>4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 ht="17.100000000000001" customHeight="1" x14ac:dyDescent="0.3">
      <c r="A2" s="4" t="s">
        <v>10</v>
      </c>
      <c r="B2" s="5">
        <v>28</v>
      </c>
      <c r="C2" s="4" t="s">
        <v>23</v>
      </c>
      <c r="D2" s="4" t="s">
        <v>25</v>
      </c>
      <c r="E2" s="5">
        <v>6</v>
      </c>
      <c r="F2" s="10">
        <v>250000</v>
      </c>
      <c r="G2" s="6">
        <f>F2/$G$15</f>
        <v>9615.3846153846152</v>
      </c>
      <c r="H2" s="6">
        <f>G2*$E$2</f>
        <v>57692.307692307688</v>
      </c>
      <c r="I2" s="8">
        <v>0</v>
      </c>
      <c r="J2" s="6">
        <f>H2+I2</f>
        <v>57692.307692307688</v>
      </c>
    </row>
    <row r="3" spans="1:10" ht="17.100000000000001" customHeight="1" x14ac:dyDescent="0.3">
      <c r="A3" s="4" t="s">
        <v>11</v>
      </c>
      <c r="B3" s="5">
        <v>35</v>
      </c>
      <c r="C3" s="4" t="s">
        <v>24</v>
      </c>
      <c r="D3" s="4" t="s">
        <v>26</v>
      </c>
      <c r="E3" s="5">
        <v>20</v>
      </c>
      <c r="F3" s="10">
        <v>150000</v>
      </c>
      <c r="G3" s="6">
        <f t="shared" ref="G3:G13" si="0">F3/$G$15</f>
        <v>5769.2307692307695</v>
      </c>
      <c r="H3" s="6">
        <f t="shared" ref="H3:H14" si="1">G3*$E$2</f>
        <v>34615.384615384617</v>
      </c>
      <c r="I3" s="7">
        <f t="shared" ref="I3:I14" si="2">IF(E3&lt;10, 0, IF(AND(E3&gt;=10, E3&lt;20), F3*0.03, F3*0.05))</f>
        <v>7500</v>
      </c>
      <c r="J3" s="6">
        <f t="shared" ref="J3:J14" si="3">H3+I3</f>
        <v>42115.384615384617</v>
      </c>
    </row>
    <row r="4" spans="1:10" ht="17.100000000000001" customHeight="1" x14ac:dyDescent="0.3">
      <c r="A4" s="4" t="s">
        <v>12</v>
      </c>
      <c r="B4" s="5">
        <v>45</v>
      </c>
      <c r="C4" s="4" t="s">
        <v>23</v>
      </c>
      <c r="D4" s="4" t="s">
        <v>27</v>
      </c>
      <c r="E4" s="5">
        <v>20</v>
      </c>
      <c r="F4" s="10">
        <v>180000</v>
      </c>
      <c r="G4" s="6">
        <f t="shared" si="0"/>
        <v>6923.0769230769229</v>
      </c>
      <c r="H4" s="6">
        <f t="shared" si="1"/>
        <v>41538.461538461539</v>
      </c>
      <c r="I4" s="7">
        <f t="shared" si="2"/>
        <v>9000</v>
      </c>
      <c r="J4" s="6">
        <f t="shared" si="3"/>
        <v>50538.461538461539</v>
      </c>
    </row>
    <row r="5" spans="1:10" ht="17.100000000000001" customHeight="1" x14ac:dyDescent="0.3">
      <c r="A5" s="4" t="s">
        <v>13</v>
      </c>
      <c r="B5" s="5">
        <v>55</v>
      </c>
      <c r="C5" s="4" t="s">
        <v>23</v>
      </c>
      <c r="D5" s="4" t="s">
        <v>26</v>
      </c>
      <c r="E5" s="5">
        <v>20</v>
      </c>
      <c r="F5" s="10">
        <v>130000</v>
      </c>
      <c r="G5" s="6">
        <f t="shared" si="0"/>
        <v>5000</v>
      </c>
      <c r="H5" s="6">
        <f t="shared" si="1"/>
        <v>30000</v>
      </c>
      <c r="I5" s="7">
        <f t="shared" si="2"/>
        <v>6500</v>
      </c>
      <c r="J5" s="6">
        <f t="shared" si="3"/>
        <v>36500</v>
      </c>
    </row>
    <row r="6" spans="1:10" ht="17.100000000000001" customHeight="1" x14ac:dyDescent="0.3">
      <c r="A6" s="4" t="s">
        <v>14</v>
      </c>
      <c r="B6" s="5">
        <v>65</v>
      </c>
      <c r="C6" s="4" t="s">
        <v>24</v>
      </c>
      <c r="D6" s="4" t="s">
        <v>25</v>
      </c>
      <c r="E6" s="5">
        <v>20</v>
      </c>
      <c r="F6" s="10">
        <v>120000</v>
      </c>
      <c r="G6" s="6">
        <f t="shared" si="0"/>
        <v>4615.3846153846152</v>
      </c>
      <c r="H6" s="6">
        <f t="shared" si="1"/>
        <v>27692.307692307691</v>
      </c>
      <c r="I6" s="7">
        <f t="shared" si="2"/>
        <v>6000</v>
      </c>
      <c r="J6" s="6">
        <f t="shared" si="3"/>
        <v>33692.307692307688</v>
      </c>
    </row>
    <row r="7" spans="1:10" ht="17.100000000000001" customHeight="1" x14ac:dyDescent="0.3">
      <c r="A7" s="4" t="s">
        <v>15</v>
      </c>
      <c r="B7" s="5">
        <v>75</v>
      </c>
      <c r="C7" s="4" t="s">
        <v>24</v>
      </c>
      <c r="D7" s="4" t="s">
        <v>28</v>
      </c>
      <c r="E7" s="5">
        <v>10</v>
      </c>
      <c r="F7" s="10">
        <v>80000</v>
      </c>
      <c r="G7" s="6">
        <f t="shared" si="0"/>
        <v>3076.9230769230771</v>
      </c>
      <c r="H7" s="6">
        <f t="shared" si="1"/>
        <v>18461.538461538461</v>
      </c>
      <c r="I7" s="7">
        <f t="shared" si="2"/>
        <v>2400</v>
      </c>
      <c r="J7" s="6">
        <f t="shared" si="3"/>
        <v>20861.538461538461</v>
      </c>
    </row>
    <row r="8" spans="1:10" ht="17.100000000000001" customHeight="1" x14ac:dyDescent="0.3">
      <c r="A8" s="4" t="s">
        <v>16</v>
      </c>
      <c r="B8" s="5">
        <v>20</v>
      </c>
      <c r="C8" s="4" t="s">
        <v>23</v>
      </c>
      <c r="D8" s="4" t="s">
        <v>28</v>
      </c>
      <c r="E8" s="5">
        <v>10</v>
      </c>
      <c r="F8" s="10">
        <v>45000</v>
      </c>
      <c r="G8" s="6">
        <f t="shared" si="0"/>
        <v>1730.7692307692307</v>
      </c>
      <c r="H8" s="6">
        <f t="shared" si="1"/>
        <v>10384.615384615385</v>
      </c>
      <c r="I8" s="7">
        <f t="shared" si="2"/>
        <v>1350</v>
      </c>
      <c r="J8" s="6">
        <f t="shared" si="3"/>
        <v>11734.615384615385</v>
      </c>
    </row>
    <row r="9" spans="1:10" ht="17.100000000000001" customHeight="1" x14ac:dyDescent="0.3">
      <c r="A9" s="4" t="s">
        <v>17</v>
      </c>
      <c r="B9" s="5">
        <v>30</v>
      </c>
      <c r="C9" s="4" t="s">
        <v>23</v>
      </c>
      <c r="D9" s="4" t="s">
        <v>27</v>
      </c>
      <c r="E9" s="5">
        <v>10</v>
      </c>
      <c r="F9" s="10">
        <v>40000</v>
      </c>
      <c r="G9" s="6">
        <f t="shared" si="0"/>
        <v>1538.4615384615386</v>
      </c>
      <c r="H9" s="6">
        <f t="shared" si="1"/>
        <v>9230.7692307692305</v>
      </c>
      <c r="I9" s="7">
        <f t="shared" si="2"/>
        <v>1200</v>
      </c>
      <c r="J9" s="6">
        <f t="shared" si="3"/>
        <v>10430.76923076923</v>
      </c>
    </row>
    <row r="10" spans="1:10" ht="17.100000000000001" customHeight="1" x14ac:dyDescent="0.3">
      <c r="A10" s="4" t="s">
        <v>18</v>
      </c>
      <c r="B10" s="5">
        <v>25</v>
      </c>
      <c r="C10" s="4" t="s">
        <v>23</v>
      </c>
      <c r="D10" s="4" t="s">
        <v>29</v>
      </c>
      <c r="E10" s="5">
        <v>20</v>
      </c>
      <c r="F10" s="10">
        <v>520000</v>
      </c>
      <c r="G10" s="6">
        <f t="shared" si="0"/>
        <v>20000</v>
      </c>
      <c r="H10" s="6">
        <f t="shared" si="1"/>
        <v>120000</v>
      </c>
      <c r="I10" s="7">
        <f t="shared" si="2"/>
        <v>26000</v>
      </c>
      <c r="J10" s="6">
        <f t="shared" si="3"/>
        <v>146000</v>
      </c>
    </row>
    <row r="11" spans="1:10" ht="17.100000000000001" customHeight="1" x14ac:dyDescent="0.3">
      <c r="A11" s="4" t="s">
        <v>19</v>
      </c>
      <c r="B11" s="5">
        <v>50</v>
      </c>
      <c r="C11" s="4" t="s">
        <v>23</v>
      </c>
      <c r="D11" s="4" t="s">
        <v>25</v>
      </c>
      <c r="E11" s="5">
        <v>20</v>
      </c>
      <c r="F11" s="10">
        <v>200000</v>
      </c>
      <c r="G11" s="6">
        <f t="shared" si="0"/>
        <v>7692.3076923076924</v>
      </c>
      <c r="H11" s="6">
        <f t="shared" si="1"/>
        <v>46153.846153846156</v>
      </c>
      <c r="I11" s="7">
        <f t="shared" si="2"/>
        <v>10000</v>
      </c>
      <c r="J11" s="6">
        <f t="shared" si="3"/>
        <v>56153.846153846156</v>
      </c>
    </row>
    <row r="12" spans="1:10" ht="17.100000000000001" customHeight="1" x14ac:dyDescent="0.3">
      <c r="A12" s="4" t="s">
        <v>20</v>
      </c>
      <c r="B12" s="5">
        <v>60</v>
      </c>
      <c r="C12" s="4" t="s">
        <v>23</v>
      </c>
      <c r="D12" s="4" t="s">
        <v>28</v>
      </c>
      <c r="E12" s="5">
        <v>22</v>
      </c>
      <c r="F12" s="10">
        <v>250000</v>
      </c>
      <c r="G12" s="6">
        <f t="shared" si="0"/>
        <v>9615.3846153846152</v>
      </c>
      <c r="H12" s="6">
        <f t="shared" si="1"/>
        <v>57692.307692307688</v>
      </c>
      <c r="I12" s="7">
        <f t="shared" si="2"/>
        <v>12500</v>
      </c>
      <c r="J12" s="6">
        <f t="shared" si="3"/>
        <v>70192.307692307688</v>
      </c>
    </row>
    <row r="13" spans="1:10" ht="17.100000000000001" customHeight="1" x14ac:dyDescent="0.3">
      <c r="A13" s="4" t="s">
        <v>21</v>
      </c>
      <c r="B13" s="5">
        <v>37</v>
      </c>
      <c r="C13" s="4" t="s">
        <v>24</v>
      </c>
      <c r="D13" s="4" t="s">
        <v>27</v>
      </c>
      <c r="E13" s="5">
        <v>22</v>
      </c>
      <c r="F13" s="10">
        <v>300000</v>
      </c>
      <c r="G13" s="6">
        <f t="shared" si="0"/>
        <v>11538.461538461539</v>
      </c>
      <c r="H13" s="6">
        <f t="shared" si="1"/>
        <v>69230.769230769234</v>
      </c>
      <c r="I13" s="7">
        <f t="shared" si="2"/>
        <v>15000</v>
      </c>
      <c r="J13" s="6">
        <f t="shared" si="3"/>
        <v>84230.769230769234</v>
      </c>
    </row>
    <row r="14" spans="1:10" ht="17.100000000000001" customHeight="1" x14ac:dyDescent="0.3">
      <c r="A14" s="4" t="s">
        <v>22</v>
      </c>
      <c r="B14" s="5">
        <v>28</v>
      </c>
      <c r="C14" s="4" t="s">
        <v>23</v>
      </c>
      <c r="D14" s="4" t="s">
        <v>26</v>
      </c>
      <c r="E14" s="5">
        <v>22</v>
      </c>
      <c r="F14" s="10">
        <v>400000</v>
      </c>
      <c r="G14" s="6">
        <f>F14/$G$15</f>
        <v>15384.615384615385</v>
      </c>
      <c r="H14" s="6">
        <f t="shared" si="1"/>
        <v>92307.692307692312</v>
      </c>
      <c r="I14" s="7">
        <f t="shared" si="2"/>
        <v>20000</v>
      </c>
      <c r="J14" s="6">
        <f t="shared" si="3"/>
        <v>112307.69230769231</v>
      </c>
    </row>
    <row r="15" spans="1:10" ht="15" x14ac:dyDescent="0.3">
      <c r="G15" s="9">
        <v>26</v>
      </c>
    </row>
    <row r="17" spans="2:15" x14ac:dyDescent="0.3">
      <c r="B17" s="13" t="s">
        <v>25</v>
      </c>
      <c r="C17" s="14"/>
      <c r="D17" s="15"/>
      <c r="E17" s="16">
        <f ca="1">SUMIF(D2:F14,D2,F2:F14)</f>
        <v>570000</v>
      </c>
      <c r="F17" s="17"/>
      <c r="K17" s="20" t="s">
        <v>6</v>
      </c>
      <c r="L17" s="20"/>
      <c r="M17" s="18" t="s">
        <v>32</v>
      </c>
      <c r="N17" s="19"/>
      <c r="O17" s="1"/>
    </row>
    <row r="18" spans="2:15" x14ac:dyDescent="0.3">
      <c r="B18" s="13" t="s">
        <v>26</v>
      </c>
      <c r="C18" s="14"/>
      <c r="D18" s="15"/>
      <c r="E18" s="16">
        <f ca="1">SUMIF(D3:F15,D3,F3:F15)</f>
        <v>680000</v>
      </c>
      <c r="F18" s="17"/>
      <c r="H18" s="13" t="s">
        <v>30</v>
      </c>
      <c r="I18" s="14"/>
      <c r="J18" s="15"/>
      <c r="K18" s="21">
        <f ca="1">SUMIF(C2:G14,C2,G2:G14)</f>
        <v>77500.000000000015</v>
      </c>
      <c r="L18" s="22"/>
      <c r="M18" s="23">
        <f ca="1">AVERAGEIF(C2:J14, C2, J2:J14)</f>
        <v>61283.333333333336</v>
      </c>
      <c r="N18" s="24"/>
      <c r="O18" s="1"/>
    </row>
    <row r="19" spans="2:15" x14ac:dyDescent="0.3">
      <c r="B19" s="13" t="s">
        <v>27</v>
      </c>
      <c r="C19" s="14"/>
      <c r="D19" s="15"/>
      <c r="E19" s="16">
        <f ca="1">SUMIF(D4:F16,D4,F4:F16)</f>
        <v>520000</v>
      </c>
      <c r="F19" s="17"/>
      <c r="H19" s="13" t="s">
        <v>31</v>
      </c>
      <c r="I19" s="14"/>
      <c r="J19" s="15"/>
      <c r="K19" s="21">
        <f ca="1">SUMIF(C2:G14,C3,G2:G14)</f>
        <v>25000</v>
      </c>
      <c r="L19" s="22"/>
      <c r="M19" s="23">
        <f ca="1">AVERAGEIF(C2:J14, C3, J2:J14)</f>
        <v>45225</v>
      </c>
      <c r="N19" s="24"/>
      <c r="O19" s="1"/>
    </row>
    <row r="20" spans="2:15" x14ac:dyDescent="0.3">
      <c r="B20" s="13" t="s">
        <v>28</v>
      </c>
      <c r="C20" s="14"/>
      <c r="D20" s="15"/>
      <c r="E20" s="16">
        <f ca="1">SUMIF(D5:F17,D7,F5:F17)</f>
        <v>375000</v>
      </c>
      <c r="F20" s="17"/>
    </row>
    <row r="21" spans="2:15" x14ac:dyDescent="0.3">
      <c r="B21" s="13" t="s">
        <v>29</v>
      </c>
      <c r="C21" s="14"/>
      <c r="D21" s="15"/>
      <c r="E21" s="16">
        <f ca="1">SUMIF(D6:F18,D10,F6:F18)</f>
        <v>520000</v>
      </c>
      <c r="F21" s="17"/>
    </row>
  </sheetData>
  <mergeCells count="18">
    <mergeCell ref="M17:N17"/>
    <mergeCell ref="K17:L17"/>
    <mergeCell ref="H18:J18"/>
    <mergeCell ref="H19:J19"/>
    <mergeCell ref="K18:L18"/>
    <mergeCell ref="K19:L19"/>
    <mergeCell ref="M18:N18"/>
    <mergeCell ref="M19:N19"/>
    <mergeCell ref="E17:F17"/>
    <mergeCell ref="E18:F18"/>
    <mergeCell ref="E19:F19"/>
    <mergeCell ref="E20:F20"/>
    <mergeCell ref="E21:F21"/>
    <mergeCell ref="B17:D17"/>
    <mergeCell ref="B18:D18"/>
    <mergeCell ref="B19:D19"/>
    <mergeCell ref="B20:D20"/>
    <mergeCell ref="B21:D2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tabSelected="1" topLeftCell="A2" zoomScale="102" zoomScaleNormal="102" workbookViewId="0">
      <selection activeCell="J19" sqref="J19"/>
    </sheetView>
  </sheetViews>
  <sheetFormatPr defaultRowHeight="14.4" x14ac:dyDescent="0.3"/>
  <cols>
    <col min="1" max="1" width="9.88671875" style="2" customWidth="1"/>
    <col min="2" max="2" width="10.109375" style="2" customWidth="1"/>
    <col min="3" max="3" width="10" style="2" customWidth="1"/>
    <col min="4" max="4" width="13.33203125" style="2" customWidth="1"/>
    <col min="5" max="5" width="13.44140625" style="2" customWidth="1"/>
    <col min="6" max="6" width="12.5546875" style="2" customWidth="1"/>
    <col min="7" max="7" width="11" style="2" customWidth="1"/>
    <col min="8" max="8" width="10.33203125" style="2" customWidth="1"/>
    <col min="9" max="9" width="11.88671875" style="2" customWidth="1"/>
    <col min="10" max="10" width="11.109375" style="2" customWidth="1"/>
    <col min="14" max="14" width="11.6640625" customWidth="1"/>
  </cols>
  <sheetData>
    <row r="1" spans="1:10" ht="76.5" customHeight="1" x14ac:dyDescent="0.3">
      <c r="A1" s="3" t="s">
        <v>0</v>
      </c>
      <c r="B1" s="3" t="s">
        <v>1</v>
      </c>
      <c r="C1" s="3" t="s">
        <v>2</v>
      </c>
      <c r="D1" s="3" t="s">
        <v>5</v>
      </c>
      <c r="E1" s="3" t="s">
        <v>3</v>
      </c>
      <c r="F1" s="3" t="s">
        <v>4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 ht="17.100000000000001" customHeight="1" x14ac:dyDescent="0.3">
      <c r="A2" s="4" t="s">
        <v>10</v>
      </c>
      <c r="B2" s="5">
        <v>28</v>
      </c>
      <c r="C2" s="4" t="s">
        <v>23</v>
      </c>
      <c r="D2" s="4" t="s">
        <v>25</v>
      </c>
      <c r="E2" s="5">
        <v>6</v>
      </c>
      <c r="F2" s="10">
        <v>250000</v>
      </c>
      <c r="G2" s="6">
        <f>F2/$G$15</f>
        <v>9615.3846153846152</v>
      </c>
      <c r="H2" s="6">
        <f>G2*$E$2</f>
        <v>57692.307692307688</v>
      </c>
      <c r="I2" s="8">
        <v>0</v>
      </c>
      <c r="J2" s="6">
        <f>H2+I2</f>
        <v>57692.307692307688</v>
      </c>
    </row>
    <row r="3" spans="1:10" ht="17.100000000000001" customHeight="1" x14ac:dyDescent="0.3">
      <c r="A3" s="4" t="s">
        <v>11</v>
      </c>
      <c r="B3" s="5">
        <v>35</v>
      </c>
      <c r="C3" s="4" t="s">
        <v>24</v>
      </c>
      <c r="D3" s="4" t="s">
        <v>26</v>
      </c>
      <c r="E3" s="5">
        <v>20</v>
      </c>
      <c r="F3" s="10">
        <v>150000</v>
      </c>
      <c r="G3" s="6">
        <f t="shared" ref="G3:G13" si="0">F3/$G$15</f>
        <v>5769.2307692307695</v>
      </c>
      <c r="H3" s="6">
        <f t="shared" ref="H3:H14" si="1">G3*$E$2</f>
        <v>34615.384615384617</v>
      </c>
      <c r="I3" s="7">
        <f t="shared" ref="I3:I14" si="2">IF(E3&lt;10, 0, IF(AND(E3&gt;=10, E3&lt;20), F3*0.03, F3*0.05))</f>
        <v>7500</v>
      </c>
      <c r="J3" s="6">
        <f t="shared" ref="J3:J14" si="3">H3+I3</f>
        <v>42115.384615384617</v>
      </c>
    </row>
    <row r="4" spans="1:10" ht="17.100000000000001" customHeight="1" x14ac:dyDescent="0.3">
      <c r="A4" s="4" t="s">
        <v>12</v>
      </c>
      <c r="B4" s="5">
        <v>45</v>
      </c>
      <c r="C4" s="4" t="s">
        <v>23</v>
      </c>
      <c r="D4" s="4" t="s">
        <v>27</v>
      </c>
      <c r="E4" s="5">
        <v>20</v>
      </c>
      <c r="F4" s="10">
        <v>180000</v>
      </c>
      <c r="G4" s="6">
        <f t="shared" si="0"/>
        <v>6923.0769230769229</v>
      </c>
      <c r="H4" s="6">
        <f t="shared" si="1"/>
        <v>41538.461538461539</v>
      </c>
      <c r="I4" s="7">
        <f t="shared" si="2"/>
        <v>9000</v>
      </c>
      <c r="J4" s="6">
        <f t="shared" si="3"/>
        <v>50538.461538461539</v>
      </c>
    </row>
    <row r="5" spans="1:10" ht="17.100000000000001" customHeight="1" x14ac:dyDescent="0.3">
      <c r="A5" s="4" t="s">
        <v>13</v>
      </c>
      <c r="B5" s="5">
        <v>55</v>
      </c>
      <c r="C5" s="4" t="s">
        <v>23</v>
      </c>
      <c r="D5" s="4" t="s">
        <v>26</v>
      </c>
      <c r="E5" s="5">
        <v>20</v>
      </c>
      <c r="F5" s="10">
        <v>130000</v>
      </c>
      <c r="G5" s="6">
        <f t="shared" si="0"/>
        <v>5000</v>
      </c>
      <c r="H5" s="6">
        <f t="shared" si="1"/>
        <v>30000</v>
      </c>
      <c r="I5" s="7">
        <f t="shared" si="2"/>
        <v>6500</v>
      </c>
      <c r="J5" s="6">
        <f t="shared" si="3"/>
        <v>36500</v>
      </c>
    </row>
    <row r="6" spans="1:10" ht="17.100000000000001" customHeight="1" x14ac:dyDescent="0.3">
      <c r="A6" s="4" t="s">
        <v>14</v>
      </c>
      <c r="B6" s="5">
        <v>65</v>
      </c>
      <c r="C6" s="4" t="s">
        <v>24</v>
      </c>
      <c r="D6" s="4" t="s">
        <v>25</v>
      </c>
      <c r="E6" s="5">
        <v>20</v>
      </c>
      <c r="F6" s="10">
        <v>120000</v>
      </c>
      <c r="G6" s="6">
        <f t="shared" si="0"/>
        <v>4615.3846153846152</v>
      </c>
      <c r="H6" s="6">
        <f t="shared" si="1"/>
        <v>27692.307692307691</v>
      </c>
      <c r="I6" s="7">
        <f t="shared" si="2"/>
        <v>6000</v>
      </c>
      <c r="J6" s="6">
        <f t="shared" si="3"/>
        <v>33692.307692307688</v>
      </c>
    </row>
    <row r="7" spans="1:10" ht="17.100000000000001" customHeight="1" x14ac:dyDescent="0.3">
      <c r="A7" s="4" t="s">
        <v>15</v>
      </c>
      <c r="B7" s="5">
        <v>75</v>
      </c>
      <c r="C7" s="4" t="s">
        <v>24</v>
      </c>
      <c r="D7" s="4" t="s">
        <v>28</v>
      </c>
      <c r="E7" s="5">
        <v>10</v>
      </c>
      <c r="F7" s="10">
        <v>80000</v>
      </c>
      <c r="G7" s="6">
        <f t="shared" si="0"/>
        <v>3076.9230769230771</v>
      </c>
      <c r="H7" s="6">
        <f t="shared" si="1"/>
        <v>18461.538461538461</v>
      </c>
      <c r="I7" s="7">
        <f t="shared" si="2"/>
        <v>2400</v>
      </c>
      <c r="J7" s="6">
        <f t="shared" si="3"/>
        <v>20861.538461538461</v>
      </c>
    </row>
    <row r="8" spans="1:10" ht="17.100000000000001" customHeight="1" x14ac:dyDescent="0.3">
      <c r="A8" s="4" t="s">
        <v>16</v>
      </c>
      <c r="B8" s="5">
        <v>20</v>
      </c>
      <c r="C8" s="4" t="s">
        <v>23</v>
      </c>
      <c r="D8" s="4" t="s">
        <v>28</v>
      </c>
      <c r="E8" s="5">
        <v>10</v>
      </c>
      <c r="F8" s="10">
        <v>45000</v>
      </c>
      <c r="G8" s="6">
        <f t="shared" si="0"/>
        <v>1730.7692307692307</v>
      </c>
      <c r="H8" s="6">
        <f t="shared" si="1"/>
        <v>10384.615384615385</v>
      </c>
      <c r="I8" s="7">
        <f t="shared" si="2"/>
        <v>1350</v>
      </c>
      <c r="J8" s="6">
        <f t="shared" si="3"/>
        <v>11734.615384615385</v>
      </c>
    </row>
    <row r="9" spans="1:10" ht="17.100000000000001" customHeight="1" x14ac:dyDescent="0.3">
      <c r="A9" s="4" t="s">
        <v>17</v>
      </c>
      <c r="B9" s="5">
        <v>30</v>
      </c>
      <c r="C9" s="4" t="s">
        <v>23</v>
      </c>
      <c r="D9" s="4" t="s">
        <v>27</v>
      </c>
      <c r="E9" s="5">
        <v>10</v>
      </c>
      <c r="F9" s="10">
        <v>40000</v>
      </c>
      <c r="G9" s="6">
        <f t="shared" si="0"/>
        <v>1538.4615384615386</v>
      </c>
      <c r="H9" s="6">
        <f t="shared" si="1"/>
        <v>9230.7692307692305</v>
      </c>
      <c r="I9" s="7">
        <f t="shared" si="2"/>
        <v>1200</v>
      </c>
      <c r="J9" s="6">
        <f t="shared" si="3"/>
        <v>10430.76923076923</v>
      </c>
    </row>
    <row r="10" spans="1:10" ht="17.100000000000001" customHeight="1" x14ac:dyDescent="0.3">
      <c r="A10" s="4" t="s">
        <v>18</v>
      </c>
      <c r="B10" s="5">
        <v>25</v>
      </c>
      <c r="C10" s="4" t="s">
        <v>23</v>
      </c>
      <c r="D10" s="4" t="s">
        <v>29</v>
      </c>
      <c r="E10" s="5">
        <v>20</v>
      </c>
      <c r="F10" s="10">
        <v>520000</v>
      </c>
      <c r="G10" s="6">
        <f t="shared" si="0"/>
        <v>20000</v>
      </c>
      <c r="H10" s="6">
        <f t="shared" si="1"/>
        <v>120000</v>
      </c>
      <c r="I10" s="7">
        <f t="shared" si="2"/>
        <v>26000</v>
      </c>
      <c r="J10" s="6">
        <f t="shared" si="3"/>
        <v>146000</v>
      </c>
    </row>
    <row r="11" spans="1:10" ht="17.100000000000001" customHeight="1" x14ac:dyDescent="0.3">
      <c r="A11" s="4" t="s">
        <v>19</v>
      </c>
      <c r="B11" s="5">
        <v>50</v>
      </c>
      <c r="C11" s="4" t="s">
        <v>23</v>
      </c>
      <c r="D11" s="4" t="s">
        <v>25</v>
      </c>
      <c r="E11" s="5">
        <v>20</v>
      </c>
      <c r="F11" s="10">
        <v>200000</v>
      </c>
      <c r="G11" s="6">
        <f t="shared" si="0"/>
        <v>7692.3076923076924</v>
      </c>
      <c r="H11" s="6">
        <f t="shared" si="1"/>
        <v>46153.846153846156</v>
      </c>
      <c r="I11" s="7">
        <f t="shared" si="2"/>
        <v>10000</v>
      </c>
      <c r="J11" s="6">
        <f t="shared" si="3"/>
        <v>56153.846153846156</v>
      </c>
    </row>
    <row r="12" spans="1:10" ht="17.100000000000001" customHeight="1" x14ac:dyDescent="0.3">
      <c r="A12" s="4" t="s">
        <v>20</v>
      </c>
      <c r="B12" s="5">
        <v>60</v>
      </c>
      <c r="C12" s="4" t="s">
        <v>23</v>
      </c>
      <c r="D12" s="4" t="s">
        <v>28</v>
      </c>
      <c r="E12" s="5">
        <v>22</v>
      </c>
      <c r="F12" s="10">
        <v>250000</v>
      </c>
      <c r="G12" s="6">
        <f t="shared" si="0"/>
        <v>9615.3846153846152</v>
      </c>
      <c r="H12" s="6">
        <f t="shared" si="1"/>
        <v>57692.307692307688</v>
      </c>
      <c r="I12" s="7">
        <f t="shared" si="2"/>
        <v>12500</v>
      </c>
      <c r="J12" s="6">
        <f t="shared" si="3"/>
        <v>70192.307692307688</v>
      </c>
    </row>
    <row r="13" spans="1:10" ht="17.100000000000001" customHeight="1" x14ac:dyDescent="0.3">
      <c r="A13" s="4" t="s">
        <v>21</v>
      </c>
      <c r="B13" s="5">
        <v>37</v>
      </c>
      <c r="C13" s="4" t="s">
        <v>24</v>
      </c>
      <c r="D13" s="4" t="s">
        <v>27</v>
      </c>
      <c r="E13" s="5">
        <v>22</v>
      </c>
      <c r="F13" s="10">
        <v>300000</v>
      </c>
      <c r="G13" s="6">
        <f t="shared" si="0"/>
        <v>11538.461538461539</v>
      </c>
      <c r="H13" s="6">
        <f t="shared" si="1"/>
        <v>69230.769230769234</v>
      </c>
      <c r="I13" s="7">
        <f t="shared" si="2"/>
        <v>15000</v>
      </c>
      <c r="J13" s="6">
        <f t="shared" si="3"/>
        <v>84230.769230769234</v>
      </c>
    </row>
    <row r="14" spans="1:10" ht="17.100000000000001" customHeight="1" x14ac:dyDescent="0.3">
      <c r="A14" s="4" t="s">
        <v>22</v>
      </c>
      <c r="B14" s="5">
        <v>28</v>
      </c>
      <c r="C14" s="4" t="s">
        <v>23</v>
      </c>
      <c r="D14" s="4" t="s">
        <v>26</v>
      </c>
      <c r="E14" s="5">
        <v>22</v>
      </c>
      <c r="F14" s="10">
        <v>400000</v>
      </c>
      <c r="G14" s="6">
        <f>F14/$G$15</f>
        <v>15384.615384615385</v>
      </c>
      <c r="H14" s="6">
        <f t="shared" si="1"/>
        <v>92307.692307692312</v>
      </c>
      <c r="I14" s="7">
        <f t="shared" si="2"/>
        <v>20000</v>
      </c>
      <c r="J14" s="6">
        <f t="shared" si="3"/>
        <v>112307.69230769231</v>
      </c>
    </row>
    <row r="15" spans="1:10" ht="15" x14ac:dyDescent="0.3">
      <c r="G15" s="9">
        <v>26</v>
      </c>
    </row>
    <row r="16" spans="1:10" ht="15" x14ac:dyDescent="0.3">
      <c r="G16" s="11"/>
    </row>
    <row r="17" spans="2:10" x14ac:dyDescent="0.3">
      <c r="E17" s="25" t="s">
        <v>33</v>
      </c>
      <c r="F17" s="26"/>
      <c r="G17" s="25" t="s">
        <v>34</v>
      </c>
      <c r="H17" s="26"/>
    </row>
    <row r="18" spans="2:10" x14ac:dyDescent="0.3">
      <c r="E18" s="27"/>
      <c r="F18" s="28"/>
      <c r="G18" s="27"/>
      <c r="H18" s="28"/>
    </row>
    <row r="19" spans="2:10" ht="15" customHeight="1" x14ac:dyDescent="0.3">
      <c r="E19" s="29"/>
      <c r="F19" s="30"/>
      <c r="G19" s="29"/>
      <c r="H19" s="30"/>
      <c r="J19" s="2" t="s">
        <v>35</v>
      </c>
    </row>
    <row r="20" spans="2:10" x14ac:dyDescent="0.3">
      <c r="B20" s="13" t="s">
        <v>25</v>
      </c>
      <c r="C20" s="14"/>
      <c r="D20" s="15"/>
      <c r="E20" s="16">
        <f ca="1">SUMIF(D2:F14,D2,F2:F14)</f>
        <v>570000</v>
      </c>
      <c r="F20" s="17"/>
      <c r="G20" s="31">
        <f>SUMIFS(F2:F14, D2:D14, D2, F2:F14, "&gt;180000")</f>
        <v>450000</v>
      </c>
      <c r="H20" s="32"/>
      <c r="I20"/>
      <c r="J20"/>
    </row>
    <row r="21" spans="2:10" x14ac:dyDescent="0.3">
      <c r="B21" s="13" t="s">
        <v>26</v>
      </c>
      <c r="C21" s="14"/>
      <c r="D21" s="15"/>
      <c r="E21" s="16">
        <f ca="1">SUMIF(D3:F15,D3,F3:F15)</f>
        <v>680000</v>
      </c>
      <c r="F21" s="17"/>
      <c r="G21" s="31">
        <f>SUMIFS(F2:F14, D2:D14, D3, F2:F14, "&gt;180000")</f>
        <v>400000</v>
      </c>
      <c r="H21" s="32"/>
      <c r="I21"/>
      <c r="J21"/>
    </row>
    <row r="22" spans="2:10" x14ac:dyDescent="0.3">
      <c r="B22" s="13" t="s">
        <v>27</v>
      </c>
      <c r="C22" s="14"/>
      <c r="D22" s="15"/>
      <c r="E22" s="16">
        <f ca="1">SUMIF(D4:F19,D4,F4:F19)</f>
        <v>520000</v>
      </c>
      <c r="F22" s="17"/>
      <c r="G22" s="31">
        <f>SUMIFS(F2:F14, D2:D14, D4, F2:F14, "&gt;180000")</f>
        <v>300000</v>
      </c>
      <c r="H22" s="32"/>
      <c r="I22"/>
      <c r="J22"/>
    </row>
    <row r="23" spans="2:10" x14ac:dyDescent="0.3">
      <c r="B23" s="13" t="s">
        <v>28</v>
      </c>
      <c r="C23" s="14"/>
      <c r="D23" s="15"/>
      <c r="E23" s="16">
        <f ca="1">SUMIF(D5:F20,D7,F5:F20)</f>
        <v>375000</v>
      </c>
      <c r="F23" s="17"/>
      <c r="G23" s="31">
        <f>SUMIFS(F2:F14, D2:D14, D7, F2:F14, "&gt;180000")</f>
        <v>250000</v>
      </c>
      <c r="H23" s="32"/>
    </row>
    <row r="24" spans="2:10" x14ac:dyDescent="0.3">
      <c r="B24" s="13" t="s">
        <v>29</v>
      </c>
      <c r="C24" s="14"/>
      <c r="D24" s="15"/>
      <c r="E24" s="16">
        <f ca="1">SUMIF(D6:F21,D10,F6:F21)</f>
        <v>520000</v>
      </c>
      <c r="F24" s="17"/>
      <c r="G24" s="31">
        <f>SUMIFS(F2:F14, D2:D14, D10, F2:F14, "&gt;180000")</f>
        <v>520000</v>
      </c>
      <c r="H24" s="32"/>
    </row>
  </sheetData>
  <mergeCells count="17">
    <mergeCell ref="B21:D21"/>
    <mergeCell ref="E21:F21"/>
    <mergeCell ref="E17:F19"/>
    <mergeCell ref="G17:H19"/>
    <mergeCell ref="B24:D24"/>
    <mergeCell ref="E24:F24"/>
    <mergeCell ref="G20:H20"/>
    <mergeCell ref="G21:H21"/>
    <mergeCell ref="G22:H22"/>
    <mergeCell ref="G23:H23"/>
    <mergeCell ref="G24:H24"/>
    <mergeCell ref="B22:D22"/>
    <mergeCell ref="E22:F22"/>
    <mergeCell ref="B23:D23"/>
    <mergeCell ref="E23:F23"/>
    <mergeCell ref="B20:D20"/>
    <mergeCell ref="E20:F2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lab1-1</vt:lpstr>
      <vt:lpstr>lab1-2</vt:lpstr>
      <vt:lpstr>lab1-3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st305 st. student</dc:creator>
  <cp:lastModifiedBy>lenovo</cp:lastModifiedBy>
  <dcterms:created xsi:type="dcterms:W3CDTF">2023-02-09T11:23:16Z</dcterms:created>
  <dcterms:modified xsi:type="dcterms:W3CDTF">2023-02-16T11:01:27Z</dcterms:modified>
</cp:coreProperties>
</file>