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FACE9B83-6146-4415-8FFA-2D826C3FB2C9}" xr6:coauthVersionLast="47" xr6:coauthVersionMax="47" xr10:uidLastSave="{00000000-0000-0000-0000-000000000000}"/>
  <bookViews>
    <workbookView xWindow="-108" yWindow="-108" windowWidth="23256" windowHeight="12576" activeTab="2" xr2:uid="{B36E385F-E807-4728-B657-048228BAE9EA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3" i="4"/>
  <c r="C12" i="2"/>
  <c r="E5" i="1"/>
  <c r="E4" i="1"/>
  <c r="E3" i="1"/>
  <c r="B3" i="4"/>
  <c r="B4" i="4"/>
  <c r="B5" i="4"/>
  <c r="B6" i="4"/>
  <c r="B7" i="4"/>
  <c r="B8" i="4"/>
  <c r="B9" i="4"/>
  <c r="B2" i="4"/>
  <c r="E15" i="3"/>
  <c r="E14" i="3"/>
  <c r="D13" i="3"/>
  <c r="D14" i="3" s="1"/>
  <c r="F5" i="3"/>
  <c r="F6" i="3"/>
  <c r="F7" i="3"/>
  <c r="F8" i="3"/>
  <c r="F9" i="3"/>
  <c r="F10" i="3"/>
  <c r="F4" i="3"/>
  <c r="E5" i="3"/>
  <c r="E6" i="3"/>
  <c r="E7" i="3"/>
  <c r="E8" i="3"/>
  <c r="E9" i="3"/>
  <c r="E10" i="3"/>
  <c r="E4" i="3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B4" i="3"/>
  <c r="B5" i="3"/>
  <c r="B6" i="3"/>
  <c r="B7" i="3"/>
  <c r="B8" i="3"/>
  <c r="B9" i="3"/>
  <c r="B10" i="3"/>
  <c r="B3" i="3"/>
</calcChain>
</file>

<file path=xl/sharedStrings.xml><?xml version="1.0" encoding="utf-8"?>
<sst xmlns="http://schemas.openxmlformats.org/spreadsheetml/2006/main" count="48" uniqueCount="30">
  <si>
    <t>Код</t>
  </si>
  <si>
    <t>Үнэ</t>
  </si>
  <si>
    <t>Огноо</t>
  </si>
  <si>
    <t>У970</t>
  </si>
  <si>
    <t>Э515</t>
  </si>
  <si>
    <t>Э516</t>
  </si>
  <si>
    <t>Э514</t>
  </si>
  <si>
    <t>А809</t>
  </si>
  <si>
    <t>Барааны нэр</t>
  </si>
  <si>
    <t>Зарах үнэ</t>
  </si>
  <si>
    <t>Худалдан авах үнэ</t>
  </si>
  <si>
    <t>Б117</t>
  </si>
  <si>
    <t>В241</t>
  </si>
  <si>
    <t>Абажур</t>
  </si>
  <si>
    <t>Будаг</t>
  </si>
  <si>
    <t>Эмульс(солонгос)</t>
  </si>
  <si>
    <t>Эмульс(орос)</t>
  </si>
  <si>
    <t>Эмульс(гадна)</t>
  </si>
  <si>
    <t>Угаалтуур</t>
  </si>
  <si>
    <t>Гоёлын ванн</t>
  </si>
  <si>
    <t>Барааны код</t>
  </si>
  <si>
    <t>Зарагдсан тоо</t>
  </si>
  <si>
    <t>Нийт үнэ</t>
  </si>
  <si>
    <t>Үнийн зөрүү</t>
  </si>
  <si>
    <t>Ангилал</t>
  </si>
  <si>
    <t>Бага</t>
  </si>
  <si>
    <t>Хэвийн</t>
  </si>
  <si>
    <t>Сайн</t>
  </si>
  <si>
    <t>Их</t>
  </si>
  <si>
    <t>Барааны нэх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</si>
</sst>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-[$₮-450]\ * #,##0.00_-;\-[$₮-450]\ * #,##0.00_-;_-[$₮-450]\ * &quot;-&quot;??_-;_-@_-"/>
    <numFmt numFmtId="168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wrapText="1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168" fontId="0" fillId="0" borderId="1" xfId="1" applyNumberFormat="1" applyFont="1" applyBorder="1"/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56FA7-E3B1-4BC7-B0F6-4423BE460A2E}">
  <dimension ref="A1:E14"/>
  <sheetViews>
    <sheetView zoomScale="155" zoomScaleNormal="155" workbookViewId="0">
      <selection activeCell="E6" sqref="E6"/>
    </sheetView>
  </sheetViews>
  <sheetFormatPr defaultRowHeight="14.4" x14ac:dyDescent="0.3"/>
  <cols>
    <col min="1" max="1" width="10.5546875" customWidth="1"/>
    <col min="2" max="2" width="11.77734375" customWidth="1"/>
    <col min="3" max="3" width="14.21875" customWidth="1"/>
  </cols>
  <sheetData>
    <row r="1" spans="1:5" ht="15.6" x14ac:dyDescent="0.3">
      <c r="A1" s="5" t="s">
        <v>0</v>
      </c>
      <c r="B1" s="5" t="s">
        <v>1</v>
      </c>
      <c r="C1" s="5" t="s">
        <v>2</v>
      </c>
    </row>
    <row r="2" spans="1:5" ht="15" x14ac:dyDescent="0.3">
      <c r="A2" s="4" t="s">
        <v>3</v>
      </c>
      <c r="B2" s="4">
        <v>300000</v>
      </c>
      <c r="C2" s="6">
        <v>41917</v>
      </c>
    </row>
    <row r="3" spans="1:5" ht="15" x14ac:dyDescent="0.3">
      <c r="A3" s="4" t="s">
        <v>4</v>
      </c>
      <c r="B3" s="4"/>
      <c r="C3" s="6">
        <v>41917</v>
      </c>
      <c r="E3">
        <f>COUNT(B2:B14)</f>
        <v>12</v>
      </c>
    </row>
    <row r="4" spans="1:5" ht="15" x14ac:dyDescent="0.3">
      <c r="A4" s="4" t="s">
        <v>4</v>
      </c>
      <c r="B4" s="4">
        <v>50000</v>
      </c>
      <c r="C4" s="6">
        <v>41917</v>
      </c>
      <c r="E4">
        <f>COUNTA(A2:A14)</f>
        <v>13</v>
      </c>
    </row>
    <row r="5" spans="1:5" ht="15" x14ac:dyDescent="0.3">
      <c r="A5" s="4" t="s">
        <v>6</v>
      </c>
      <c r="B5" s="4">
        <v>50000</v>
      </c>
      <c r="C5" s="6">
        <v>41916</v>
      </c>
      <c r="E5">
        <f>COUNTBLANK(B2:B14)</f>
        <v>1</v>
      </c>
    </row>
    <row r="6" spans="1:5" ht="15" x14ac:dyDescent="0.3">
      <c r="A6" s="4" t="s">
        <v>7</v>
      </c>
      <c r="B6" s="4">
        <v>250000</v>
      </c>
      <c r="C6" s="6">
        <v>41916</v>
      </c>
    </row>
    <row r="7" spans="1:5" ht="15" x14ac:dyDescent="0.3">
      <c r="A7" s="4" t="s">
        <v>4</v>
      </c>
      <c r="B7" s="4">
        <v>50000</v>
      </c>
      <c r="C7" s="6">
        <v>41916</v>
      </c>
    </row>
    <row r="8" spans="1:5" ht="15" x14ac:dyDescent="0.3">
      <c r="A8" s="4" t="s">
        <v>3</v>
      </c>
      <c r="B8" s="4">
        <v>300000</v>
      </c>
      <c r="C8" s="6">
        <v>41915</v>
      </c>
    </row>
    <row r="9" spans="1:5" ht="15" x14ac:dyDescent="0.3">
      <c r="A9" s="4" t="s">
        <v>3</v>
      </c>
      <c r="B9" s="4">
        <v>300000</v>
      </c>
      <c r="C9" s="6">
        <v>41915</v>
      </c>
    </row>
    <row r="10" spans="1:5" ht="15" x14ac:dyDescent="0.3">
      <c r="A10" s="4" t="s">
        <v>4</v>
      </c>
      <c r="B10" s="4">
        <v>50000</v>
      </c>
      <c r="C10" s="6">
        <v>41915</v>
      </c>
    </row>
    <row r="11" spans="1:5" ht="15" x14ac:dyDescent="0.3">
      <c r="A11" s="4" t="s">
        <v>6</v>
      </c>
      <c r="B11" s="4">
        <v>50000</v>
      </c>
      <c r="C11" s="6">
        <v>41914</v>
      </c>
    </row>
    <row r="12" spans="1:5" ht="15" x14ac:dyDescent="0.3">
      <c r="A12" s="4" t="s">
        <v>4</v>
      </c>
      <c r="B12" s="4">
        <v>250000</v>
      </c>
      <c r="C12" s="6">
        <v>41914</v>
      </c>
    </row>
    <row r="13" spans="1:5" ht="15" x14ac:dyDescent="0.3">
      <c r="A13" s="4" t="s">
        <v>7</v>
      </c>
      <c r="B13" s="4">
        <v>80000</v>
      </c>
      <c r="C13" s="6">
        <v>41914</v>
      </c>
    </row>
    <row r="14" spans="1:5" ht="15" x14ac:dyDescent="0.3">
      <c r="A14" s="4" t="s">
        <v>5</v>
      </c>
      <c r="B14" s="4">
        <v>350000</v>
      </c>
      <c r="C14" s="6">
        <v>41914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644BC-6257-456A-9FC8-AECDFF95C3A6}">
  <dimension ref="A1:D12"/>
  <sheetViews>
    <sheetView zoomScale="126" zoomScaleNormal="126" workbookViewId="0">
      <selection activeCell="D10" sqref="D10"/>
    </sheetView>
  </sheetViews>
  <sheetFormatPr defaultRowHeight="14.4" x14ac:dyDescent="0.3"/>
  <cols>
    <col min="1" max="1" width="10.21875" customWidth="1"/>
    <col min="2" max="2" width="19.6640625" customWidth="1"/>
    <col min="3" max="3" width="19.21875" customWidth="1"/>
    <col min="4" max="4" width="25.33203125" customWidth="1"/>
  </cols>
  <sheetData>
    <row r="1" spans="1:4" ht="25.8" customHeight="1" x14ac:dyDescent="0.3">
      <c r="A1" s="5" t="s">
        <v>0</v>
      </c>
      <c r="B1" s="5" t="s">
        <v>8</v>
      </c>
      <c r="C1" s="5" t="s">
        <v>9</v>
      </c>
      <c r="D1" s="5" t="s">
        <v>10</v>
      </c>
    </row>
    <row r="2" spans="1:4" ht="15" x14ac:dyDescent="0.3">
      <c r="A2" s="3" t="s">
        <v>7</v>
      </c>
      <c r="B2" s="9" t="s">
        <v>13</v>
      </c>
      <c r="C2" s="8">
        <v>250000</v>
      </c>
      <c r="D2" s="8">
        <v>205000</v>
      </c>
    </row>
    <row r="3" spans="1:4" ht="15" x14ac:dyDescent="0.3">
      <c r="A3" s="3" t="s">
        <v>11</v>
      </c>
      <c r="B3" s="9" t="s">
        <v>14</v>
      </c>
      <c r="C3" s="8">
        <v>10000</v>
      </c>
      <c r="D3" s="8">
        <v>8000</v>
      </c>
    </row>
    <row r="4" spans="1:4" ht="15" x14ac:dyDescent="0.3">
      <c r="A4" s="3" t="s">
        <v>5</v>
      </c>
      <c r="B4" s="9" t="s">
        <v>15</v>
      </c>
      <c r="C4" s="8">
        <v>80000</v>
      </c>
      <c r="D4" s="8">
        <v>60000</v>
      </c>
    </row>
    <row r="5" spans="1:4" ht="15" x14ac:dyDescent="0.3">
      <c r="A5" s="3" t="s">
        <v>6</v>
      </c>
      <c r="B5" s="9" t="s">
        <v>16</v>
      </c>
      <c r="C5" s="8">
        <v>50000</v>
      </c>
      <c r="D5" s="8">
        <v>42000</v>
      </c>
    </row>
    <row r="6" spans="1:4" ht="15" x14ac:dyDescent="0.3">
      <c r="A6" s="3" t="s">
        <v>4</v>
      </c>
      <c r="B6" s="9" t="s">
        <v>17</v>
      </c>
      <c r="C6" s="8">
        <v>50000</v>
      </c>
      <c r="D6" s="8">
        <v>41000</v>
      </c>
    </row>
    <row r="7" spans="1:4" ht="15" x14ac:dyDescent="0.3">
      <c r="A7" s="3" t="s">
        <v>3</v>
      </c>
      <c r="B7" s="9" t="s">
        <v>18</v>
      </c>
      <c r="C7" s="8">
        <v>300000</v>
      </c>
      <c r="D7" s="8">
        <v>230000</v>
      </c>
    </row>
    <row r="8" spans="1:4" ht="15" x14ac:dyDescent="0.3">
      <c r="A8" s="3" t="s">
        <v>12</v>
      </c>
      <c r="B8" s="9" t="s">
        <v>19</v>
      </c>
      <c r="C8" s="8">
        <v>450000</v>
      </c>
      <c r="D8" s="8">
        <v>312000</v>
      </c>
    </row>
    <row r="11" spans="1:4" ht="15.6" x14ac:dyDescent="0.3">
      <c r="B11" s="7" t="s">
        <v>29</v>
      </c>
      <c r="C11" s="3" t="s">
        <v>15</v>
      </c>
    </row>
    <row r="12" spans="1:4" ht="18" customHeight="1" x14ac:dyDescent="0.3">
      <c r="B12" s="7" t="s">
        <v>20</v>
      </c>
      <c r="C12" s="10" t="str">
        <f>INDEX(A2:A8,MATCH(C11,B2:B8,0))</f>
        <v>Э516</v>
      </c>
    </row>
  </sheetData>
  <phoneticPr fontId="3" type="noConversion"/>
  <dataValidations count="1">
    <dataValidation type="list" allowBlank="1" showInputMessage="1" showErrorMessage="1" sqref="C11" xr:uid="{16C0E5F3-08DB-4BD4-9AA7-2BEC0506F6A9}">
      <formula1>$B$2:$B$8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59CC1-71AD-4248-8D67-5FDC94506BC2}">
  <dimension ref="B3:F15"/>
  <sheetViews>
    <sheetView tabSelected="1" zoomScale="150" zoomScaleNormal="150" workbookViewId="0">
      <selection activeCell="H11" sqref="H11"/>
    </sheetView>
  </sheetViews>
  <sheetFormatPr defaultRowHeight="14.4" x14ac:dyDescent="0.3"/>
  <cols>
    <col min="3" max="3" width="18.109375" customWidth="1"/>
    <col min="4" max="4" width="13.5546875" customWidth="1"/>
    <col min="5" max="5" width="17.88671875" customWidth="1"/>
    <col min="6" max="6" width="12.33203125" customWidth="1"/>
  </cols>
  <sheetData>
    <row r="3" spans="2:6" ht="15.6" x14ac:dyDescent="0.3">
      <c r="B3" s="11" t="str">
        <f>Sheet2!A1</f>
        <v>Код</v>
      </c>
      <c r="C3" s="12" t="str">
        <f>Sheet2!B1</f>
        <v>Барааны нэр</v>
      </c>
      <c r="D3" s="12" t="str">
        <f>Sheet2!C1</f>
        <v>Зарах үнэ</v>
      </c>
      <c r="E3" s="14" t="s">
        <v>21</v>
      </c>
      <c r="F3" s="14" t="s">
        <v>22</v>
      </c>
    </row>
    <row r="4" spans="2:6" ht="15.6" x14ac:dyDescent="0.3">
      <c r="B4" s="2" t="str">
        <f>Sheet2!A2</f>
        <v>А809</v>
      </c>
      <c r="C4" s="2" t="str">
        <f>Sheet2!B2</f>
        <v>Абажур</v>
      </c>
      <c r="D4" s="2">
        <f>Sheet2!C2</f>
        <v>250000</v>
      </c>
      <c r="E4" s="1">
        <f>COUNTIF(Sheet1!A:A, Sheet3!B4)</f>
        <v>2</v>
      </c>
      <c r="F4" s="1">
        <f>Sheet3!E4*Sheet3!D4</f>
        <v>500000</v>
      </c>
    </row>
    <row r="5" spans="2:6" ht="15.6" x14ac:dyDescent="0.3">
      <c r="B5" s="2" t="str">
        <f>Sheet2!A3</f>
        <v>Б117</v>
      </c>
      <c r="C5" s="2" t="str">
        <f>Sheet2!B3</f>
        <v>Будаг</v>
      </c>
      <c r="D5" s="2">
        <f>Sheet2!C3</f>
        <v>10000</v>
      </c>
      <c r="E5" s="1">
        <f>COUNTIF(Sheet1!A:A, Sheet3!B5)</f>
        <v>0</v>
      </c>
      <c r="F5" s="1">
        <f>Sheet3!E5*Sheet3!D5</f>
        <v>0</v>
      </c>
    </row>
    <row r="6" spans="2:6" ht="15.6" x14ac:dyDescent="0.3">
      <c r="B6" s="2" t="str">
        <f>Sheet2!A4</f>
        <v>Э516</v>
      </c>
      <c r="C6" s="2" t="str">
        <f>Sheet2!B4</f>
        <v>Эмульс(солонгос)</v>
      </c>
      <c r="D6" s="2">
        <f>Sheet2!C4</f>
        <v>80000</v>
      </c>
      <c r="E6" s="1">
        <f>COUNTIF(Sheet1!A:A, Sheet3!B6)</f>
        <v>1</v>
      </c>
      <c r="F6" s="1">
        <f>Sheet3!E6*Sheet3!D6</f>
        <v>80000</v>
      </c>
    </row>
    <row r="7" spans="2:6" ht="15.6" x14ac:dyDescent="0.3">
      <c r="B7" s="2" t="str">
        <f>Sheet2!A5</f>
        <v>Э514</v>
      </c>
      <c r="C7" s="2" t="str">
        <f>Sheet2!B5</f>
        <v>Эмульс(орос)</v>
      </c>
      <c r="D7" s="2">
        <f>Sheet2!C5</f>
        <v>50000</v>
      </c>
      <c r="E7" s="1">
        <f>COUNTIF(Sheet1!A:A, Sheet3!B7)</f>
        <v>2</v>
      </c>
      <c r="F7" s="1">
        <f>Sheet3!E7*Sheet3!D7</f>
        <v>100000</v>
      </c>
    </row>
    <row r="8" spans="2:6" ht="15.6" x14ac:dyDescent="0.3">
      <c r="B8" s="2" t="str">
        <f>Sheet2!A6</f>
        <v>Э515</v>
      </c>
      <c r="C8" s="2" t="str">
        <f>Sheet2!B6</f>
        <v>Эмульс(гадна)</v>
      </c>
      <c r="D8" s="2">
        <f>Sheet2!C6</f>
        <v>50000</v>
      </c>
      <c r="E8" s="1">
        <f>COUNTIF(Sheet1!A:A, Sheet3!B8)</f>
        <v>5</v>
      </c>
      <c r="F8" s="1">
        <f>Sheet3!E8*Sheet3!D8</f>
        <v>250000</v>
      </c>
    </row>
    <row r="9" spans="2:6" ht="15.6" x14ac:dyDescent="0.3">
      <c r="B9" s="2" t="str">
        <f>Sheet2!A7</f>
        <v>У970</v>
      </c>
      <c r="C9" s="2" t="str">
        <f>Sheet2!B7</f>
        <v>Угаалтуур</v>
      </c>
      <c r="D9" s="2">
        <f>Sheet2!C7</f>
        <v>300000</v>
      </c>
      <c r="E9" s="1">
        <f>COUNTIF(Sheet1!A:A, Sheet3!B9)</f>
        <v>3</v>
      </c>
      <c r="F9" s="1">
        <f>Sheet3!E9*Sheet3!D9</f>
        <v>900000</v>
      </c>
    </row>
    <row r="10" spans="2:6" ht="15.6" x14ac:dyDescent="0.3">
      <c r="B10" s="2" t="str">
        <f>Sheet2!A8</f>
        <v>В241</v>
      </c>
      <c r="C10" s="2" t="str">
        <f>Sheet2!B8</f>
        <v>Гоёлын ванн</v>
      </c>
      <c r="D10" s="2">
        <f>Sheet2!C8</f>
        <v>450000</v>
      </c>
      <c r="E10" s="1">
        <f>COUNTIF(Sheet1!A:A, Sheet3!B10)</f>
        <v>0</v>
      </c>
      <c r="F10" s="1">
        <f>Sheet3!E10*Sheet3!D10</f>
        <v>0</v>
      </c>
    </row>
    <row r="13" spans="2:6" ht="15.6" x14ac:dyDescent="0.3">
      <c r="D13" s="13" t="str">
        <f>Sheet2!C11</f>
        <v>Эмульс(солонгос)</v>
      </c>
      <c r="E13" s="3" t="s">
        <v>7</v>
      </c>
    </row>
    <row r="14" spans="2:6" ht="15.6" x14ac:dyDescent="0.3">
      <c r="D14" s="13" t="str">
        <f>VLOOKUP(D13, B4:F10,2)</f>
        <v>Гоёлын ванн</v>
      </c>
      <c r="E14" s="3" t="str">
        <f>VLOOKUP(E13, B4:F10,2)</f>
        <v>Абажур</v>
      </c>
    </row>
    <row r="15" spans="2:6" ht="15" x14ac:dyDescent="0.3">
      <c r="E15" s="15">
        <f>VLOOKUP(E13, B4:F10,3)</f>
        <v>250000</v>
      </c>
    </row>
  </sheetData>
  <dataValidations count="1">
    <dataValidation type="list" allowBlank="1" showInputMessage="1" showErrorMessage="1" sqref="E13" xr:uid="{45419A65-7142-467A-BCC8-6BB60A31937B}">
      <formula1>$B$4:$B$10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BE19C-74FC-482C-A290-ED2ADDBF54B4}">
  <dimension ref="B2:H9"/>
  <sheetViews>
    <sheetView zoomScale="150" zoomScaleNormal="150" workbookViewId="0">
      <selection activeCell="D4" sqref="D4"/>
    </sheetView>
  </sheetViews>
  <sheetFormatPr defaultRowHeight="14.4" x14ac:dyDescent="0.3"/>
  <cols>
    <col min="3" max="3" width="12.5546875" customWidth="1"/>
    <col min="4" max="5" width="11.77734375" customWidth="1"/>
    <col min="7" max="7" width="12.21875" customWidth="1"/>
    <col min="8" max="8" width="10.6640625" customWidth="1"/>
  </cols>
  <sheetData>
    <row r="2" spans="2:8" x14ac:dyDescent="0.3">
      <c r="B2" s="1" t="str">
        <f>Sheet3!B3</f>
        <v>Код</v>
      </c>
      <c r="C2" s="1" t="s">
        <v>23</v>
      </c>
      <c r="D2" s="1" t="s">
        <v>24</v>
      </c>
      <c r="E2" s="1"/>
      <c r="G2" s="1" t="s">
        <v>23</v>
      </c>
      <c r="H2" s="1" t="s">
        <v>24</v>
      </c>
    </row>
    <row r="3" spans="2:8" x14ac:dyDescent="0.3">
      <c r="B3" s="1" t="str">
        <f>Sheet3!B4</f>
        <v>А809</v>
      </c>
      <c r="C3" s="16">
        <v>0.22</v>
      </c>
      <c r="D3" s="17" t="str">
        <f>VLOOKUP(C3, $G$3:$H$6,2)</f>
        <v>Хэвийн</v>
      </c>
      <c r="E3" s="17"/>
      <c r="G3" s="16">
        <v>0</v>
      </c>
      <c r="H3" s="1" t="s">
        <v>25</v>
      </c>
    </row>
    <row r="4" spans="2:8" x14ac:dyDescent="0.3">
      <c r="B4" s="1" t="str">
        <f>Sheet3!B5</f>
        <v>Б117</v>
      </c>
      <c r="C4" s="16">
        <v>0.25</v>
      </c>
      <c r="D4" s="17" t="str">
        <f t="shared" ref="D4:D9" si="0">VLOOKUP(C4, $G$3:$H$6,2)</f>
        <v>Хэвийн</v>
      </c>
      <c r="E4" s="17"/>
      <c r="G4" s="16">
        <v>0.2</v>
      </c>
      <c r="H4" s="1" t="s">
        <v>26</v>
      </c>
    </row>
    <row r="5" spans="2:8" x14ac:dyDescent="0.3">
      <c r="B5" s="1" t="str">
        <f>Sheet3!B6</f>
        <v>Э516</v>
      </c>
      <c r="C5" s="16">
        <v>0.33300000000000002</v>
      </c>
      <c r="D5" s="17" t="str">
        <f t="shared" si="0"/>
        <v>Сайн</v>
      </c>
      <c r="E5" s="17"/>
      <c r="G5" s="16">
        <v>0.3</v>
      </c>
      <c r="H5" s="1" t="s">
        <v>27</v>
      </c>
    </row>
    <row r="6" spans="2:8" x14ac:dyDescent="0.3">
      <c r="B6" s="1" t="str">
        <f>Sheet3!B7</f>
        <v>Э514</v>
      </c>
      <c r="C6" s="16">
        <v>0.19</v>
      </c>
      <c r="D6" s="17" t="str">
        <f t="shared" si="0"/>
        <v>Бага</v>
      </c>
      <c r="E6" s="17"/>
      <c r="G6" s="16">
        <v>0.4</v>
      </c>
      <c r="H6" s="1" t="s">
        <v>28</v>
      </c>
    </row>
    <row r="7" spans="2:8" x14ac:dyDescent="0.3">
      <c r="B7" s="1" t="str">
        <f>Sheet3!B8</f>
        <v>Э515</v>
      </c>
      <c r="C7" s="16">
        <v>0.22</v>
      </c>
      <c r="D7" s="17" t="str">
        <f t="shared" si="0"/>
        <v>Хэвийн</v>
      </c>
      <c r="E7" s="17"/>
    </row>
    <row r="8" spans="2:8" x14ac:dyDescent="0.3">
      <c r="B8" s="1" t="str">
        <f>Sheet3!B9</f>
        <v>У970</v>
      </c>
      <c r="C8" s="16">
        <v>0.30399999999999999</v>
      </c>
      <c r="D8" s="17" t="str">
        <f t="shared" si="0"/>
        <v>Сайн</v>
      </c>
      <c r="E8" s="17"/>
    </row>
    <row r="9" spans="2:8" x14ac:dyDescent="0.3">
      <c r="B9" s="1" t="str">
        <f>Sheet3!B10</f>
        <v>В241</v>
      </c>
      <c r="C9" s="16">
        <v>0.442</v>
      </c>
      <c r="D9" s="17" t="str">
        <f t="shared" si="0"/>
        <v>Их</v>
      </c>
      <c r="E9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2023-02-16T11:03:18Z</dcterms:created>
  <dcterms:modified xsi:type="dcterms:W3CDTF">2023-02-16T15:47:10Z</dcterms:modified>
</cp:coreProperties>
</file>