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UM\Business Information System\"/>
    </mc:Choice>
  </mc:AlternateContent>
  <xr:revisionPtr revIDLastSave="0" documentId="13_ncr:1_{036186CE-EDAF-4871-9EA5-F64905936449}" xr6:coauthVersionLast="47" xr6:coauthVersionMax="47" xr10:uidLastSave="{00000000-0000-0000-0000-000000000000}"/>
  <bookViews>
    <workbookView xWindow="-108" yWindow="-108" windowWidth="23256" windowHeight="12576" activeTab="1" xr2:uid="{146691A5-DC1A-4BEE-9CBC-93858671DB92}"/>
  </bookViews>
  <sheets>
    <sheet name="Sheet1" sheetId="1" r:id="rId1"/>
    <sheet name="Sheet2" sheetId="2" r:id="rId2"/>
    <sheet name="Sheet3" sheetId="3" r:id="rId3"/>
    <sheet name="Sheet3 (2)" sheetId="4" r:id="rId4"/>
    <sheet name="Sheet5" sheetId="5" r:id="rId5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Sheet2!$C$5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43" i="1" s="1"/>
  <c r="C3" i="1"/>
  <c r="C8" i="5"/>
  <c r="C2" i="4"/>
  <c r="C5" i="4"/>
  <c r="B4" i="4"/>
  <c r="B6" i="4" s="1"/>
  <c r="D3" i="4"/>
  <c r="E3" i="4" s="1"/>
  <c r="C3" i="4"/>
  <c r="D2" i="4"/>
  <c r="D4" i="4" s="1"/>
  <c r="F3" i="3"/>
  <c r="F4" i="3"/>
  <c r="F5" i="3"/>
  <c r="F2" i="3"/>
  <c r="F6" i="3"/>
  <c r="E5" i="3"/>
  <c r="D5" i="3"/>
  <c r="D4" i="3"/>
  <c r="E4" i="3"/>
  <c r="E3" i="3"/>
  <c r="D3" i="3"/>
  <c r="E2" i="3"/>
  <c r="D2" i="3"/>
  <c r="C6" i="3"/>
  <c r="C5" i="3"/>
  <c r="C4" i="3"/>
  <c r="C3" i="3"/>
  <c r="C2" i="3"/>
  <c r="B6" i="3"/>
  <c r="B4" i="3"/>
  <c r="E6" i="2"/>
  <c r="E5" i="2"/>
  <c r="E4" i="2"/>
  <c r="F24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F3" i="1"/>
  <c r="E3" i="1" l="1"/>
  <c r="E243" i="1" s="1"/>
  <c r="C243" i="1"/>
  <c r="C4" i="4"/>
  <c r="C6" i="4" s="1"/>
  <c r="F3" i="4"/>
  <c r="F5" i="4"/>
  <c r="E2" i="4"/>
  <c r="D5" i="4"/>
  <c r="E5" i="4" s="1"/>
  <c r="E6" i="3"/>
  <c r="D6" i="3"/>
  <c r="E4" i="4" l="1"/>
  <c r="E6" i="4" s="1"/>
  <c r="D6" i="4"/>
  <c r="F2" i="4"/>
  <c r="F4" i="4" l="1"/>
  <c r="F6" i="4"/>
</calcChain>
</file>

<file path=xl/sharedStrings.xml><?xml version="1.0" encoding="utf-8"?>
<sst xmlns="http://schemas.openxmlformats.org/spreadsheetml/2006/main" count="44" uniqueCount="31">
  <si>
    <t>Үндсэн төлбөр</t>
  </si>
  <si>
    <t>Хүүгийн төлбөр</t>
  </si>
  <si>
    <t>Нийт төлөв дүн</t>
  </si>
  <si>
    <t>Тогтмол</t>
  </si>
  <si>
    <t>PMT</t>
  </si>
  <si>
    <t>PPMT</t>
  </si>
  <si>
    <t>SUM</t>
  </si>
  <si>
    <t>IPMT</t>
  </si>
  <si>
    <t>Өгөгдөл:</t>
  </si>
  <si>
    <t>Хүү(rate)</t>
  </si>
  <si>
    <t>Хугацаа(nper)</t>
  </si>
  <si>
    <t>Зээлийн дүн</t>
  </si>
  <si>
    <t>Борлуулалт</t>
  </si>
  <si>
    <t>Зарагдсан тоо, хэмжээ</t>
  </si>
  <si>
    <t>Нэгж үнэ</t>
  </si>
  <si>
    <t>Нийт дүн</t>
  </si>
  <si>
    <t>Талх</t>
  </si>
  <si>
    <t>ББӨ</t>
  </si>
  <si>
    <t>Ашиг</t>
  </si>
  <si>
    <t>Зардал</t>
  </si>
  <si>
    <t>Орлого</t>
  </si>
  <si>
    <t>1 улирал</t>
  </si>
  <si>
    <t>2 улирал</t>
  </si>
  <si>
    <t>3 улирал</t>
  </si>
  <si>
    <t>4 улирал</t>
  </si>
  <si>
    <t>Нийт</t>
  </si>
  <si>
    <t>Нэмэгдүүлэх хувь</t>
  </si>
  <si>
    <t>Зээл</t>
  </si>
  <si>
    <t>Хүүгийн хувь</t>
  </si>
  <si>
    <t>Зээлийн хугацаа /жил/</t>
  </si>
  <si>
    <t>Сар бүр төлөх дүн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</si>
</sst>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-[$₮-450]\ * #,##0.00_-;\-[$₮-450]\ * #,##0.00_-;_-[$₮-450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9" fontId="0" fillId="0" borderId="0" xfId="3" applyFont="1"/>
    <xf numFmtId="164" fontId="0" fillId="0" borderId="1" xfId="3" applyNumberFormat="1" applyFont="1" applyBorder="1"/>
    <xf numFmtId="8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wrapText="1"/>
    </xf>
    <xf numFmtId="43" fontId="0" fillId="0" borderId="1" xfId="1" applyFont="1" applyBorder="1"/>
    <xf numFmtId="0" fontId="0" fillId="2" borderId="1" xfId="0" applyFill="1" applyBorder="1"/>
    <xf numFmtId="165" fontId="0" fillId="2" borderId="1" xfId="0" applyNumberFormat="1" applyFill="1" applyBorder="1"/>
    <xf numFmtId="9" fontId="0" fillId="2" borderId="1" xfId="3" applyFont="1" applyFill="1" applyBorder="1"/>
    <xf numFmtId="0" fontId="0" fillId="0" borderId="2" xfId="0" applyBorder="1"/>
    <xf numFmtId="0" fontId="0" fillId="0" borderId="4" xfId="0" applyBorder="1"/>
    <xf numFmtId="165" fontId="0" fillId="2" borderId="5" xfId="0" applyNumberFormat="1" applyFill="1" applyBorder="1"/>
    <xf numFmtId="165" fontId="0" fillId="0" borderId="5" xfId="0" applyNumberFormat="1" applyBorder="1"/>
    <xf numFmtId="165" fontId="0" fillId="0" borderId="0" xfId="0" applyNumberFormat="1"/>
    <xf numFmtId="43" fontId="0" fillId="0" borderId="0" xfId="1" applyFont="1"/>
    <xf numFmtId="8" fontId="0" fillId="2" borderId="0" xfId="0" applyNumberFormat="1" applyFill="1"/>
    <xf numFmtId="44" fontId="0" fillId="0" borderId="0" xfId="2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9A91-A562-4E8D-B768-5C0D4D9AB7CB}">
  <dimension ref="B1:I252"/>
  <sheetViews>
    <sheetView zoomScale="146" zoomScaleNormal="146" workbookViewId="0">
      <selection activeCell="F3" sqref="F3"/>
    </sheetView>
  </sheetViews>
  <sheetFormatPr defaultRowHeight="14.4" x14ac:dyDescent="0.3"/>
  <cols>
    <col min="3" max="3" width="15.33203125" customWidth="1"/>
    <col min="4" max="4" width="16.109375" customWidth="1"/>
    <col min="5" max="5" width="17.5546875" customWidth="1"/>
    <col min="6" max="6" width="19.21875" customWidth="1"/>
    <col min="7" max="7" width="11" customWidth="1"/>
    <col min="8" max="8" width="13.5546875" customWidth="1"/>
    <col min="9" max="9" width="18" customWidth="1"/>
  </cols>
  <sheetData>
    <row r="1" spans="2:9" x14ac:dyDescent="0.3">
      <c r="C1" t="s">
        <v>0</v>
      </c>
      <c r="D1" t="s">
        <v>1</v>
      </c>
      <c r="E1" t="s">
        <v>2</v>
      </c>
      <c r="F1" t="s">
        <v>3</v>
      </c>
    </row>
    <row r="2" spans="2:9" x14ac:dyDescent="0.3">
      <c r="B2" s="1"/>
      <c r="C2" s="1" t="s">
        <v>5</v>
      </c>
      <c r="D2" s="1" t="s">
        <v>7</v>
      </c>
      <c r="E2" s="1" t="s">
        <v>6</v>
      </c>
      <c r="F2" s="1" t="s">
        <v>4</v>
      </c>
      <c r="G2" s="1" t="s">
        <v>8</v>
      </c>
      <c r="H2" s="1" t="s">
        <v>9</v>
      </c>
      <c r="I2" s="3">
        <v>6.0000000000000001E-3</v>
      </c>
    </row>
    <row r="3" spans="2:9" x14ac:dyDescent="0.3">
      <c r="B3" s="1">
        <v>1</v>
      </c>
      <c r="C3" s="4">
        <f>PPMT($I$2,B3,$I$3*12,$I$4)</f>
        <v>-177981.83401581025</v>
      </c>
      <c r="D3" s="4">
        <f>IPMT($I$2,B3,$I$3*12,$I$4)</f>
        <v>-570000</v>
      </c>
      <c r="E3" s="4">
        <f>SUM(C3,D3)</f>
        <v>-747981.83401581028</v>
      </c>
      <c r="F3" s="4">
        <f>PMT($I$2,$I$3*12,$I$4)</f>
        <v>-747981.83401581028</v>
      </c>
      <c r="G3" s="1"/>
      <c r="H3" s="1" t="s">
        <v>10</v>
      </c>
      <c r="I3" s="1">
        <v>20</v>
      </c>
    </row>
    <row r="4" spans="2:9" x14ac:dyDescent="0.3">
      <c r="B4" s="1">
        <v>2</v>
      </c>
      <c r="C4" s="4">
        <f t="shared" ref="C4:C67" si="0">PPMT($I$2,B4,$I$3*12,$I$4)</f>
        <v>-179049.72501990511</v>
      </c>
      <c r="D4" s="4">
        <f t="shared" ref="D4:D67" si="1">IPMT($I$2,B4,$I$3*12,$I$4)</f>
        <v>-568932.10899590515</v>
      </c>
      <c r="E4" s="4">
        <f t="shared" ref="E4:E67" si="2">SUM(C4,D4)</f>
        <v>-747981.83401581028</v>
      </c>
      <c r="F4" s="4">
        <f t="shared" ref="F4:F67" si="3">PMT($I$2,$I$3*12,$I$4)</f>
        <v>-747981.83401581028</v>
      </c>
      <c r="G4" s="1"/>
      <c r="H4" s="1" t="s">
        <v>11</v>
      </c>
      <c r="I4" s="5">
        <v>95000000</v>
      </c>
    </row>
    <row r="5" spans="2:9" x14ac:dyDescent="0.3">
      <c r="B5" s="1">
        <v>3</v>
      </c>
      <c r="C5" s="4">
        <f t="shared" si="0"/>
        <v>-180124.02337002452</v>
      </c>
      <c r="D5" s="4">
        <f t="shared" si="1"/>
        <v>-567857.81064578576</v>
      </c>
      <c r="E5" s="4">
        <f t="shared" si="2"/>
        <v>-747981.83401581028</v>
      </c>
      <c r="F5" s="4">
        <f t="shared" si="3"/>
        <v>-747981.83401581028</v>
      </c>
    </row>
    <row r="6" spans="2:9" x14ac:dyDescent="0.3">
      <c r="B6" s="1">
        <v>4</v>
      </c>
      <c r="C6" s="4">
        <f t="shared" si="0"/>
        <v>-181204.76751024468</v>
      </c>
      <c r="D6" s="4">
        <f t="shared" si="1"/>
        <v>-566777.06650556566</v>
      </c>
      <c r="E6" s="4">
        <f t="shared" si="2"/>
        <v>-747981.8340158104</v>
      </c>
      <c r="F6" s="4">
        <f t="shared" si="3"/>
        <v>-747981.83401581028</v>
      </c>
    </row>
    <row r="7" spans="2:9" x14ac:dyDescent="0.3">
      <c r="B7" s="1">
        <v>5</v>
      </c>
      <c r="C7" s="4">
        <f t="shared" si="0"/>
        <v>-182291.99611530616</v>
      </c>
      <c r="D7" s="4">
        <f t="shared" si="1"/>
        <v>-565689.83790050412</v>
      </c>
      <c r="E7" s="4">
        <f t="shared" si="2"/>
        <v>-747981.83401581028</v>
      </c>
      <c r="F7" s="4">
        <f t="shared" si="3"/>
        <v>-747981.83401581028</v>
      </c>
    </row>
    <row r="8" spans="2:9" x14ac:dyDescent="0.3">
      <c r="B8" s="1">
        <v>6</v>
      </c>
      <c r="C8" s="4">
        <f t="shared" si="0"/>
        <v>-183385.74809199802</v>
      </c>
      <c r="D8" s="4">
        <f t="shared" si="1"/>
        <v>-564596.08592381235</v>
      </c>
      <c r="E8" s="4">
        <f t="shared" si="2"/>
        <v>-747981.8340158104</v>
      </c>
      <c r="F8" s="4">
        <f t="shared" si="3"/>
        <v>-747981.83401581028</v>
      </c>
    </row>
    <row r="9" spans="2:9" x14ac:dyDescent="0.3">
      <c r="B9" s="1">
        <v>7</v>
      </c>
      <c r="C9" s="4">
        <f t="shared" si="0"/>
        <v>-184486.06258054997</v>
      </c>
      <c r="D9" s="4">
        <f t="shared" si="1"/>
        <v>-563495.77143526031</v>
      </c>
      <c r="E9" s="4">
        <f t="shared" si="2"/>
        <v>-747981.83401581028</v>
      </c>
      <c r="F9" s="4">
        <f t="shared" si="3"/>
        <v>-747981.83401581028</v>
      </c>
    </row>
    <row r="10" spans="2:9" x14ac:dyDescent="0.3">
      <c r="B10" s="1">
        <v>8</v>
      </c>
      <c r="C10" s="4">
        <f t="shared" si="0"/>
        <v>-185592.97895603327</v>
      </c>
      <c r="D10" s="4">
        <f t="shared" si="1"/>
        <v>-562388.85505977704</v>
      </c>
      <c r="E10" s="4">
        <f t="shared" si="2"/>
        <v>-747981.83401581028</v>
      </c>
      <c r="F10" s="4">
        <f t="shared" si="3"/>
        <v>-747981.83401581028</v>
      </c>
    </row>
    <row r="11" spans="2:9" x14ac:dyDescent="0.3">
      <c r="B11" s="1">
        <v>9</v>
      </c>
      <c r="C11" s="4">
        <f t="shared" si="0"/>
        <v>-186706.53682976949</v>
      </c>
      <c r="D11" s="4">
        <f t="shared" si="1"/>
        <v>-561275.2971860409</v>
      </c>
      <c r="E11" s="4">
        <f t="shared" si="2"/>
        <v>-747981.8340158104</v>
      </c>
      <c r="F11" s="4">
        <f t="shared" si="3"/>
        <v>-747981.83401581028</v>
      </c>
    </row>
    <row r="12" spans="2:9" x14ac:dyDescent="0.3">
      <c r="B12" s="1">
        <v>10</v>
      </c>
      <c r="C12" s="4">
        <f t="shared" si="0"/>
        <v>-187826.7760507481</v>
      </c>
      <c r="D12" s="4">
        <f t="shared" si="1"/>
        <v>-560155.05796506221</v>
      </c>
      <c r="E12" s="4">
        <f t="shared" si="2"/>
        <v>-747981.83401581028</v>
      </c>
      <c r="F12" s="4">
        <f t="shared" si="3"/>
        <v>-747981.83401581028</v>
      </c>
    </row>
    <row r="13" spans="2:9" x14ac:dyDescent="0.3">
      <c r="B13" s="1">
        <v>11</v>
      </c>
      <c r="C13" s="4">
        <f t="shared" si="0"/>
        <v>-188953.73670705259</v>
      </c>
      <c r="D13" s="4">
        <f t="shared" si="1"/>
        <v>-559028.09730875771</v>
      </c>
      <c r="E13" s="4">
        <f t="shared" si="2"/>
        <v>-747981.83401581028</v>
      </c>
      <c r="F13" s="4">
        <f t="shared" si="3"/>
        <v>-747981.83401581028</v>
      </c>
    </row>
    <row r="14" spans="2:9" x14ac:dyDescent="0.3">
      <c r="B14" s="1">
        <v>12</v>
      </c>
      <c r="C14" s="4">
        <f t="shared" si="0"/>
        <v>-190087.45912729489</v>
      </c>
      <c r="D14" s="4">
        <f t="shared" si="1"/>
        <v>-557894.37488851545</v>
      </c>
      <c r="E14" s="4">
        <f t="shared" si="2"/>
        <v>-747981.8340158104</v>
      </c>
      <c r="F14" s="4">
        <f t="shared" si="3"/>
        <v>-747981.83401581028</v>
      </c>
    </row>
    <row r="15" spans="2:9" x14ac:dyDescent="0.3">
      <c r="B15" s="1">
        <v>13</v>
      </c>
      <c r="C15" s="4">
        <f t="shared" si="0"/>
        <v>-191227.9838820587</v>
      </c>
      <c r="D15" s="4">
        <f t="shared" si="1"/>
        <v>-556753.85013375164</v>
      </c>
      <c r="E15" s="4">
        <f t="shared" si="2"/>
        <v>-747981.8340158104</v>
      </c>
      <c r="F15" s="4">
        <f t="shared" si="3"/>
        <v>-747981.83401581028</v>
      </c>
    </row>
    <row r="16" spans="2:9" x14ac:dyDescent="0.3">
      <c r="B16" s="1">
        <v>14</v>
      </c>
      <c r="C16" s="4">
        <f t="shared" si="0"/>
        <v>-192375.351785351</v>
      </c>
      <c r="D16" s="4">
        <f t="shared" si="1"/>
        <v>-555606.48223045934</v>
      </c>
      <c r="E16" s="4">
        <f t="shared" si="2"/>
        <v>-747981.8340158104</v>
      </c>
      <c r="F16" s="4">
        <f t="shared" si="3"/>
        <v>-747981.83401581028</v>
      </c>
    </row>
    <row r="17" spans="2:6" x14ac:dyDescent="0.3">
      <c r="B17" s="1">
        <v>15</v>
      </c>
      <c r="C17" s="4">
        <f t="shared" si="0"/>
        <v>-193529.60389606314</v>
      </c>
      <c r="D17" s="4">
        <f t="shared" si="1"/>
        <v>-554452.23011974711</v>
      </c>
      <c r="E17" s="4">
        <f t="shared" si="2"/>
        <v>-747981.83401581028</v>
      </c>
      <c r="F17" s="4">
        <f t="shared" si="3"/>
        <v>-747981.83401581028</v>
      </c>
    </row>
    <row r="18" spans="2:6" x14ac:dyDescent="0.3">
      <c r="B18" s="1">
        <v>16</v>
      </c>
      <c r="C18" s="4">
        <f t="shared" si="0"/>
        <v>-194690.78151943951</v>
      </c>
      <c r="D18" s="4">
        <f t="shared" si="1"/>
        <v>-553291.05249637086</v>
      </c>
      <c r="E18" s="4">
        <f t="shared" si="2"/>
        <v>-747981.8340158104</v>
      </c>
      <c r="F18" s="4">
        <f t="shared" si="3"/>
        <v>-747981.83401581028</v>
      </c>
    </row>
    <row r="19" spans="2:6" x14ac:dyDescent="0.3">
      <c r="B19" s="1">
        <v>17</v>
      </c>
      <c r="C19" s="4">
        <f t="shared" si="0"/>
        <v>-195858.92620855616</v>
      </c>
      <c r="D19" s="4">
        <f t="shared" si="1"/>
        <v>-552122.90780725412</v>
      </c>
      <c r="E19" s="4">
        <f t="shared" si="2"/>
        <v>-747981.83401581028</v>
      </c>
      <c r="F19" s="4">
        <f t="shared" si="3"/>
        <v>-747981.83401581028</v>
      </c>
    </row>
    <row r="20" spans="2:6" x14ac:dyDescent="0.3">
      <c r="B20" s="1">
        <v>18</v>
      </c>
      <c r="C20" s="4">
        <f t="shared" si="0"/>
        <v>-197034.07976580749</v>
      </c>
      <c r="D20" s="4">
        <f t="shared" si="1"/>
        <v>-550947.75425000279</v>
      </c>
      <c r="E20" s="4">
        <f t="shared" si="2"/>
        <v>-747981.83401581028</v>
      </c>
      <c r="F20" s="4">
        <f t="shared" si="3"/>
        <v>-747981.83401581028</v>
      </c>
    </row>
    <row r="21" spans="2:6" x14ac:dyDescent="0.3">
      <c r="B21" s="1">
        <v>19</v>
      </c>
      <c r="C21" s="4">
        <f t="shared" si="0"/>
        <v>-198216.28424440231</v>
      </c>
      <c r="D21" s="4">
        <f t="shared" si="1"/>
        <v>-549765.54977140785</v>
      </c>
      <c r="E21" s="4">
        <f t="shared" si="2"/>
        <v>-747981.83401581016</v>
      </c>
      <c r="F21" s="4">
        <f t="shared" si="3"/>
        <v>-747981.83401581028</v>
      </c>
    </row>
    <row r="22" spans="2:6" x14ac:dyDescent="0.3">
      <c r="B22" s="1">
        <v>20</v>
      </c>
      <c r="C22" s="4">
        <f t="shared" si="0"/>
        <v>-199405.58194986876</v>
      </c>
      <c r="D22" s="4">
        <f t="shared" si="1"/>
        <v>-548576.25206594157</v>
      </c>
      <c r="E22" s="4">
        <f t="shared" si="2"/>
        <v>-747981.8340158104</v>
      </c>
      <c r="F22" s="4">
        <f t="shared" si="3"/>
        <v>-747981.83401581028</v>
      </c>
    </row>
    <row r="23" spans="2:6" x14ac:dyDescent="0.3">
      <c r="B23" s="1">
        <v>21</v>
      </c>
      <c r="C23" s="4">
        <f t="shared" si="0"/>
        <v>-200602.01544156796</v>
      </c>
      <c r="D23" s="4">
        <f t="shared" si="1"/>
        <v>-547379.81857424241</v>
      </c>
      <c r="E23" s="4">
        <f t="shared" si="2"/>
        <v>-747981.8340158104</v>
      </c>
      <c r="F23" s="4">
        <f t="shared" si="3"/>
        <v>-747981.83401581028</v>
      </c>
    </row>
    <row r="24" spans="2:6" x14ac:dyDescent="0.3">
      <c r="B24" s="1">
        <v>22</v>
      </c>
      <c r="C24" s="4">
        <f t="shared" si="0"/>
        <v>-201805.62753421735</v>
      </c>
      <c r="D24" s="4">
        <f t="shared" si="1"/>
        <v>-546176.20648159296</v>
      </c>
      <c r="E24" s="4">
        <f t="shared" si="2"/>
        <v>-747981.83401581028</v>
      </c>
      <c r="F24" s="4">
        <f t="shared" si="3"/>
        <v>-747981.83401581028</v>
      </c>
    </row>
    <row r="25" spans="2:6" x14ac:dyDescent="0.3">
      <c r="B25" s="1">
        <v>23</v>
      </c>
      <c r="C25" s="4">
        <f t="shared" si="0"/>
        <v>-203016.46129942269</v>
      </c>
      <c r="D25" s="4">
        <f t="shared" si="1"/>
        <v>-544965.3727163875</v>
      </c>
      <c r="E25" s="4">
        <f t="shared" si="2"/>
        <v>-747981.83401581016</v>
      </c>
      <c r="F25" s="4">
        <f t="shared" si="3"/>
        <v>-747981.83401581028</v>
      </c>
    </row>
    <row r="26" spans="2:6" x14ac:dyDescent="0.3">
      <c r="B26" s="1">
        <v>24</v>
      </c>
      <c r="C26" s="4">
        <f t="shared" si="0"/>
        <v>-204234.56006721922</v>
      </c>
      <c r="D26" s="4">
        <f t="shared" si="1"/>
        <v>-543747.27394859109</v>
      </c>
      <c r="E26" s="4">
        <f t="shared" si="2"/>
        <v>-747981.83401581028</v>
      </c>
      <c r="F26" s="4">
        <f t="shared" si="3"/>
        <v>-747981.83401581028</v>
      </c>
    </row>
    <row r="27" spans="2:6" x14ac:dyDescent="0.3">
      <c r="B27" s="1">
        <v>25</v>
      </c>
      <c r="C27" s="4">
        <f t="shared" si="0"/>
        <v>-205459.9674276225</v>
      </c>
      <c r="D27" s="4">
        <f t="shared" si="1"/>
        <v>-542521.86658818775</v>
      </c>
      <c r="E27" s="4">
        <f t="shared" si="2"/>
        <v>-747981.83401581028</v>
      </c>
      <c r="F27" s="4">
        <f t="shared" si="3"/>
        <v>-747981.83401581028</v>
      </c>
    </row>
    <row r="28" spans="2:6" x14ac:dyDescent="0.3">
      <c r="B28" s="1">
        <v>26</v>
      </c>
      <c r="C28" s="4">
        <f t="shared" si="0"/>
        <v>-206692.72723218825</v>
      </c>
      <c r="D28" s="4">
        <f t="shared" si="1"/>
        <v>-541289.10678362206</v>
      </c>
      <c r="E28" s="4">
        <f t="shared" si="2"/>
        <v>-747981.83401581028</v>
      </c>
      <c r="F28" s="4">
        <f t="shared" si="3"/>
        <v>-747981.83401581028</v>
      </c>
    </row>
    <row r="29" spans="2:6" x14ac:dyDescent="0.3">
      <c r="B29" s="1">
        <v>27</v>
      </c>
      <c r="C29" s="4">
        <f t="shared" si="0"/>
        <v>-207932.8835955814</v>
      </c>
      <c r="D29" s="4">
        <f t="shared" si="1"/>
        <v>-540048.95042022888</v>
      </c>
      <c r="E29" s="4">
        <f t="shared" si="2"/>
        <v>-747981.83401581028</v>
      </c>
      <c r="F29" s="4">
        <f t="shared" si="3"/>
        <v>-747981.83401581028</v>
      </c>
    </row>
    <row r="30" spans="2:6" x14ac:dyDescent="0.3">
      <c r="B30" s="1">
        <v>28</v>
      </c>
      <c r="C30" s="4">
        <f t="shared" si="0"/>
        <v>-209180.48089715486</v>
      </c>
      <c r="D30" s="4">
        <f t="shared" si="1"/>
        <v>-538801.3531186555</v>
      </c>
      <c r="E30" s="4">
        <f t="shared" si="2"/>
        <v>-747981.8340158104</v>
      </c>
      <c r="F30" s="4">
        <f t="shared" si="3"/>
        <v>-747981.83401581028</v>
      </c>
    </row>
    <row r="31" spans="2:6" x14ac:dyDescent="0.3">
      <c r="B31" s="1">
        <v>29</v>
      </c>
      <c r="C31" s="4">
        <f t="shared" si="0"/>
        <v>-210435.56378253782</v>
      </c>
      <c r="D31" s="4">
        <f t="shared" si="1"/>
        <v>-537546.27023327246</v>
      </c>
      <c r="E31" s="4">
        <f t="shared" si="2"/>
        <v>-747981.83401581028</v>
      </c>
      <c r="F31" s="4">
        <f t="shared" si="3"/>
        <v>-747981.83401581028</v>
      </c>
    </row>
    <row r="32" spans="2:6" x14ac:dyDescent="0.3">
      <c r="B32" s="1">
        <v>30</v>
      </c>
      <c r="C32" s="4">
        <f t="shared" si="0"/>
        <v>-211698.17716523301</v>
      </c>
      <c r="D32" s="4">
        <f t="shared" si="1"/>
        <v>-536283.65685057733</v>
      </c>
      <c r="E32" s="4">
        <f t="shared" si="2"/>
        <v>-747981.8340158104</v>
      </c>
      <c r="F32" s="4">
        <f t="shared" si="3"/>
        <v>-747981.83401581028</v>
      </c>
    </row>
    <row r="33" spans="2:6" x14ac:dyDescent="0.3">
      <c r="B33" s="1">
        <v>31</v>
      </c>
      <c r="C33" s="4">
        <f t="shared" si="0"/>
        <v>-212968.36622822445</v>
      </c>
      <c r="D33" s="4">
        <f t="shared" si="1"/>
        <v>-535013.46778758592</v>
      </c>
      <c r="E33" s="4">
        <f t="shared" si="2"/>
        <v>-747981.8340158104</v>
      </c>
      <c r="F33" s="4">
        <f t="shared" si="3"/>
        <v>-747981.83401581028</v>
      </c>
    </row>
    <row r="34" spans="2:6" x14ac:dyDescent="0.3">
      <c r="B34" s="1">
        <v>32</v>
      </c>
      <c r="C34" s="4">
        <f t="shared" si="0"/>
        <v>-214246.17642559379</v>
      </c>
      <c r="D34" s="4">
        <f t="shared" si="1"/>
        <v>-533735.65759021649</v>
      </c>
      <c r="E34" s="4">
        <f t="shared" si="2"/>
        <v>-747981.83401581028</v>
      </c>
      <c r="F34" s="4">
        <f t="shared" si="3"/>
        <v>-747981.83401581028</v>
      </c>
    </row>
    <row r="35" spans="2:6" x14ac:dyDescent="0.3">
      <c r="B35" s="1">
        <v>33</v>
      </c>
      <c r="C35" s="4">
        <f t="shared" si="0"/>
        <v>-215531.65348414733</v>
      </c>
      <c r="D35" s="4">
        <f t="shared" si="1"/>
        <v>-532450.18053166301</v>
      </c>
      <c r="E35" s="4">
        <f t="shared" si="2"/>
        <v>-747981.8340158104</v>
      </c>
      <c r="F35" s="4">
        <f t="shared" si="3"/>
        <v>-747981.83401581028</v>
      </c>
    </row>
    <row r="36" spans="2:6" x14ac:dyDescent="0.3">
      <c r="B36" s="1">
        <v>34</v>
      </c>
      <c r="C36" s="4">
        <f t="shared" si="0"/>
        <v>-216824.84340505226</v>
      </c>
      <c r="D36" s="4">
        <f t="shared" si="1"/>
        <v>-531156.99061075808</v>
      </c>
      <c r="E36" s="4">
        <f t="shared" si="2"/>
        <v>-747981.8340158104</v>
      </c>
      <c r="F36" s="4">
        <f t="shared" si="3"/>
        <v>-747981.83401581028</v>
      </c>
    </row>
    <row r="37" spans="2:6" x14ac:dyDescent="0.3">
      <c r="B37" s="1">
        <v>35</v>
      </c>
      <c r="C37" s="4">
        <f t="shared" si="0"/>
        <v>-218125.79246548258</v>
      </c>
      <c r="D37" s="4">
        <f t="shared" si="1"/>
        <v>-529856.04155032767</v>
      </c>
      <c r="E37" s="4">
        <f t="shared" si="2"/>
        <v>-747981.83401581028</v>
      </c>
      <c r="F37" s="4">
        <f t="shared" si="3"/>
        <v>-747981.83401581028</v>
      </c>
    </row>
    <row r="38" spans="2:6" x14ac:dyDescent="0.3">
      <c r="B38" s="1">
        <v>36</v>
      </c>
      <c r="C38" s="4">
        <f t="shared" si="0"/>
        <v>-219434.54722027539</v>
      </c>
      <c r="D38" s="4">
        <f t="shared" si="1"/>
        <v>-528547.28679553489</v>
      </c>
      <c r="E38" s="4">
        <f t="shared" si="2"/>
        <v>-747981.83401581028</v>
      </c>
      <c r="F38" s="4">
        <f t="shared" si="3"/>
        <v>-747981.83401581028</v>
      </c>
    </row>
    <row r="39" spans="2:6" x14ac:dyDescent="0.3">
      <c r="B39" s="1">
        <v>37</v>
      </c>
      <c r="C39" s="4">
        <f t="shared" si="0"/>
        <v>-220751.15450359709</v>
      </c>
      <c r="D39" s="4">
        <f t="shared" si="1"/>
        <v>-527230.67951221322</v>
      </c>
      <c r="E39" s="4">
        <f t="shared" si="2"/>
        <v>-747981.83401581028</v>
      </c>
      <c r="F39" s="4">
        <f t="shared" si="3"/>
        <v>-747981.83401581028</v>
      </c>
    </row>
    <row r="40" spans="2:6" x14ac:dyDescent="0.3">
      <c r="B40" s="1">
        <v>38</v>
      </c>
      <c r="C40" s="4">
        <f t="shared" si="0"/>
        <v>-222075.66143061867</v>
      </c>
      <c r="D40" s="4">
        <f t="shared" si="1"/>
        <v>-525906.17258519167</v>
      </c>
      <c r="E40" s="4">
        <f t="shared" si="2"/>
        <v>-747981.8340158104</v>
      </c>
      <c r="F40" s="4">
        <f t="shared" si="3"/>
        <v>-747981.83401581028</v>
      </c>
    </row>
    <row r="41" spans="2:6" x14ac:dyDescent="0.3">
      <c r="B41" s="1">
        <v>39</v>
      </c>
      <c r="C41" s="4">
        <f t="shared" si="0"/>
        <v>-223408.11539920236</v>
      </c>
      <c r="D41" s="4">
        <f t="shared" si="1"/>
        <v>-524573.71861660783</v>
      </c>
      <c r="E41" s="4">
        <f t="shared" si="2"/>
        <v>-747981.83401581016</v>
      </c>
      <c r="F41" s="4">
        <f t="shared" si="3"/>
        <v>-747981.83401581028</v>
      </c>
    </row>
    <row r="42" spans="2:6" x14ac:dyDescent="0.3">
      <c r="B42" s="1">
        <v>40</v>
      </c>
      <c r="C42" s="4">
        <f t="shared" si="0"/>
        <v>-224748.56409159763</v>
      </c>
      <c r="D42" s="4">
        <f t="shared" si="1"/>
        <v>-523233.26992421265</v>
      </c>
      <c r="E42" s="4">
        <f t="shared" si="2"/>
        <v>-747981.83401581028</v>
      </c>
      <c r="F42" s="4">
        <f t="shared" si="3"/>
        <v>-747981.83401581028</v>
      </c>
    </row>
    <row r="43" spans="2:6" x14ac:dyDescent="0.3">
      <c r="B43" s="1">
        <v>41</v>
      </c>
      <c r="C43" s="4">
        <f t="shared" si="0"/>
        <v>-226097.05547614719</v>
      </c>
      <c r="D43" s="4">
        <f t="shared" si="1"/>
        <v>-521884.77853966312</v>
      </c>
      <c r="E43" s="4">
        <f t="shared" si="2"/>
        <v>-747981.83401581028</v>
      </c>
      <c r="F43" s="4">
        <f t="shared" si="3"/>
        <v>-747981.83401581028</v>
      </c>
    </row>
    <row r="44" spans="2:6" x14ac:dyDescent="0.3">
      <c r="B44" s="1">
        <v>42</v>
      </c>
      <c r="C44" s="4">
        <f t="shared" si="0"/>
        <v>-227453.63780900405</v>
      </c>
      <c r="D44" s="4">
        <f t="shared" si="1"/>
        <v>-520528.19620680634</v>
      </c>
      <c r="E44" s="4">
        <f t="shared" si="2"/>
        <v>-747981.8340158104</v>
      </c>
      <c r="F44" s="4">
        <f t="shared" si="3"/>
        <v>-747981.83401581028</v>
      </c>
    </row>
    <row r="45" spans="2:6" x14ac:dyDescent="0.3">
      <c r="B45" s="1">
        <v>43</v>
      </c>
      <c r="C45" s="4">
        <f t="shared" si="0"/>
        <v>-228818.3596358581</v>
      </c>
      <c r="D45" s="4">
        <f t="shared" si="1"/>
        <v>-519163.47437995218</v>
      </c>
      <c r="E45" s="4">
        <f t="shared" si="2"/>
        <v>-747981.83401581028</v>
      </c>
      <c r="F45" s="4">
        <f t="shared" si="3"/>
        <v>-747981.83401581028</v>
      </c>
    </row>
    <row r="46" spans="2:6" x14ac:dyDescent="0.3">
      <c r="B46" s="1">
        <v>44</v>
      </c>
      <c r="C46" s="4">
        <f t="shared" si="0"/>
        <v>-230191.26979367324</v>
      </c>
      <c r="D46" s="4">
        <f t="shared" si="1"/>
        <v>-517790.56422213704</v>
      </c>
      <c r="E46" s="4">
        <f t="shared" si="2"/>
        <v>-747981.83401581028</v>
      </c>
      <c r="F46" s="4">
        <f t="shared" si="3"/>
        <v>-747981.83401581028</v>
      </c>
    </row>
    <row r="47" spans="2:6" x14ac:dyDescent="0.3">
      <c r="B47" s="1">
        <v>45</v>
      </c>
      <c r="C47" s="4">
        <f t="shared" si="0"/>
        <v>-231572.41741243529</v>
      </c>
      <c r="D47" s="4">
        <f t="shared" si="1"/>
        <v>-516409.41660337499</v>
      </c>
      <c r="E47" s="4">
        <f t="shared" si="2"/>
        <v>-747981.83401581028</v>
      </c>
      <c r="F47" s="4">
        <f t="shared" si="3"/>
        <v>-747981.83401581028</v>
      </c>
    </row>
    <row r="48" spans="2:6" x14ac:dyDescent="0.3">
      <c r="B48" s="1">
        <v>46</v>
      </c>
      <c r="C48" s="4">
        <f t="shared" si="0"/>
        <v>-232961.85191690992</v>
      </c>
      <c r="D48" s="4">
        <f t="shared" si="1"/>
        <v>-515019.98209890031</v>
      </c>
      <c r="E48" s="4">
        <f t="shared" si="2"/>
        <v>-747981.83401581016</v>
      </c>
      <c r="F48" s="4">
        <f t="shared" si="3"/>
        <v>-747981.83401581028</v>
      </c>
    </row>
    <row r="49" spans="2:6" x14ac:dyDescent="0.3">
      <c r="B49" s="1">
        <v>47</v>
      </c>
      <c r="C49" s="4">
        <f t="shared" si="0"/>
        <v>-234359.62302841133</v>
      </c>
      <c r="D49" s="4">
        <f t="shared" si="1"/>
        <v>-513622.21098739887</v>
      </c>
      <c r="E49" s="4">
        <f t="shared" si="2"/>
        <v>-747981.83401581016</v>
      </c>
      <c r="F49" s="4">
        <f t="shared" si="3"/>
        <v>-747981.83401581028</v>
      </c>
    </row>
    <row r="50" spans="2:6" x14ac:dyDescent="0.3">
      <c r="B50" s="1">
        <v>48</v>
      </c>
      <c r="C50" s="4">
        <f t="shared" si="0"/>
        <v>-235765.78076658185</v>
      </c>
      <c r="D50" s="4">
        <f t="shared" si="1"/>
        <v>-512216.05324922851</v>
      </c>
      <c r="E50" s="4">
        <f t="shared" si="2"/>
        <v>-747981.8340158104</v>
      </c>
      <c r="F50" s="4">
        <f t="shared" si="3"/>
        <v>-747981.83401581028</v>
      </c>
    </row>
    <row r="51" spans="2:6" x14ac:dyDescent="0.3">
      <c r="B51" s="1">
        <v>49</v>
      </c>
      <c r="C51" s="4">
        <f t="shared" si="0"/>
        <v>-237180.37545118132</v>
      </c>
      <c r="D51" s="4">
        <f t="shared" si="1"/>
        <v>-510801.45856462902</v>
      </c>
      <c r="E51" s="4">
        <f t="shared" si="2"/>
        <v>-747981.8340158104</v>
      </c>
      <c r="F51" s="4">
        <f t="shared" si="3"/>
        <v>-747981.83401581028</v>
      </c>
    </row>
    <row r="52" spans="2:6" x14ac:dyDescent="0.3">
      <c r="B52" s="1">
        <v>50</v>
      </c>
      <c r="C52" s="4">
        <f t="shared" si="0"/>
        <v>-238603.45770388839</v>
      </c>
      <c r="D52" s="4">
        <f t="shared" si="1"/>
        <v>-509378.37631192186</v>
      </c>
      <c r="E52" s="4">
        <f t="shared" si="2"/>
        <v>-747981.83401581028</v>
      </c>
      <c r="F52" s="4">
        <f t="shared" si="3"/>
        <v>-747981.83401581028</v>
      </c>
    </row>
    <row r="53" spans="2:6" x14ac:dyDescent="0.3">
      <c r="B53" s="1">
        <v>51</v>
      </c>
      <c r="C53" s="4">
        <f t="shared" si="0"/>
        <v>-240035.07845011176</v>
      </c>
      <c r="D53" s="4">
        <f t="shared" si="1"/>
        <v>-507946.75556569855</v>
      </c>
      <c r="E53" s="4">
        <f t="shared" si="2"/>
        <v>-747981.83401581028</v>
      </c>
      <c r="F53" s="4">
        <f t="shared" si="3"/>
        <v>-747981.83401581028</v>
      </c>
    </row>
    <row r="54" spans="2:6" x14ac:dyDescent="0.3">
      <c r="B54" s="1">
        <v>52</v>
      </c>
      <c r="C54" s="4">
        <f t="shared" si="0"/>
        <v>-241475.28892081243</v>
      </c>
      <c r="D54" s="4">
        <f t="shared" si="1"/>
        <v>-506506.54509499785</v>
      </c>
      <c r="E54" s="4">
        <f t="shared" si="2"/>
        <v>-747981.83401581028</v>
      </c>
      <c r="F54" s="4">
        <f t="shared" si="3"/>
        <v>-747981.83401581028</v>
      </c>
    </row>
    <row r="55" spans="2:6" x14ac:dyDescent="0.3">
      <c r="B55" s="1">
        <v>53</v>
      </c>
      <c r="C55" s="4">
        <f t="shared" si="0"/>
        <v>-242924.14065433721</v>
      </c>
      <c r="D55" s="4">
        <f t="shared" si="1"/>
        <v>-505057.6933614731</v>
      </c>
      <c r="E55" s="4">
        <f t="shared" si="2"/>
        <v>-747981.83401581028</v>
      </c>
      <c r="F55" s="4">
        <f t="shared" si="3"/>
        <v>-747981.83401581028</v>
      </c>
    </row>
    <row r="56" spans="2:6" x14ac:dyDescent="0.3">
      <c r="B56" s="1">
        <v>54</v>
      </c>
      <c r="C56" s="4">
        <f t="shared" si="0"/>
        <v>-244381.68549826334</v>
      </c>
      <c r="D56" s="4">
        <f t="shared" si="1"/>
        <v>-503600.148517547</v>
      </c>
      <c r="E56" s="4">
        <f t="shared" si="2"/>
        <v>-747981.8340158104</v>
      </c>
      <c r="F56" s="4">
        <f t="shared" si="3"/>
        <v>-747981.83401581028</v>
      </c>
    </row>
    <row r="57" spans="2:6" x14ac:dyDescent="0.3">
      <c r="B57" s="1">
        <v>55</v>
      </c>
      <c r="C57" s="4">
        <f t="shared" si="0"/>
        <v>-245847.97561125286</v>
      </c>
      <c r="D57" s="4">
        <f t="shared" si="1"/>
        <v>-502133.85840455745</v>
      </c>
      <c r="E57" s="4">
        <f t="shared" si="2"/>
        <v>-747981.83401581028</v>
      </c>
      <c r="F57" s="4">
        <f t="shared" si="3"/>
        <v>-747981.83401581028</v>
      </c>
    </row>
    <row r="58" spans="2:6" x14ac:dyDescent="0.3">
      <c r="B58" s="1">
        <v>56</v>
      </c>
      <c r="C58" s="4">
        <f t="shared" si="0"/>
        <v>-247323.06346492044</v>
      </c>
      <c r="D58" s="4">
        <f t="shared" si="1"/>
        <v>-500658.77055088984</v>
      </c>
      <c r="E58" s="4">
        <f t="shared" si="2"/>
        <v>-747981.83401581028</v>
      </c>
      <c r="F58" s="4">
        <f t="shared" si="3"/>
        <v>-747981.83401581028</v>
      </c>
    </row>
    <row r="59" spans="2:6" x14ac:dyDescent="0.3">
      <c r="B59" s="1">
        <v>57</v>
      </c>
      <c r="C59" s="4">
        <f t="shared" si="0"/>
        <v>-248807.00184570995</v>
      </c>
      <c r="D59" s="4">
        <f t="shared" si="1"/>
        <v>-499174.83217010042</v>
      </c>
      <c r="E59" s="4">
        <f t="shared" si="2"/>
        <v>-747981.8340158104</v>
      </c>
      <c r="F59" s="4">
        <f t="shared" si="3"/>
        <v>-747981.83401581028</v>
      </c>
    </row>
    <row r="60" spans="2:6" x14ac:dyDescent="0.3">
      <c r="B60" s="1">
        <v>58</v>
      </c>
      <c r="C60" s="4">
        <f t="shared" si="0"/>
        <v>-250299.84385678417</v>
      </c>
      <c r="D60" s="4">
        <f t="shared" si="1"/>
        <v>-497681.99015902611</v>
      </c>
      <c r="E60" s="4">
        <f t="shared" si="2"/>
        <v>-747981.83401581028</v>
      </c>
      <c r="F60" s="4">
        <f t="shared" si="3"/>
        <v>-747981.83401581028</v>
      </c>
    </row>
    <row r="61" spans="2:6" x14ac:dyDescent="0.3">
      <c r="B61" s="1">
        <v>59</v>
      </c>
      <c r="C61" s="4">
        <f t="shared" si="0"/>
        <v>-251801.64291992493</v>
      </c>
      <c r="D61" s="4">
        <f t="shared" si="1"/>
        <v>-496180.19109588541</v>
      </c>
      <c r="E61" s="4">
        <f t="shared" si="2"/>
        <v>-747981.8340158104</v>
      </c>
      <c r="F61" s="4">
        <f t="shared" si="3"/>
        <v>-747981.83401581028</v>
      </c>
    </row>
    <row r="62" spans="2:6" x14ac:dyDescent="0.3">
      <c r="B62" s="1">
        <v>60</v>
      </c>
      <c r="C62" s="4">
        <f t="shared" si="0"/>
        <v>-253312.45277744444</v>
      </c>
      <c r="D62" s="4">
        <f t="shared" si="1"/>
        <v>-494669.38123836584</v>
      </c>
      <c r="E62" s="4">
        <f t="shared" si="2"/>
        <v>-747981.83401581028</v>
      </c>
      <c r="F62" s="4">
        <f t="shared" si="3"/>
        <v>-747981.83401581028</v>
      </c>
    </row>
    <row r="63" spans="2:6" x14ac:dyDescent="0.3">
      <c r="B63" s="1">
        <v>61</v>
      </c>
      <c r="C63" s="4">
        <f t="shared" si="0"/>
        <v>-254832.32749410908</v>
      </c>
      <c r="D63" s="4">
        <f t="shared" si="1"/>
        <v>-493149.50652170123</v>
      </c>
      <c r="E63" s="4">
        <f t="shared" si="2"/>
        <v>-747981.83401581028</v>
      </c>
      <c r="F63" s="4">
        <f t="shared" si="3"/>
        <v>-747981.83401581028</v>
      </c>
    </row>
    <row r="64" spans="2:6" x14ac:dyDescent="0.3">
      <c r="B64" s="1">
        <v>62</v>
      </c>
      <c r="C64" s="4">
        <f t="shared" si="0"/>
        <v>-256361.32145907378</v>
      </c>
      <c r="D64" s="4">
        <f t="shared" si="1"/>
        <v>-491620.51255673647</v>
      </c>
      <c r="E64" s="4">
        <f t="shared" si="2"/>
        <v>-747981.83401581028</v>
      </c>
      <c r="F64" s="4">
        <f t="shared" si="3"/>
        <v>-747981.83401581028</v>
      </c>
    </row>
    <row r="65" spans="2:6" x14ac:dyDescent="0.3">
      <c r="B65" s="1">
        <v>63</v>
      </c>
      <c r="C65" s="4">
        <f t="shared" si="0"/>
        <v>-257899.48938782819</v>
      </c>
      <c r="D65" s="4">
        <f t="shared" si="1"/>
        <v>-490082.34462798212</v>
      </c>
      <c r="E65" s="4">
        <f t="shared" si="2"/>
        <v>-747981.83401581028</v>
      </c>
      <c r="F65" s="4">
        <f t="shared" si="3"/>
        <v>-747981.83401581028</v>
      </c>
    </row>
    <row r="66" spans="2:6" x14ac:dyDescent="0.3">
      <c r="B66" s="1">
        <v>64</v>
      </c>
      <c r="C66" s="4">
        <f t="shared" si="0"/>
        <v>-259446.88632415514</v>
      </c>
      <c r="D66" s="4">
        <f t="shared" si="1"/>
        <v>-488534.94769165519</v>
      </c>
      <c r="E66" s="4">
        <f t="shared" si="2"/>
        <v>-747981.8340158104</v>
      </c>
      <c r="F66" s="4">
        <f t="shared" si="3"/>
        <v>-747981.83401581028</v>
      </c>
    </row>
    <row r="67" spans="2:6" x14ac:dyDescent="0.3">
      <c r="B67" s="1">
        <v>65</v>
      </c>
      <c r="C67" s="4">
        <f t="shared" si="0"/>
        <v>-261003.56764210016</v>
      </c>
      <c r="D67" s="4">
        <f t="shared" si="1"/>
        <v>-486978.26637371012</v>
      </c>
      <c r="E67" s="4">
        <f t="shared" si="2"/>
        <v>-747981.83401581028</v>
      </c>
      <c r="F67" s="4">
        <f t="shared" si="3"/>
        <v>-747981.83401581028</v>
      </c>
    </row>
    <row r="68" spans="2:6" x14ac:dyDescent="0.3">
      <c r="B68" s="1">
        <v>66</v>
      </c>
      <c r="C68" s="4">
        <f t="shared" ref="C68:C131" si="4">PPMT($I$2,B68,$I$3*12,$I$4)</f>
        <v>-262569.58904795273</v>
      </c>
      <c r="D68" s="4">
        <f t="shared" ref="D68:D131" si="5">IPMT($I$2,B68,$I$3*12,$I$4)</f>
        <v>-485412.24496785755</v>
      </c>
      <c r="E68" s="4">
        <f t="shared" ref="E68:E131" si="6">SUM(C68,D68)</f>
        <v>-747981.83401581028</v>
      </c>
      <c r="F68" s="4">
        <f t="shared" ref="F68:F131" si="7">PMT($I$2,$I$3*12,$I$4)</f>
        <v>-747981.83401581028</v>
      </c>
    </row>
    <row r="69" spans="2:6" x14ac:dyDescent="0.3">
      <c r="B69" s="1">
        <v>67</v>
      </c>
      <c r="C69" s="4">
        <f t="shared" si="4"/>
        <v>-264145.0065822404</v>
      </c>
      <c r="D69" s="4">
        <f t="shared" si="5"/>
        <v>-483836.82743356994</v>
      </c>
      <c r="E69" s="4">
        <f t="shared" si="6"/>
        <v>-747981.8340158104</v>
      </c>
      <c r="F69" s="4">
        <f t="shared" si="7"/>
        <v>-747981.83401581028</v>
      </c>
    </row>
    <row r="70" spans="2:6" x14ac:dyDescent="0.3">
      <c r="B70" s="1">
        <v>68</v>
      </c>
      <c r="C70" s="4">
        <f t="shared" si="4"/>
        <v>-265729.87662173383</v>
      </c>
      <c r="D70" s="4">
        <f t="shared" si="5"/>
        <v>-482251.95739407645</v>
      </c>
      <c r="E70" s="4">
        <f t="shared" si="6"/>
        <v>-747981.83401581028</v>
      </c>
      <c r="F70" s="4">
        <f t="shared" si="7"/>
        <v>-747981.83401581028</v>
      </c>
    </row>
    <row r="71" spans="2:6" x14ac:dyDescent="0.3">
      <c r="B71" s="1">
        <v>69</v>
      </c>
      <c r="C71" s="4">
        <f t="shared" si="4"/>
        <v>-267324.25588146423</v>
      </c>
      <c r="D71" s="4">
        <f t="shared" si="5"/>
        <v>-480657.578134346</v>
      </c>
      <c r="E71" s="4">
        <f t="shared" si="6"/>
        <v>-747981.83401581016</v>
      </c>
      <c r="F71" s="4">
        <f t="shared" si="7"/>
        <v>-747981.83401581028</v>
      </c>
    </row>
    <row r="72" spans="2:6" x14ac:dyDescent="0.3">
      <c r="B72" s="1">
        <v>70</v>
      </c>
      <c r="C72" s="4">
        <f t="shared" si="4"/>
        <v>-268928.20141675312</v>
      </c>
      <c r="D72" s="4">
        <f t="shared" si="5"/>
        <v>-479053.63259905728</v>
      </c>
      <c r="E72" s="4">
        <f t="shared" si="6"/>
        <v>-747981.8340158104</v>
      </c>
      <c r="F72" s="4">
        <f t="shared" si="7"/>
        <v>-747981.83401581028</v>
      </c>
    </row>
    <row r="73" spans="2:6" x14ac:dyDescent="0.3">
      <c r="B73" s="1">
        <v>71</v>
      </c>
      <c r="C73" s="4">
        <f t="shared" si="4"/>
        <v>-270541.77062525356</v>
      </c>
      <c r="D73" s="4">
        <f t="shared" si="5"/>
        <v>-477440.06339055678</v>
      </c>
      <c r="E73" s="4">
        <f t="shared" si="6"/>
        <v>-747981.8340158104</v>
      </c>
      <c r="F73" s="4">
        <f t="shared" si="7"/>
        <v>-747981.83401581028</v>
      </c>
    </row>
    <row r="74" spans="2:6" x14ac:dyDescent="0.3">
      <c r="B74" s="1">
        <v>72</v>
      </c>
      <c r="C74" s="4">
        <f t="shared" si="4"/>
        <v>-272165.02124900505</v>
      </c>
      <c r="D74" s="4">
        <f t="shared" si="5"/>
        <v>-475816.81276680523</v>
      </c>
      <c r="E74" s="4">
        <f t="shared" si="6"/>
        <v>-747981.83401581028</v>
      </c>
      <c r="F74" s="4">
        <f t="shared" si="7"/>
        <v>-747981.83401581028</v>
      </c>
    </row>
    <row r="75" spans="2:6" x14ac:dyDescent="0.3">
      <c r="B75" s="1">
        <v>73</v>
      </c>
      <c r="C75" s="4">
        <f t="shared" si="4"/>
        <v>-273798.01137649908</v>
      </c>
      <c r="D75" s="4">
        <f t="shared" si="5"/>
        <v>-474183.82263931126</v>
      </c>
      <c r="E75" s="4">
        <f t="shared" si="6"/>
        <v>-747981.8340158104</v>
      </c>
      <c r="F75" s="4">
        <f t="shared" si="7"/>
        <v>-747981.83401581028</v>
      </c>
    </row>
    <row r="76" spans="2:6" x14ac:dyDescent="0.3">
      <c r="B76" s="1">
        <v>74</v>
      </c>
      <c r="C76" s="4">
        <f t="shared" si="4"/>
        <v>-275440.7994447581</v>
      </c>
      <c r="D76" s="4">
        <f t="shared" si="5"/>
        <v>-472541.03457105212</v>
      </c>
      <c r="E76" s="4">
        <f t="shared" si="6"/>
        <v>-747981.83401581016</v>
      </c>
      <c r="F76" s="4">
        <f t="shared" si="7"/>
        <v>-747981.83401581028</v>
      </c>
    </row>
    <row r="77" spans="2:6" x14ac:dyDescent="0.3">
      <c r="B77" s="1">
        <v>75</v>
      </c>
      <c r="C77" s="4">
        <f t="shared" si="4"/>
        <v>-277093.44424142665</v>
      </c>
      <c r="D77" s="4">
        <f t="shared" si="5"/>
        <v>-470888.38977438363</v>
      </c>
      <c r="E77" s="4">
        <f t="shared" si="6"/>
        <v>-747981.83401581028</v>
      </c>
      <c r="F77" s="4">
        <f t="shared" si="7"/>
        <v>-747981.83401581028</v>
      </c>
    </row>
    <row r="78" spans="2:6" x14ac:dyDescent="0.3">
      <c r="B78" s="1">
        <v>76</v>
      </c>
      <c r="C78" s="4">
        <f t="shared" si="4"/>
        <v>-278756.0049068752</v>
      </c>
      <c r="D78" s="4">
        <f t="shared" si="5"/>
        <v>-469225.82910893514</v>
      </c>
      <c r="E78" s="4">
        <f t="shared" si="6"/>
        <v>-747981.8340158104</v>
      </c>
      <c r="F78" s="4">
        <f t="shared" si="7"/>
        <v>-747981.83401581028</v>
      </c>
    </row>
    <row r="79" spans="2:6" x14ac:dyDescent="0.3">
      <c r="B79" s="1">
        <v>77</v>
      </c>
      <c r="C79" s="4">
        <f t="shared" si="4"/>
        <v>-280428.54093631648</v>
      </c>
      <c r="D79" s="4">
        <f t="shared" si="5"/>
        <v>-467553.29307949386</v>
      </c>
      <c r="E79" s="4">
        <f t="shared" si="6"/>
        <v>-747981.8340158104</v>
      </c>
      <c r="F79" s="4">
        <f t="shared" si="7"/>
        <v>-747981.83401581028</v>
      </c>
    </row>
    <row r="80" spans="2:6" x14ac:dyDescent="0.3">
      <c r="B80" s="1">
        <v>78</v>
      </c>
      <c r="C80" s="4">
        <f t="shared" si="4"/>
        <v>-282111.11218193435</v>
      </c>
      <c r="D80" s="4">
        <f t="shared" si="5"/>
        <v>-465870.72183387593</v>
      </c>
      <c r="E80" s="4">
        <f t="shared" si="6"/>
        <v>-747981.83401581028</v>
      </c>
      <c r="F80" s="4">
        <f t="shared" si="7"/>
        <v>-747981.83401581028</v>
      </c>
    </row>
    <row r="81" spans="2:6" x14ac:dyDescent="0.3">
      <c r="B81" s="1">
        <v>79</v>
      </c>
      <c r="C81" s="4">
        <f t="shared" si="4"/>
        <v>-283803.778855026</v>
      </c>
      <c r="D81" s="4">
        <f t="shared" si="5"/>
        <v>-464178.05516078428</v>
      </c>
      <c r="E81" s="4">
        <f t="shared" si="6"/>
        <v>-747981.83401581028</v>
      </c>
      <c r="F81" s="4">
        <f t="shared" si="7"/>
        <v>-747981.83401581028</v>
      </c>
    </row>
    <row r="82" spans="2:6" x14ac:dyDescent="0.3">
      <c r="B82" s="1">
        <v>80</v>
      </c>
      <c r="C82" s="4">
        <f t="shared" si="4"/>
        <v>-285506.60152815608</v>
      </c>
      <c r="D82" s="4">
        <f t="shared" si="5"/>
        <v>-462475.2324876542</v>
      </c>
      <c r="E82" s="4">
        <f t="shared" si="6"/>
        <v>-747981.83401581028</v>
      </c>
      <c r="F82" s="4">
        <f t="shared" si="7"/>
        <v>-747981.83401581028</v>
      </c>
    </row>
    <row r="83" spans="2:6" x14ac:dyDescent="0.3">
      <c r="B83" s="1">
        <v>81</v>
      </c>
      <c r="C83" s="4">
        <f t="shared" si="4"/>
        <v>-287219.64113732509</v>
      </c>
      <c r="D83" s="4">
        <f t="shared" si="5"/>
        <v>-460762.19287848525</v>
      </c>
      <c r="E83" s="4">
        <f t="shared" si="6"/>
        <v>-747981.8340158104</v>
      </c>
      <c r="F83" s="4">
        <f t="shared" si="7"/>
        <v>-747981.83401581028</v>
      </c>
    </row>
    <row r="84" spans="2:6" x14ac:dyDescent="0.3">
      <c r="B84" s="1">
        <v>82</v>
      </c>
      <c r="C84" s="4">
        <f t="shared" si="4"/>
        <v>-288942.95898414904</v>
      </c>
      <c r="D84" s="4">
        <f t="shared" si="5"/>
        <v>-459038.8750316613</v>
      </c>
      <c r="E84" s="4">
        <f t="shared" si="6"/>
        <v>-747981.8340158104</v>
      </c>
      <c r="F84" s="4">
        <f t="shared" si="7"/>
        <v>-747981.83401581028</v>
      </c>
    </row>
    <row r="85" spans="2:6" x14ac:dyDescent="0.3">
      <c r="B85" s="1">
        <v>83</v>
      </c>
      <c r="C85" s="4">
        <f t="shared" si="4"/>
        <v>-290676.61673805385</v>
      </c>
      <c r="D85" s="4">
        <f t="shared" si="5"/>
        <v>-457305.21727775648</v>
      </c>
      <c r="E85" s="4">
        <f t="shared" si="6"/>
        <v>-747981.8340158104</v>
      </c>
      <c r="F85" s="4">
        <f t="shared" si="7"/>
        <v>-747981.83401581028</v>
      </c>
    </row>
    <row r="86" spans="2:6" x14ac:dyDescent="0.3">
      <c r="B86" s="1">
        <v>84</v>
      </c>
      <c r="C86" s="4">
        <f t="shared" si="4"/>
        <v>-292420.67643848225</v>
      </c>
      <c r="D86" s="4">
        <f t="shared" si="5"/>
        <v>-455561.15757732809</v>
      </c>
      <c r="E86" s="4">
        <f t="shared" si="6"/>
        <v>-747981.8340158104</v>
      </c>
      <c r="F86" s="4">
        <f t="shared" si="7"/>
        <v>-747981.83401581028</v>
      </c>
    </row>
    <row r="87" spans="2:6" x14ac:dyDescent="0.3">
      <c r="B87" s="1">
        <v>85</v>
      </c>
      <c r="C87" s="4">
        <f t="shared" si="4"/>
        <v>-294175.20049711317</v>
      </c>
      <c r="D87" s="4">
        <f t="shared" si="5"/>
        <v>-453806.63351869717</v>
      </c>
      <c r="E87" s="4">
        <f t="shared" si="6"/>
        <v>-747981.8340158104</v>
      </c>
      <c r="F87" s="4">
        <f t="shared" si="7"/>
        <v>-747981.83401581028</v>
      </c>
    </row>
    <row r="88" spans="2:6" x14ac:dyDescent="0.3">
      <c r="B88" s="1">
        <v>86</v>
      </c>
      <c r="C88" s="4">
        <f t="shared" si="4"/>
        <v>-295940.25170009583</v>
      </c>
      <c r="D88" s="4">
        <f t="shared" si="5"/>
        <v>-452041.58231571445</v>
      </c>
      <c r="E88" s="4">
        <f t="shared" si="6"/>
        <v>-747981.83401581028</v>
      </c>
      <c r="F88" s="4">
        <f t="shared" si="7"/>
        <v>-747981.83401581028</v>
      </c>
    </row>
    <row r="89" spans="2:6" x14ac:dyDescent="0.3">
      <c r="B89" s="1">
        <v>87</v>
      </c>
      <c r="C89" s="4">
        <f t="shared" si="4"/>
        <v>-297715.89321029634</v>
      </c>
      <c r="D89" s="4">
        <f t="shared" si="5"/>
        <v>-450265.94080551394</v>
      </c>
      <c r="E89" s="4">
        <f t="shared" si="6"/>
        <v>-747981.83401581028</v>
      </c>
      <c r="F89" s="4">
        <f t="shared" si="7"/>
        <v>-747981.83401581028</v>
      </c>
    </row>
    <row r="90" spans="2:6" x14ac:dyDescent="0.3">
      <c r="B90" s="1">
        <v>88</v>
      </c>
      <c r="C90" s="4">
        <f t="shared" si="4"/>
        <v>-299502.18856955814</v>
      </c>
      <c r="D90" s="4">
        <f t="shared" si="5"/>
        <v>-448479.64544625208</v>
      </c>
      <c r="E90" s="4">
        <f t="shared" si="6"/>
        <v>-747981.83401581016</v>
      </c>
      <c r="F90" s="4">
        <f t="shared" si="7"/>
        <v>-747981.83401581028</v>
      </c>
    </row>
    <row r="91" spans="2:6" x14ac:dyDescent="0.3">
      <c r="B91" s="1">
        <v>89</v>
      </c>
      <c r="C91" s="4">
        <f t="shared" si="4"/>
        <v>-301299.20170097554</v>
      </c>
      <c r="D91" s="4">
        <f t="shared" si="5"/>
        <v>-446682.6323148348</v>
      </c>
      <c r="E91" s="4">
        <f t="shared" si="6"/>
        <v>-747981.8340158104</v>
      </c>
      <c r="F91" s="4">
        <f t="shared" si="7"/>
        <v>-747981.83401581028</v>
      </c>
    </row>
    <row r="92" spans="2:6" x14ac:dyDescent="0.3">
      <c r="B92" s="1">
        <v>90</v>
      </c>
      <c r="C92" s="4">
        <f t="shared" si="4"/>
        <v>-303106.99691118137</v>
      </c>
      <c r="D92" s="4">
        <f t="shared" si="5"/>
        <v>-444874.83710462891</v>
      </c>
      <c r="E92" s="4">
        <f t="shared" si="6"/>
        <v>-747981.83401581028</v>
      </c>
      <c r="F92" s="4">
        <f t="shared" si="7"/>
        <v>-747981.83401581028</v>
      </c>
    </row>
    <row r="93" spans="2:6" x14ac:dyDescent="0.3">
      <c r="B93" s="1">
        <v>91</v>
      </c>
      <c r="C93" s="4">
        <f t="shared" si="4"/>
        <v>-304925.63889264845</v>
      </c>
      <c r="D93" s="4">
        <f t="shared" si="5"/>
        <v>-443056.195123162</v>
      </c>
      <c r="E93" s="4">
        <f t="shared" si="6"/>
        <v>-747981.8340158104</v>
      </c>
      <c r="F93" s="4">
        <f t="shared" si="7"/>
        <v>-747981.83401581028</v>
      </c>
    </row>
    <row r="94" spans="2:6" x14ac:dyDescent="0.3">
      <c r="B94" s="1">
        <v>92</v>
      </c>
      <c r="C94" s="4">
        <f t="shared" si="4"/>
        <v>-306755.19272600434</v>
      </c>
      <c r="D94" s="4">
        <f t="shared" si="5"/>
        <v>-441226.64128980599</v>
      </c>
      <c r="E94" s="4">
        <f t="shared" si="6"/>
        <v>-747981.8340158104</v>
      </c>
      <c r="F94" s="4">
        <f t="shared" si="7"/>
        <v>-747981.83401581028</v>
      </c>
    </row>
    <row r="95" spans="2:6" x14ac:dyDescent="0.3">
      <c r="B95" s="1">
        <v>93</v>
      </c>
      <c r="C95" s="4">
        <f t="shared" si="4"/>
        <v>-308595.72388236038</v>
      </c>
      <c r="D95" s="4">
        <f t="shared" si="5"/>
        <v>-439386.1101334499</v>
      </c>
      <c r="E95" s="4">
        <f t="shared" si="6"/>
        <v>-747981.83401581028</v>
      </c>
      <c r="F95" s="4">
        <f t="shared" si="7"/>
        <v>-747981.83401581028</v>
      </c>
    </row>
    <row r="96" spans="2:6" x14ac:dyDescent="0.3">
      <c r="B96" s="1">
        <v>94</v>
      </c>
      <c r="C96" s="4">
        <f t="shared" si="4"/>
        <v>-310447.29822565452</v>
      </c>
      <c r="D96" s="4">
        <f t="shared" si="5"/>
        <v>-437534.5357901557</v>
      </c>
      <c r="E96" s="4">
        <f t="shared" si="6"/>
        <v>-747981.83401581016</v>
      </c>
      <c r="F96" s="4">
        <f t="shared" si="7"/>
        <v>-747981.83401581028</v>
      </c>
    </row>
    <row r="97" spans="2:6" x14ac:dyDescent="0.3">
      <c r="B97" s="1">
        <v>95</v>
      </c>
      <c r="C97" s="4">
        <f t="shared" si="4"/>
        <v>-312309.98201500846</v>
      </c>
      <c r="D97" s="4">
        <f t="shared" si="5"/>
        <v>-435671.85200080188</v>
      </c>
      <c r="E97" s="4">
        <f t="shared" si="6"/>
        <v>-747981.8340158104</v>
      </c>
      <c r="F97" s="4">
        <f t="shared" si="7"/>
        <v>-747981.83401581028</v>
      </c>
    </row>
    <row r="98" spans="2:6" x14ac:dyDescent="0.3">
      <c r="B98" s="1">
        <v>96</v>
      </c>
      <c r="C98" s="4">
        <f t="shared" si="4"/>
        <v>-314183.84190709848</v>
      </c>
      <c r="D98" s="4">
        <f t="shared" si="5"/>
        <v>-433797.99210871168</v>
      </c>
      <c r="E98" s="4">
        <f t="shared" si="6"/>
        <v>-747981.83401581016</v>
      </c>
      <c r="F98" s="4">
        <f t="shared" si="7"/>
        <v>-747981.83401581028</v>
      </c>
    </row>
    <row r="99" spans="2:6" x14ac:dyDescent="0.3">
      <c r="B99" s="1">
        <v>97</v>
      </c>
      <c r="C99" s="4">
        <f t="shared" si="4"/>
        <v>-316068.94495854108</v>
      </c>
      <c r="D99" s="4">
        <f t="shared" si="5"/>
        <v>-431912.8890572692</v>
      </c>
      <c r="E99" s="4">
        <f t="shared" si="6"/>
        <v>-747981.83401581028</v>
      </c>
      <c r="F99" s="4">
        <f t="shared" si="7"/>
        <v>-747981.83401581028</v>
      </c>
    </row>
    <row r="100" spans="2:6" x14ac:dyDescent="0.3">
      <c r="B100" s="1">
        <v>98</v>
      </c>
      <c r="C100" s="4">
        <f t="shared" si="4"/>
        <v>-317965.35862829239</v>
      </c>
      <c r="D100" s="4">
        <f t="shared" si="5"/>
        <v>-430016.47538751789</v>
      </c>
      <c r="E100" s="4">
        <f t="shared" si="6"/>
        <v>-747981.83401581028</v>
      </c>
      <c r="F100" s="4">
        <f t="shared" si="7"/>
        <v>-747981.83401581028</v>
      </c>
    </row>
    <row r="101" spans="2:6" x14ac:dyDescent="0.3">
      <c r="B101" s="1">
        <v>99</v>
      </c>
      <c r="C101" s="4">
        <f t="shared" si="4"/>
        <v>-319873.15078006207</v>
      </c>
      <c r="D101" s="4">
        <f t="shared" si="5"/>
        <v>-428108.68323574815</v>
      </c>
      <c r="E101" s="4">
        <f t="shared" si="6"/>
        <v>-747981.83401581016</v>
      </c>
      <c r="F101" s="4">
        <f t="shared" si="7"/>
        <v>-747981.83401581028</v>
      </c>
    </row>
    <row r="102" spans="2:6" x14ac:dyDescent="0.3">
      <c r="B102" s="1">
        <v>100</v>
      </c>
      <c r="C102" s="4">
        <f t="shared" si="4"/>
        <v>-321792.38968474249</v>
      </c>
      <c r="D102" s="4">
        <f t="shared" si="5"/>
        <v>-426189.44433106785</v>
      </c>
      <c r="E102" s="4">
        <f t="shared" si="6"/>
        <v>-747981.8340158104</v>
      </c>
      <c r="F102" s="4">
        <f t="shared" si="7"/>
        <v>-747981.83401581028</v>
      </c>
    </row>
    <row r="103" spans="2:6" x14ac:dyDescent="0.3">
      <c r="B103" s="1">
        <v>101</v>
      </c>
      <c r="C103" s="4">
        <f t="shared" si="4"/>
        <v>-323723.1440228509</v>
      </c>
      <c r="D103" s="4">
        <f t="shared" si="5"/>
        <v>-424258.68999295944</v>
      </c>
      <c r="E103" s="4">
        <f t="shared" si="6"/>
        <v>-747981.8340158104</v>
      </c>
      <c r="F103" s="4">
        <f t="shared" si="7"/>
        <v>-747981.83401581028</v>
      </c>
    </row>
    <row r="104" spans="2:6" x14ac:dyDescent="0.3">
      <c r="B104" s="1">
        <v>102</v>
      </c>
      <c r="C104" s="4">
        <f t="shared" si="4"/>
        <v>-325665.48288698803</v>
      </c>
      <c r="D104" s="4">
        <f t="shared" si="5"/>
        <v>-422316.35112882231</v>
      </c>
      <c r="E104" s="4">
        <f t="shared" si="6"/>
        <v>-747981.8340158104</v>
      </c>
      <c r="F104" s="4">
        <f t="shared" si="7"/>
        <v>-747981.83401581028</v>
      </c>
    </row>
    <row r="105" spans="2:6" x14ac:dyDescent="0.3">
      <c r="B105" s="1">
        <v>103</v>
      </c>
      <c r="C105" s="4">
        <f t="shared" si="4"/>
        <v>-327619.47578430997</v>
      </c>
      <c r="D105" s="4">
        <f t="shared" si="5"/>
        <v>-420362.3582315002</v>
      </c>
      <c r="E105" s="4">
        <f t="shared" si="6"/>
        <v>-747981.83401581016</v>
      </c>
      <c r="F105" s="4">
        <f t="shared" si="7"/>
        <v>-747981.83401581028</v>
      </c>
    </row>
    <row r="106" spans="2:6" x14ac:dyDescent="0.3">
      <c r="B106" s="1">
        <v>104</v>
      </c>
      <c r="C106" s="4">
        <f t="shared" si="4"/>
        <v>-329585.19263901585</v>
      </c>
      <c r="D106" s="4">
        <f t="shared" si="5"/>
        <v>-418396.64137679443</v>
      </c>
      <c r="E106" s="4">
        <f t="shared" si="6"/>
        <v>-747981.83401581028</v>
      </c>
      <c r="F106" s="4">
        <f t="shared" si="7"/>
        <v>-747981.83401581028</v>
      </c>
    </row>
    <row r="107" spans="2:6" x14ac:dyDescent="0.3">
      <c r="B107" s="1">
        <v>105</v>
      </c>
      <c r="C107" s="4">
        <f t="shared" si="4"/>
        <v>-331562.70379484992</v>
      </c>
      <c r="D107" s="4">
        <f t="shared" si="5"/>
        <v>-416419.13022096036</v>
      </c>
      <c r="E107" s="4">
        <f t="shared" si="6"/>
        <v>-747981.83401581028</v>
      </c>
      <c r="F107" s="4">
        <f t="shared" si="7"/>
        <v>-747981.83401581028</v>
      </c>
    </row>
    <row r="108" spans="2:6" x14ac:dyDescent="0.3">
      <c r="B108" s="1">
        <v>106</v>
      </c>
      <c r="C108" s="4">
        <f t="shared" si="4"/>
        <v>-333552.08001761901</v>
      </c>
      <c r="D108" s="4">
        <f t="shared" si="5"/>
        <v>-414429.75399819133</v>
      </c>
      <c r="E108" s="4">
        <f t="shared" si="6"/>
        <v>-747981.8340158104</v>
      </c>
      <c r="F108" s="4">
        <f t="shared" si="7"/>
        <v>-747981.83401581028</v>
      </c>
    </row>
    <row r="109" spans="2:6" x14ac:dyDescent="0.3">
      <c r="B109" s="1">
        <v>107</v>
      </c>
      <c r="C109" s="4">
        <f t="shared" si="4"/>
        <v>-335553.39249772474</v>
      </c>
      <c r="D109" s="4">
        <f t="shared" si="5"/>
        <v>-412428.44151808548</v>
      </c>
      <c r="E109" s="4">
        <f t="shared" si="6"/>
        <v>-747981.83401581016</v>
      </c>
      <c r="F109" s="4">
        <f t="shared" si="7"/>
        <v>-747981.83401581028</v>
      </c>
    </row>
    <row r="110" spans="2:6" x14ac:dyDescent="0.3">
      <c r="B110" s="1">
        <v>108</v>
      </c>
      <c r="C110" s="4">
        <f t="shared" si="4"/>
        <v>-337566.71285271109</v>
      </c>
      <c r="D110" s="4">
        <f t="shared" si="5"/>
        <v>-410415.12116309925</v>
      </c>
      <c r="E110" s="4">
        <f t="shared" si="6"/>
        <v>-747981.8340158104</v>
      </c>
      <c r="F110" s="4">
        <f t="shared" si="7"/>
        <v>-747981.83401581028</v>
      </c>
    </row>
    <row r="111" spans="2:6" x14ac:dyDescent="0.3">
      <c r="B111" s="1">
        <v>109</v>
      </c>
      <c r="C111" s="4">
        <f t="shared" si="4"/>
        <v>-339592.11312982731</v>
      </c>
      <c r="D111" s="4">
        <f t="shared" si="5"/>
        <v>-408389.72088598297</v>
      </c>
      <c r="E111" s="4">
        <f t="shared" si="6"/>
        <v>-747981.83401581028</v>
      </c>
      <c r="F111" s="4">
        <f t="shared" si="7"/>
        <v>-747981.83401581028</v>
      </c>
    </row>
    <row r="112" spans="2:6" x14ac:dyDescent="0.3">
      <c r="B112" s="1">
        <v>110</v>
      </c>
      <c r="C112" s="4">
        <f t="shared" si="4"/>
        <v>-341629.66580860631</v>
      </c>
      <c r="D112" s="4">
        <f t="shared" si="5"/>
        <v>-406352.16820720391</v>
      </c>
      <c r="E112" s="4">
        <f t="shared" si="6"/>
        <v>-747981.83401581016</v>
      </c>
      <c r="F112" s="4">
        <f t="shared" si="7"/>
        <v>-747981.83401581028</v>
      </c>
    </row>
    <row r="113" spans="2:6" x14ac:dyDescent="0.3">
      <c r="B113" s="1">
        <v>111</v>
      </c>
      <c r="C113" s="4">
        <f t="shared" si="4"/>
        <v>-343679.44380345795</v>
      </c>
      <c r="D113" s="4">
        <f t="shared" si="5"/>
        <v>-404302.39021235221</v>
      </c>
      <c r="E113" s="4">
        <f t="shared" si="6"/>
        <v>-747981.83401581016</v>
      </c>
      <c r="F113" s="4">
        <f t="shared" si="7"/>
        <v>-747981.83401581028</v>
      </c>
    </row>
    <row r="114" spans="2:6" x14ac:dyDescent="0.3">
      <c r="B114" s="1">
        <v>112</v>
      </c>
      <c r="C114" s="4">
        <f t="shared" si="4"/>
        <v>-345741.52046627871</v>
      </c>
      <c r="D114" s="4">
        <f t="shared" si="5"/>
        <v>-402240.31354953162</v>
      </c>
      <c r="E114" s="4">
        <f t="shared" si="6"/>
        <v>-747981.8340158104</v>
      </c>
      <c r="F114" s="4">
        <f t="shared" si="7"/>
        <v>-747981.83401581028</v>
      </c>
    </row>
    <row r="115" spans="2:6" x14ac:dyDescent="0.3">
      <c r="B115" s="1">
        <v>113</v>
      </c>
      <c r="C115" s="4">
        <f t="shared" si="4"/>
        <v>-347815.96958907641</v>
      </c>
      <c r="D115" s="4">
        <f t="shared" si="5"/>
        <v>-400165.86442673393</v>
      </c>
      <c r="E115" s="4">
        <f t="shared" si="6"/>
        <v>-747981.8340158104</v>
      </c>
      <c r="F115" s="4">
        <f t="shared" si="7"/>
        <v>-747981.83401581028</v>
      </c>
    </row>
    <row r="116" spans="2:6" x14ac:dyDescent="0.3">
      <c r="B116" s="1">
        <v>114</v>
      </c>
      <c r="C116" s="4">
        <f t="shared" si="4"/>
        <v>-349902.86540661083</v>
      </c>
      <c r="D116" s="4">
        <f t="shared" si="5"/>
        <v>-398078.96860919951</v>
      </c>
      <c r="E116" s="4">
        <f t="shared" si="6"/>
        <v>-747981.8340158104</v>
      </c>
      <c r="F116" s="4">
        <f t="shared" si="7"/>
        <v>-747981.83401581028</v>
      </c>
    </row>
    <row r="117" spans="2:6" x14ac:dyDescent="0.3">
      <c r="B117" s="1">
        <v>115</v>
      </c>
      <c r="C117" s="4">
        <f t="shared" si="4"/>
        <v>-352002.28259905049</v>
      </c>
      <c r="D117" s="4">
        <f t="shared" si="5"/>
        <v>-395979.55141675979</v>
      </c>
      <c r="E117" s="4">
        <f t="shared" si="6"/>
        <v>-747981.83401581028</v>
      </c>
      <c r="F117" s="4">
        <f t="shared" si="7"/>
        <v>-747981.83401581028</v>
      </c>
    </row>
    <row r="118" spans="2:6" x14ac:dyDescent="0.3">
      <c r="B118" s="1">
        <v>116</v>
      </c>
      <c r="C118" s="4">
        <f t="shared" si="4"/>
        <v>-354114.29629464482</v>
      </c>
      <c r="D118" s="4">
        <f t="shared" si="5"/>
        <v>-393867.53772116551</v>
      </c>
      <c r="E118" s="4">
        <f t="shared" si="6"/>
        <v>-747981.8340158104</v>
      </c>
      <c r="F118" s="4">
        <f t="shared" si="7"/>
        <v>-747981.83401581028</v>
      </c>
    </row>
    <row r="119" spans="2:6" x14ac:dyDescent="0.3">
      <c r="B119" s="1">
        <v>117</v>
      </c>
      <c r="C119" s="4">
        <f t="shared" si="4"/>
        <v>-356238.98207241273</v>
      </c>
      <c r="D119" s="4">
        <f t="shared" si="5"/>
        <v>-391742.85194339755</v>
      </c>
      <c r="E119" s="4">
        <f t="shared" si="6"/>
        <v>-747981.83401581028</v>
      </c>
      <c r="F119" s="4">
        <f t="shared" si="7"/>
        <v>-747981.83401581028</v>
      </c>
    </row>
    <row r="120" spans="2:6" x14ac:dyDescent="0.3">
      <c r="B120" s="1">
        <v>118</v>
      </c>
      <c r="C120" s="4">
        <f t="shared" si="4"/>
        <v>-358376.4159648472</v>
      </c>
      <c r="D120" s="4">
        <f t="shared" si="5"/>
        <v>-389605.41805096314</v>
      </c>
      <c r="E120" s="4">
        <f t="shared" si="6"/>
        <v>-747981.8340158104</v>
      </c>
      <c r="F120" s="4">
        <f t="shared" si="7"/>
        <v>-747981.83401581028</v>
      </c>
    </row>
    <row r="121" spans="2:6" x14ac:dyDescent="0.3">
      <c r="B121" s="1">
        <v>119</v>
      </c>
      <c r="C121" s="4">
        <f t="shared" si="4"/>
        <v>-360526.67446063622</v>
      </c>
      <c r="D121" s="4">
        <f t="shared" si="5"/>
        <v>-387455.15955517412</v>
      </c>
      <c r="E121" s="4">
        <f t="shared" si="6"/>
        <v>-747981.8340158104</v>
      </c>
      <c r="F121" s="4">
        <f t="shared" si="7"/>
        <v>-747981.83401581028</v>
      </c>
    </row>
    <row r="122" spans="2:6" x14ac:dyDescent="0.3">
      <c r="B122" s="1">
        <v>120</v>
      </c>
      <c r="C122" s="4">
        <f t="shared" si="4"/>
        <v>-362689.83450740011</v>
      </c>
      <c r="D122" s="4">
        <f t="shared" si="5"/>
        <v>-385291.99950841023</v>
      </c>
      <c r="E122" s="4">
        <f t="shared" si="6"/>
        <v>-747981.8340158104</v>
      </c>
      <c r="F122" s="4">
        <f t="shared" si="7"/>
        <v>-747981.83401581028</v>
      </c>
    </row>
    <row r="123" spans="2:6" x14ac:dyDescent="0.3">
      <c r="B123" s="1">
        <v>121</v>
      </c>
      <c r="C123" s="4">
        <f t="shared" si="4"/>
        <v>-364865.97351444449</v>
      </c>
      <c r="D123" s="4">
        <f t="shared" si="5"/>
        <v>-383115.86050136579</v>
      </c>
      <c r="E123" s="4">
        <f t="shared" si="6"/>
        <v>-747981.83401581028</v>
      </c>
      <c r="F123" s="4">
        <f t="shared" si="7"/>
        <v>-747981.83401581028</v>
      </c>
    </row>
    <row r="124" spans="2:6" x14ac:dyDescent="0.3">
      <c r="B124" s="1">
        <v>122</v>
      </c>
      <c r="C124" s="4">
        <f t="shared" si="4"/>
        <v>-367055.16935553111</v>
      </c>
      <c r="D124" s="4">
        <f t="shared" si="5"/>
        <v>-380926.66466027917</v>
      </c>
      <c r="E124" s="4">
        <f t="shared" si="6"/>
        <v>-747981.83401581028</v>
      </c>
      <c r="F124" s="4">
        <f t="shared" si="7"/>
        <v>-747981.83401581028</v>
      </c>
    </row>
    <row r="125" spans="2:6" x14ac:dyDescent="0.3">
      <c r="B125" s="1">
        <v>123</v>
      </c>
      <c r="C125" s="4">
        <f t="shared" si="4"/>
        <v>-369257.50037166424</v>
      </c>
      <c r="D125" s="4">
        <f t="shared" si="5"/>
        <v>-378724.33364414604</v>
      </c>
      <c r="E125" s="4">
        <f t="shared" si="6"/>
        <v>-747981.83401581028</v>
      </c>
      <c r="F125" s="4">
        <f t="shared" si="7"/>
        <v>-747981.83401581028</v>
      </c>
    </row>
    <row r="126" spans="2:6" x14ac:dyDescent="0.3">
      <c r="B126" s="1">
        <v>124</v>
      </c>
      <c r="C126" s="4">
        <f t="shared" si="4"/>
        <v>-371473.04537389427</v>
      </c>
      <c r="D126" s="4">
        <f t="shared" si="5"/>
        <v>-376508.78864191595</v>
      </c>
      <c r="E126" s="4">
        <f t="shared" si="6"/>
        <v>-747981.83401581016</v>
      </c>
      <c r="F126" s="4">
        <f t="shared" si="7"/>
        <v>-747981.83401581028</v>
      </c>
    </row>
    <row r="127" spans="2:6" x14ac:dyDescent="0.3">
      <c r="B127" s="1">
        <v>125</v>
      </c>
      <c r="C127" s="4">
        <f t="shared" si="4"/>
        <v>-373701.88364613766</v>
      </c>
      <c r="D127" s="4">
        <f t="shared" si="5"/>
        <v>-374279.95036967262</v>
      </c>
      <c r="E127" s="4">
        <f t="shared" si="6"/>
        <v>-747981.83401581028</v>
      </c>
      <c r="F127" s="4">
        <f t="shared" si="7"/>
        <v>-747981.83401581028</v>
      </c>
    </row>
    <row r="128" spans="2:6" x14ac:dyDescent="0.3">
      <c r="B128" s="1">
        <v>126</v>
      </c>
      <c r="C128" s="4">
        <f t="shared" si="4"/>
        <v>-375944.09494801442</v>
      </c>
      <c r="D128" s="4">
        <f t="shared" si="5"/>
        <v>-372037.7390677958</v>
      </c>
      <c r="E128" s="4">
        <f t="shared" si="6"/>
        <v>-747981.83401581016</v>
      </c>
      <c r="F128" s="4">
        <f t="shared" si="7"/>
        <v>-747981.83401581028</v>
      </c>
    </row>
    <row r="129" spans="2:6" x14ac:dyDescent="0.3">
      <c r="B129" s="1">
        <v>127</v>
      </c>
      <c r="C129" s="4">
        <f t="shared" si="4"/>
        <v>-378199.75951770262</v>
      </c>
      <c r="D129" s="4">
        <f t="shared" si="5"/>
        <v>-369782.07449810772</v>
      </c>
      <c r="E129" s="4">
        <f t="shared" si="6"/>
        <v>-747981.8340158104</v>
      </c>
      <c r="F129" s="4">
        <f t="shared" si="7"/>
        <v>-747981.83401581028</v>
      </c>
    </row>
    <row r="130" spans="2:6" x14ac:dyDescent="0.3">
      <c r="B130" s="1">
        <v>128</v>
      </c>
      <c r="C130" s="4">
        <f t="shared" si="4"/>
        <v>-380468.95807480876</v>
      </c>
      <c r="D130" s="4">
        <f t="shared" si="5"/>
        <v>-367512.87594100146</v>
      </c>
      <c r="E130" s="4">
        <f t="shared" si="6"/>
        <v>-747981.83401581016</v>
      </c>
      <c r="F130" s="4">
        <f t="shared" si="7"/>
        <v>-747981.83401581028</v>
      </c>
    </row>
    <row r="131" spans="2:6" x14ac:dyDescent="0.3">
      <c r="B131" s="1">
        <v>129</v>
      </c>
      <c r="C131" s="4">
        <f t="shared" si="4"/>
        <v>-382751.77182325762</v>
      </c>
      <c r="D131" s="4">
        <f t="shared" si="5"/>
        <v>-365230.06219255255</v>
      </c>
      <c r="E131" s="4">
        <f t="shared" si="6"/>
        <v>-747981.83401581016</v>
      </c>
      <c r="F131" s="4">
        <f t="shared" si="7"/>
        <v>-747981.83401581028</v>
      </c>
    </row>
    <row r="132" spans="2:6" x14ac:dyDescent="0.3">
      <c r="B132" s="1">
        <v>130</v>
      </c>
      <c r="C132" s="4">
        <f t="shared" ref="C132:C195" si="8">PPMT($I$2,B132,$I$3*12,$I$4)</f>
        <v>-385048.28245419718</v>
      </c>
      <c r="D132" s="4">
        <f t="shared" ref="D132:D195" si="9">IPMT($I$2,B132,$I$3*12,$I$4)</f>
        <v>-362933.5515616131</v>
      </c>
      <c r="E132" s="4">
        <f t="shared" ref="E132:E195" si="10">SUM(C132,D132)</f>
        <v>-747981.83401581028</v>
      </c>
      <c r="F132" s="4">
        <f t="shared" ref="F132:F195" si="11">PMT($I$2,$I$3*12,$I$4)</f>
        <v>-747981.83401581028</v>
      </c>
    </row>
    <row r="133" spans="2:6" x14ac:dyDescent="0.3">
      <c r="B133" s="1">
        <v>131</v>
      </c>
      <c r="C133" s="4">
        <f t="shared" si="8"/>
        <v>-387358.57214892231</v>
      </c>
      <c r="D133" s="4">
        <f t="shared" si="9"/>
        <v>-360623.26186688786</v>
      </c>
      <c r="E133" s="4">
        <f t="shared" si="10"/>
        <v>-747981.83401581016</v>
      </c>
      <c r="F133" s="4">
        <f t="shared" si="11"/>
        <v>-747981.83401581028</v>
      </c>
    </row>
    <row r="134" spans="2:6" x14ac:dyDescent="0.3">
      <c r="B134" s="1">
        <v>132</v>
      </c>
      <c r="C134" s="4">
        <f t="shared" si="8"/>
        <v>-389682.72358181595</v>
      </c>
      <c r="D134" s="4">
        <f t="shared" si="9"/>
        <v>-358299.11043399438</v>
      </c>
      <c r="E134" s="4">
        <f t="shared" si="10"/>
        <v>-747981.8340158104</v>
      </c>
      <c r="F134" s="4">
        <f t="shared" si="11"/>
        <v>-747981.83401581028</v>
      </c>
    </row>
    <row r="135" spans="2:6" x14ac:dyDescent="0.3">
      <c r="B135" s="1">
        <v>133</v>
      </c>
      <c r="C135" s="4">
        <f t="shared" si="8"/>
        <v>-392020.81992330682</v>
      </c>
      <c r="D135" s="4">
        <f t="shared" si="9"/>
        <v>-355961.01409250346</v>
      </c>
      <c r="E135" s="4">
        <f t="shared" si="10"/>
        <v>-747981.83401581028</v>
      </c>
      <c r="F135" s="4">
        <f t="shared" si="11"/>
        <v>-747981.83401581028</v>
      </c>
    </row>
    <row r="136" spans="2:6" x14ac:dyDescent="0.3">
      <c r="B136" s="1">
        <v>134</v>
      </c>
      <c r="C136" s="4">
        <f t="shared" si="8"/>
        <v>-394372.94484284666</v>
      </c>
      <c r="D136" s="4">
        <f t="shared" si="9"/>
        <v>-353608.88917296368</v>
      </c>
      <c r="E136" s="4">
        <f t="shared" si="10"/>
        <v>-747981.8340158104</v>
      </c>
      <c r="F136" s="4">
        <f t="shared" si="11"/>
        <v>-747981.83401581028</v>
      </c>
    </row>
    <row r="137" spans="2:6" x14ac:dyDescent="0.3">
      <c r="B137" s="1">
        <v>135</v>
      </c>
      <c r="C137" s="4">
        <f t="shared" si="8"/>
        <v>-396739.18251190369</v>
      </c>
      <c r="D137" s="4">
        <f t="shared" si="9"/>
        <v>-351242.65150390659</v>
      </c>
      <c r="E137" s="4">
        <f t="shared" si="10"/>
        <v>-747981.83401581028</v>
      </c>
      <c r="F137" s="4">
        <f t="shared" si="11"/>
        <v>-747981.83401581028</v>
      </c>
    </row>
    <row r="138" spans="2:6" x14ac:dyDescent="0.3">
      <c r="B138" s="1">
        <v>136</v>
      </c>
      <c r="C138" s="4">
        <f t="shared" si="8"/>
        <v>-399119.6176069752</v>
      </c>
      <c r="D138" s="4">
        <f t="shared" si="9"/>
        <v>-348862.21640883514</v>
      </c>
      <c r="E138" s="4">
        <f t="shared" si="10"/>
        <v>-747981.8340158104</v>
      </c>
      <c r="F138" s="4">
        <f t="shared" si="11"/>
        <v>-747981.83401581028</v>
      </c>
    </row>
    <row r="139" spans="2:6" x14ac:dyDescent="0.3">
      <c r="B139" s="1">
        <v>137</v>
      </c>
      <c r="C139" s="4">
        <f t="shared" si="8"/>
        <v>-401514.33531261701</v>
      </c>
      <c r="D139" s="4">
        <f t="shared" si="9"/>
        <v>-346467.49870319333</v>
      </c>
      <c r="E139" s="4">
        <f t="shared" si="10"/>
        <v>-747981.8340158104</v>
      </c>
      <c r="F139" s="4">
        <f t="shared" si="11"/>
        <v>-747981.83401581028</v>
      </c>
    </row>
    <row r="140" spans="2:6" x14ac:dyDescent="0.3">
      <c r="B140" s="1">
        <v>138</v>
      </c>
      <c r="C140" s="4">
        <f t="shared" si="8"/>
        <v>-403923.42132449272</v>
      </c>
      <c r="D140" s="4">
        <f t="shared" si="9"/>
        <v>-344058.41269131756</v>
      </c>
      <c r="E140" s="4">
        <f t="shared" si="10"/>
        <v>-747981.83401581028</v>
      </c>
      <c r="F140" s="4">
        <f t="shared" si="11"/>
        <v>-747981.83401581028</v>
      </c>
    </row>
    <row r="141" spans="2:6" x14ac:dyDescent="0.3">
      <c r="B141" s="1">
        <v>139</v>
      </c>
      <c r="C141" s="4">
        <f t="shared" si="8"/>
        <v>-406346.96185243974</v>
      </c>
      <c r="D141" s="4">
        <f t="shared" si="9"/>
        <v>-341634.87216337072</v>
      </c>
      <c r="E141" s="4">
        <f t="shared" si="10"/>
        <v>-747981.8340158104</v>
      </c>
      <c r="F141" s="4">
        <f t="shared" si="11"/>
        <v>-747981.83401581028</v>
      </c>
    </row>
    <row r="142" spans="2:6" x14ac:dyDescent="0.3">
      <c r="B142" s="1">
        <v>140</v>
      </c>
      <c r="C142" s="4">
        <f t="shared" si="8"/>
        <v>-408785.04362355435</v>
      </c>
      <c r="D142" s="4">
        <f t="shared" si="9"/>
        <v>-339196.79039225605</v>
      </c>
      <c r="E142" s="4">
        <f t="shared" si="10"/>
        <v>-747981.8340158104</v>
      </c>
      <c r="F142" s="4">
        <f t="shared" si="11"/>
        <v>-747981.83401581028</v>
      </c>
    </row>
    <row r="143" spans="2:6" x14ac:dyDescent="0.3">
      <c r="B143" s="1">
        <v>141</v>
      </c>
      <c r="C143" s="4">
        <f t="shared" si="8"/>
        <v>-411237.75388529565</v>
      </c>
      <c r="D143" s="4">
        <f t="shared" si="9"/>
        <v>-336744.08013051469</v>
      </c>
      <c r="E143" s="4">
        <f t="shared" si="10"/>
        <v>-747981.8340158104</v>
      </c>
      <c r="F143" s="4">
        <f t="shared" si="11"/>
        <v>-747981.83401581028</v>
      </c>
    </row>
    <row r="144" spans="2:6" x14ac:dyDescent="0.3">
      <c r="B144" s="1">
        <v>142</v>
      </c>
      <c r="C144" s="4">
        <f t="shared" si="8"/>
        <v>-413705.18040860735</v>
      </c>
      <c r="D144" s="4">
        <f t="shared" si="9"/>
        <v>-334276.65360720281</v>
      </c>
      <c r="E144" s="4">
        <f t="shared" si="10"/>
        <v>-747981.83401581016</v>
      </c>
      <c r="F144" s="4">
        <f t="shared" si="11"/>
        <v>-747981.83401581028</v>
      </c>
    </row>
    <row r="145" spans="2:6" x14ac:dyDescent="0.3">
      <c r="B145" s="1">
        <v>143</v>
      </c>
      <c r="C145" s="4">
        <f t="shared" si="8"/>
        <v>-416187.411491059</v>
      </c>
      <c r="D145" s="4">
        <f t="shared" si="9"/>
        <v>-331794.42252475122</v>
      </c>
      <c r="E145" s="4">
        <f t="shared" si="10"/>
        <v>-747981.83401581016</v>
      </c>
      <c r="F145" s="4">
        <f t="shared" si="11"/>
        <v>-747981.83401581028</v>
      </c>
    </row>
    <row r="146" spans="2:6" x14ac:dyDescent="0.3">
      <c r="B146" s="1">
        <v>144</v>
      </c>
      <c r="C146" s="4">
        <f t="shared" si="8"/>
        <v>-418684.53596000542</v>
      </c>
      <c r="D146" s="4">
        <f t="shared" si="9"/>
        <v>-329297.29805580497</v>
      </c>
      <c r="E146" s="4">
        <f t="shared" si="10"/>
        <v>-747981.8340158104</v>
      </c>
      <c r="F146" s="4">
        <f t="shared" si="11"/>
        <v>-747981.83401581028</v>
      </c>
    </row>
    <row r="147" spans="2:6" x14ac:dyDescent="0.3">
      <c r="B147" s="1">
        <v>145</v>
      </c>
      <c r="C147" s="4">
        <f t="shared" si="8"/>
        <v>-421196.64317576541</v>
      </c>
      <c r="D147" s="4">
        <f t="shared" si="9"/>
        <v>-326785.19084004487</v>
      </c>
      <c r="E147" s="4">
        <f t="shared" si="10"/>
        <v>-747981.83401581028</v>
      </c>
      <c r="F147" s="4">
        <f t="shared" si="11"/>
        <v>-747981.83401581028</v>
      </c>
    </row>
    <row r="148" spans="2:6" x14ac:dyDescent="0.3">
      <c r="B148" s="1">
        <v>146</v>
      </c>
      <c r="C148" s="4">
        <f t="shared" si="8"/>
        <v>-423723.82303482003</v>
      </c>
      <c r="D148" s="4">
        <f t="shared" si="9"/>
        <v>-324258.01098099025</v>
      </c>
      <c r="E148" s="4">
        <f t="shared" si="10"/>
        <v>-747981.83401581028</v>
      </c>
      <c r="F148" s="4">
        <f t="shared" si="11"/>
        <v>-747981.83401581028</v>
      </c>
    </row>
    <row r="149" spans="2:6" x14ac:dyDescent="0.3">
      <c r="B149" s="1">
        <v>147</v>
      </c>
      <c r="C149" s="4">
        <f t="shared" si="8"/>
        <v>-426266.16597302898</v>
      </c>
      <c r="D149" s="4">
        <f t="shared" si="9"/>
        <v>-321715.66804278141</v>
      </c>
      <c r="E149" s="4">
        <f t="shared" si="10"/>
        <v>-747981.8340158104</v>
      </c>
      <c r="F149" s="4">
        <f t="shared" si="11"/>
        <v>-747981.83401581028</v>
      </c>
    </row>
    <row r="150" spans="2:6" x14ac:dyDescent="0.3">
      <c r="B150" s="1">
        <v>148</v>
      </c>
      <c r="C150" s="4">
        <f t="shared" si="8"/>
        <v>-428823.76296886709</v>
      </c>
      <c r="D150" s="4">
        <f t="shared" si="9"/>
        <v>-319158.07104694314</v>
      </c>
      <c r="E150" s="4">
        <f t="shared" si="10"/>
        <v>-747981.83401581016</v>
      </c>
      <c r="F150" s="4">
        <f t="shared" si="11"/>
        <v>-747981.83401581028</v>
      </c>
    </row>
    <row r="151" spans="2:6" x14ac:dyDescent="0.3">
      <c r="B151" s="1">
        <v>149</v>
      </c>
      <c r="C151" s="4">
        <f t="shared" si="8"/>
        <v>-431396.70554668031</v>
      </c>
      <c r="D151" s="4">
        <f t="shared" si="9"/>
        <v>-316585.12846912997</v>
      </c>
      <c r="E151" s="4">
        <f t="shared" si="10"/>
        <v>-747981.83401581028</v>
      </c>
      <c r="F151" s="4">
        <f t="shared" si="11"/>
        <v>-747981.83401581028</v>
      </c>
    </row>
    <row r="152" spans="2:6" x14ac:dyDescent="0.3">
      <c r="B152" s="1">
        <v>150</v>
      </c>
      <c r="C152" s="4">
        <f t="shared" si="8"/>
        <v>-433985.08577996044</v>
      </c>
      <c r="D152" s="4">
        <f t="shared" si="9"/>
        <v>-313996.7482358499</v>
      </c>
      <c r="E152" s="4">
        <f t="shared" si="10"/>
        <v>-747981.8340158104</v>
      </c>
      <c r="F152" s="4">
        <f t="shared" si="11"/>
        <v>-747981.83401581028</v>
      </c>
    </row>
    <row r="153" spans="2:6" x14ac:dyDescent="0.3">
      <c r="B153" s="1">
        <v>151</v>
      </c>
      <c r="C153" s="4">
        <f t="shared" si="8"/>
        <v>-436588.99629464018</v>
      </c>
      <c r="D153" s="4">
        <f t="shared" si="9"/>
        <v>-311392.83772117016</v>
      </c>
      <c r="E153" s="4">
        <f t="shared" si="10"/>
        <v>-747981.8340158104</v>
      </c>
      <c r="F153" s="4">
        <f t="shared" si="11"/>
        <v>-747981.83401581028</v>
      </c>
    </row>
    <row r="154" spans="2:6" x14ac:dyDescent="0.3">
      <c r="B154" s="1">
        <v>152</v>
      </c>
      <c r="C154" s="4">
        <f t="shared" si="8"/>
        <v>-439208.53027240798</v>
      </c>
      <c r="D154" s="4">
        <f t="shared" si="9"/>
        <v>-308773.3037434023</v>
      </c>
      <c r="E154" s="4">
        <f t="shared" si="10"/>
        <v>-747981.83401581028</v>
      </c>
      <c r="F154" s="4">
        <f t="shared" si="11"/>
        <v>-747981.83401581028</v>
      </c>
    </row>
    <row r="155" spans="2:6" x14ac:dyDescent="0.3">
      <c r="B155" s="1">
        <v>153</v>
      </c>
      <c r="C155" s="4">
        <f t="shared" si="8"/>
        <v>-441843.78145404242</v>
      </c>
      <c r="D155" s="4">
        <f t="shared" si="9"/>
        <v>-306138.05256176786</v>
      </c>
      <c r="E155" s="4">
        <f t="shared" si="10"/>
        <v>-747981.83401581028</v>
      </c>
      <c r="F155" s="4">
        <f t="shared" si="11"/>
        <v>-747981.83401581028</v>
      </c>
    </row>
    <row r="156" spans="2:6" x14ac:dyDescent="0.3">
      <c r="B156" s="1">
        <v>154</v>
      </c>
      <c r="C156" s="4">
        <f t="shared" si="8"/>
        <v>-444494.84414276667</v>
      </c>
      <c r="D156" s="4">
        <f t="shared" si="9"/>
        <v>-303486.98987304361</v>
      </c>
      <c r="E156" s="4">
        <f t="shared" si="10"/>
        <v>-747981.83401581028</v>
      </c>
      <c r="F156" s="4">
        <f t="shared" si="11"/>
        <v>-747981.83401581028</v>
      </c>
    </row>
    <row r="157" spans="2:6" x14ac:dyDescent="0.3">
      <c r="B157" s="1">
        <v>155</v>
      </c>
      <c r="C157" s="4">
        <f t="shared" si="8"/>
        <v>-447161.81320762326</v>
      </c>
      <c r="D157" s="4">
        <f t="shared" si="9"/>
        <v>-300820.02080818696</v>
      </c>
      <c r="E157" s="4">
        <f t="shared" si="10"/>
        <v>-747981.83401581016</v>
      </c>
      <c r="F157" s="4">
        <f t="shared" si="11"/>
        <v>-747981.83401581028</v>
      </c>
    </row>
    <row r="158" spans="2:6" x14ac:dyDescent="0.3">
      <c r="B158" s="1">
        <v>156</v>
      </c>
      <c r="C158" s="4">
        <f t="shared" si="8"/>
        <v>-449844.7840868691</v>
      </c>
      <c r="D158" s="4">
        <f t="shared" si="9"/>
        <v>-298137.04992894124</v>
      </c>
      <c r="E158" s="4">
        <f t="shared" si="10"/>
        <v>-747981.8340158104</v>
      </c>
      <c r="F158" s="4">
        <f t="shared" si="11"/>
        <v>-747981.83401581028</v>
      </c>
    </row>
    <row r="159" spans="2:6" x14ac:dyDescent="0.3">
      <c r="B159" s="1">
        <v>157</v>
      </c>
      <c r="C159" s="4">
        <f t="shared" si="8"/>
        <v>-452543.85279139032</v>
      </c>
      <c r="D159" s="4">
        <f t="shared" si="9"/>
        <v>-295437.98122442001</v>
      </c>
      <c r="E159" s="4">
        <f t="shared" si="10"/>
        <v>-747981.8340158104</v>
      </c>
      <c r="F159" s="4">
        <f t="shared" si="11"/>
        <v>-747981.83401581028</v>
      </c>
    </row>
    <row r="160" spans="2:6" x14ac:dyDescent="0.3">
      <c r="B160" s="1">
        <v>158</v>
      </c>
      <c r="C160" s="4">
        <f t="shared" si="8"/>
        <v>-455259.11590813863</v>
      </c>
      <c r="D160" s="4">
        <f t="shared" si="9"/>
        <v>-292722.71810767171</v>
      </c>
      <c r="E160" s="4">
        <f t="shared" si="10"/>
        <v>-747981.8340158104</v>
      </c>
      <c r="F160" s="4">
        <f t="shared" si="11"/>
        <v>-747981.83401581028</v>
      </c>
    </row>
    <row r="161" spans="2:6" x14ac:dyDescent="0.3">
      <c r="B161" s="1">
        <v>159</v>
      </c>
      <c r="C161" s="4">
        <f t="shared" si="8"/>
        <v>-457990.67060358747</v>
      </c>
      <c r="D161" s="4">
        <f t="shared" si="9"/>
        <v>-289991.16341222287</v>
      </c>
      <c r="E161" s="4">
        <f t="shared" si="10"/>
        <v>-747981.8340158104</v>
      </c>
      <c r="F161" s="4">
        <f t="shared" si="11"/>
        <v>-747981.83401581028</v>
      </c>
    </row>
    <row r="162" spans="2:6" x14ac:dyDescent="0.3">
      <c r="B162" s="1">
        <v>160</v>
      </c>
      <c r="C162" s="4">
        <f t="shared" si="8"/>
        <v>-460738.61462720903</v>
      </c>
      <c r="D162" s="4">
        <f t="shared" si="9"/>
        <v>-287243.21938860131</v>
      </c>
      <c r="E162" s="4">
        <f t="shared" si="10"/>
        <v>-747981.8340158104</v>
      </c>
      <c r="F162" s="4">
        <f t="shared" si="11"/>
        <v>-747981.83401581028</v>
      </c>
    </row>
    <row r="163" spans="2:6" x14ac:dyDescent="0.3">
      <c r="B163" s="1">
        <v>161</v>
      </c>
      <c r="C163" s="4">
        <f t="shared" si="8"/>
        <v>-463503.04631497222</v>
      </c>
      <c r="D163" s="4">
        <f t="shared" si="9"/>
        <v>-284478.78770083812</v>
      </c>
      <c r="E163" s="4">
        <f t="shared" si="10"/>
        <v>-747981.8340158104</v>
      </c>
      <c r="F163" s="4">
        <f t="shared" si="11"/>
        <v>-747981.83401581028</v>
      </c>
    </row>
    <row r="164" spans="2:6" x14ac:dyDescent="0.3">
      <c r="B164" s="1">
        <v>162</v>
      </c>
      <c r="C164" s="4">
        <f t="shared" si="8"/>
        <v>-466284.06459286204</v>
      </c>
      <c r="D164" s="4">
        <f t="shared" si="9"/>
        <v>-281697.7694229483</v>
      </c>
      <c r="E164" s="4">
        <f t="shared" si="10"/>
        <v>-747981.8340158104</v>
      </c>
      <c r="F164" s="4">
        <f t="shared" si="11"/>
        <v>-747981.83401581028</v>
      </c>
    </row>
    <row r="165" spans="2:6" x14ac:dyDescent="0.3">
      <c r="B165" s="1">
        <v>163</v>
      </c>
      <c r="C165" s="4">
        <f t="shared" si="8"/>
        <v>-469081.76898041921</v>
      </c>
      <c r="D165" s="4">
        <f t="shared" si="9"/>
        <v>-278900.06503539108</v>
      </c>
      <c r="E165" s="4">
        <f t="shared" si="10"/>
        <v>-747981.83401581028</v>
      </c>
      <c r="F165" s="4">
        <f t="shared" si="11"/>
        <v>-747981.83401581028</v>
      </c>
    </row>
    <row r="166" spans="2:6" x14ac:dyDescent="0.3">
      <c r="B166" s="1">
        <v>164</v>
      </c>
      <c r="C166" s="4">
        <f t="shared" si="8"/>
        <v>-471896.25959430169</v>
      </c>
      <c r="D166" s="4">
        <f t="shared" si="9"/>
        <v>-276085.57442150853</v>
      </c>
      <c r="E166" s="4">
        <f t="shared" si="10"/>
        <v>-747981.83401581016</v>
      </c>
      <c r="F166" s="4">
        <f t="shared" si="11"/>
        <v>-747981.83401581028</v>
      </c>
    </row>
    <row r="167" spans="2:6" x14ac:dyDescent="0.3">
      <c r="B167" s="1">
        <v>165</v>
      </c>
      <c r="C167" s="4">
        <f t="shared" si="8"/>
        <v>-474727.63715186756</v>
      </c>
      <c r="D167" s="4">
        <f t="shared" si="9"/>
        <v>-273254.19686394272</v>
      </c>
      <c r="E167" s="4">
        <f t="shared" si="10"/>
        <v>-747981.83401581028</v>
      </c>
      <c r="F167" s="4">
        <f t="shared" si="11"/>
        <v>-747981.83401581028</v>
      </c>
    </row>
    <row r="168" spans="2:6" x14ac:dyDescent="0.3">
      <c r="B168" s="1">
        <v>166</v>
      </c>
      <c r="C168" s="4">
        <f t="shared" si="8"/>
        <v>-477576.00297477876</v>
      </c>
      <c r="D168" s="4">
        <f t="shared" si="9"/>
        <v>-270405.83104103152</v>
      </c>
      <c r="E168" s="4">
        <f t="shared" si="10"/>
        <v>-747981.83401581028</v>
      </c>
      <c r="F168" s="4">
        <f t="shared" si="11"/>
        <v>-747981.83401581028</v>
      </c>
    </row>
    <row r="169" spans="2:6" x14ac:dyDescent="0.3">
      <c r="B169" s="1">
        <v>167</v>
      </c>
      <c r="C169" s="4">
        <f t="shared" si="8"/>
        <v>-480441.45899262745</v>
      </c>
      <c r="D169" s="4">
        <f t="shared" si="9"/>
        <v>-267540.37502318289</v>
      </c>
      <c r="E169" s="4">
        <f t="shared" si="10"/>
        <v>-747981.8340158104</v>
      </c>
      <c r="F169" s="4">
        <f t="shared" si="11"/>
        <v>-747981.83401581028</v>
      </c>
    </row>
    <row r="170" spans="2:6" x14ac:dyDescent="0.3">
      <c r="B170" s="1">
        <v>168</v>
      </c>
      <c r="C170" s="4">
        <f t="shared" si="8"/>
        <v>-483324.10774658318</v>
      </c>
      <c r="D170" s="4">
        <f t="shared" si="9"/>
        <v>-264657.7262692271</v>
      </c>
      <c r="E170" s="4">
        <f t="shared" si="10"/>
        <v>-747981.83401581028</v>
      </c>
      <c r="F170" s="4">
        <f t="shared" si="11"/>
        <v>-747981.83401581028</v>
      </c>
    </row>
    <row r="171" spans="2:6" x14ac:dyDescent="0.3">
      <c r="B171" s="1">
        <v>169</v>
      </c>
      <c r="C171" s="4">
        <f t="shared" si="8"/>
        <v>-486224.05239306274</v>
      </c>
      <c r="D171" s="4">
        <f t="shared" si="9"/>
        <v>-261757.78162274763</v>
      </c>
      <c r="E171" s="4">
        <f t="shared" si="10"/>
        <v>-747981.8340158104</v>
      </c>
      <c r="F171" s="4">
        <f t="shared" si="11"/>
        <v>-747981.83401581028</v>
      </c>
    </row>
    <row r="172" spans="2:6" x14ac:dyDescent="0.3">
      <c r="B172" s="1">
        <v>170</v>
      </c>
      <c r="C172" s="4">
        <f t="shared" si="8"/>
        <v>-489141.39670742111</v>
      </c>
      <c r="D172" s="4">
        <f t="shared" si="9"/>
        <v>-258840.43730838923</v>
      </c>
      <c r="E172" s="4">
        <f t="shared" si="10"/>
        <v>-747981.8340158104</v>
      </c>
      <c r="F172" s="4">
        <f t="shared" si="11"/>
        <v>-747981.83401581028</v>
      </c>
    </row>
    <row r="173" spans="2:6" x14ac:dyDescent="0.3">
      <c r="B173" s="1">
        <v>171</v>
      </c>
      <c r="C173" s="4">
        <f t="shared" si="8"/>
        <v>-492076.24508766562</v>
      </c>
      <c r="D173" s="4">
        <f t="shared" si="9"/>
        <v>-255905.58892814469</v>
      </c>
      <c r="E173" s="4">
        <f t="shared" si="10"/>
        <v>-747981.83401581028</v>
      </c>
      <c r="F173" s="4">
        <f t="shared" si="11"/>
        <v>-747981.83401581028</v>
      </c>
    </row>
    <row r="174" spans="2:6" x14ac:dyDescent="0.3">
      <c r="B174" s="1">
        <v>172</v>
      </c>
      <c r="C174" s="4">
        <f t="shared" si="8"/>
        <v>-495028.70255819161</v>
      </c>
      <c r="D174" s="4">
        <f t="shared" si="9"/>
        <v>-252953.13145761873</v>
      </c>
      <c r="E174" s="4">
        <f t="shared" si="10"/>
        <v>-747981.8340158104</v>
      </c>
      <c r="F174" s="4">
        <f t="shared" si="11"/>
        <v>-747981.83401581028</v>
      </c>
    </row>
    <row r="175" spans="2:6" x14ac:dyDescent="0.3">
      <c r="B175" s="1">
        <v>173</v>
      </c>
      <c r="C175" s="4">
        <f t="shared" si="8"/>
        <v>-497998.87477354077</v>
      </c>
      <c r="D175" s="4">
        <f t="shared" si="9"/>
        <v>-249982.95924226954</v>
      </c>
      <c r="E175" s="4">
        <f t="shared" si="10"/>
        <v>-747981.83401581028</v>
      </c>
      <c r="F175" s="4">
        <f t="shared" si="11"/>
        <v>-747981.83401581028</v>
      </c>
    </row>
    <row r="176" spans="2:6" x14ac:dyDescent="0.3">
      <c r="B176" s="1">
        <v>174</v>
      </c>
      <c r="C176" s="4">
        <f t="shared" si="8"/>
        <v>-500986.86802218203</v>
      </c>
      <c r="D176" s="4">
        <f t="shared" si="9"/>
        <v>-246994.96599362831</v>
      </c>
      <c r="E176" s="4">
        <f t="shared" si="10"/>
        <v>-747981.8340158104</v>
      </c>
      <c r="F176" s="4">
        <f t="shared" si="11"/>
        <v>-747981.83401581028</v>
      </c>
    </row>
    <row r="177" spans="2:6" x14ac:dyDescent="0.3">
      <c r="B177" s="1">
        <v>175</v>
      </c>
      <c r="C177" s="4">
        <f t="shared" si="8"/>
        <v>-503992.78923031507</v>
      </c>
      <c r="D177" s="4">
        <f t="shared" si="9"/>
        <v>-243989.04478549524</v>
      </c>
      <c r="E177" s="4">
        <f t="shared" si="10"/>
        <v>-747981.83401581028</v>
      </c>
      <c r="F177" s="4">
        <f t="shared" si="11"/>
        <v>-747981.83401581028</v>
      </c>
    </row>
    <row r="178" spans="2:6" x14ac:dyDescent="0.3">
      <c r="B178" s="1">
        <v>176</v>
      </c>
      <c r="C178" s="4">
        <f t="shared" si="8"/>
        <v>-507016.74596569699</v>
      </c>
      <c r="D178" s="4">
        <f t="shared" si="9"/>
        <v>-240965.08805011329</v>
      </c>
      <c r="E178" s="4">
        <f t="shared" si="10"/>
        <v>-747981.83401581028</v>
      </c>
      <c r="F178" s="4">
        <f t="shared" si="11"/>
        <v>-747981.83401581028</v>
      </c>
    </row>
    <row r="179" spans="2:6" x14ac:dyDescent="0.3">
      <c r="B179" s="1">
        <v>177</v>
      </c>
      <c r="C179" s="4">
        <f t="shared" si="8"/>
        <v>-510058.8464414911</v>
      </c>
      <c r="D179" s="4">
        <f t="shared" si="9"/>
        <v>-237922.98757431909</v>
      </c>
      <c r="E179" s="4">
        <f t="shared" si="10"/>
        <v>-747981.83401581016</v>
      </c>
      <c r="F179" s="4">
        <f t="shared" si="11"/>
        <v>-747981.83401581028</v>
      </c>
    </row>
    <row r="180" spans="2:6" x14ac:dyDescent="0.3">
      <c r="B180" s="1">
        <v>178</v>
      </c>
      <c r="C180" s="4">
        <f t="shared" si="8"/>
        <v>-513119.19952014007</v>
      </c>
      <c r="D180" s="4">
        <f t="shared" si="9"/>
        <v>-234862.63449567018</v>
      </c>
      <c r="E180" s="4">
        <f t="shared" si="10"/>
        <v>-747981.83401581028</v>
      </c>
      <c r="F180" s="4">
        <f t="shared" si="11"/>
        <v>-747981.83401581028</v>
      </c>
    </row>
    <row r="181" spans="2:6" x14ac:dyDescent="0.3">
      <c r="B181" s="1">
        <v>179</v>
      </c>
      <c r="C181" s="4">
        <f t="shared" si="8"/>
        <v>-516197.91471726098</v>
      </c>
      <c r="D181" s="4">
        <f t="shared" si="9"/>
        <v>-231783.91929854936</v>
      </c>
      <c r="E181" s="4">
        <f t="shared" si="10"/>
        <v>-747981.8340158104</v>
      </c>
      <c r="F181" s="4">
        <f t="shared" si="11"/>
        <v>-747981.83401581028</v>
      </c>
    </row>
    <row r="182" spans="2:6" x14ac:dyDescent="0.3">
      <c r="B182" s="1">
        <v>180</v>
      </c>
      <c r="C182" s="4">
        <f t="shared" si="8"/>
        <v>-519295.10220556456</v>
      </c>
      <c r="D182" s="4">
        <f t="shared" si="9"/>
        <v>-228686.73181024581</v>
      </c>
      <c r="E182" s="4">
        <f t="shared" si="10"/>
        <v>-747981.8340158104</v>
      </c>
      <c r="F182" s="4">
        <f t="shared" si="11"/>
        <v>-747981.83401581028</v>
      </c>
    </row>
    <row r="183" spans="2:6" x14ac:dyDescent="0.3">
      <c r="B183" s="1">
        <v>181</v>
      </c>
      <c r="C183" s="4">
        <f t="shared" si="8"/>
        <v>-522410.87281879788</v>
      </c>
      <c r="D183" s="4">
        <f t="shared" si="9"/>
        <v>-225570.9611970124</v>
      </c>
      <c r="E183" s="4">
        <f t="shared" si="10"/>
        <v>-747981.83401581028</v>
      </c>
      <c r="F183" s="4">
        <f t="shared" si="11"/>
        <v>-747981.83401581028</v>
      </c>
    </row>
    <row r="184" spans="2:6" x14ac:dyDescent="0.3">
      <c r="B184" s="1">
        <v>182</v>
      </c>
      <c r="C184" s="4">
        <f t="shared" si="8"/>
        <v>-525545.33805571054</v>
      </c>
      <c r="D184" s="4">
        <f t="shared" si="9"/>
        <v>-222436.49596009962</v>
      </c>
      <c r="E184" s="4">
        <f t="shared" si="10"/>
        <v>-747981.83401581016</v>
      </c>
      <c r="F184" s="4">
        <f t="shared" si="11"/>
        <v>-747981.83401581028</v>
      </c>
    </row>
    <row r="185" spans="2:6" x14ac:dyDescent="0.3">
      <c r="B185" s="1">
        <v>183</v>
      </c>
      <c r="C185" s="4">
        <f t="shared" si="8"/>
        <v>-528698.61008404498</v>
      </c>
      <c r="D185" s="4">
        <f t="shared" si="9"/>
        <v>-219283.22393176536</v>
      </c>
      <c r="E185" s="4">
        <f t="shared" si="10"/>
        <v>-747981.8340158104</v>
      </c>
      <c r="F185" s="4">
        <f t="shared" si="11"/>
        <v>-747981.83401581028</v>
      </c>
    </row>
    <row r="186" spans="2:6" x14ac:dyDescent="0.3">
      <c r="B186" s="1">
        <v>184</v>
      </c>
      <c r="C186" s="4">
        <f t="shared" si="8"/>
        <v>-531870.80174454919</v>
      </c>
      <c r="D186" s="4">
        <f t="shared" si="9"/>
        <v>-216111.03227126107</v>
      </c>
      <c r="E186" s="4">
        <f t="shared" si="10"/>
        <v>-747981.83401581028</v>
      </c>
      <c r="F186" s="4">
        <f t="shared" si="11"/>
        <v>-747981.83401581028</v>
      </c>
    </row>
    <row r="187" spans="2:6" x14ac:dyDescent="0.3">
      <c r="B187" s="1">
        <v>185</v>
      </c>
      <c r="C187" s="4">
        <f t="shared" si="8"/>
        <v>-535062.02655501652</v>
      </c>
      <c r="D187" s="4">
        <f t="shared" si="9"/>
        <v>-212919.80746079376</v>
      </c>
      <c r="E187" s="4">
        <f t="shared" si="10"/>
        <v>-747981.83401581028</v>
      </c>
      <c r="F187" s="4">
        <f t="shared" si="11"/>
        <v>-747981.83401581028</v>
      </c>
    </row>
    <row r="188" spans="2:6" x14ac:dyDescent="0.3">
      <c r="B188" s="1">
        <v>186</v>
      </c>
      <c r="C188" s="4">
        <f t="shared" si="8"/>
        <v>-538272.39871434658</v>
      </c>
      <c r="D188" s="4">
        <f t="shared" si="9"/>
        <v>-209709.43530146367</v>
      </c>
      <c r="E188" s="4">
        <f t="shared" si="10"/>
        <v>-747981.83401581028</v>
      </c>
      <c r="F188" s="4">
        <f t="shared" si="11"/>
        <v>-747981.83401581028</v>
      </c>
    </row>
    <row r="189" spans="2:6" x14ac:dyDescent="0.3">
      <c r="B189" s="1">
        <v>187</v>
      </c>
      <c r="C189" s="4">
        <f t="shared" si="8"/>
        <v>-541502.03310663265</v>
      </c>
      <c r="D189" s="4">
        <f t="shared" si="9"/>
        <v>-206479.80090917757</v>
      </c>
      <c r="E189" s="4">
        <f t="shared" si="10"/>
        <v>-747981.83401581016</v>
      </c>
      <c r="F189" s="4">
        <f t="shared" si="11"/>
        <v>-747981.83401581028</v>
      </c>
    </row>
    <row r="190" spans="2:6" x14ac:dyDescent="0.3">
      <c r="B190" s="1">
        <v>188</v>
      </c>
      <c r="C190" s="4">
        <f t="shared" si="8"/>
        <v>-544751.04530527256</v>
      </c>
      <c r="D190" s="4">
        <f t="shared" si="9"/>
        <v>-203230.78871053783</v>
      </c>
      <c r="E190" s="4">
        <f t="shared" si="10"/>
        <v>-747981.8340158104</v>
      </c>
      <c r="F190" s="4">
        <f t="shared" si="11"/>
        <v>-747981.83401581028</v>
      </c>
    </row>
    <row r="191" spans="2:6" x14ac:dyDescent="0.3">
      <c r="B191" s="1">
        <v>189</v>
      </c>
      <c r="C191" s="4">
        <f t="shared" si="8"/>
        <v>-548019.55157710402</v>
      </c>
      <c r="D191" s="4">
        <f t="shared" si="9"/>
        <v>-199962.28243870617</v>
      </c>
      <c r="E191" s="4">
        <f t="shared" si="10"/>
        <v>-747981.83401581016</v>
      </c>
      <c r="F191" s="4">
        <f t="shared" si="11"/>
        <v>-747981.83401581028</v>
      </c>
    </row>
    <row r="192" spans="2:6" x14ac:dyDescent="0.3">
      <c r="B192" s="1">
        <v>190</v>
      </c>
      <c r="C192" s="4">
        <f t="shared" si="8"/>
        <v>-551307.66888656677</v>
      </c>
      <c r="D192" s="4">
        <f t="shared" si="9"/>
        <v>-196674.16512924357</v>
      </c>
      <c r="E192" s="4">
        <f t="shared" si="10"/>
        <v>-747981.8340158104</v>
      </c>
      <c r="F192" s="4">
        <f t="shared" si="11"/>
        <v>-747981.83401581028</v>
      </c>
    </row>
    <row r="193" spans="2:6" x14ac:dyDescent="0.3">
      <c r="B193" s="1">
        <v>191</v>
      </c>
      <c r="C193" s="4">
        <f t="shared" si="8"/>
        <v>-554615.5148998861</v>
      </c>
      <c r="D193" s="4">
        <f t="shared" si="9"/>
        <v>-193366.31911592415</v>
      </c>
      <c r="E193" s="4">
        <f t="shared" si="10"/>
        <v>-747981.83401581028</v>
      </c>
      <c r="F193" s="4">
        <f t="shared" si="11"/>
        <v>-747981.83401581028</v>
      </c>
    </row>
    <row r="194" spans="2:6" x14ac:dyDescent="0.3">
      <c r="B194" s="1">
        <v>192</v>
      </c>
      <c r="C194" s="4">
        <f t="shared" si="8"/>
        <v>-557943.20798928547</v>
      </c>
      <c r="D194" s="4">
        <f t="shared" si="9"/>
        <v>-190038.62602652484</v>
      </c>
      <c r="E194" s="4">
        <f t="shared" si="10"/>
        <v>-747981.83401581028</v>
      </c>
      <c r="F194" s="4">
        <f t="shared" si="11"/>
        <v>-747981.83401581028</v>
      </c>
    </row>
    <row r="195" spans="2:6" x14ac:dyDescent="0.3">
      <c r="B195" s="1">
        <v>193</v>
      </c>
      <c r="C195" s="4">
        <f t="shared" si="8"/>
        <v>-561290.86723722122</v>
      </c>
      <c r="D195" s="4">
        <f t="shared" si="9"/>
        <v>-186690.96677858912</v>
      </c>
      <c r="E195" s="4">
        <f t="shared" si="10"/>
        <v>-747981.8340158104</v>
      </c>
      <c r="F195" s="4">
        <f t="shared" si="11"/>
        <v>-747981.83401581028</v>
      </c>
    </row>
    <row r="196" spans="2:6" x14ac:dyDescent="0.3">
      <c r="B196" s="1">
        <v>194</v>
      </c>
      <c r="C196" s="4">
        <f t="shared" ref="C196:C242" si="12">PPMT($I$2,B196,$I$3*12,$I$4)</f>
        <v>-564658.61244064453</v>
      </c>
      <c r="D196" s="4">
        <f t="shared" ref="D196:D242" si="13">IPMT($I$2,B196,$I$3*12,$I$4)</f>
        <v>-183323.22157516584</v>
      </c>
      <c r="E196" s="4">
        <f t="shared" ref="E196:E242" si="14">SUM(C196,D196)</f>
        <v>-747981.8340158104</v>
      </c>
      <c r="F196" s="4">
        <f t="shared" ref="F196:F242" si="15">PMT($I$2,$I$3*12,$I$4)</f>
        <v>-747981.83401581028</v>
      </c>
    </row>
    <row r="197" spans="2:6" x14ac:dyDescent="0.3">
      <c r="B197" s="1">
        <v>195</v>
      </c>
      <c r="C197" s="4">
        <f t="shared" si="12"/>
        <v>-568046.56411528843</v>
      </c>
      <c r="D197" s="4">
        <f t="shared" si="13"/>
        <v>-179935.2699005219</v>
      </c>
      <c r="E197" s="4">
        <f t="shared" si="14"/>
        <v>-747981.8340158104</v>
      </c>
      <c r="F197" s="4">
        <f t="shared" si="15"/>
        <v>-747981.83401581028</v>
      </c>
    </row>
    <row r="198" spans="2:6" x14ac:dyDescent="0.3">
      <c r="B198" s="1">
        <v>196</v>
      </c>
      <c r="C198" s="4">
        <f t="shared" si="12"/>
        <v>-571454.84349998005</v>
      </c>
      <c r="D198" s="4">
        <f t="shared" si="13"/>
        <v>-176526.9905158302</v>
      </c>
      <c r="E198" s="4">
        <f t="shared" si="14"/>
        <v>-747981.83401581028</v>
      </c>
      <c r="F198" s="4">
        <f t="shared" si="15"/>
        <v>-747981.83401581028</v>
      </c>
    </row>
    <row r="199" spans="2:6" x14ac:dyDescent="0.3">
      <c r="B199" s="1">
        <v>197</v>
      </c>
      <c r="C199" s="4">
        <f t="shared" si="12"/>
        <v>-574883.57256097998</v>
      </c>
      <c r="D199" s="4">
        <f t="shared" si="13"/>
        <v>-173098.2614548303</v>
      </c>
      <c r="E199" s="4">
        <f t="shared" si="14"/>
        <v>-747981.83401581028</v>
      </c>
      <c r="F199" s="4">
        <f t="shared" si="15"/>
        <v>-747981.83401581028</v>
      </c>
    </row>
    <row r="200" spans="2:6" x14ac:dyDescent="0.3">
      <c r="B200" s="1">
        <v>198</v>
      </c>
      <c r="C200" s="4">
        <f t="shared" si="12"/>
        <v>-578332.87399634579</v>
      </c>
      <c r="D200" s="4">
        <f t="shared" si="13"/>
        <v>-169648.96001946443</v>
      </c>
      <c r="E200" s="4">
        <f t="shared" si="14"/>
        <v>-747981.83401581016</v>
      </c>
      <c r="F200" s="4">
        <f t="shared" si="15"/>
        <v>-747981.83401581028</v>
      </c>
    </row>
    <row r="201" spans="2:6" x14ac:dyDescent="0.3">
      <c r="B201" s="1">
        <v>199</v>
      </c>
      <c r="C201" s="4">
        <f t="shared" si="12"/>
        <v>-581802.87124032399</v>
      </c>
      <c r="D201" s="4">
        <f t="shared" si="13"/>
        <v>-166178.96277548635</v>
      </c>
      <c r="E201" s="4">
        <f t="shared" si="14"/>
        <v>-747981.8340158104</v>
      </c>
      <c r="F201" s="4">
        <f t="shared" si="15"/>
        <v>-747981.83401581028</v>
      </c>
    </row>
    <row r="202" spans="2:6" x14ac:dyDescent="0.3">
      <c r="B202" s="1">
        <v>200</v>
      </c>
      <c r="C202" s="4">
        <f t="shared" si="12"/>
        <v>-585293.68846776593</v>
      </c>
      <c r="D202" s="4">
        <f t="shared" si="13"/>
        <v>-162688.14554804441</v>
      </c>
      <c r="E202" s="4">
        <f t="shared" si="14"/>
        <v>-747981.8340158104</v>
      </c>
      <c r="F202" s="4">
        <f t="shared" si="15"/>
        <v>-747981.83401581028</v>
      </c>
    </row>
    <row r="203" spans="2:6" x14ac:dyDescent="0.3">
      <c r="B203" s="1">
        <v>201</v>
      </c>
      <c r="C203" s="4">
        <f t="shared" si="12"/>
        <v>-588805.4505985725</v>
      </c>
      <c r="D203" s="4">
        <f t="shared" si="13"/>
        <v>-159176.38341723781</v>
      </c>
      <c r="E203" s="4">
        <f t="shared" si="14"/>
        <v>-747981.83401581028</v>
      </c>
      <c r="F203" s="4">
        <f t="shared" si="15"/>
        <v>-747981.83401581028</v>
      </c>
    </row>
    <row r="204" spans="2:6" x14ac:dyDescent="0.3">
      <c r="B204" s="1">
        <v>202</v>
      </c>
      <c r="C204" s="4">
        <f t="shared" si="12"/>
        <v>-592338.28330216394</v>
      </c>
      <c r="D204" s="4">
        <f t="shared" si="13"/>
        <v>-155643.55071364634</v>
      </c>
      <c r="E204" s="4">
        <f t="shared" si="14"/>
        <v>-747981.83401581028</v>
      </c>
      <c r="F204" s="4">
        <f t="shared" si="15"/>
        <v>-747981.83401581028</v>
      </c>
    </row>
    <row r="205" spans="2:6" x14ac:dyDescent="0.3">
      <c r="B205" s="1">
        <v>203</v>
      </c>
      <c r="C205" s="4">
        <f t="shared" si="12"/>
        <v>-595892.31300197693</v>
      </c>
      <c r="D205" s="4">
        <f t="shared" si="13"/>
        <v>-152089.52101383338</v>
      </c>
      <c r="E205" s="4">
        <f t="shared" si="14"/>
        <v>-747981.83401581028</v>
      </c>
      <c r="F205" s="4">
        <f t="shared" si="15"/>
        <v>-747981.83401581028</v>
      </c>
    </row>
    <row r="206" spans="2:6" x14ac:dyDescent="0.3">
      <c r="B206" s="1">
        <v>204</v>
      </c>
      <c r="C206" s="4">
        <f t="shared" si="12"/>
        <v>-599467.66687998874</v>
      </c>
      <c r="D206" s="4">
        <f t="shared" si="13"/>
        <v>-148514.16713582151</v>
      </c>
      <c r="E206" s="4">
        <f t="shared" si="14"/>
        <v>-747981.83401581028</v>
      </c>
      <c r="F206" s="4">
        <f t="shared" si="15"/>
        <v>-747981.83401581028</v>
      </c>
    </row>
    <row r="207" spans="2:6" x14ac:dyDescent="0.3">
      <c r="B207" s="1">
        <v>205</v>
      </c>
      <c r="C207" s="4">
        <f t="shared" si="12"/>
        <v>-603064.47288126871</v>
      </c>
      <c r="D207" s="4">
        <f t="shared" si="13"/>
        <v>-144917.3611345416</v>
      </c>
      <c r="E207" s="4">
        <f t="shared" si="14"/>
        <v>-747981.83401581028</v>
      </c>
      <c r="F207" s="4">
        <f t="shared" si="15"/>
        <v>-747981.83401581028</v>
      </c>
    </row>
    <row r="208" spans="2:6" x14ac:dyDescent="0.3">
      <c r="B208" s="1">
        <v>206</v>
      </c>
      <c r="C208" s="4">
        <f t="shared" si="12"/>
        <v>-606682.85971855628</v>
      </c>
      <c r="D208" s="4">
        <f t="shared" si="13"/>
        <v>-141298.974297254</v>
      </c>
      <c r="E208" s="4">
        <f t="shared" si="14"/>
        <v>-747981.83401581028</v>
      </c>
      <c r="F208" s="4">
        <f t="shared" si="15"/>
        <v>-747981.83401581028</v>
      </c>
    </row>
    <row r="209" spans="2:6" x14ac:dyDescent="0.3">
      <c r="B209" s="1">
        <v>207</v>
      </c>
      <c r="C209" s="4">
        <f t="shared" si="12"/>
        <v>-610322.95687686768</v>
      </c>
      <c r="D209" s="4">
        <f t="shared" si="13"/>
        <v>-137658.87713894263</v>
      </c>
      <c r="E209" s="4">
        <f t="shared" si="14"/>
        <v>-747981.83401581028</v>
      </c>
      <c r="F209" s="4">
        <f t="shared" si="15"/>
        <v>-747981.83401581028</v>
      </c>
    </row>
    <row r="210" spans="2:6" x14ac:dyDescent="0.3">
      <c r="B210" s="1">
        <v>208</v>
      </c>
      <c r="C210" s="4">
        <f t="shared" si="12"/>
        <v>-613984.89461812878</v>
      </c>
      <c r="D210" s="4">
        <f t="shared" si="13"/>
        <v>-133996.93939768148</v>
      </c>
      <c r="E210" s="4">
        <f t="shared" si="14"/>
        <v>-747981.83401581028</v>
      </c>
      <c r="F210" s="4">
        <f t="shared" si="15"/>
        <v>-747981.83401581028</v>
      </c>
    </row>
    <row r="211" spans="2:6" x14ac:dyDescent="0.3">
      <c r="B211" s="1">
        <v>209</v>
      </c>
      <c r="C211" s="4">
        <f t="shared" si="12"/>
        <v>-617668.80398583761</v>
      </c>
      <c r="D211" s="4">
        <f t="shared" si="13"/>
        <v>-130313.03002997265</v>
      </c>
      <c r="E211" s="4">
        <f t="shared" si="14"/>
        <v>-747981.83401581028</v>
      </c>
      <c r="F211" s="4">
        <f t="shared" si="15"/>
        <v>-747981.83401581028</v>
      </c>
    </row>
    <row r="212" spans="2:6" x14ac:dyDescent="0.3">
      <c r="B212" s="1">
        <v>210</v>
      </c>
      <c r="C212" s="4">
        <f t="shared" si="12"/>
        <v>-621374.81680975261</v>
      </c>
      <c r="D212" s="4">
        <f t="shared" si="13"/>
        <v>-126607.01720605763</v>
      </c>
      <c r="E212" s="4">
        <f t="shared" si="14"/>
        <v>-747981.83401581028</v>
      </c>
      <c r="F212" s="4">
        <f t="shared" si="15"/>
        <v>-747981.83401581028</v>
      </c>
    </row>
    <row r="213" spans="2:6" x14ac:dyDescent="0.3">
      <c r="B213" s="1">
        <v>211</v>
      </c>
      <c r="C213" s="4">
        <f t="shared" si="12"/>
        <v>-625103.06571061118</v>
      </c>
      <c r="D213" s="4">
        <f t="shared" si="13"/>
        <v>-122878.76830519912</v>
      </c>
      <c r="E213" s="4">
        <f t="shared" si="14"/>
        <v>-747981.83401581028</v>
      </c>
      <c r="F213" s="4">
        <f t="shared" si="15"/>
        <v>-747981.83401581028</v>
      </c>
    </row>
    <row r="214" spans="2:6" x14ac:dyDescent="0.3">
      <c r="B214" s="1">
        <v>212</v>
      </c>
      <c r="C214" s="4">
        <f t="shared" si="12"/>
        <v>-628853.68410487485</v>
      </c>
      <c r="D214" s="4">
        <f t="shared" si="13"/>
        <v>-119128.14991093543</v>
      </c>
      <c r="E214" s="4">
        <f t="shared" si="14"/>
        <v>-747981.83401581028</v>
      </c>
      <c r="F214" s="4">
        <f t="shared" si="15"/>
        <v>-747981.83401581028</v>
      </c>
    </row>
    <row r="215" spans="2:6" x14ac:dyDescent="0.3">
      <c r="B215" s="1">
        <v>213</v>
      </c>
      <c r="C215" s="4">
        <f t="shared" si="12"/>
        <v>-632626.80620950402</v>
      </c>
      <c r="D215" s="4">
        <f t="shared" si="13"/>
        <v>-115355.0278063062</v>
      </c>
      <c r="E215" s="4">
        <f t="shared" si="14"/>
        <v>-747981.83401581016</v>
      </c>
      <c r="F215" s="4">
        <f t="shared" si="15"/>
        <v>-747981.83401581028</v>
      </c>
    </row>
    <row r="216" spans="2:6" x14ac:dyDescent="0.3">
      <c r="B216" s="1">
        <v>214</v>
      </c>
      <c r="C216" s="4">
        <f t="shared" si="12"/>
        <v>-636422.56704676105</v>
      </c>
      <c r="D216" s="4">
        <f t="shared" si="13"/>
        <v>-111559.26696904919</v>
      </c>
      <c r="E216" s="4">
        <f t="shared" si="14"/>
        <v>-747981.83401581028</v>
      </c>
      <c r="F216" s="4">
        <f t="shared" si="15"/>
        <v>-747981.83401581028</v>
      </c>
    </row>
    <row r="217" spans="2:6" x14ac:dyDescent="0.3">
      <c r="B217" s="1">
        <v>215</v>
      </c>
      <c r="C217" s="4">
        <f t="shared" si="12"/>
        <v>-640241.10244904167</v>
      </c>
      <c r="D217" s="4">
        <f t="shared" si="13"/>
        <v>-107740.73156676861</v>
      </c>
      <c r="E217" s="4">
        <f t="shared" si="14"/>
        <v>-747981.83401581028</v>
      </c>
      <c r="F217" s="4">
        <f t="shared" si="15"/>
        <v>-747981.83401581028</v>
      </c>
    </row>
    <row r="218" spans="2:6" x14ac:dyDescent="0.3">
      <c r="B218" s="1">
        <v>216</v>
      </c>
      <c r="C218" s="4">
        <f t="shared" si="12"/>
        <v>-644082.54906373587</v>
      </c>
      <c r="D218" s="4">
        <f t="shared" si="13"/>
        <v>-103899.28495207436</v>
      </c>
      <c r="E218" s="4">
        <f t="shared" si="14"/>
        <v>-747981.83401581028</v>
      </c>
      <c r="F218" s="4">
        <f t="shared" si="15"/>
        <v>-747981.83401581028</v>
      </c>
    </row>
    <row r="219" spans="2:6" x14ac:dyDescent="0.3">
      <c r="B219" s="1">
        <v>217</v>
      </c>
      <c r="C219" s="4">
        <f t="shared" si="12"/>
        <v>-647947.04435811832</v>
      </c>
      <c r="D219" s="4">
        <f t="shared" si="13"/>
        <v>-100034.78965769196</v>
      </c>
      <c r="E219" s="4">
        <f t="shared" si="14"/>
        <v>-747981.83401581028</v>
      </c>
      <c r="F219" s="4">
        <f t="shared" si="15"/>
        <v>-747981.83401581028</v>
      </c>
    </row>
    <row r="220" spans="2:6" x14ac:dyDescent="0.3">
      <c r="B220" s="1">
        <v>218</v>
      </c>
      <c r="C220" s="4">
        <f t="shared" si="12"/>
        <v>-651834.72662426706</v>
      </c>
      <c r="D220" s="4">
        <f t="shared" si="13"/>
        <v>-96147.107391543221</v>
      </c>
      <c r="E220" s="4">
        <f t="shared" si="14"/>
        <v>-747981.83401581028</v>
      </c>
      <c r="F220" s="4">
        <f t="shared" si="15"/>
        <v>-747981.83401581028</v>
      </c>
    </row>
    <row r="221" spans="2:6" x14ac:dyDescent="0.3">
      <c r="B221" s="1">
        <v>219</v>
      </c>
      <c r="C221" s="4">
        <f t="shared" si="12"/>
        <v>-655745.73498401267</v>
      </c>
      <c r="D221" s="4">
        <f t="shared" si="13"/>
        <v>-92236.099031797625</v>
      </c>
      <c r="E221" s="4">
        <f t="shared" si="14"/>
        <v>-747981.83401581028</v>
      </c>
      <c r="F221" s="4">
        <f t="shared" si="15"/>
        <v>-747981.83401581028</v>
      </c>
    </row>
    <row r="222" spans="2:6" x14ac:dyDescent="0.3">
      <c r="B222" s="1">
        <v>220</v>
      </c>
      <c r="C222" s="4">
        <f t="shared" si="12"/>
        <v>-659680.20939391677</v>
      </c>
      <c r="D222" s="4">
        <f t="shared" si="13"/>
        <v>-88301.624621893541</v>
      </c>
      <c r="E222" s="4">
        <f t="shared" si="14"/>
        <v>-747981.83401581028</v>
      </c>
      <c r="F222" s="4">
        <f t="shared" si="15"/>
        <v>-747981.83401581028</v>
      </c>
    </row>
    <row r="223" spans="2:6" x14ac:dyDescent="0.3">
      <c r="B223" s="1">
        <v>221</v>
      </c>
      <c r="C223" s="4">
        <f t="shared" si="12"/>
        <v>-663638.29065028031</v>
      </c>
      <c r="D223" s="4">
        <f t="shared" si="13"/>
        <v>-84343.543365530059</v>
      </c>
      <c r="E223" s="4">
        <f t="shared" si="14"/>
        <v>-747981.8340158104</v>
      </c>
      <c r="F223" s="4">
        <f t="shared" si="15"/>
        <v>-747981.83401581028</v>
      </c>
    </row>
    <row r="224" spans="2:6" x14ac:dyDescent="0.3">
      <c r="B224" s="1">
        <v>222</v>
      </c>
      <c r="C224" s="4">
        <f t="shared" si="12"/>
        <v>-667620.12039418193</v>
      </c>
      <c r="D224" s="4">
        <f t="shared" si="13"/>
        <v>-80361.713621628369</v>
      </c>
      <c r="E224" s="4">
        <f t="shared" si="14"/>
        <v>-747981.83401581028</v>
      </c>
      <c r="F224" s="4">
        <f t="shared" si="15"/>
        <v>-747981.83401581028</v>
      </c>
    </row>
    <row r="225" spans="2:6" x14ac:dyDescent="0.3">
      <c r="B225" s="1">
        <v>223</v>
      </c>
      <c r="C225" s="4">
        <f t="shared" si="12"/>
        <v>-671625.84111654689</v>
      </c>
      <c r="D225" s="4">
        <f t="shared" si="13"/>
        <v>-76355.992899263278</v>
      </c>
      <c r="E225" s="4">
        <f t="shared" si="14"/>
        <v>-747981.83401581016</v>
      </c>
      <c r="F225" s="4">
        <f t="shared" si="15"/>
        <v>-747981.83401581028</v>
      </c>
    </row>
    <row r="226" spans="2:6" x14ac:dyDescent="0.3">
      <c r="B226" s="1">
        <v>224</v>
      </c>
      <c r="C226" s="4">
        <f t="shared" si="12"/>
        <v>-675655.59616324631</v>
      </c>
      <c r="D226" s="4">
        <f t="shared" si="13"/>
        <v>-72326.237852564009</v>
      </c>
      <c r="E226" s="4">
        <f t="shared" si="14"/>
        <v>-747981.83401581028</v>
      </c>
      <c r="F226" s="4">
        <f t="shared" si="15"/>
        <v>-747981.83401581028</v>
      </c>
    </row>
    <row r="227" spans="2:6" x14ac:dyDescent="0.3">
      <c r="B227" s="1">
        <v>225</v>
      </c>
      <c r="C227" s="4">
        <f t="shared" si="12"/>
        <v>-679709.52974022576</v>
      </c>
      <c r="D227" s="4">
        <f t="shared" si="13"/>
        <v>-68272.304275584538</v>
      </c>
      <c r="E227" s="4">
        <f t="shared" si="14"/>
        <v>-747981.83401581028</v>
      </c>
      <c r="F227" s="4">
        <f t="shared" si="15"/>
        <v>-747981.83401581028</v>
      </c>
    </row>
    <row r="228" spans="2:6" x14ac:dyDescent="0.3">
      <c r="B228" s="1">
        <v>226</v>
      </c>
      <c r="C228" s="4">
        <f t="shared" si="12"/>
        <v>-683787.78691866715</v>
      </c>
      <c r="D228" s="4">
        <f t="shared" si="13"/>
        <v>-64194.047097143164</v>
      </c>
      <c r="E228" s="4">
        <f t="shared" si="14"/>
        <v>-747981.83401581028</v>
      </c>
      <c r="F228" s="4">
        <f t="shared" si="15"/>
        <v>-747981.83401581028</v>
      </c>
    </row>
    <row r="229" spans="2:6" x14ac:dyDescent="0.3">
      <c r="B229" s="1">
        <v>227</v>
      </c>
      <c r="C229" s="4">
        <f t="shared" si="12"/>
        <v>-687890.51364017907</v>
      </c>
      <c r="D229" s="4">
        <f t="shared" si="13"/>
        <v>-60091.320375631156</v>
      </c>
      <c r="E229" s="4">
        <f t="shared" si="14"/>
        <v>-747981.83401581016</v>
      </c>
      <c r="F229" s="4">
        <f t="shared" si="15"/>
        <v>-747981.83401581028</v>
      </c>
    </row>
    <row r="230" spans="2:6" x14ac:dyDescent="0.3">
      <c r="B230" s="1">
        <v>228</v>
      </c>
      <c r="C230" s="4">
        <f t="shared" si="12"/>
        <v>-692017.85672202019</v>
      </c>
      <c r="D230" s="4">
        <f t="shared" si="13"/>
        <v>-55963.9772937901</v>
      </c>
      <c r="E230" s="4">
        <f t="shared" si="14"/>
        <v>-747981.83401581028</v>
      </c>
      <c r="F230" s="4">
        <f t="shared" si="15"/>
        <v>-747981.83401581028</v>
      </c>
    </row>
    <row r="231" spans="2:6" x14ac:dyDescent="0.3">
      <c r="B231" s="1">
        <v>229</v>
      </c>
      <c r="C231" s="4">
        <f t="shared" si="12"/>
        <v>-696169.96386235231</v>
      </c>
      <c r="D231" s="4">
        <f t="shared" si="13"/>
        <v>-51811.870153457974</v>
      </c>
      <c r="E231" s="4">
        <f t="shared" si="14"/>
        <v>-747981.83401581028</v>
      </c>
      <c r="F231" s="4">
        <f t="shared" si="15"/>
        <v>-747981.83401581028</v>
      </c>
    </row>
    <row r="232" spans="2:6" x14ac:dyDescent="0.3">
      <c r="B232" s="1">
        <v>230</v>
      </c>
      <c r="C232" s="4">
        <f t="shared" si="12"/>
        <v>-700346.98364552634</v>
      </c>
      <c r="D232" s="4">
        <f t="shared" si="13"/>
        <v>-47634.85037028385</v>
      </c>
      <c r="E232" s="4">
        <f t="shared" si="14"/>
        <v>-747981.83401581016</v>
      </c>
      <c r="F232" s="4">
        <f t="shared" si="15"/>
        <v>-747981.83401581028</v>
      </c>
    </row>
    <row r="233" spans="2:6" x14ac:dyDescent="0.3">
      <c r="B233" s="1">
        <v>231</v>
      </c>
      <c r="C233" s="4">
        <f t="shared" si="12"/>
        <v>-704549.06554739969</v>
      </c>
      <c r="D233" s="4">
        <f t="shared" si="13"/>
        <v>-43432.768468410693</v>
      </c>
      <c r="E233" s="4">
        <f t="shared" si="14"/>
        <v>-747981.8340158104</v>
      </c>
      <c r="F233" s="4">
        <f t="shared" si="15"/>
        <v>-747981.83401581028</v>
      </c>
    </row>
    <row r="234" spans="2:6" x14ac:dyDescent="0.3">
      <c r="B234" s="1">
        <v>232</v>
      </c>
      <c r="C234" s="4">
        <f t="shared" si="12"/>
        <v>-708776.35994068405</v>
      </c>
      <c r="D234" s="4">
        <f t="shared" si="13"/>
        <v>-39205.474075126294</v>
      </c>
      <c r="E234" s="4">
        <f t="shared" si="14"/>
        <v>-747981.8340158104</v>
      </c>
      <c r="F234" s="4">
        <f t="shared" si="15"/>
        <v>-747981.83401581028</v>
      </c>
    </row>
    <row r="235" spans="2:6" x14ac:dyDescent="0.3">
      <c r="B235" s="1">
        <v>233</v>
      </c>
      <c r="C235" s="4">
        <f t="shared" si="12"/>
        <v>-713029.01810032804</v>
      </c>
      <c r="D235" s="4">
        <f t="shared" si="13"/>
        <v>-34952.815915482191</v>
      </c>
      <c r="E235" s="4">
        <f t="shared" si="14"/>
        <v>-747981.83401581028</v>
      </c>
      <c r="F235" s="4">
        <f t="shared" si="15"/>
        <v>-747981.83401581028</v>
      </c>
    </row>
    <row r="236" spans="2:6" x14ac:dyDescent="0.3">
      <c r="B236" s="1">
        <v>234</v>
      </c>
      <c r="C236" s="4">
        <f t="shared" si="12"/>
        <v>-717307.19220893004</v>
      </c>
      <c r="D236" s="4">
        <f t="shared" si="13"/>
        <v>-30674.641806880216</v>
      </c>
      <c r="E236" s="4">
        <f t="shared" si="14"/>
        <v>-747981.83401581028</v>
      </c>
      <c r="F236" s="4">
        <f t="shared" si="15"/>
        <v>-747981.83401581028</v>
      </c>
    </row>
    <row r="237" spans="2:6" x14ac:dyDescent="0.3">
      <c r="B237" s="1">
        <v>235</v>
      </c>
      <c r="C237" s="4">
        <f t="shared" si="12"/>
        <v>-721611.03536218358</v>
      </c>
      <c r="D237" s="4">
        <f t="shared" si="13"/>
        <v>-26370.798653626643</v>
      </c>
      <c r="E237" s="4">
        <f t="shared" si="14"/>
        <v>-747981.83401581028</v>
      </c>
      <c r="F237" s="4">
        <f t="shared" si="15"/>
        <v>-747981.83401581028</v>
      </c>
    </row>
    <row r="238" spans="2:6" x14ac:dyDescent="0.3">
      <c r="B238" s="1">
        <v>236</v>
      </c>
      <c r="C238" s="4">
        <f t="shared" si="12"/>
        <v>-725940.70157435676</v>
      </c>
      <c r="D238" s="4">
        <f t="shared" si="13"/>
        <v>-22041.132441453534</v>
      </c>
      <c r="E238" s="4">
        <f t="shared" si="14"/>
        <v>-747981.83401581028</v>
      </c>
      <c r="F238" s="4">
        <f t="shared" si="15"/>
        <v>-747981.83401581028</v>
      </c>
    </row>
    <row r="239" spans="2:6" x14ac:dyDescent="0.3">
      <c r="B239" s="1">
        <v>237</v>
      </c>
      <c r="C239" s="4">
        <f t="shared" si="12"/>
        <v>-730296.34578380291</v>
      </c>
      <c r="D239" s="4">
        <f t="shared" si="13"/>
        <v>-17685.488232007396</v>
      </c>
      <c r="E239" s="4">
        <f t="shared" si="14"/>
        <v>-747981.83401581028</v>
      </c>
      <c r="F239" s="4">
        <f t="shared" si="15"/>
        <v>-747981.83401581028</v>
      </c>
    </row>
    <row r="240" spans="2:6" x14ac:dyDescent="0.3">
      <c r="B240" s="1">
        <v>238</v>
      </c>
      <c r="C240" s="4">
        <f t="shared" si="12"/>
        <v>-734678.12385850574</v>
      </c>
      <c r="D240" s="4">
        <f t="shared" si="13"/>
        <v>-13303.71015730458</v>
      </c>
      <c r="E240" s="4">
        <f t="shared" si="14"/>
        <v>-747981.83401581028</v>
      </c>
      <c r="F240" s="4">
        <f t="shared" si="15"/>
        <v>-747981.83401581028</v>
      </c>
    </row>
    <row r="241" spans="2:6" x14ac:dyDescent="0.3">
      <c r="B241" s="1">
        <v>239</v>
      </c>
      <c r="C241" s="4">
        <f t="shared" si="12"/>
        <v>-739086.19260165677</v>
      </c>
      <c r="D241" s="4">
        <f t="shared" si="13"/>
        <v>-8895.6414141535424</v>
      </c>
      <c r="E241" s="4">
        <f t="shared" si="14"/>
        <v>-747981.83401581028</v>
      </c>
      <c r="F241" s="4">
        <f t="shared" si="15"/>
        <v>-747981.83401581028</v>
      </c>
    </row>
    <row r="242" spans="2:6" x14ac:dyDescent="0.3">
      <c r="B242" s="1">
        <v>240</v>
      </c>
      <c r="C242" s="4">
        <f t="shared" si="12"/>
        <v>-743520.70975726668</v>
      </c>
      <c r="D242" s="4">
        <f t="shared" si="13"/>
        <v>-4461.1242585436012</v>
      </c>
      <c r="E242" s="4">
        <f t="shared" si="14"/>
        <v>-747981.83401581028</v>
      </c>
      <c r="F242" s="4">
        <f t="shared" si="15"/>
        <v>-747981.83401581028</v>
      </c>
    </row>
    <row r="243" spans="2:6" x14ac:dyDescent="0.3">
      <c r="B243" s="1"/>
      <c r="C243" s="4">
        <f>SUM(C3:C241)</f>
        <v>-94256479.290242732</v>
      </c>
      <c r="D243" s="4">
        <f t="shared" ref="D243:F243" si="16">SUM(D3:D241)</f>
        <v>-84511179.039535999</v>
      </c>
      <c r="E243" s="4">
        <f t="shared" si="16"/>
        <v>-178767658.32977951</v>
      </c>
      <c r="F243" s="4">
        <f t="shared" si="16"/>
        <v>-178767658.32977951</v>
      </c>
    </row>
    <row r="244" spans="2:6" x14ac:dyDescent="0.3">
      <c r="B244" s="1"/>
      <c r="C244" s="1"/>
      <c r="D244" s="1"/>
      <c r="E244" s="1"/>
      <c r="F244" s="1"/>
    </row>
    <row r="245" spans="2:6" x14ac:dyDescent="0.3">
      <c r="B245" s="1"/>
      <c r="C245" s="1"/>
      <c r="D245" s="1"/>
      <c r="E245" s="1"/>
      <c r="F245" s="1"/>
    </row>
    <row r="246" spans="2:6" x14ac:dyDescent="0.3">
      <c r="B246" s="1"/>
      <c r="C246" s="1"/>
      <c r="D246" s="1"/>
      <c r="E246" s="1"/>
      <c r="F246" s="1"/>
    </row>
    <row r="247" spans="2:6" x14ac:dyDescent="0.3">
      <c r="B247" s="1"/>
      <c r="C247" s="1"/>
      <c r="D247" s="1"/>
      <c r="E247" s="1"/>
      <c r="F247" s="1"/>
    </row>
    <row r="248" spans="2:6" x14ac:dyDescent="0.3">
      <c r="B248" s="1"/>
      <c r="C248" s="1"/>
      <c r="D248" s="1"/>
      <c r="E248" s="1"/>
      <c r="F248" s="1"/>
    </row>
    <row r="249" spans="2:6" x14ac:dyDescent="0.3">
      <c r="B249" s="1"/>
      <c r="C249" s="1"/>
      <c r="D249" s="1"/>
      <c r="E249" s="1"/>
      <c r="F249" s="1"/>
    </row>
    <row r="250" spans="2:6" x14ac:dyDescent="0.3">
      <c r="B250" s="1"/>
      <c r="C250" s="1"/>
      <c r="D250" s="1"/>
      <c r="E250" s="1"/>
      <c r="F250" s="1"/>
    </row>
    <row r="251" spans="2:6" x14ac:dyDescent="0.3">
      <c r="B251" s="1"/>
      <c r="C251" s="1"/>
      <c r="D251" s="1"/>
      <c r="E251" s="1"/>
      <c r="F251" s="1"/>
    </row>
    <row r="252" spans="2:6" x14ac:dyDescent="0.3">
      <c r="B252" s="1"/>
      <c r="C252" s="1"/>
      <c r="D252" s="1"/>
      <c r="E252" s="1"/>
      <c r="F2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3F53-298E-41FC-8F31-5579E1135F87}">
  <dimension ref="A2:E6"/>
  <sheetViews>
    <sheetView tabSelected="1" zoomScale="146" zoomScaleNormal="146" workbookViewId="0">
      <selection activeCell="C5" sqref="C5"/>
    </sheetView>
  </sheetViews>
  <sheetFormatPr defaultRowHeight="14.4" x14ac:dyDescent="0.3"/>
  <cols>
    <col min="3" max="3" width="25.21875" customWidth="1"/>
    <col min="4" max="4" width="17.6640625" customWidth="1"/>
    <col min="5" max="5" width="14.21875" customWidth="1"/>
  </cols>
  <sheetData>
    <row r="2" spans="1:5" x14ac:dyDescent="0.3">
      <c r="A2" s="1"/>
      <c r="B2" s="1"/>
      <c r="C2" s="19" t="s">
        <v>12</v>
      </c>
      <c r="D2" s="20"/>
      <c r="E2" s="21"/>
    </row>
    <row r="3" spans="1:5" ht="15" customHeight="1" x14ac:dyDescent="0.3">
      <c r="A3" s="1"/>
      <c r="B3" s="1"/>
      <c r="C3" s="6" t="s">
        <v>13</v>
      </c>
      <c r="D3" s="1" t="s">
        <v>14</v>
      </c>
      <c r="E3" s="1" t="s">
        <v>15</v>
      </c>
    </row>
    <row r="4" spans="1:5" x14ac:dyDescent="0.3">
      <c r="A4" s="1">
        <v>2020</v>
      </c>
      <c r="B4" s="1" t="s">
        <v>16</v>
      </c>
      <c r="C4" s="1">
        <v>1750</v>
      </c>
      <c r="D4" s="1">
        <v>5000</v>
      </c>
      <c r="E4" s="7">
        <f>C4*D4</f>
        <v>8750000</v>
      </c>
    </row>
    <row r="5" spans="1:5" x14ac:dyDescent="0.3">
      <c r="A5" s="1">
        <v>2021</v>
      </c>
      <c r="B5" s="1" t="s">
        <v>16</v>
      </c>
      <c r="C5" s="8">
        <v>2181.818181818182</v>
      </c>
      <c r="D5" s="1">
        <v>5500</v>
      </c>
      <c r="E5" s="7">
        <f>C5*D5</f>
        <v>12000000</v>
      </c>
    </row>
    <row r="6" spans="1:5" x14ac:dyDescent="0.3">
      <c r="A6" s="1"/>
      <c r="B6" s="1"/>
      <c r="C6" s="1">
        <v>2352.9411764705883</v>
      </c>
      <c r="D6" s="1">
        <v>5100</v>
      </c>
      <c r="E6" s="7">
        <f>C6*D6</f>
        <v>12000000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9BAC-9E6A-423E-AD4A-F1418EF7C83E}">
  <dimension ref="A1:G6"/>
  <sheetViews>
    <sheetView zoomScale="170" zoomScaleNormal="170" workbookViewId="0">
      <selection activeCell="B5" sqref="B5"/>
    </sheetView>
  </sheetViews>
  <sheetFormatPr defaultRowHeight="14.4" x14ac:dyDescent="0.3"/>
  <cols>
    <col min="1" max="1" width="13.33203125" customWidth="1"/>
    <col min="2" max="2" width="15.5546875" customWidth="1"/>
    <col min="3" max="3" width="15.88671875" customWidth="1"/>
    <col min="4" max="4" width="15.5546875" customWidth="1"/>
    <col min="5" max="5" width="17.109375" customWidth="1"/>
    <col min="6" max="6" width="18.21875" customWidth="1"/>
    <col min="7" max="7" width="16.33203125" customWidth="1"/>
  </cols>
  <sheetData>
    <row r="1" spans="1:7" x14ac:dyDescent="0.3">
      <c r="A1" s="1"/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3">
      <c r="A2" s="1" t="s">
        <v>12</v>
      </c>
      <c r="B2" s="9">
        <v>52500000</v>
      </c>
      <c r="C2" s="5">
        <f>B2+B2*G2</f>
        <v>55125000</v>
      </c>
      <c r="D2" s="5">
        <f>C2+C2*G2</f>
        <v>57881250</v>
      </c>
      <c r="E2" s="5">
        <f>D2+D2*G2</f>
        <v>60775312.5</v>
      </c>
      <c r="F2" s="5">
        <f>SUM(B2:E2)</f>
        <v>226281562.5</v>
      </c>
      <c r="G2" s="10">
        <v>0.05</v>
      </c>
    </row>
    <row r="3" spans="1:7" x14ac:dyDescent="0.3">
      <c r="A3" s="1" t="s">
        <v>17</v>
      </c>
      <c r="B3" s="9">
        <v>22000000</v>
      </c>
      <c r="C3" s="5">
        <f>B3+B3*G3</f>
        <v>23760000</v>
      </c>
      <c r="D3" s="5">
        <f>C3+C3*G3</f>
        <v>25660800</v>
      </c>
      <c r="E3" s="5">
        <f>D3+D3*G3</f>
        <v>27713664</v>
      </c>
      <c r="F3" s="5">
        <f t="shared" ref="F3:F5" si="0">SUM(B3:E3)</f>
        <v>99134464</v>
      </c>
      <c r="G3" s="10">
        <v>0.08</v>
      </c>
    </row>
    <row r="4" spans="1:7" x14ac:dyDescent="0.3">
      <c r="A4" s="1" t="s">
        <v>18</v>
      </c>
      <c r="B4" s="5">
        <f>B2-B3</f>
        <v>30500000</v>
      </c>
      <c r="C4" s="5">
        <f>C2-C3</f>
        <v>31365000</v>
      </c>
      <c r="D4" s="5">
        <f t="shared" ref="D4:E4" si="1">D2-D3</f>
        <v>32220450</v>
      </c>
      <c r="E4" s="5">
        <f t="shared" si="1"/>
        <v>33061648.5</v>
      </c>
      <c r="F4" s="5">
        <f t="shared" si="0"/>
        <v>127147098.5</v>
      </c>
      <c r="G4" s="1"/>
    </row>
    <row r="5" spans="1:7" x14ac:dyDescent="0.3">
      <c r="A5" s="1" t="s">
        <v>19</v>
      </c>
      <c r="B5" s="9">
        <v>5400000</v>
      </c>
      <c r="C5" s="5">
        <f>B5+B5*G5</f>
        <v>5724000</v>
      </c>
      <c r="D5" s="5">
        <f>C5+C5*G5</f>
        <v>6067440</v>
      </c>
      <c r="E5" s="5">
        <f>D5+D5*G5</f>
        <v>6431486.4000000004</v>
      </c>
      <c r="F5" s="5">
        <f t="shared" si="0"/>
        <v>23622926.399999999</v>
      </c>
      <c r="G5" s="10">
        <v>0.06</v>
      </c>
    </row>
    <row r="6" spans="1:7" x14ac:dyDescent="0.3">
      <c r="A6" s="1" t="s">
        <v>20</v>
      </c>
      <c r="B6" s="5">
        <f>B4-B5</f>
        <v>25100000</v>
      </c>
      <c r="C6" s="5">
        <f t="shared" ref="C6:E6" si="2">C4-C5</f>
        <v>25641000</v>
      </c>
      <c r="D6" s="5">
        <f t="shared" si="2"/>
        <v>26153010</v>
      </c>
      <c r="E6" s="5">
        <f t="shared" si="2"/>
        <v>26630162.100000001</v>
      </c>
      <c r="F6" s="5">
        <f>SUM(B6:E6)</f>
        <v>103524172.09999999</v>
      </c>
      <c r="G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ACA1-1697-46FB-BC5A-5A94FC989C9E}">
  <dimension ref="A1:G7"/>
  <sheetViews>
    <sheetView zoomScale="170" zoomScaleNormal="170" workbookViewId="0">
      <selection activeCell="B17" sqref="B17"/>
    </sheetView>
  </sheetViews>
  <sheetFormatPr defaultRowHeight="14.4" x14ac:dyDescent="0.3"/>
  <cols>
    <col min="1" max="1" width="13.33203125" customWidth="1"/>
    <col min="2" max="2" width="15.5546875" customWidth="1"/>
    <col min="3" max="3" width="15.88671875" customWidth="1"/>
    <col min="4" max="4" width="15.5546875" customWidth="1"/>
    <col min="5" max="5" width="17.109375" customWidth="1"/>
    <col min="6" max="6" width="18.21875" customWidth="1"/>
    <col min="7" max="7" width="16.33203125" customWidth="1"/>
  </cols>
  <sheetData>
    <row r="1" spans="1:7" x14ac:dyDescent="0.3">
      <c r="A1" s="1"/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3">
      <c r="A2" s="1" t="s">
        <v>12</v>
      </c>
      <c r="B2" s="9">
        <v>52500000</v>
      </c>
      <c r="C2" s="5">
        <f>B2+B2*G2</f>
        <v>61810096.427611895</v>
      </c>
      <c r="D2" s="5">
        <f>C2+C2*G2</f>
        <v>72771200.388393924</v>
      </c>
      <c r="E2" s="5">
        <f>D2+D2*G2</f>
        <v>85676093.583994225</v>
      </c>
      <c r="F2" s="5">
        <f>SUM(B2:E2)</f>
        <v>272757390.40000004</v>
      </c>
      <c r="G2" s="10">
        <v>0.17733517004975036</v>
      </c>
    </row>
    <row r="3" spans="1:7" x14ac:dyDescent="0.3">
      <c r="A3" s="1" t="s">
        <v>17</v>
      </c>
      <c r="B3" s="9">
        <v>22000000</v>
      </c>
      <c r="C3" s="5">
        <f>B3+B3*G3</f>
        <v>23760000</v>
      </c>
      <c r="D3" s="5">
        <f>C3+C3*G3</f>
        <v>25660800</v>
      </c>
      <c r="E3" s="5">
        <f>D3+D3*G3</f>
        <v>27713664</v>
      </c>
      <c r="F3" s="5">
        <f t="shared" ref="F3:F5" si="0">SUM(B3:E3)</f>
        <v>99134464</v>
      </c>
      <c r="G3" s="10">
        <v>0.08</v>
      </c>
    </row>
    <row r="4" spans="1:7" x14ac:dyDescent="0.3">
      <c r="A4" s="1" t="s">
        <v>18</v>
      </c>
      <c r="B4" s="5">
        <f>B2-B3</f>
        <v>30500000</v>
      </c>
      <c r="C4" s="5">
        <f>C2-C3</f>
        <v>38050096.427611895</v>
      </c>
      <c r="D4" s="5">
        <f t="shared" ref="D4:E4" si="1">D2-D3</f>
        <v>47110400.388393924</v>
      </c>
      <c r="E4" s="5">
        <f t="shared" si="1"/>
        <v>57962429.583994225</v>
      </c>
      <c r="F4" s="5">
        <f t="shared" si="0"/>
        <v>173622926.40000004</v>
      </c>
      <c r="G4" s="1"/>
    </row>
    <row r="5" spans="1:7" x14ac:dyDescent="0.3">
      <c r="A5" s="1" t="s">
        <v>19</v>
      </c>
      <c r="B5" s="13">
        <v>5400000</v>
      </c>
      <c r="C5" s="14">
        <f>B5+B5*G5</f>
        <v>5724000</v>
      </c>
      <c r="D5" s="14">
        <f>C5+C5*G5</f>
        <v>6067440</v>
      </c>
      <c r="E5" s="14">
        <f>D5+D5*G5</f>
        <v>6431486.4000000004</v>
      </c>
      <c r="F5" s="14">
        <f t="shared" si="0"/>
        <v>23622926.399999999</v>
      </c>
      <c r="G5" s="10">
        <v>0.06</v>
      </c>
    </row>
    <row r="6" spans="1:7" x14ac:dyDescent="0.3">
      <c r="A6" s="11" t="s">
        <v>20</v>
      </c>
      <c r="B6" s="5">
        <f>B4-B5</f>
        <v>25100000</v>
      </c>
      <c r="C6" s="5">
        <f t="shared" ref="C6:E6" si="2">C4-C5</f>
        <v>32326096.427611895</v>
      </c>
      <c r="D6" s="5">
        <f t="shared" si="2"/>
        <v>41042960.388393924</v>
      </c>
      <c r="E6" s="5">
        <f t="shared" si="2"/>
        <v>51530943.183994226</v>
      </c>
      <c r="F6" s="5">
        <f>SUM(B6:E6)</f>
        <v>150000000.00000006</v>
      </c>
      <c r="G6" s="12"/>
    </row>
    <row r="7" spans="1:7" x14ac:dyDescent="0.3">
      <c r="B7" s="15"/>
      <c r="C7" s="15"/>
      <c r="D7" s="15"/>
      <c r="E7" s="15"/>
      <c r="F7" s="15"/>
    </row>
  </sheetData>
  <pageMargins left="0.7" right="0.7" top="0.75" bottom="0.75" header="0.3" footer="0.3"/>
  <ignoredErrors>
    <ignoredError sqref="C4:E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3716-2CE2-440D-BAF8-BE595B344982}">
  <dimension ref="B2:W14"/>
  <sheetViews>
    <sheetView workbookViewId="0">
      <selection activeCell="E8" sqref="E8"/>
    </sheetView>
  </sheetViews>
  <sheetFormatPr defaultRowHeight="14.4" x14ac:dyDescent="0.3"/>
  <cols>
    <col min="2" max="2" width="21.6640625" customWidth="1"/>
    <col min="3" max="3" width="17.77734375" customWidth="1"/>
    <col min="4" max="23" width="14.21875" bestFit="1" customWidth="1"/>
  </cols>
  <sheetData>
    <row r="2" spans="2:23" x14ac:dyDescent="0.3">
      <c r="B2" t="s">
        <v>27</v>
      </c>
      <c r="C2" s="16">
        <v>5000000</v>
      </c>
    </row>
    <row r="3" spans="2:23" x14ac:dyDescent="0.3">
      <c r="B3" t="s">
        <v>28</v>
      </c>
      <c r="C3" s="2">
        <v>0.05</v>
      </c>
    </row>
    <row r="4" spans="2:23" x14ac:dyDescent="0.3">
      <c r="B4" t="s">
        <v>29</v>
      </c>
      <c r="C4">
        <v>5</v>
      </c>
    </row>
    <row r="8" spans="2:23" x14ac:dyDescent="0.3">
      <c r="B8" t="s">
        <v>30</v>
      </c>
      <c r="C8" s="17">
        <f>PMT(C3,C4*12,-C2)</f>
        <v>264140.92263621185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</row>
    <row r="9" spans="2:23" x14ac:dyDescent="0.3">
      <c r="C9" s="2">
        <v>0.05</v>
      </c>
      <c r="D9" s="18">
        <f t="dataTable" ref="D9:W14" dt2D="1" dtr="1" r1="C4" r2="C3"/>
        <v>564127.05010407709</v>
      </c>
      <c r="E9" s="18">
        <v>362354.50376343506</v>
      </c>
      <c r="F9" s="18">
        <v>302172.28560237651</v>
      </c>
      <c r="G9" s="18">
        <v>276592.15291003976</v>
      </c>
      <c r="H9" s="18">
        <v>264140.92263621185</v>
      </c>
      <c r="I9" s="18">
        <v>257681.63986743597</v>
      </c>
      <c r="J9" s="18">
        <v>254219.96187508057</v>
      </c>
      <c r="K9" s="18">
        <v>252332.38522844447</v>
      </c>
      <c r="L9" s="18">
        <v>251293.4117534603</v>
      </c>
      <c r="M9" s="18">
        <v>250718.57254219215</v>
      </c>
      <c r="N9" s="18">
        <v>250399.61905326822</v>
      </c>
      <c r="O9" s="18">
        <v>250222.36532165241</v>
      </c>
      <c r="P9" s="18">
        <v>250123.77254344002</v>
      </c>
      <c r="Q9" s="18">
        <v>250068.90606516489</v>
      </c>
      <c r="R9" s="18">
        <v>250038.36478930386</v>
      </c>
      <c r="S9" s="18">
        <v>250021.36149748592</v>
      </c>
      <c r="T9" s="18">
        <v>250011.89443070843</v>
      </c>
      <c r="U9" s="18">
        <v>250006.62312444003</v>
      </c>
      <c r="V9" s="18">
        <v>250003.68796021503</v>
      </c>
      <c r="W9" s="18">
        <v>250002.05358081928</v>
      </c>
    </row>
    <row r="10" spans="2:23" x14ac:dyDescent="0.3">
      <c r="C10" s="2">
        <v>0.06</v>
      </c>
      <c r="D10" s="18">
        <v>596385.14690331824</v>
      </c>
      <c r="E10" s="18">
        <v>398395.02491771703</v>
      </c>
      <c r="F10" s="18">
        <v>341974.17413101578</v>
      </c>
      <c r="G10" s="18">
        <v>319488.27463787823</v>
      </c>
      <c r="H10" s="18">
        <v>309378.60758300865</v>
      </c>
      <c r="I10" s="18">
        <v>304588.71955552319</v>
      </c>
      <c r="J10" s="18">
        <v>302263.04070021486</v>
      </c>
      <c r="K10" s="18">
        <v>301120.41039173008</v>
      </c>
      <c r="L10" s="18">
        <v>300555.76553973532</v>
      </c>
      <c r="M10" s="18">
        <v>300275.94129955693</v>
      </c>
      <c r="N10" s="18">
        <v>300137.07095070038</v>
      </c>
      <c r="O10" s="18">
        <v>300068.1044102693</v>
      </c>
      <c r="P10" s="18">
        <v>300033.84194083605</v>
      </c>
      <c r="Q10" s="18">
        <v>300016.81745349127</v>
      </c>
      <c r="R10" s="18">
        <v>300008.35752348485</v>
      </c>
      <c r="S10" s="18">
        <v>300004.15337492345</v>
      </c>
      <c r="T10" s="18">
        <v>300002.0640857176</v>
      </c>
      <c r="U10" s="18">
        <v>300001.02578381519</v>
      </c>
      <c r="V10" s="18">
        <v>300000.50978225301</v>
      </c>
      <c r="W10" s="18">
        <v>300000.25334594527</v>
      </c>
    </row>
    <row r="11" spans="2:23" x14ac:dyDescent="0.3">
      <c r="C11" s="2">
        <v>7.0000000000000007E-2</v>
      </c>
      <c r="D11" s="18">
        <v>629509.9432751023</v>
      </c>
      <c r="E11" s="18">
        <v>435945.10367220233</v>
      </c>
      <c r="F11" s="18">
        <v>383576.54845638317</v>
      </c>
      <c r="G11" s="18">
        <v>364153.47661495989</v>
      </c>
      <c r="H11" s="18">
        <v>356146.12750009727</v>
      </c>
      <c r="I11" s="18">
        <v>352702.56798903644</v>
      </c>
      <c r="J11" s="18">
        <v>351194.84289199248</v>
      </c>
      <c r="K11" s="18">
        <v>350529.5194777149</v>
      </c>
      <c r="L11" s="18">
        <v>350234.91537900263</v>
      </c>
      <c r="M11" s="18">
        <v>350104.26632842992</v>
      </c>
      <c r="N11" s="18">
        <v>350046.28783007181</v>
      </c>
      <c r="O11" s="18">
        <v>350020.5508390172</v>
      </c>
      <c r="P11" s="18">
        <v>350009.12452041905</v>
      </c>
      <c r="Q11" s="18">
        <v>350004.0513374657</v>
      </c>
      <c r="R11" s="18">
        <v>350001.79883070901</v>
      </c>
      <c r="S11" s="18">
        <v>350000.79870006518</v>
      </c>
      <c r="T11" s="18">
        <v>350000.35463193082</v>
      </c>
      <c r="U11" s="18">
        <v>350000.15746072971</v>
      </c>
      <c r="V11" s="18">
        <v>350000.06991442962</v>
      </c>
      <c r="W11" s="18">
        <v>350000.03104283952</v>
      </c>
    </row>
    <row r="12" spans="2:23" x14ac:dyDescent="0.3">
      <c r="C12" s="2">
        <v>0.08</v>
      </c>
      <c r="D12" s="18">
        <v>663475.08462234773</v>
      </c>
      <c r="E12" s="18">
        <v>474889.80801774695</v>
      </c>
      <c r="F12" s="18">
        <v>426723.37038435705</v>
      </c>
      <c r="G12" s="18">
        <v>410201.33009910083</v>
      </c>
      <c r="H12" s="18">
        <v>403989.74381822831</v>
      </c>
      <c r="I12" s="18">
        <v>401574.91158385854</v>
      </c>
      <c r="J12" s="18">
        <v>400623.93799743924</v>
      </c>
      <c r="K12" s="18">
        <v>400247.54157298087</v>
      </c>
      <c r="L12" s="18">
        <v>400098.26550175424</v>
      </c>
      <c r="M12" s="18">
        <v>400039.01680407347</v>
      </c>
      <c r="N12" s="18">
        <v>400015.49319861154</v>
      </c>
      <c r="O12" s="18">
        <v>400006.1524186653</v>
      </c>
      <c r="P12" s="18">
        <v>400002.44318744517</v>
      </c>
      <c r="Q12" s="18">
        <v>400000.97021977673</v>
      </c>
      <c r="R12" s="18">
        <v>400000.38528705883</v>
      </c>
      <c r="S12" s="18">
        <v>400000.15300270327</v>
      </c>
      <c r="T12" s="18">
        <v>400000.06075946457</v>
      </c>
      <c r="U12" s="18">
        <v>400000.02412841714</v>
      </c>
      <c r="V12" s="18">
        <v>400000.0095817261</v>
      </c>
      <c r="W12" s="18">
        <v>400000.0038050352</v>
      </c>
    </row>
    <row r="13" spans="2:23" x14ac:dyDescent="0.3">
      <c r="C13" s="2">
        <v>0.09</v>
      </c>
      <c r="D13" s="18">
        <v>698253.29234751849</v>
      </c>
      <c r="E13" s="18">
        <v>515112.80339506507</v>
      </c>
      <c r="F13" s="18">
        <v>471175.24986628752</v>
      </c>
      <c r="G13" s="18">
        <v>457306.94598161348</v>
      </c>
      <c r="H13" s="18">
        <v>452570.9688533991</v>
      </c>
      <c r="I13" s="18">
        <v>450910.71544995531</v>
      </c>
      <c r="J13" s="18">
        <v>450323.36920425209</v>
      </c>
      <c r="K13" s="18">
        <v>450114.91576231743</v>
      </c>
      <c r="L13" s="18">
        <v>450040.84982106381</v>
      </c>
      <c r="M13" s="18">
        <v>450014.52268028399</v>
      </c>
      <c r="N13" s="18">
        <v>450005.16320975503</v>
      </c>
      <c r="O13" s="18">
        <v>450001.83568678697</v>
      </c>
      <c r="P13" s="18">
        <v>450000.65264868137</v>
      </c>
      <c r="Q13" s="18">
        <v>450000.23203905259</v>
      </c>
      <c r="R13" s="18">
        <v>450000.08249791333</v>
      </c>
      <c r="S13" s="18">
        <v>450000.02933086944</v>
      </c>
      <c r="T13" s="18">
        <v>450000.01042814215</v>
      </c>
      <c r="U13" s="18">
        <v>450000.00370756653</v>
      </c>
      <c r="V13" s="18">
        <v>450000.00131816865</v>
      </c>
      <c r="W13" s="18">
        <v>450000.00046865473</v>
      </c>
    </row>
    <row r="14" spans="2:23" x14ac:dyDescent="0.3">
      <c r="C14" s="2">
        <v>0.1</v>
      </c>
      <c r="D14" s="18">
        <v>733816.57550143672</v>
      </c>
      <c r="E14" s="18">
        <v>556498.88175343908</v>
      </c>
      <c r="F14" s="18">
        <v>516715.31909186667</v>
      </c>
      <c r="G14" s="18">
        <v>505207.3985084829</v>
      </c>
      <c r="H14" s="18">
        <v>501647.54612752044</v>
      </c>
      <c r="I14" s="18">
        <v>500523.78298572102</v>
      </c>
      <c r="J14" s="18">
        <v>500166.77436097828</v>
      </c>
      <c r="K14" s="18">
        <v>500053.12737676222</v>
      </c>
      <c r="L14" s="18">
        <v>500016.92679402244</v>
      </c>
      <c r="M14" s="18">
        <v>500005.39327381505</v>
      </c>
      <c r="N14" s="18">
        <v>500001.71845061588</v>
      </c>
      <c r="O14" s="18">
        <v>500000.54755004274</v>
      </c>
      <c r="P14" s="18">
        <v>500000.1744661876</v>
      </c>
      <c r="Q14" s="18">
        <v>500000.05559029087</v>
      </c>
      <c r="R14" s="18">
        <v>500000.01771277853</v>
      </c>
      <c r="S14" s="18">
        <v>500000.00564383698</v>
      </c>
      <c r="T14" s="18">
        <v>500000.00179830036</v>
      </c>
      <c r="U14" s="18">
        <v>500000.00057299389</v>
      </c>
      <c r="V14" s="18">
        <v>500000.00018257351</v>
      </c>
      <c r="W14" s="18">
        <v>500000.00005817361</v>
      </c>
    </row>
  </sheetData>
  <conditionalFormatting sqref="D9:W14">
    <cfRule type="cellIs" dxfId="0" priority="2" operator="greaterThan">
      <formula>450000</formula>
    </cfRule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Sheet3 (2)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2023-03-02T11:20:09Z</dcterms:created>
  <dcterms:modified xsi:type="dcterms:W3CDTF">2023-03-30T09:26:52Z</dcterms:modified>
</cp:coreProperties>
</file>