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EXCEL\"/>
    </mc:Choice>
  </mc:AlternateContent>
  <bookViews>
    <workbookView xWindow="0" yWindow="0" windowWidth="20490" windowHeight="775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2" l="1"/>
  <c r="S5" i="2"/>
  <c r="S4" i="2"/>
  <c r="S3" i="2"/>
  <c r="S7" i="2"/>
  <c r="S8" i="2"/>
  <c r="S9" i="2"/>
  <c r="S10" i="2"/>
  <c r="S11" i="2"/>
  <c r="S12" i="2"/>
  <c r="S13" i="2"/>
  <c r="S2" i="2"/>
  <c r="J2" i="2"/>
  <c r="R9" i="2"/>
  <c r="R10" i="2"/>
  <c r="R11" i="2"/>
  <c r="R12" i="2"/>
  <c r="R13" i="2"/>
  <c r="R3" i="2"/>
  <c r="R4" i="2"/>
  <c r="R5" i="2"/>
  <c r="R6" i="2"/>
  <c r="R7" i="2"/>
  <c r="R8" i="2"/>
  <c r="R2" i="2"/>
  <c r="P4" i="2"/>
  <c r="P3" i="2"/>
  <c r="Q6" i="2"/>
  <c r="Q5" i="2"/>
  <c r="Q4" i="2"/>
  <c r="Q2" i="2"/>
  <c r="P2" i="2"/>
  <c r="K2" i="2"/>
  <c r="O2" i="2"/>
  <c r="N2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2" i="2"/>
  <c r="K3" i="2"/>
  <c r="K4" i="2"/>
  <c r="K5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<sst xmlns="http://schemas.openxmlformats.org/spreadsheetml/2006/main" count="69" uniqueCount="54">
  <si>
    <t>Order ID</t>
  </si>
  <si>
    <t>Cutomer Name</t>
  </si>
  <si>
    <t>Region</t>
  </si>
  <si>
    <t>Product</t>
  </si>
  <si>
    <t>Quantity</t>
  </si>
  <si>
    <t>Unit Price</t>
  </si>
  <si>
    <t>Order Date</t>
  </si>
  <si>
    <t>Sales Rep</t>
  </si>
  <si>
    <t>John Smith</t>
  </si>
  <si>
    <t>Jane Doe</t>
  </si>
  <si>
    <t>Dave Green</t>
  </si>
  <si>
    <t>Lucy White</t>
  </si>
  <si>
    <t>Peter Black</t>
  </si>
  <si>
    <t>Ama Yellow</t>
  </si>
  <si>
    <t>Mike Purple</t>
  </si>
  <si>
    <t>Sarah Blue</t>
  </si>
  <si>
    <t>Chris Red</t>
  </si>
  <si>
    <t>Emily Green</t>
  </si>
  <si>
    <t>Robert Brown</t>
  </si>
  <si>
    <t>Katie Black</t>
  </si>
  <si>
    <t>North</t>
  </si>
  <si>
    <t>East</t>
  </si>
  <si>
    <t>South</t>
  </si>
  <si>
    <t>West</t>
  </si>
  <si>
    <t>Laptop</t>
  </si>
  <si>
    <t xml:space="preserve">Smartphone </t>
  </si>
  <si>
    <t>Tablet</t>
  </si>
  <si>
    <t>Monitor</t>
  </si>
  <si>
    <t>Keyboard</t>
  </si>
  <si>
    <t>Alice Brown</t>
  </si>
  <si>
    <t>Bob Johnson</t>
  </si>
  <si>
    <t>Charlie Black</t>
  </si>
  <si>
    <t>Eve White</t>
  </si>
  <si>
    <t>Frank Green</t>
  </si>
  <si>
    <t>Grace Blue</t>
  </si>
  <si>
    <t>Hank Purple</t>
  </si>
  <si>
    <t>Ovy Orange</t>
  </si>
  <si>
    <t>Jane Smith</t>
  </si>
  <si>
    <t>John Doe</t>
  </si>
  <si>
    <t>Kate Yellow</t>
  </si>
  <si>
    <t>Lake Cyan</t>
  </si>
  <si>
    <t>Year</t>
  </si>
  <si>
    <t>Max</t>
  </si>
  <si>
    <t>Ex:1 Total Sales</t>
  </si>
  <si>
    <t>Ex:3 Order Month</t>
  </si>
  <si>
    <t>Ex:2 Average</t>
  </si>
  <si>
    <t>Ex:4 Min</t>
  </si>
  <si>
    <t>Ex:5 Count</t>
  </si>
  <si>
    <t>Ex:6 Sum</t>
  </si>
  <si>
    <t xml:space="preserve">Ex:7 </t>
  </si>
  <si>
    <t>Ex:8 Percentage Contribution</t>
  </si>
  <si>
    <t xml:space="preserve">Ex:9 </t>
  </si>
  <si>
    <t>Ex:10 Previous year sales</t>
  </si>
  <si>
    <t>YOY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</si>
</sst>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7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3">
    <dxf>
      <numFmt numFmtId="3" formatCode="#,##0"/>
    </dxf>
    <dxf>
      <numFmt numFmtId="0" formatCode="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topLeftCell="I1" workbookViewId="0">
      <selection activeCell="U2" sqref="U2"/>
    </sheetView>
  </sheetViews>
  <sheetFormatPr defaultRowHeight="15" x14ac:dyDescent="0.25"/>
  <cols>
    <col min="2" max="2" width="14.5703125" bestFit="1" customWidth="1"/>
    <col min="4" max="4" width="12.28515625" bestFit="1" customWidth="1"/>
    <col min="7" max="7" width="10.7109375" bestFit="1" customWidth="1"/>
    <col min="8" max="8" width="12.28515625" bestFit="1" customWidth="1"/>
    <col min="10" max="10" width="14.5703125" bestFit="1" customWidth="1"/>
    <col min="11" max="11" width="12" customWidth="1"/>
    <col min="12" max="12" width="18.42578125" customWidth="1"/>
    <col min="16" max="16" width="10.28515625" bestFit="1" customWidth="1"/>
    <col min="19" max="19" width="27.28515625" bestFit="1" customWidth="1"/>
    <col min="21" max="21" width="23.28515625" bestFit="1" customWidth="1"/>
    <col min="22" max="22" width="11.42578125" bestFit="1" customWidth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5" t="s">
        <v>43</v>
      </c>
      <c r="K1" s="12" t="s">
        <v>45</v>
      </c>
      <c r="L1" s="13" t="s">
        <v>44</v>
      </c>
      <c r="M1" s="11" t="s">
        <v>41</v>
      </c>
      <c r="N1" s="3" t="s">
        <v>46</v>
      </c>
      <c r="O1" s="3" t="s">
        <v>42</v>
      </c>
      <c r="P1" s="9" t="s">
        <v>47</v>
      </c>
      <c r="Q1" s="7" t="s">
        <v>48</v>
      </c>
      <c r="R1" s="17" t="s">
        <v>49</v>
      </c>
      <c r="S1" s="18" t="s">
        <v>50</v>
      </c>
      <c r="T1" t="s">
        <v>51</v>
      </c>
      <c r="U1" t="s">
        <v>52</v>
      </c>
      <c r="V1" t="s">
        <v>53</v>
      </c>
    </row>
    <row r="2" spans="1:22" x14ac:dyDescent="0.25">
      <c r="A2">
        <v>1001</v>
      </c>
      <c r="B2" t="s">
        <v>8</v>
      </c>
      <c r="C2" t="s">
        <v>20</v>
      </c>
      <c r="D2" t="s">
        <v>24</v>
      </c>
      <c r="E2">
        <v>5</v>
      </c>
      <c r="F2">
        <v>1200</v>
      </c>
      <c r="G2" s="1">
        <v>45306</v>
      </c>
      <c r="H2" t="s">
        <v>29</v>
      </c>
      <c r="J2" s="6">
        <f>E2*F2</f>
        <v>6000</v>
      </c>
      <c r="K2" s="14">
        <f>AVERAGEIFS(J2:J13, C2:C13, "North")</f>
        <v>2833.3333333333335</v>
      </c>
      <c r="L2" s="15">
        <v>1</v>
      </c>
      <c r="M2" s="16">
        <f>YEAR(G2:G13)</f>
        <v>2024</v>
      </c>
      <c r="N2" s="4">
        <f>MIN(J2:J13)</f>
        <v>750</v>
      </c>
      <c r="O2" s="4">
        <f>MAX(J2:J13)</f>
        <v>8000</v>
      </c>
      <c r="P2" s="10">
        <f>COUNTIF(H2:H13,"Alice Brown")</f>
        <v>1</v>
      </c>
      <c r="Q2" s="8">
        <f>SUMIF(D2:D13,"Laptop",E2:E13)</f>
        <v>12</v>
      </c>
      <c r="R2" s="17" t="b">
        <f>$J$2:$J$13&gt;5000</f>
        <v>1</v>
      </c>
      <c r="S2" s="18">
        <f>J1:J13/SUM(J1:J13)</f>
        <v>0.13086150490730644</v>
      </c>
    </row>
    <row r="3" spans="1:22" x14ac:dyDescent="0.25">
      <c r="A3">
        <v>1002</v>
      </c>
      <c r="B3" t="s">
        <v>9</v>
      </c>
      <c r="C3" t="s">
        <v>21</v>
      </c>
      <c r="D3" t="s">
        <v>25</v>
      </c>
      <c r="E3">
        <v>10</v>
      </c>
      <c r="F3">
        <v>800</v>
      </c>
      <c r="G3" s="1">
        <v>45332</v>
      </c>
      <c r="H3" t="s">
        <v>30</v>
      </c>
      <c r="J3" s="6">
        <f t="shared" ref="J3:J13" si="0">E3*F3</f>
        <v>8000</v>
      </c>
      <c r="K3" s="14">
        <f>AVERAGEIFS(J2:J13, C2:C13, "East")</f>
        <v>4116.666666666667</v>
      </c>
      <c r="L3" s="15">
        <f>MONTH(G2:G13)</f>
        <v>2</v>
      </c>
      <c r="M3" s="16">
        <f t="shared" ref="M3:M13" si="1">YEAR(G3:G14)</f>
        <v>2024</v>
      </c>
      <c r="P3" s="10">
        <f>COUNTIF(H2:H13,"Bob Johnson")</f>
        <v>1</v>
      </c>
      <c r="Q3" s="8">
        <v>27</v>
      </c>
      <c r="R3" s="17" t="b">
        <f t="shared" ref="R3:R13" si="2">$J$2:$J$13&gt;5000</f>
        <v>1</v>
      </c>
      <c r="S3" s="18">
        <f>J2:J14/SUM(J2:J14)</f>
        <v>0.17448200654307525</v>
      </c>
    </row>
    <row r="4" spans="1:22" x14ac:dyDescent="0.25">
      <c r="A4">
        <v>1003</v>
      </c>
      <c r="B4" t="s">
        <v>10</v>
      </c>
      <c r="C4" t="s">
        <v>22</v>
      </c>
      <c r="D4" t="s">
        <v>26</v>
      </c>
      <c r="E4">
        <v>7</v>
      </c>
      <c r="F4">
        <v>400</v>
      </c>
      <c r="G4" s="1">
        <v>45356</v>
      </c>
      <c r="H4" t="s">
        <v>31</v>
      </c>
      <c r="J4" s="6">
        <f t="shared" si="0"/>
        <v>2800</v>
      </c>
      <c r="K4" s="14">
        <f>AVERAGEIFS(J2:J13, C2:C13, "South")</f>
        <v>4666.666666666667</v>
      </c>
      <c r="L4" s="15">
        <f>MONTH(G3:G14)</f>
        <v>3</v>
      </c>
      <c r="M4" s="16">
        <f t="shared" si="1"/>
        <v>2024</v>
      </c>
      <c r="P4" s="10">
        <f t="shared" ref="P4:P13" si="3">COUNTIF(H3:H14,"Bob Johnson")</f>
        <v>1</v>
      </c>
      <c r="Q4" s="8">
        <f>SUMIF(D2:D13,"Tablet",E2:E13)</f>
        <v>12</v>
      </c>
      <c r="R4" s="17" t="b">
        <f t="shared" si="2"/>
        <v>0</v>
      </c>
      <c r="S4" s="18">
        <f>J3:J15/SUM(J3:J15)</f>
        <v>7.0263488080301126E-2</v>
      </c>
    </row>
    <row r="5" spans="1:22" x14ac:dyDescent="0.25">
      <c r="A5">
        <v>1004</v>
      </c>
      <c r="B5" t="s">
        <v>11</v>
      </c>
      <c r="C5" t="s">
        <v>23</v>
      </c>
      <c r="D5" t="s">
        <v>27</v>
      </c>
      <c r="E5">
        <v>12</v>
      </c>
      <c r="F5">
        <v>150</v>
      </c>
      <c r="G5" s="1">
        <v>45402</v>
      </c>
      <c r="H5" t="s">
        <v>32</v>
      </c>
      <c r="J5" s="6">
        <f t="shared" si="0"/>
        <v>1800</v>
      </c>
      <c r="K5" s="14">
        <f>AVERAGEIFS(J2:J13, C2:C13, "West")</f>
        <v>3666.6666666666665</v>
      </c>
      <c r="L5" s="15">
        <f t="shared" ref="L5:L13" si="4">MONTH(G4:G15)</f>
        <v>4</v>
      </c>
      <c r="M5" s="16">
        <f t="shared" si="1"/>
        <v>2024</v>
      </c>
      <c r="P5" s="10">
        <v>1</v>
      </c>
      <c r="Q5" s="8">
        <f>SUMIF(D2:D13,"Monitor",E2:E13)</f>
        <v>22</v>
      </c>
      <c r="R5" s="17" t="b">
        <f t="shared" si="2"/>
        <v>0</v>
      </c>
      <c r="S5" s="18">
        <f>J4:J16/SUM(J4:J16)</f>
        <v>5.6514913657770803E-2</v>
      </c>
    </row>
    <row r="6" spans="1:22" x14ac:dyDescent="0.25">
      <c r="A6">
        <v>1005</v>
      </c>
      <c r="B6" t="s">
        <v>12</v>
      </c>
      <c r="C6" t="s">
        <v>20</v>
      </c>
      <c r="D6" t="s">
        <v>28</v>
      </c>
      <c r="E6">
        <v>20</v>
      </c>
      <c r="F6">
        <v>50</v>
      </c>
      <c r="G6" s="1">
        <v>45442</v>
      </c>
      <c r="H6" t="s">
        <v>33</v>
      </c>
      <c r="J6" s="6">
        <f t="shared" si="0"/>
        <v>1000</v>
      </c>
      <c r="K6" s="14"/>
      <c r="L6" s="15">
        <f t="shared" si="4"/>
        <v>5</v>
      </c>
      <c r="M6" s="16">
        <f t="shared" si="1"/>
        <v>2024</v>
      </c>
      <c r="P6" s="10">
        <v>1</v>
      </c>
      <c r="Q6" s="8">
        <f>SUMIF(D2:D13,"Keyboard",E2:E13)</f>
        <v>35</v>
      </c>
      <c r="R6" s="17" t="b">
        <f t="shared" si="2"/>
        <v>0</v>
      </c>
      <c r="S6" s="18">
        <f>J5:J17/SUM(J5:J17)</f>
        <v>3.4423407917383818E-2</v>
      </c>
    </row>
    <row r="7" spans="1:22" x14ac:dyDescent="0.25">
      <c r="A7">
        <v>1006</v>
      </c>
      <c r="B7" t="s">
        <v>13</v>
      </c>
      <c r="C7" t="s">
        <v>21</v>
      </c>
      <c r="D7" t="s">
        <v>24</v>
      </c>
      <c r="E7">
        <v>3</v>
      </c>
      <c r="F7">
        <v>1200</v>
      </c>
      <c r="G7" s="1">
        <v>45458</v>
      </c>
      <c r="H7" t="s">
        <v>34</v>
      </c>
      <c r="J7" s="6">
        <f t="shared" si="0"/>
        <v>3600</v>
      </c>
      <c r="L7" s="15">
        <f t="shared" si="4"/>
        <v>6</v>
      </c>
      <c r="M7" s="16">
        <f t="shared" si="1"/>
        <v>2024</v>
      </c>
      <c r="P7" s="10">
        <v>1</v>
      </c>
      <c r="R7" s="17" t="b">
        <f t="shared" si="2"/>
        <v>0</v>
      </c>
      <c r="S7" s="18">
        <f t="shared" ref="S3:S13" si="5">J6:J18/SUM(J6:J18)</f>
        <v>0.13211009174311927</v>
      </c>
    </row>
    <row r="8" spans="1:22" x14ac:dyDescent="0.25">
      <c r="A8">
        <v>1007</v>
      </c>
      <c r="B8" t="s">
        <v>14</v>
      </c>
      <c r="C8" t="s">
        <v>22</v>
      </c>
      <c r="D8" t="s">
        <v>25</v>
      </c>
      <c r="E8">
        <v>8</v>
      </c>
      <c r="F8">
        <v>800</v>
      </c>
      <c r="G8" s="1">
        <v>45474</v>
      </c>
      <c r="H8" t="s">
        <v>35</v>
      </c>
      <c r="J8" s="6">
        <f t="shared" si="0"/>
        <v>6400</v>
      </c>
      <c r="L8" s="15">
        <f t="shared" si="4"/>
        <v>7</v>
      </c>
      <c r="M8" s="16">
        <f t="shared" si="1"/>
        <v>2024</v>
      </c>
      <c r="P8" s="10">
        <v>1</v>
      </c>
      <c r="R8" s="17" t="b">
        <f t="shared" si="2"/>
        <v>1</v>
      </c>
      <c r="S8" s="18">
        <f t="shared" si="5"/>
        <v>0.24380952380952381</v>
      </c>
    </row>
    <row r="9" spans="1:22" x14ac:dyDescent="0.25">
      <c r="A9">
        <v>1008</v>
      </c>
      <c r="B9" t="s">
        <v>15</v>
      </c>
      <c r="C9" t="s">
        <v>23</v>
      </c>
      <c r="D9" t="s">
        <v>26</v>
      </c>
      <c r="E9">
        <v>5</v>
      </c>
      <c r="F9">
        <v>400</v>
      </c>
      <c r="G9" s="1">
        <v>45493</v>
      </c>
      <c r="H9" t="s">
        <v>36</v>
      </c>
      <c r="J9" s="6">
        <f t="shared" si="0"/>
        <v>2000</v>
      </c>
      <c r="L9" s="15">
        <f t="shared" si="4"/>
        <v>7</v>
      </c>
      <c r="M9" s="16">
        <f t="shared" si="1"/>
        <v>2024</v>
      </c>
      <c r="P9" s="10">
        <v>1</v>
      </c>
      <c r="R9" s="17" t="b">
        <f>$J$2:$J$13&gt;5000</f>
        <v>0</v>
      </c>
      <c r="S9" s="18">
        <f t="shared" si="5"/>
        <v>8.8300220750551883E-2</v>
      </c>
    </row>
    <row r="10" spans="1:22" x14ac:dyDescent="0.25">
      <c r="A10">
        <v>1009</v>
      </c>
      <c r="B10" t="s">
        <v>16</v>
      </c>
      <c r="C10" t="s">
        <v>20</v>
      </c>
      <c r="D10" t="s">
        <v>27</v>
      </c>
      <c r="E10">
        <v>10</v>
      </c>
      <c r="F10">
        <v>150</v>
      </c>
      <c r="G10" s="1">
        <v>45519</v>
      </c>
      <c r="H10" t="s">
        <v>37</v>
      </c>
      <c r="J10" s="6">
        <f t="shared" si="0"/>
        <v>1500</v>
      </c>
      <c r="L10" s="15">
        <f t="shared" si="4"/>
        <v>8</v>
      </c>
      <c r="M10" s="16">
        <f t="shared" si="1"/>
        <v>2024</v>
      </c>
      <c r="P10" s="10">
        <v>1</v>
      </c>
      <c r="R10" s="17" t="b">
        <f t="shared" si="2"/>
        <v>0</v>
      </c>
      <c r="S10" s="18">
        <f t="shared" si="5"/>
        <v>9.2307692307692313E-2</v>
      </c>
    </row>
    <row r="11" spans="1:22" x14ac:dyDescent="0.25">
      <c r="A11">
        <v>1010</v>
      </c>
      <c r="B11" t="s">
        <v>17</v>
      </c>
      <c r="C11" t="s">
        <v>21</v>
      </c>
      <c r="D11" t="s">
        <v>28</v>
      </c>
      <c r="E11">
        <v>15</v>
      </c>
      <c r="F11">
        <v>50</v>
      </c>
      <c r="G11" s="1">
        <v>45540</v>
      </c>
      <c r="H11" t="s">
        <v>38</v>
      </c>
      <c r="J11" s="6">
        <f t="shared" si="0"/>
        <v>750</v>
      </c>
      <c r="L11" s="15">
        <f t="shared" si="4"/>
        <v>9</v>
      </c>
      <c r="M11" s="16">
        <f t="shared" si="1"/>
        <v>2024</v>
      </c>
      <c r="P11" s="10">
        <v>1</v>
      </c>
      <c r="R11" s="17" t="b">
        <f t="shared" si="2"/>
        <v>0</v>
      </c>
      <c r="S11" s="18">
        <f t="shared" si="5"/>
        <v>5.2631578947368418E-2</v>
      </c>
    </row>
    <row r="12" spans="1:22" x14ac:dyDescent="0.25">
      <c r="A12">
        <v>1011</v>
      </c>
      <c r="B12" t="s">
        <v>18</v>
      </c>
      <c r="C12" t="s">
        <v>22</v>
      </c>
      <c r="D12" t="s">
        <v>24</v>
      </c>
      <c r="E12">
        <v>4</v>
      </c>
      <c r="F12">
        <v>1200</v>
      </c>
      <c r="G12" s="1">
        <v>45580</v>
      </c>
      <c r="H12" t="s">
        <v>39</v>
      </c>
      <c r="J12" s="6">
        <f t="shared" si="0"/>
        <v>4800</v>
      </c>
      <c r="L12" s="15">
        <f t="shared" si="4"/>
        <v>10</v>
      </c>
      <c r="M12" s="16">
        <f t="shared" si="1"/>
        <v>2024</v>
      </c>
      <c r="P12" s="10">
        <v>1</v>
      </c>
      <c r="R12" s="17" t="b">
        <f t="shared" si="2"/>
        <v>0</v>
      </c>
      <c r="S12" s="18">
        <f t="shared" si="5"/>
        <v>0.37647058823529411</v>
      </c>
    </row>
    <row r="13" spans="1:22" x14ac:dyDescent="0.25">
      <c r="A13">
        <v>1012</v>
      </c>
      <c r="B13" t="s">
        <v>19</v>
      </c>
      <c r="C13" t="s">
        <v>23</v>
      </c>
      <c r="D13" t="s">
        <v>25</v>
      </c>
      <c r="E13">
        <v>9</v>
      </c>
      <c r="F13">
        <v>800</v>
      </c>
      <c r="G13" s="1">
        <v>45606</v>
      </c>
      <c r="H13" t="s">
        <v>40</v>
      </c>
      <c r="J13" s="6">
        <f t="shared" si="0"/>
        <v>7200</v>
      </c>
      <c r="L13" s="15">
        <f t="shared" si="4"/>
        <v>11</v>
      </c>
      <c r="M13" s="16">
        <f t="shared" si="1"/>
        <v>2024</v>
      </c>
      <c r="P13" s="10">
        <v>1</v>
      </c>
      <c r="R13" s="17" t="b">
        <f t="shared" si="2"/>
        <v>1</v>
      </c>
      <c r="S13" s="18">
        <f t="shared" si="5"/>
        <v>0.6</v>
      </c>
    </row>
    <row r="14" spans="1:22" x14ac:dyDescent="0.25">
      <c r="L14" s="15"/>
    </row>
  </sheetData>
  <conditionalFormatting sqref="J1">
    <cfRule type="expression" priority="4">
      <formula>(J2:J13&gt;5000)</formula>
    </cfRule>
    <cfRule type="expression" dxfId="2" priority="3">
      <formula>(J2:J13&gt;5000)</formula>
    </cfRule>
    <cfRule type="expression" dxfId="1" priority="2">
      <formula>$J$2:$J$13&gt;5000</formula>
    </cfRule>
  </conditionalFormatting>
  <conditionalFormatting sqref="J2">
    <cfRule type="expression" dxfId="0" priority="1">
      <formula>$J$2:$J$13&gt;5000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1mscds16</dc:creator>
  <cp:lastModifiedBy>1mscds16</cp:lastModifiedBy>
  <dcterms:created xsi:type="dcterms:W3CDTF">2024-08-03T03:02:30Z</dcterms:created>
  <dcterms:modified xsi:type="dcterms:W3CDTF">2024-08-03T05:34:30Z</dcterms:modified>
</cp:coreProperties>
</file>