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campbr-my.sharepoint.com/personal/g237960_m_unicamp_br/Documents/UNICAMP DRIVE/2023/1S/EQ 502/PROJETO/"/>
    </mc:Choice>
  </mc:AlternateContent>
  <xr:revisionPtr revIDLastSave="1" documentId="8_{88EED4FD-6F17-4E7A-AF88-28A30CBCCA6F}" xr6:coauthVersionLast="47" xr6:coauthVersionMax="47" xr10:uidLastSave="{AEDA128A-CF61-4A6E-B31D-DBC6A13435E0}"/>
  <bookViews>
    <workbookView xWindow="3735" yWindow="510" windowWidth="24555" windowHeight="14040" xr2:uid="{DE5E1FB8-DF57-4FAE-A456-BDB7565C509A}"/>
  </bookViews>
  <sheets>
    <sheet name="Questão 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2" i="1" l="1" a="1"/>
  <c r="E12" i="1" s="1"/>
  <c r="H12" i="1"/>
  <c r="H8" i="1"/>
  <c r="G7" i="1"/>
  <c r="F6" i="1"/>
  <c r="E5" i="1"/>
  <c r="G8" i="1"/>
  <c r="H7" i="1"/>
  <c r="F7" i="1"/>
  <c r="G6" i="1"/>
  <c r="E6" i="1"/>
  <c r="B20" i="1"/>
  <c r="B14" i="1"/>
  <c r="B16" i="1"/>
  <c r="B18" i="1" s="1"/>
  <c r="B13" i="1"/>
  <c r="E15" i="1" l="1"/>
  <c r="E14" i="1"/>
  <c r="E13" i="1"/>
</calcChain>
</file>

<file path=xl/sharedStrings.xml><?xml version="1.0" encoding="utf-8"?>
<sst xmlns="http://schemas.openxmlformats.org/spreadsheetml/2006/main" count="29" uniqueCount="23">
  <si>
    <t>QUESTÃO 1</t>
  </si>
  <si>
    <t>DADOS</t>
  </si>
  <si>
    <t>Reator</t>
  </si>
  <si>
    <t>V (L)</t>
  </si>
  <si>
    <t>k (1/h)</t>
  </si>
  <si>
    <r>
      <t>Q</t>
    </r>
    <r>
      <rPr>
        <vertAlign val="subscript"/>
        <sz val="12"/>
        <color theme="0"/>
        <rFont val="Bahnschrift"/>
        <family val="2"/>
      </rPr>
      <t>32</t>
    </r>
  </si>
  <si>
    <t>Corrente</t>
  </si>
  <si>
    <t>Vazão (L/h)</t>
  </si>
  <si>
    <r>
      <t>Q</t>
    </r>
    <r>
      <rPr>
        <vertAlign val="subscript"/>
        <sz val="12"/>
        <color theme="0"/>
        <rFont val="Bahnschrift"/>
        <family val="2"/>
      </rPr>
      <t>in</t>
    </r>
  </si>
  <si>
    <r>
      <t>Q</t>
    </r>
    <r>
      <rPr>
        <vertAlign val="subscript"/>
        <sz val="12"/>
        <color theme="0"/>
        <rFont val="Bahnschrift"/>
        <family val="2"/>
      </rPr>
      <t>12</t>
    </r>
  </si>
  <si>
    <r>
      <t>Q</t>
    </r>
    <r>
      <rPr>
        <vertAlign val="subscript"/>
        <sz val="12"/>
        <color theme="0"/>
        <rFont val="Bahnschrift"/>
        <family val="2"/>
      </rPr>
      <t>23</t>
    </r>
  </si>
  <si>
    <r>
      <t>Q</t>
    </r>
    <r>
      <rPr>
        <vertAlign val="subscript"/>
        <sz val="12"/>
        <color theme="0"/>
        <rFont val="Bahnschrift"/>
        <family val="2"/>
      </rPr>
      <t>34</t>
    </r>
  </si>
  <si>
    <r>
      <t>Q</t>
    </r>
    <r>
      <rPr>
        <vertAlign val="subscript"/>
        <sz val="12"/>
        <color theme="0"/>
        <rFont val="Bahnschrift"/>
        <family val="2"/>
      </rPr>
      <t>43</t>
    </r>
  </si>
  <si>
    <r>
      <t>Q</t>
    </r>
    <r>
      <rPr>
        <vertAlign val="subscript"/>
        <sz val="12"/>
        <color theme="0"/>
        <rFont val="Bahnschrift"/>
        <family val="2"/>
      </rPr>
      <t>44</t>
    </r>
  </si>
  <si>
    <t>Concentração (mol/L)</t>
  </si>
  <si>
    <t>EE?</t>
  </si>
  <si>
    <r>
      <t>c</t>
    </r>
    <r>
      <rPr>
        <vertAlign val="subscript"/>
        <sz val="12"/>
        <color theme="0"/>
        <rFont val="Bahnschrift"/>
        <family val="2"/>
      </rPr>
      <t>a1</t>
    </r>
  </si>
  <si>
    <r>
      <t>c</t>
    </r>
    <r>
      <rPr>
        <vertAlign val="subscript"/>
        <sz val="12"/>
        <color theme="0"/>
        <rFont val="Bahnschrift"/>
        <family val="2"/>
      </rPr>
      <t>a2</t>
    </r>
  </si>
  <si>
    <r>
      <t>c</t>
    </r>
    <r>
      <rPr>
        <vertAlign val="subscript"/>
        <sz val="12"/>
        <color theme="0"/>
        <rFont val="Bahnschrift"/>
        <family val="2"/>
      </rPr>
      <t>a3</t>
    </r>
  </si>
  <si>
    <r>
      <t>c</t>
    </r>
    <r>
      <rPr>
        <vertAlign val="subscript"/>
        <sz val="12"/>
        <color theme="0"/>
        <rFont val="Bahnschrift"/>
        <family val="2"/>
      </rPr>
      <t>a4</t>
    </r>
  </si>
  <si>
    <t>Matriz A</t>
  </si>
  <si>
    <t>Vetor x</t>
  </si>
  <si>
    <t>Vetor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</si>
</sst>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Bahnschrift"/>
      <family val="2"/>
    </font>
    <font>
      <sz val="12"/>
      <color theme="0"/>
      <name val="Bahnschrift"/>
      <family val="2"/>
    </font>
    <font>
      <sz val="26"/>
      <color theme="0"/>
      <name val="Bahnschrift"/>
      <family val="2"/>
    </font>
    <font>
      <vertAlign val="subscript"/>
      <sz val="12"/>
      <color theme="0"/>
      <name val="Bahnschrift"/>
      <family val="2"/>
    </font>
  </fonts>
  <fills count="1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1" fillId="9" borderId="0" xfId="0" applyFont="1" applyFill="1" applyAlignment="1">
      <alignment horizontal="center" vertical="center"/>
    </xf>
    <xf numFmtId="0" fontId="1" fillId="10" borderId="0" xfId="0" applyFont="1" applyFill="1" applyAlignment="1">
      <alignment horizontal="center" vertical="center"/>
    </xf>
    <xf numFmtId="0" fontId="1" fillId="11" borderId="0" xfId="0" applyFont="1" applyFill="1" applyAlignment="1">
      <alignment horizontal="center" vertical="center"/>
    </xf>
    <xf numFmtId="0" fontId="1" fillId="12" borderId="0" xfId="0" applyFont="1" applyFill="1" applyAlignment="1">
      <alignment horizontal="center" vertical="center"/>
    </xf>
    <xf numFmtId="0" fontId="1" fillId="1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Concentração</a:t>
            </a:r>
            <a:r>
              <a:rPr lang="pt-BR" baseline="0"/>
              <a:t> de A nos reatores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0.12088998250218723"/>
                  <c:y val="-0.7214432050160396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</c:trendlineLbl>
          </c:trendline>
          <c:xVal>
            <c:numRef>
              <c:f>'Questão 1'!$A$6:$A$9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numCache>
            </c:numRef>
          </c:xVal>
          <c:yVal>
            <c:numRef>
              <c:f>'Questão 1'!$E$12:$E$15</c:f>
              <c:numCache>
                <c:formatCode>General</c:formatCode>
                <c:ptCount val="4"/>
                <c:pt idx="0">
                  <c:v>0.84210526315789469</c:v>
                </c:pt>
                <c:pt idx="1">
                  <c:v>0.33821857621286139</c:v>
                </c:pt>
                <c:pt idx="2">
                  <c:v>9.1436998801732866E-2</c:v>
                </c:pt>
                <c:pt idx="3">
                  <c:v>7.6689095769195303E-2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DCD-4467-8F4B-3E50CFA0EF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4190160"/>
        <c:axId val="584196280"/>
      </c:scatterChart>
      <c:valAx>
        <c:axId val="584190160"/>
        <c:scaling>
          <c:orientation val="minMax"/>
          <c:min val="0.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84196280"/>
        <c:crosses val="autoZero"/>
        <c:crossBetween val="midCat"/>
      </c:valAx>
      <c:valAx>
        <c:axId val="584196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841901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19050</xdr:colOff>
      <xdr:row>2</xdr:row>
      <xdr:rowOff>47625</xdr:rowOff>
    </xdr:from>
    <xdr:to>
      <xdr:col>14</xdr:col>
      <xdr:colOff>19050</xdr:colOff>
      <xdr:row>15</xdr:row>
      <xdr:rowOff>161925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884D371F-D158-FA62-7F55-3538E3E4B81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A01C0-BDE1-4D49-8BAB-C79C42175DE6}">
  <dimension ref="A1:O20"/>
  <sheetViews>
    <sheetView tabSelected="1" workbookViewId="0">
      <selection activeCell="P11" sqref="P11"/>
    </sheetView>
  </sheetViews>
  <sheetFormatPr defaultRowHeight="15" x14ac:dyDescent="0.2"/>
  <cols>
    <col min="1" max="1" width="8.88671875" style="1"/>
    <col min="2" max="2" width="10.109375" style="1" bestFit="1" customWidth="1"/>
    <col min="3" max="3" width="18.77734375" style="1" bestFit="1" customWidth="1"/>
    <col min="4" max="16384" width="8.88671875" style="1"/>
  </cols>
  <sheetData>
    <row r="1" spans="1:15" x14ac:dyDescent="0.2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x14ac:dyDescent="0.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4" spans="1:15" x14ac:dyDescent="0.2">
      <c r="A4" s="5" t="s">
        <v>1</v>
      </c>
      <c r="B4" s="5"/>
      <c r="C4" s="5"/>
      <c r="D4" s="3"/>
      <c r="E4" s="10" t="s">
        <v>20</v>
      </c>
      <c r="F4" s="10"/>
      <c r="G4" s="10"/>
      <c r="H4" s="10"/>
    </row>
    <row r="5" spans="1:15" x14ac:dyDescent="0.2">
      <c r="A5" s="6" t="s">
        <v>2</v>
      </c>
      <c r="B5" s="6" t="s">
        <v>3</v>
      </c>
      <c r="C5" s="6" t="s">
        <v>4</v>
      </c>
      <c r="E5" s="11">
        <f>-B13-C6*B6</f>
        <v>-11.875</v>
      </c>
      <c r="F5" s="11">
        <v>0</v>
      </c>
      <c r="G5" s="11">
        <v>0</v>
      </c>
      <c r="H5" s="11">
        <v>0</v>
      </c>
    </row>
    <row r="6" spans="1:15" x14ac:dyDescent="0.2">
      <c r="A6" s="7">
        <v>1</v>
      </c>
      <c r="B6" s="7">
        <v>25</v>
      </c>
      <c r="C6" s="7">
        <v>7.4999999999999997E-2</v>
      </c>
      <c r="E6" s="11">
        <f>B13</f>
        <v>10</v>
      </c>
      <c r="F6" s="11">
        <f>-B14-C7*B7</f>
        <v>-26.25</v>
      </c>
      <c r="G6" s="11">
        <f>B15</f>
        <v>5</v>
      </c>
      <c r="H6" s="11">
        <v>0</v>
      </c>
    </row>
    <row r="7" spans="1:15" x14ac:dyDescent="0.2">
      <c r="A7" s="7">
        <v>2</v>
      </c>
      <c r="B7" s="7">
        <v>75</v>
      </c>
      <c r="C7" s="7">
        <v>0.15</v>
      </c>
      <c r="E7" s="11">
        <v>0</v>
      </c>
      <c r="F7" s="11">
        <f>B14</f>
        <v>15</v>
      </c>
      <c r="G7" s="11">
        <f>-B15-B16-C8*B8</f>
        <v>-58</v>
      </c>
      <c r="H7" s="11">
        <f>B17</f>
        <v>3</v>
      </c>
    </row>
    <row r="8" spans="1:15" x14ac:dyDescent="0.2">
      <c r="A8" s="7">
        <v>3</v>
      </c>
      <c r="B8" s="7">
        <v>100</v>
      </c>
      <c r="C8" s="7">
        <v>0.4</v>
      </c>
      <c r="E8" s="11">
        <v>0</v>
      </c>
      <c r="F8" s="11">
        <v>0</v>
      </c>
      <c r="G8" s="11">
        <f>B16</f>
        <v>13</v>
      </c>
      <c r="H8" s="11">
        <f>-B17-B18-C9*B9</f>
        <v>-15.5</v>
      </c>
    </row>
    <row r="9" spans="1:15" x14ac:dyDescent="0.2">
      <c r="A9" s="7">
        <v>4</v>
      </c>
      <c r="B9" s="7">
        <v>25</v>
      </c>
      <c r="C9" s="7">
        <v>0.1</v>
      </c>
    </row>
    <row r="11" spans="1:15" x14ac:dyDescent="0.2">
      <c r="A11" s="8" t="s">
        <v>6</v>
      </c>
      <c r="B11" s="8" t="s">
        <v>7</v>
      </c>
      <c r="C11" s="8" t="s">
        <v>14</v>
      </c>
      <c r="E11" s="12" t="s">
        <v>21</v>
      </c>
      <c r="H11" s="12" t="s">
        <v>22</v>
      </c>
    </row>
    <row r="12" spans="1:15" ht="18" x14ac:dyDescent="0.2">
      <c r="A12" s="9" t="s">
        <v>8</v>
      </c>
      <c r="B12" s="9">
        <v>10</v>
      </c>
      <c r="C12" s="9">
        <v>1</v>
      </c>
      <c r="E12" s="13">
        <f t="array" ref="E12:E15">MMULT(MINVERSE(E5:H8),H12:H15)</f>
        <v>0.84210526315789469</v>
      </c>
      <c r="F12" s="9" t="s">
        <v>16</v>
      </c>
      <c r="H12" s="13">
        <f>-C12*B12</f>
        <v>-10</v>
      </c>
    </row>
    <row r="13" spans="1:15" ht="18" x14ac:dyDescent="0.2">
      <c r="A13" s="9" t="s">
        <v>9</v>
      </c>
      <c r="B13" s="9">
        <f>B12</f>
        <v>10</v>
      </c>
      <c r="C13" s="9" t="s">
        <v>16</v>
      </c>
      <c r="E13" s="13">
        <v>0.33821857621286139</v>
      </c>
      <c r="F13" s="9" t="s">
        <v>17</v>
      </c>
      <c r="H13" s="13">
        <v>0</v>
      </c>
    </row>
    <row r="14" spans="1:15" ht="18" x14ac:dyDescent="0.2">
      <c r="A14" s="9" t="s">
        <v>10</v>
      </c>
      <c r="B14" s="9">
        <f>B13+B15</f>
        <v>15</v>
      </c>
      <c r="C14" s="9" t="s">
        <v>17</v>
      </c>
      <c r="E14" s="13">
        <v>9.1436998801732866E-2</v>
      </c>
      <c r="F14" s="9" t="s">
        <v>18</v>
      </c>
      <c r="H14" s="13">
        <v>0</v>
      </c>
    </row>
    <row r="15" spans="1:15" ht="18" x14ac:dyDescent="0.2">
      <c r="A15" s="9" t="s">
        <v>5</v>
      </c>
      <c r="B15" s="9">
        <v>5</v>
      </c>
      <c r="C15" s="9" t="s">
        <v>18</v>
      </c>
      <c r="E15" s="13">
        <v>7.6689095769195303E-2</v>
      </c>
      <c r="F15" s="9" t="s">
        <v>19</v>
      </c>
      <c r="H15" s="13">
        <v>0</v>
      </c>
    </row>
    <row r="16" spans="1:15" ht="18" x14ac:dyDescent="0.2">
      <c r="A16" s="9" t="s">
        <v>11</v>
      </c>
      <c r="B16" s="9">
        <f>B17+B14-B15</f>
        <v>13</v>
      </c>
      <c r="C16" s="9" t="s">
        <v>18</v>
      </c>
    </row>
    <row r="17" spans="1:3" ht="18" x14ac:dyDescent="0.2">
      <c r="A17" s="9" t="s">
        <v>12</v>
      </c>
      <c r="B17" s="9">
        <v>3</v>
      </c>
      <c r="C17" s="9" t="s">
        <v>19</v>
      </c>
    </row>
    <row r="18" spans="1:3" ht="18" x14ac:dyDescent="0.2">
      <c r="A18" s="9" t="s">
        <v>13</v>
      </c>
      <c r="B18" s="9">
        <f>B16-B17</f>
        <v>10</v>
      </c>
      <c r="C18" s="9" t="s">
        <v>19</v>
      </c>
    </row>
    <row r="20" spans="1:3" x14ac:dyDescent="0.2">
      <c r="A20" s="4" t="s">
        <v>15</v>
      </c>
      <c r="B20" s="4" t="str">
        <f>IF(B18=B12,"SIM","NÃO")</f>
        <v>SIM</v>
      </c>
    </row>
  </sheetData>
  <mergeCells count="3">
    <mergeCell ref="A1:O2"/>
    <mergeCell ref="A4:C4"/>
    <mergeCell ref="E4:H4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Questão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Gonçalves Silva</dc:creator>
  <cp:lastModifiedBy>Guilherme Gonçalves Silva</cp:lastModifiedBy>
  <dcterms:created xsi:type="dcterms:W3CDTF">2023-05-01T18:09:43Z</dcterms:created>
  <dcterms:modified xsi:type="dcterms:W3CDTF">2023-05-01T18:32:23Z</dcterms:modified>
</cp:coreProperties>
</file>