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24ad9a8e771d5ff8/Área de Trabalho/Programação/Plataforma DIO/Dashboard Xbox/"/>
    </mc:Choice>
  </mc:AlternateContent>
  <xr:revisionPtr revIDLastSave="1135" documentId="8_{59D77395-FD7C-4110-A621-1C90B870ED24}" xr6:coauthVersionLast="47" xr6:coauthVersionMax="47" xr10:uidLastSave="{7DB9A1C6-9562-440C-8792-DEA686B0AF91}"/>
  <bookViews>
    <workbookView xWindow="-120" yWindow="-120" windowWidth="25440" windowHeight="15390" tabRatio="10" activeTab="3" xr2:uid="{28DD5B76-0634-4F87-BE60-8BFA7EF2E23B}"/>
  </bookViews>
  <sheets>
    <sheet name="A̳ssets" sheetId="1" r:id="rId1"/>
    <sheet name="B̳ases" sheetId="2" r:id="rId2"/>
    <sheet name="C̳álculos" sheetId="3" r:id="rId3"/>
    <sheet name="D̳ashboard" sheetId="4" r:id="rId4"/>
  </sheets>
  <definedNames>
    <definedName name="Slicer_Plan_Status_2">#N/A</definedName>
    <definedName name="Slicer_Plan_Status_2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3" l="1"/>
  <c r="E59" i="3"/>
  <c r="D42" i="3"/>
  <c r="D41" i="3"/>
  <c r="D40" i="3"/>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E17" i="3"/>
  <c r="E16" i="3"/>
  <c r="F49" i="3"/>
  <c r="F48" i="3"/>
  <c r="N3" i="2"/>
  <c r="N2" i="2"/>
  <c r="N288" i="2"/>
  <c r="N287"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9" i="2"/>
  <c r="N290" i="2"/>
  <c r="N291" i="2"/>
  <c r="N292" i="2"/>
  <c r="N293" i="2"/>
  <c r="N294" i="2"/>
  <c r="N295" i="2"/>
  <c r="N296" i="2"/>
</calcChain>
</file>

<file path=xl/sharedStrings.xml><?xml version="1.0" encoding="utf-8"?>
<sst xmlns="http://schemas.openxmlformats.org/spreadsheetml/2006/main" count="2056" uniqueCount="339">
  <si>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</si>
  <si>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</si>
  <si>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</si>
  <si>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</si>
  <si>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</si>
  <si>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</si>
  <si>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</si>
  <si>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</si>
  <si>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</si>
  <si>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</si>
  <si>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</si>
  <si>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</si>
  <si>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</si>
  <si>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</si>
  <si>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</si>
  <si>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</si>
  <si>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</si>
  <si>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</si>
  <si>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</si>
  <si>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</si>
  <si>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</si>
  <si>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</si>
  <si>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</si>
  <si>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</si>
  <si>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</si>
  <si>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</si>
  <si>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</si>
  <si>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</si>
  <si>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</si>
  <si>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</si>
  <si>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</si>
  <si>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</si>
  <si>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</si>
  <si>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</si>
  <si>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</si>
  <si>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</si>
  <si>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</si>
  <si>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</si>
  <si>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</si>
  <si>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</si>
  <si>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</si>
  <si>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</si>
  <si>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</si>
  <si>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</si>
  <si>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</si>
  <si>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</si>
  <si>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</si>
  <si>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</si>
  <si>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</si>
  <si>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</si>
  <si>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</si>
  <si>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</si>
  <si>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</si>
  <si>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</si>
  <si>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</si>
  <si>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</si>
  <si>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</si>
  <si>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</si>
  <si>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</si>
  <si>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</si>
  <si>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</si>
  <si>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</si>
  <si>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</si>
  <si>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</si>
  <si>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</si>
  <si>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</si>
  <si>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</si>
  <si>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</si>
  <si>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</si>
  <si>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</si>
  <si>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</si>
  <si>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</si>
  <si>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</si>
  <si>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</si>
  <si>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</si>
  <si>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</si>
  <si>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</si>
  <si>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</si>
  <si>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</si>
  <si>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</si>
  <si>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</si>
  <si>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</si>
  <si>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</si>
  <si>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</si>
  <si>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</si>
  <si>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</si>
  <si>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</si>
  <si>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</si>
  <si>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</si>
  <si>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</si>
  <si>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</si>
  <si>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</si>
  <si>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</si>
  <si>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</si>
  <si>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</si>
  <si>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</si>
  <si>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</si>
  <si>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</si>
  <si>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</si>
  <si>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</si>
  <si>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</si>
  <si>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</si>
  <si>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</si>
  <si>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</si>
  <si>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</si>
  <si>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</si>
  <si>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</si>
  <si>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</si>
  <si>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</si>
  <si>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</si>
  <si>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</si>
  <si>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</si>
  <si>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</si>
  <si>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</si>
  <si>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</si>
  <si>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</si>
  <si>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</si>
  <si>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</si>
  <si>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</si>
  <si>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</si>
  <si>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</si>
  <si>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</si>
  <si>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</si>
  <si>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</si>
  <si>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</si>
  <si>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</si>
  <si>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</si>
  <si>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</si>
  <si>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</si>
  <si>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</si>
  <si>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</si>
  <si>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</si>
  <si>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</si>
  <si>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</si>
  <si>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</si>
  <si>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</si>
  <si>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</si>
  <si>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</si>
  <si>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</si>
  <si>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</si>
  <si>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</si>
  <si>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</si>
  <si>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</si>
  <si>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</si>
  <si>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</si>
  <si>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</si>
  <si>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</si>
  <si>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</si>
  <si>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</si>
  <si>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</si>
  <si>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</si>
  <si>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</si>
  <si>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</si>
  <si>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</si>
  <si>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</si>
  <si>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</si>
  <si>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</si>
  <si>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</si>
  <si>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</si>
  <si>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</si>
  <si>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</si>
  <si>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</si>
  <si>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</si>
  <si>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</si>
  <si>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</si>
  <si>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</si>
  <si>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</si>
  <si>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</si>
  <si>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</si>
  <si>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</si>
  <si>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</si>
  <si>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</si>
  <si>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</si>
  <si>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</si>
  <si>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</si>
  <si>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</si>
  <si>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</si>
  <si>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</si>
  <si>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</si>
  <si>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</si>
  <si>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</si>
  <si>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</si>
  <si>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</si>
  <si>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</si>
  <si>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</si>
  <si>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</si>
  <si>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</si>
  <si>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</si>
  <si>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</si>
  <si>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</si>
  <si>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</si>
  <si>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</si>
  <si>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</si>
  <si>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</si>
  <si>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</si>
  <si>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</si>
  <si>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</si>
  <si>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</si>
  <si>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</si>
  <si>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</si>
  <si>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</si>
  <si>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</si>
  <si>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</si>
  <si>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</si>
  <si>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</si>
  <si>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</si>
  <si>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</si>
  <si>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</si>
  <si>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</si>
  <si>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</si>
  <si>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</si>
  <si>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</si>
  <si>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</si>
  <si>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</si>
  <si>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</si>
  <si>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</si>
  <si>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</si>
  <si>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</si>
  <si>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</si>
  <si>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</si>
  <si>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</si>
  <si>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</si>
  <si>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</si>
  <si>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</si>
  <si>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</si>
  <si>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</si>
  <si>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</si>
  <si>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</si>
  <si>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</si>
  <si>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</si>
  <si>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</si>
  <si>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</si>
  <si>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</si>
  <si>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</si>
  <si>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</si>
  <si>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</si>
  <si>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</si>
  <si>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</si>
  <si>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</si>
  <si>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</si>
  <si>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</si>
  <si>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</si>
  <si>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</si>
  <si>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</si>
  <si>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</si>
  <si>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</si>
  <si>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</si>
  <si>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</si>
  <si>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</si>
  <si>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</si>
  <si>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</si>
  <si>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</si>
  <si>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</si>
  <si>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</si>
  <si>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</si>
  <si>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</si>
  <si>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</si>
  <si>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</si>
  <si>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</si>
  <si>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</si>
  <si>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</si>
  <si>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</si>
  <si>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</si>
  <si>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</si>
  <si>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</si>
  <si>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</si>
  <si>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</si>
  <si>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</si>
  <si>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</si>
  <si>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</si>
  <si>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</si>
  <si>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</si>
  <si>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</si>
  <si>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</si>
  <si>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</si>
  <si>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</si>
  <si>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</si>
  <si>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</si>
  <si>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</si>
  <si>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</si>
  <si>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</si>
  <si>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</si>
  <si>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</si>
  <si>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</si>
  <si>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</si>
  <si>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</si>
  <si>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</si>
  <si>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</si>
  <si>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</si>
  <si>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</si>
  <si>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</si>
  <si>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</si>
  <si>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</si>
  <si>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</si>
  <si>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</si>
  <si>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</si>
  <si>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</si>
  <si>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</si>
  <si>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</si>
  <si>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</si>
  <si>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</si>
  <si>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</si>
  <si>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</si>
  <si>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</si>
  <si>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</si>
  <si>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</si>
  <si>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</si>
  <si>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</si>
  <si>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</si>
  <si>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</si>
  <si>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</si>
  <si>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</si>
  <si>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</si>
  <si>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Visão Geral:</t>
  </si>
  <si>
    <t>Row Labels</t>
  </si>
  <si>
    <t>Grand Total</t>
  </si>
  <si>
    <t>Count of Name</t>
  </si>
  <si>
    <t>Plan Status</t>
  </si>
  <si>
    <t>Active</t>
  </si>
  <si>
    <t>Active - less than 15 days</t>
  </si>
  <si>
    <t>Active - less than 30 days</t>
  </si>
  <si>
    <t>Active - less than 7 days</t>
  </si>
  <si>
    <t>Valor Total das assinaturas ativas pelo tempo restante</t>
  </si>
  <si>
    <t>Sum of Total Value</t>
  </si>
  <si>
    <t>Receita total e média por usuário ativo</t>
  </si>
  <si>
    <t>Average of Total Value2</t>
  </si>
  <si>
    <t>Inactive</t>
  </si>
  <si>
    <t>Receita total e quantidade (%) de assinaturas ativas vs inativas</t>
  </si>
  <si>
    <t>Count of Plan Status</t>
  </si>
  <si>
    <t>Ativo</t>
  </si>
  <si>
    <t>Inativo</t>
  </si>
  <si>
    <t xml:space="preserve"> XBOX GAME PASS SUBSCRIPTIONS SALES</t>
  </si>
  <si>
    <t>Count of Total Value2</t>
  </si>
  <si>
    <t>Plan Status 2</t>
  </si>
  <si>
    <t>(All)</t>
  </si>
  <si>
    <t>Quantidade de Assinantes</t>
  </si>
  <si>
    <t>Big Number1 - Receita total e média por usuário</t>
  </si>
  <si>
    <t>Big Number 2  - Total de Assinantes por plano auto-renovável ou nào</t>
  </si>
  <si>
    <t>Retencao_total_soma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</si>
</sst>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R$-416]\ * #,##0.00_-;\-[$R$-416]\ * #,##0.00_-;_-[$R$-416]\ * &quot;-&quot;??_-;_-@_-"/>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5"/>
      <color rgb="FF22C55E"/>
      <name val="Segoe UI"/>
      <family val="2"/>
    </font>
    <font>
      <b/>
      <sz val="15"/>
      <color theme="3"/>
      <name val="Segoe UI"/>
      <family val="2"/>
    </font>
  </fonts>
  <fills count="11">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4" tint="0.79998168889431442"/>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9" fontId="2" fillId="0" borderId="0" applyFont="0" applyFill="0" applyBorder="0" applyAlignment="0" applyProtection="0"/>
  </cellStyleXfs>
  <cellXfs count="25">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pivotButton="1"/>
    <xf numFmtId="0" fontId="0" fillId="0" borderId="0" xfId="0" applyAlignment="1">
      <alignment horizontal="left"/>
    </xf>
    <xf numFmtId="14" fontId="0" fillId="0" borderId="0" xfId="0" applyNumberFormat="1"/>
    <xf numFmtId="0" fontId="0" fillId="8" borderId="0" xfId="0" applyFill="1"/>
    <xf numFmtId="14" fontId="0" fillId="8" borderId="0" xfId="0" applyNumberFormat="1" applyFill="1"/>
    <xf numFmtId="14" fontId="0" fillId="9" borderId="0" xfId="0" applyNumberFormat="1" applyFill="1"/>
    <xf numFmtId="0" fontId="0" fillId="9" borderId="0" xfId="0" applyFill="1"/>
    <xf numFmtId="0" fontId="0" fillId="10" borderId="0" xfId="0" applyFill="1"/>
    <xf numFmtId="14" fontId="0" fillId="10" borderId="0" xfId="0" applyNumberFormat="1" applyFill="1"/>
    <xf numFmtId="9" fontId="0" fillId="0" borderId="0" xfId="2" applyFont="1"/>
    <xf numFmtId="0" fontId="3" fillId="0" borderId="2" xfId="1" applyFont="1" applyBorder="1" applyAlignment="1">
      <alignment horizontal="left" indent="7"/>
    </xf>
    <xf numFmtId="0" fontId="4" fillId="0" borderId="2" xfId="1" applyFont="1" applyBorder="1"/>
    <xf numFmtId="0" fontId="0" fillId="0" borderId="2" xfId="0" applyBorder="1"/>
    <xf numFmtId="164" fontId="0" fillId="0" borderId="0" xfId="0" applyNumberFormat="1"/>
    <xf numFmtId="0" fontId="0" fillId="0" borderId="0" xfId="0" applyAlignment="1">
      <alignment horizontal="center" vertical="center" wrapText="1"/>
    </xf>
    <xf numFmtId="164" fontId="0" fillId="0" borderId="0" xfId="0" applyNumberFormat="1" applyAlignment="1">
      <alignment horizontal="right"/>
    </xf>
    <xf numFmtId="0" fontId="0" fillId="0" borderId="0" xfId="0" applyNumberFormat="1"/>
  </cellXfs>
  <cellStyles count="3">
    <cellStyle name="Heading 1" xfId="1" builtinId="16"/>
    <cellStyle name="Normal" xfId="0" builtinId="0"/>
    <cellStyle name="Percent" xfId="2" builtinId="5"/>
  </cellStyles>
  <dxfs count="122">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alignment horizontal="right"/>
    </dxf>
    <dxf>
      <numFmt numFmtId="164" formatCode="_-[$R$-416]\ * #,##0.00_-;\-[$R$-416]\ * #,##0.00_-;_-[$R$-416]\ * &quot;-&quot;??_-;_-@_-"/>
    </dxf>
    <dxf>
      <numFmt numFmtId="164" formatCode="_-[$R$-416]\ * #,##0.00_-;\-[$R$-416]\ * #,##0.00_-;_-[$R$-416]\ * &quot;-&quot;??_-;_-@_-"/>
    </dxf>
    <dxf>
      <numFmt numFmtId="0" formatCode="General"/>
      <alignment horizontal="center" vertical="center" textRotation="0" wrapText="1" indent="0" justifyLastLine="0" shrinkToFit="0" readingOrder="0"/>
    </dxf>
    <dxf>
      <font>
        <sz val="10"/>
        <color rgb="FF242424"/>
        <name val="Arial Unicode MS"/>
        <scheme val="none"/>
      </font>
      <numFmt numFmtId="0" formatCode="General"/>
      <alignment horizontal="center" vertical="center" textRotation="0" wrapText="1" indent="0" justifyLastLine="0" shrinkToFit="0" readingOrder="0"/>
      <border diagonalUp="0" diagonalDown="0">
        <left style="medium">
          <color rgb="FF000000"/>
        </left>
        <right style="medium">
          <color rgb="FF000000"/>
        </right>
        <top style="medium">
          <color rgb="FF000000"/>
        </top>
        <bottom style="medium">
          <color rgb="FF00000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d/mm/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left style="thin">
          <color rgb="FFE8E6E9"/>
        </left>
        <right style="thin">
          <color rgb="FFE8E6E9"/>
        </right>
        <top style="thin">
          <color rgb="FFE8E6E9"/>
        </top>
        <bottom style="thin">
          <color rgb="FFE8E6E9"/>
        </bottom>
      </border>
    </dxf>
    <dxf>
      <fill>
        <patternFill>
          <bgColor rgb="FF22C55E"/>
        </patternFill>
      </fill>
      <border>
        <left style="thin">
          <color rgb="FFE8E6E9"/>
        </left>
        <right style="thin">
          <color rgb="FFE8E6E9"/>
        </right>
        <top style="thin">
          <color rgb="FFE8E6E9"/>
        </top>
        <bottom style="thin">
          <color rgb="FFE8E6E9"/>
        </bottom>
      </border>
    </dxf>
  </dxfs>
  <tableStyles count="1" defaultTableStyle="TableStyleMedium2" defaultPivotStyle="PivotStyleLight16">
    <tableStyle name="Slicer Style 1" pivot="0" table="0" count="3" xr9:uid="{63566B7E-9435-48AD-9C07-A8119FD93F81}">
      <tableStyleElement type="wholeTable" dxfId="121"/>
      <tableStyleElement type="headerRow" dxfId="120"/>
    </tableStyle>
  </tableStyles>
  <colors>
    <mruColors>
      <color rgb="FF1FB354"/>
      <color rgb="FF1CA04B"/>
      <color rgb="FFE8E6E9"/>
      <color rgb="FF22C55E"/>
      <color rgb="FF5BF6A8"/>
      <color rgb="FF000000"/>
      <color rgb="FFE0E0E0"/>
      <color rgb="FFEDEDED"/>
      <color rgb="FFF7F8FC"/>
      <color rgb="FF2AE6B1"/>
    </mruColors>
  </colors>
  <extLst>
    <ext xmlns:x14="http://schemas.microsoft.com/office/spreadsheetml/2009/9/main" uri="{46F421CA-312F-682f-3DD2-61675219B42D}">
      <x14:dxfs count="1">
        <dxf>
          <fill>
            <patternFill>
              <bgColor rgb="FF1CA04B"/>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[Dash_Guilherme_Botelho_V2.xlsx]C̳álculos!Receita_por_plano</c:name>
    <c:fmtId val="4"/>
  </c:pivotSource>
  <c:chart>
    <c:autoTitleDeleted val="1"/>
    <c:pivotFmts>
      <c:pivotFmt>
        <c:idx val="0"/>
        <c:spPr>
          <a:solidFill>
            <a:srgbClr val="1CA04B"/>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CA04B"/>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1CA04B"/>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
          <c:w val="0.93888888888888888"/>
          <c:h val="0.92311631909695924"/>
        </c:manualLayout>
      </c:layout>
      <c:barChart>
        <c:barDir val="col"/>
        <c:grouping val="clustered"/>
        <c:varyColors val="0"/>
        <c:ser>
          <c:idx val="0"/>
          <c:order val="0"/>
          <c:tx>
            <c:strRef>
              <c:f>C̳álculos!$C$32</c:f>
              <c:strCache>
                <c:ptCount val="1"/>
                <c:pt idx="0">
                  <c:v>Total</c:v>
                </c:pt>
              </c:strCache>
            </c:strRef>
          </c:tx>
          <c:spPr>
            <a:solidFill>
              <a:srgbClr val="1CA04B"/>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C̳álculos!$B$33:$B$36</c:f>
              <c:strCache>
                <c:ptCount val="3"/>
                <c:pt idx="0">
                  <c:v>Annual</c:v>
                </c:pt>
                <c:pt idx="1">
                  <c:v>Monthly</c:v>
                </c:pt>
                <c:pt idx="2">
                  <c:v>Quarterly</c:v>
                </c:pt>
              </c:strCache>
            </c:strRef>
          </c:cat>
          <c:val>
            <c:numRef>
              <c:f>C̳álculos!$C$33:$C$36</c:f>
              <c:numCache>
                <c:formatCode>_-[$R$-416]\ * #,##0.00_-;\-[$R$-416]\ * #,##0.00_-;_-[$R$-416]\ * "-"??_-;_-@_-</c:formatCode>
                <c:ptCount val="3"/>
                <c:pt idx="0">
                  <c:v>1810</c:v>
                </c:pt>
                <c:pt idx="1">
                  <c:v>3495</c:v>
                </c:pt>
                <c:pt idx="2">
                  <c:v>2328</c:v>
                </c:pt>
              </c:numCache>
            </c:numRef>
          </c:val>
          <c:extLst>
            <c:ext xmlns:c16="http://schemas.microsoft.com/office/drawing/2014/chart" uri="{C3380CC4-5D6E-409C-BE32-E72D297353CC}">
              <c16:uniqueId val="{00000000-6A58-4A28-A8BA-BEDD7F9B4ECD}"/>
            </c:ext>
          </c:extLst>
        </c:ser>
        <c:dLbls>
          <c:dLblPos val="outEnd"/>
          <c:showLegendKey val="0"/>
          <c:showVal val="1"/>
          <c:showCatName val="0"/>
          <c:showSerName val="0"/>
          <c:showPercent val="0"/>
          <c:showBubbleSize val="0"/>
        </c:dLbls>
        <c:gapWidth val="219"/>
        <c:overlap val="-27"/>
        <c:axId val="1045168816"/>
        <c:axId val="1045173616"/>
      </c:barChart>
      <c:catAx>
        <c:axId val="104516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BR"/>
          </a:p>
        </c:txPr>
        <c:crossAx val="1045173616"/>
        <c:crosses val="autoZero"/>
        <c:auto val="1"/>
        <c:lblAlgn val="ctr"/>
        <c:lblOffset val="100"/>
        <c:noMultiLvlLbl val="0"/>
      </c:catAx>
      <c:valAx>
        <c:axId val="1045173616"/>
        <c:scaling>
          <c:orientation val="minMax"/>
        </c:scaling>
        <c:delete val="1"/>
        <c:axPos val="l"/>
        <c:numFmt formatCode="_-[$R$-416]\ * #,##0.00_-;\-[$R$-416]\ * #,##0.00_-;_-[$R$-416]\ * &quot;-&quot;??_-;_-@_-" sourceLinked="1"/>
        <c:majorTickMark val="out"/>
        <c:minorTickMark val="none"/>
        <c:tickLblPos val="nextTo"/>
        <c:crossAx val="1045168816"/>
        <c:crosses val="autoZero"/>
        <c:crossBetween val="between"/>
      </c:valAx>
      <c:spPr>
        <a:noFill/>
        <a:ln w="25400">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6E9"/>
    </a:solidFill>
    <a:ln w="9525" cap="flat" cmpd="sng" algn="ctr">
      <a:noFill/>
      <a:round/>
    </a:ln>
    <a:effectLst/>
  </c:spPr>
  <c:txPr>
    <a:bodyPr/>
    <a:lstStyle/>
    <a:p>
      <a:pPr>
        <a:defRPr sz="1800"/>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[Dash_Guilherme_Botelho_V2.xlsx]C̳álculos!Quantidade_por_plano</c:name>
    <c:fmtId val="7"/>
  </c:pivotSource>
  <c:chart>
    <c:autoTitleDeleted val="1"/>
    <c:pivotFmts>
      <c:pivotFmt>
        <c:idx val="0"/>
        <c:spPr>
          <a:solidFill>
            <a:srgbClr val="1CA0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A0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A04B"/>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C̳álculos!$C$39</c:f>
              <c:strCache>
                <c:ptCount val="1"/>
                <c:pt idx="0">
                  <c:v>Total</c:v>
                </c:pt>
              </c:strCache>
            </c:strRef>
          </c:tx>
          <c:spPr>
            <a:solidFill>
              <a:srgbClr val="1CA04B"/>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C̳álculos!$B$40:$B$43</c:f>
              <c:strCache>
                <c:ptCount val="3"/>
                <c:pt idx="0">
                  <c:v>Annual</c:v>
                </c:pt>
                <c:pt idx="1">
                  <c:v>Monthly</c:v>
                </c:pt>
                <c:pt idx="2">
                  <c:v>Quarterly</c:v>
                </c:pt>
              </c:strCache>
            </c:strRef>
          </c:cat>
          <c:val>
            <c:numRef>
              <c:f>C̳álculos!$C$40:$C$43</c:f>
              <c:numCache>
                <c:formatCode>General</c:formatCode>
                <c:ptCount val="3"/>
                <c:pt idx="0">
                  <c:v>73</c:v>
                </c:pt>
                <c:pt idx="1">
                  <c:v>136</c:v>
                </c:pt>
                <c:pt idx="2">
                  <c:v>86</c:v>
                </c:pt>
              </c:numCache>
            </c:numRef>
          </c:val>
          <c:extLst>
            <c:ext xmlns:c16="http://schemas.microsoft.com/office/drawing/2014/chart" uri="{C3380CC4-5D6E-409C-BE32-E72D297353CC}">
              <c16:uniqueId val="{00000000-1966-420F-A85E-C8123C602E1E}"/>
            </c:ext>
          </c:extLst>
        </c:ser>
        <c:dLbls>
          <c:showLegendKey val="0"/>
          <c:showVal val="0"/>
          <c:showCatName val="0"/>
          <c:showSerName val="0"/>
          <c:showPercent val="0"/>
          <c:showBubbleSize val="0"/>
        </c:dLbls>
        <c:gapWidth val="219"/>
        <c:overlap val="-27"/>
        <c:axId val="1112474736"/>
        <c:axId val="1112480496"/>
      </c:barChart>
      <c:catAx>
        <c:axId val="11124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pt-BR"/>
          </a:p>
        </c:txPr>
        <c:crossAx val="1112480496"/>
        <c:crosses val="autoZero"/>
        <c:auto val="1"/>
        <c:lblAlgn val="ctr"/>
        <c:lblOffset val="100"/>
        <c:noMultiLvlLbl val="0"/>
      </c:catAx>
      <c:valAx>
        <c:axId val="1112480496"/>
        <c:scaling>
          <c:orientation val="minMax"/>
        </c:scaling>
        <c:delete val="1"/>
        <c:axPos val="l"/>
        <c:numFmt formatCode="General" sourceLinked="1"/>
        <c:majorTickMark val="none"/>
        <c:minorTickMark val="none"/>
        <c:tickLblPos val="nextTo"/>
        <c:crossAx val="1112474736"/>
        <c:crosses val="autoZero"/>
        <c:crossBetween val="between"/>
      </c:valAx>
      <c:spPr>
        <a:no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E6E9"/>
    </a:solidFill>
    <a:ln w="9525" cap="flat" cmpd="sng" algn="ctr">
      <a:noFill/>
      <a:round/>
    </a:ln>
    <a:effectLst/>
  </c:spPr>
  <c:txPr>
    <a:bodyPr/>
    <a:lstStyle/>
    <a:p>
      <a:pPr>
        <a:defRPr sz="2000"/>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5</xdr:row>
      <xdr:rowOff>309561</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5</xdr:row>
      <xdr:rowOff>309561</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11</xdr:col>
      <xdr:colOff>304800</xdr:colOff>
      <xdr:row>15</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14</xdr:row>
      <xdr:rowOff>0</xdr:rowOff>
    </xdr:from>
    <xdr:to>
      <xdr:col>13</xdr:col>
      <xdr:colOff>304800</xdr:colOff>
      <xdr:row>15</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68036</xdr:colOff>
      <xdr:row>0</xdr:row>
      <xdr:rowOff>0</xdr:rowOff>
    </xdr:from>
    <xdr:to>
      <xdr:col>2</xdr:col>
      <xdr:colOff>505066</xdr:colOff>
      <xdr:row>3</xdr:row>
      <xdr:rowOff>1291</xdr:rowOff>
    </xdr:to>
    <xdr:pic>
      <xdr:nvPicPr>
        <xdr:cNvPr id="2" name="Imagem 2">
          <a:extLst>
            <a:ext uri="{FF2B5EF4-FFF2-40B4-BE49-F238E27FC236}">
              <a16:creationId xmlns:a16="http://schemas.microsoft.com/office/drawing/2014/main" id="{152EBCE1-5AEF-4F0B-BB17-5D74A8DD21C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426" t="16306" r="72773" b="18469"/>
        <a:stretch/>
      </xdr:blipFill>
      <xdr:spPr>
        <a:xfrm>
          <a:off x="1928813" y="0"/>
          <a:ext cx="675155" cy="793907"/>
        </a:xfrm>
        <a:prstGeom prst="rect">
          <a:avLst/>
        </a:prstGeom>
      </xdr:spPr>
    </xdr:pic>
    <xdr:clientData/>
  </xdr:twoCellAnchor>
  <xdr:twoCellAnchor editAs="absolute">
    <xdr:from>
      <xdr:col>1</xdr:col>
      <xdr:colOff>176891</xdr:colOff>
      <xdr:row>2</xdr:row>
      <xdr:rowOff>222250</xdr:rowOff>
    </xdr:from>
    <xdr:to>
      <xdr:col>9</xdr:col>
      <xdr:colOff>283929</xdr:colOff>
      <xdr:row>4</xdr:row>
      <xdr:rowOff>90494</xdr:rowOff>
    </xdr:to>
    <xdr:sp macro="" textlink="">
      <xdr:nvSpPr>
        <xdr:cNvPr id="3" name="Retângulo 32">
          <a:extLst>
            <a:ext uri="{FF2B5EF4-FFF2-40B4-BE49-F238E27FC236}">
              <a16:creationId xmlns:a16="http://schemas.microsoft.com/office/drawing/2014/main" id="{527ADDE9-E3A8-434F-98E6-B6753E5B1C66}"/>
            </a:ext>
          </a:extLst>
        </xdr:cNvPr>
        <xdr:cNvSpPr/>
      </xdr:nvSpPr>
      <xdr:spPr>
        <a:xfrm>
          <a:off x="2018391" y="762000"/>
          <a:ext cx="4567913" cy="23336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200" b="0" kern="1200">
              <a:solidFill>
                <a:schemeClr val="bg1">
                  <a:lumMod val="50000"/>
                </a:schemeClr>
              </a:solidFill>
            </a:rPr>
            <a:t>Calculation period: 01/01/2024 - 14/03/2025 | Update date: 20/03/25 09:00:00</a:t>
          </a:r>
        </a:p>
      </xdr:txBody>
    </xdr:sp>
    <xdr:clientData/>
  </xdr:twoCellAnchor>
  <xdr:twoCellAnchor>
    <xdr:from>
      <xdr:col>1</xdr:col>
      <xdr:colOff>34016</xdr:colOff>
      <xdr:row>36</xdr:row>
      <xdr:rowOff>86744</xdr:rowOff>
    </xdr:from>
    <xdr:to>
      <xdr:col>14</xdr:col>
      <xdr:colOff>571500</xdr:colOff>
      <xdr:row>55</xdr:row>
      <xdr:rowOff>81643</xdr:rowOff>
    </xdr:to>
    <xdr:grpSp>
      <xdr:nvGrpSpPr>
        <xdr:cNvPr id="103" name="Group 102">
          <a:extLst>
            <a:ext uri="{FF2B5EF4-FFF2-40B4-BE49-F238E27FC236}">
              <a16:creationId xmlns:a16="http://schemas.microsoft.com/office/drawing/2014/main" id="{35B7310D-D68E-A40A-355B-980E4945D30C}"/>
            </a:ext>
          </a:extLst>
        </xdr:cNvPr>
        <xdr:cNvGrpSpPr/>
      </xdr:nvGrpSpPr>
      <xdr:grpSpPr>
        <a:xfrm>
          <a:off x="1875516" y="6611369"/>
          <a:ext cx="7855859" cy="3614399"/>
          <a:chOff x="9844766" y="1284173"/>
          <a:chExt cx="7953377" cy="3614399"/>
        </a:xfrm>
      </xdr:grpSpPr>
      <xdr:sp macro="" textlink="">
        <xdr:nvSpPr>
          <xdr:cNvPr id="44" name="Retângulo: Cantos Arredondados 14">
            <a:extLst>
              <a:ext uri="{FF2B5EF4-FFF2-40B4-BE49-F238E27FC236}">
                <a16:creationId xmlns:a16="http://schemas.microsoft.com/office/drawing/2014/main" id="{8EE25ACF-DFCF-41C6-90F8-0D3E38A00E4A}"/>
              </a:ext>
            </a:extLst>
          </xdr:cNvPr>
          <xdr:cNvSpPr/>
        </xdr:nvSpPr>
        <xdr:spPr>
          <a:xfrm>
            <a:off x="9844766" y="1343962"/>
            <a:ext cx="7939769" cy="3554610"/>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kern="1200"/>
              <a:t>Renewable</a:t>
            </a:r>
          </a:p>
        </xdr:txBody>
      </xdr:sp>
      <xdr:sp macro="" textlink="">
        <xdr:nvSpPr>
          <xdr:cNvPr id="45" name="Retângulo: Cantos Superiores Arredondados 17">
            <a:extLst>
              <a:ext uri="{FF2B5EF4-FFF2-40B4-BE49-F238E27FC236}">
                <a16:creationId xmlns:a16="http://schemas.microsoft.com/office/drawing/2014/main" id="{1452AFCC-888E-4D09-A609-46DA5EA2E04C}"/>
              </a:ext>
            </a:extLst>
          </xdr:cNvPr>
          <xdr:cNvSpPr/>
        </xdr:nvSpPr>
        <xdr:spPr>
          <a:xfrm>
            <a:off x="9844767" y="1284173"/>
            <a:ext cx="7953376" cy="46120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kern="1200">
                <a:latin typeface="Segoe UI" panose="020B0502040204020203" pitchFamily="34" charset="0"/>
                <a:cs typeface="Segoe UI" panose="020B0502040204020203" pitchFamily="34" charset="0"/>
              </a:rPr>
              <a:t>REVENUE PER</a:t>
            </a:r>
            <a:r>
              <a:rPr lang="pt-BR" sz="1600" b="1" kern="1200" baseline="0">
                <a:latin typeface="Segoe UI" panose="020B0502040204020203" pitchFamily="34" charset="0"/>
                <a:cs typeface="Segoe UI" panose="020B0502040204020203" pitchFamily="34" charset="0"/>
              </a:rPr>
              <a:t> PLAN</a:t>
            </a:r>
            <a:endParaRPr lang="pt-BR" sz="1600" b="1" kern="1200">
              <a:latin typeface="Segoe UI" panose="020B0502040204020203" pitchFamily="34" charset="0"/>
              <a:cs typeface="Segoe UI" panose="020B0502040204020203" pitchFamily="34" charset="0"/>
            </a:endParaRPr>
          </a:p>
        </xdr:txBody>
      </xdr:sp>
      <xdr:sp macro="" textlink="">
        <xdr:nvSpPr>
          <xdr:cNvPr id="50" name="TextBox 49">
            <a:extLst>
              <a:ext uri="{FF2B5EF4-FFF2-40B4-BE49-F238E27FC236}">
                <a16:creationId xmlns:a16="http://schemas.microsoft.com/office/drawing/2014/main" id="{F0AC3309-E36E-4BBE-AF66-FAAABF094F18}"/>
              </a:ext>
            </a:extLst>
          </xdr:cNvPr>
          <xdr:cNvSpPr txBox="1"/>
        </xdr:nvSpPr>
        <xdr:spPr>
          <a:xfrm>
            <a:off x="9979138" y="2018960"/>
            <a:ext cx="12139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400" b="1"/>
              <a:t>Annualy</a:t>
            </a:r>
          </a:p>
        </xdr:txBody>
      </xdr:sp>
      <xdr:sp macro="" textlink="">
        <xdr:nvSpPr>
          <xdr:cNvPr id="52" name="TextBox 51">
            <a:extLst>
              <a:ext uri="{FF2B5EF4-FFF2-40B4-BE49-F238E27FC236}">
                <a16:creationId xmlns:a16="http://schemas.microsoft.com/office/drawing/2014/main" id="{CB020056-7446-4E61-81C0-6740A8F6C432}"/>
              </a:ext>
            </a:extLst>
          </xdr:cNvPr>
          <xdr:cNvSpPr txBox="1"/>
        </xdr:nvSpPr>
        <xdr:spPr>
          <a:xfrm>
            <a:off x="9979138" y="2742860"/>
            <a:ext cx="138371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400" b="1"/>
              <a:t>Quarterly</a:t>
            </a:r>
          </a:p>
        </xdr:txBody>
      </xdr:sp>
      <xdr:sp macro="" textlink="">
        <xdr:nvSpPr>
          <xdr:cNvPr id="53" name="TextBox 52">
            <a:extLst>
              <a:ext uri="{FF2B5EF4-FFF2-40B4-BE49-F238E27FC236}">
                <a16:creationId xmlns:a16="http://schemas.microsoft.com/office/drawing/2014/main" id="{92602B0E-16A8-462E-8931-EC9F00F53321}"/>
              </a:ext>
            </a:extLst>
          </xdr:cNvPr>
          <xdr:cNvSpPr txBox="1"/>
        </xdr:nvSpPr>
        <xdr:spPr>
          <a:xfrm>
            <a:off x="9979138" y="3466760"/>
            <a:ext cx="121219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400" b="1"/>
              <a:t>Monthly</a:t>
            </a:r>
          </a:p>
        </xdr:txBody>
      </xdr:sp>
      <xdr:sp macro="" textlink="">
        <xdr:nvSpPr>
          <xdr:cNvPr id="54" name="TextBox 53">
            <a:extLst>
              <a:ext uri="{FF2B5EF4-FFF2-40B4-BE49-F238E27FC236}">
                <a16:creationId xmlns:a16="http://schemas.microsoft.com/office/drawing/2014/main" id="{97DED3B0-D870-442F-AA8B-DC488C3FDBDB}"/>
              </a:ext>
            </a:extLst>
          </xdr:cNvPr>
          <xdr:cNvSpPr txBox="1"/>
        </xdr:nvSpPr>
        <xdr:spPr>
          <a:xfrm>
            <a:off x="9979138" y="4190661"/>
            <a:ext cx="81778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pt-BR" sz="2400" b="1">
                <a:solidFill>
                  <a:schemeClr val="tx1">
                    <a:lumMod val="65000"/>
                    <a:lumOff val="35000"/>
                  </a:schemeClr>
                </a:solidFill>
                <a:latin typeface="+mn-lt"/>
                <a:ea typeface="+mn-ea"/>
                <a:cs typeface="+mn-cs"/>
              </a:rPr>
              <a:t>Total</a:t>
            </a:r>
          </a:p>
        </xdr:txBody>
      </xdr:sp>
      <xdr:sp macro="" textlink="">
        <xdr:nvSpPr>
          <xdr:cNvPr id="58" name="TextBox 57">
            <a:extLst>
              <a:ext uri="{FF2B5EF4-FFF2-40B4-BE49-F238E27FC236}">
                <a16:creationId xmlns:a16="http://schemas.microsoft.com/office/drawing/2014/main" id="{80094FDD-9C25-4867-9E1D-03DB00240955}"/>
              </a:ext>
            </a:extLst>
          </xdr:cNvPr>
          <xdr:cNvSpPr txBox="1"/>
        </xdr:nvSpPr>
        <xdr:spPr>
          <a:xfrm>
            <a:off x="13048757" y="1861749"/>
            <a:ext cx="8342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200" b="1"/>
              <a:t>Value (R$)</a:t>
            </a:r>
          </a:p>
        </xdr:txBody>
      </xdr:sp>
      <xdr:sp macro="" textlink="">
        <xdr:nvSpPr>
          <xdr:cNvPr id="59" name="TextBox 58">
            <a:extLst>
              <a:ext uri="{FF2B5EF4-FFF2-40B4-BE49-F238E27FC236}">
                <a16:creationId xmlns:a16="http://schemas.microsoft.com/office/drawing/2014/main" id="{FBAC04F3-E7BB-4B79-86C8-A5FFDF818267}"/>
              </a:ext>
            </a:extLst>
          </xdr:cNvPr>
          <xdr:cNvSpPr txBox="1"/>
        </xdr:nvSpPr>
        <xdr:spPr>
          <a:xfrm>
            <a:off x="15408106" y="1861749"/>
            <a:ext cx="5725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200" b="1"/>
              <a:t>Count</a:t>
            </a:r>
          </a:p>
        </xdr:txBody>
      </xdr:sp>
      <xdr:sp macro="" textlink="">
        <xdr:nvSpPr>
          <xdr:cNvPr id="60" name="TextBox 59">
            <a:extLst>
              <a:ext uri="{FF2B5EF4-FFF2-40B4-BE49-F238E27FC236}">
                <a16:creationId xmlns:a16="http://schemas.microsoft.com/office/drawing/2014/main" id="{6535671F-8C62-444A-9CAD-E825C547D479}"/>
              </a:ext>
            </a:extLst>
          </xdr:cNvPr>
          <xdr:cNvSpPr txBox="1"/>
        </xdr:nvSpPr>
        <xdr:spPr>
          <a:xfrm>
            <a:off x="16597398" y="1861749"/>
            <a:ext cx="111793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200" b="1"/>
              <a:t>Percentage(%)</a:t>
            </a:r>
          </a:p>
        </xdr:txBody>
      </xdr:sp>
      <xdr:sp macro="" textlink="C̳álculos!C33">
        <xdr:nvSpPr>
          <xdr:cNvPr id="61" name="Retângulo: Cantos Arredondados 15">
            <a:extLst>
              <a:ext uri="{FF2B5EF4-FFF2-40B4-BE49-F238E27FC236}">
                <a16:creationId xmlns:a16="http://schemas.microsoft.com/office/drawing/2014/main" id="{2AAD094E-9898-4F36-A089-BD05FA16C16D}"/>
              </a:ext>
            </a:extLst>
          </xdr:cNvPr>
          <xdr:cNvSpPr/>
        </xdr:nvSpPr>
        <xdr:spPr>
          <a:xfrm>
            <a:off x="12300175" y="2128717"/>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95ABAFF1-708E-41B7-9E1E-4B818AEBAC77}" type="TxLink">
              <a:rPr lang="en-US" sz="3600" b="0" i="0" u="none" strike="noStrike" kern="1200">
                <a:solidFill>
                  <a:srgbClr val="22C55E"/>
                </a:solidFill>
                <a:latin typeface="Aptos Narrow"/>
                <a:ea typeface="+mn-ea"/>
                <a:cs typeface="+mn-cs"/>
              </a:rPr>
              <a:pPr marL="0" indent="0" algn="l"/>
              <a:t> R$ 1.810,00 </a:t>
            </a:fld>
            <a:endParaRPr lang="pt-BR" sz="3600" b="0" i="0" u="none" strike="noStrike" kern="1200">
              <a:solidFill>
                <a:srgbClr val="22C55E"/>
              </a:solidFill>
              <a:latin typeface="Aptos Narrow"/>
              <a:ea typeface="+mn-ea"/>
              <a:cs typeface="+mn-cs"/>
            </a:endParaRPr>
          </a:p>
        </xdr:txBody>
      </xdr:sp>
      <xdr:sp macro="" textlink="C̳álculos!C34">
        <xdr:nvSpPr>
          <xdr:cNvPr id="62" name="Retângulo: Cantos Arredondados 15">
            <a:extLst>
              <a:ext uri="{FF2B5EF4-FFF2-40B4-BE49-F238E27FC236}">
                <a16:creationId xmlns:a16="http://schemas.microsoft.com/office/drawing/2014/main" id="{DB1D52D3-ACDC-460E-A2C1-B85F1CDA356E}"/>
              </a:ext>
            </a:extLst>
          </xdr:cNvPr>
          <xdr:cNvSpPr/>
        </xdr:nvSpPr>
        <xdr:spPr>
          <a:xfrm>
            <a:off x="12300175" y="2730153"/>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684D8C7-E910-499C-A273-080A8791A9C0}" type="TxLink">
              <a:rPr lang="en-US" sz="3600" b="0" i="0" u="none" strike="noStrike" kern="1200">
                <a:solidFill>
                  <a:srgbClr val="22C55E"/>
                </a:solidFill>
                <a:latin typeface="Aptos Narrow"/>
                <a:ea typeface="+mn-ea"/>
                <a:cs typeface="+mn-cs"/>
              </a:rPr>
              <a:pPr marL="0" indent="0" algn="l"/>
              <a:t> R$ 3.495,00 </a:t>
            </a:fld>
            <a:endParaRPr lang="pt-BR" sz="3600" b="0" i="0" u="none" strike="noStrike" kern="1200">
              <a:solidFill>
                <a:srgbClr val="22C55E"/>
              </a:solidFill>
              <a:latin typeface="Aptos Narrow"/>
              <a:ea typeface="+mn-ea"/>
              <a:cs typeface="+mn-cs"/>
            </a:endParaRPr>
          </a:p>
        </xdr:txBody>
      </xdr:sp>
      <xdr:sp macro="" textlink="C̳álculos!C35">
        <xdr:nvSpPr>
          <xdr:cNvPr id="63" name="Retângulo: Cantos Arredondados 15">
            <a:extLst>
              <a:ext uri="{FF2B5EF4-FFF2-40B4-BE49-F238E27FC236}">
                <a16:creationId xmlns:a16="http://schemas.microsoft.com/office/drawing/2014/main" id="{3962D9BF-12F1-490E-8B6C-7FC2D322D6FC}"/>
              </a:ext>
            </a:extLst>
          </xdr:cNvPr>
          <xdr:cNvSpPr/>
        </xdr:nvSpPr>
        <xdr:spPr>
          <a:xfrm>
            <a:off x="12300175" y="3481267"/>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8C67B9C3-12BA-4474-87D1-52B53C642E84}" type="TxLink">
              <a:rPr lang="en-US" sz="3600" b="0" i="0" u="none" strike="noStrike" kern="1200">
                <a:solidFill>
                  <a:srgbClr val="22C55E"/>
                </a:solidFill>
                <a:latin typeface="Aptos Narrow"/>
                <a:ea typeface="+mn-ea"/>
                <a:cs typeface="+mn-cs"/>
              </a:rPr>
              <a:pPr marL="0" indent="0" algn="l"/>
              <a:t> R$ 2.328,00 </a:t>
            </a:fld>
            <a:endParaRPr lang="pt-BR" sz="3600" b="0" i="0" u="none" strike="noStrike" kern="1200">
              <a:solidFill>
                <a:srgbClr val="22C55E"/>
              </a:solidFill>
              <a:latin typeface="Aptos Narrow"/>
              <a:ea typeface="+mn-ea"/>
              <a:cs typeface="+mn-cs"/>
            </a:endParaRPr>
          </a:p>
        </xdr:txBody>
      </xdr:sp>
      <xdr:sp macro="" textlink="C̳álculos!C36">
        <xdr:nvSpPr>
          <xdr:cNvPr id="64" name="Retângulo: Cantos Arredondados 15">
            <a:extLst>
              <a:ext uri="{FF2B5EF4-FFF2-40B4-BE49-F238E27FC236}">
                <a16:creationId xmlns:a16="http://schemas.microsoft.com/office/drawing/2014/main" id="{DEB231E8-36D2-4739-B2C2-6A07C0B7D029}"/>
              </a:ext>
            </a:extLst>
          </xdr:cNvPr>
          <xdr:cNvSpPr/>
        </xdr:nvSpPr>
        <xdr:spPr>
          <a:xfrm>
            <a:off x="12300175" y="4191560"/>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876C4E52-DD96-40BF-8DD2-A3D2A97DA6C3}" type="TxLink">
              <a:rPr lang="en-US" sz="3600" b="0" i="0" u="none" strike="noStrike" kern="1200">
                <a:solidFill>
                  <a:schemeClr val="tx1">
                    <a:lumMod val="65000"/>
                    <a:lumOff val="35000"/>
                  </a:schemeClr>
                </a:solidFill>
                <a:latin typeface="Aptos Narrow"/>
                <a:ea typeface="+mn-ea"/>
                <a:cs typeface="+mn-cs"/>
              </a:rPr>
              <a:pPr marL="0" indent="0" algn="l"/>
              <a:t> R$ 7.633,00 </a:t>
            </a:fld>
            <a:endParaRPr lang="pt-BR" sz="3600" b="0" i="0" u="none" strike="noStrike" kern="1200">
              <a:solidFill>
                <a:schemeClr val="tx1">
                  <a:lumMod val="65000"/>
                  <a:lumOff val="35000"/>
                </a:schemeClr>
              </a:solidFill>
              <a:latin typeface="Aptos Narrow"/>
              <a:ea typeface="+mn-ea"/>
              <a:cs typeface="+mn-cs"/>
            </a:endParaRPr>
          </a:p>
        </xdr:txBody>
      </xdr:sp>
      <xdr:sp macro="" textlink="C̳álculos!D33">
        <xdr:nvSpPr>
          <xdr:cNvPr id="65" name="Retângulo: Cantos Arredondados 15">
            <a:extLst>
              <a:ext uri="{FF2B5EF4-FFF2-40B4-BE49-F238E27FC236}">
                <a16:creationId xmlns:a16="http://schemas.microsoft.com/office/drawing/2014/main" id="{4CA4A383-2D2F-4A48-9994-AEB3FF6BD12D}"/>
              </a:ext>
            </a:extLst>
          </xdr:cNvPr>
          <xdr:cNvSpPr/>
        </xdr:nvSpPr>
        <xdr:spPr>
          <a:xfrm>
            <a:off x="15073886" y="2169538"/>
            <a:ext cx="111918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09F8564-7865-4CED-9BA8-9FF7119F5C0D}"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sp macro="" textlink="C̳álculos!D34">
        <xdr:nvSpPr>
          <xdr:cNvPr id="66" name="Retângulo: Cantos Arredondados 15">
            <a:extLst>
              <a:ext uri="{FF2B5EF4-FFF2-40B4-BE49-F238E27FC236}">
                <a16:creationId xmlns:a16="http://schemas.microsoft.com/office/drawing/2014/main" id="{383482B0-66FC-4D09-9A69-B12A8901A681}"/>
              </a:ext>
            </a:extLst>
          </xdr:cNvPr>
          <xdr:cNvSpPr/>
        </xdr:nvSpPr>
        <xdr:spPr>
          <a:xfrm>
            <a:off x="15073886" y="2843545"/>
            <a:ext cx="111918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03A55F8-AE3D-4247-AA79-704CF2E8E809}"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sp macro="" textlink="C̳álculos!D35">
        <xdr:nvSpPr>
          <xdr:cNvPr id="67" name="Retângulo: Cantos Arredondados 15">
            <a:extLst>
              <a:ext uri="{FF2B5EF4-FFF2-40B4-BE49-F238E27FC236}">
                <a16:creationId xmlns:a16="http://schemas.microsoft.com/office/drawing/2014/main" id="{C4A13AB0-E2A4-4D17-8FF9-86BD2F8F3F3A}"/>
              </a:ext>
            </a:extLst>
          </xdr:cNvPr>
          <xdr:cNvSpPr/>
        </xdr:nvSpPr>
        <xdr:spPr>
          <a:xfrm>
            <a:off x="15073886" y="3517552"/>
            <a:ext cx="111918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29D74ED-A8E0-410E-8C28-F540D6092DFF}"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sp macro="" textlink="C̳álculos!D36">
        <xdr:nvSpPr>
          <xdr:cNvPr id="68" name="Retângulo: Cantos Arredondados 15">
            <a:extLst>
              <a:ext uri="{FF2B5EF4-FFF2-40B4-BE49-F238E27FC236}">
                <a16:creationId xmlns:a16="http://schemas.microsoft.com/office/drawing/2014/main" id="{2F6D8794-1D4F-46F8-8782-94549A0F6E3D}"/>
              </a:ext>
            </a:extLst>
          </xdr:cNvPr>
          <xdr:cNvSpPr/>
        </xdr:nvSpPr>
        <xdr:spPr>
          <a:xfrm>
            <a:off x="15046672" y="4191560"/>
            <a:ext cx="111918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5AEE7FB-080E-4E7B-98BA-556D243E1EC2}"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sp macro="" textlink="C̳álculos!D40">
        <xdr:nvSpPr>
          <xdr:cNvPr id="69" name="Retângulo: Cantos Arredondados 15">
            <a:extLst>
              <a:ext uri="{FF2B5EF4-FFF2-40B4-BE49-F238E27FC236}">
                <a16:creationId xmlns:a16="http://schemas.microsoft.com/office/drawing/2014/main" id="{4CDF3635-B050-45EE-A16B-F30BB783F53A}"/>
              </a:ext>
            </a:extLst>
          </xdr:cNvPr>
          <xdr:cNvSpPr/>
        </xdr:nvSpPr>
        <xdr:spPr>
          <a:xfrm>
            <a:off x="16448029" y="2155931"/>
            <a:ext cx="1213928"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E934BBD-08D5-435A-842C-196152788272}" type="TxLink">
              <a:rPr lang="en-US" sz="3600" b="0" i="0" u="none" strike="noStrike" kern="1200">
                <a:solidFill>
                  <a:srgbClr val="22C55E"/>
                </a:solidFill>
                <a:latin typeface="Aptos Narrow"/>
                <a:ea typeface="+mn-ea"/>
                <a:cs typeface="+mn-cs"/>
              </a:rPr>
              <a:pPr marL="0" indent="0" algn="ctr"/>
              <a:t>25%</a:t>
            </a:fld>
            <a:endParaRPr lang="pt-BR" sz="3600" b="0" i="0" u="none" strike="noStrike" kern="1200">
              <a:solidFill>
                <a:srgbClr val="22C55E"/>
              </a:solidFill>
              <a:latin typeface="Aptos Narrow"/>
              <a:ea typeface="+mn-ea"/>
              <a:cs typeface="+mn-cs"/>
            </a:endParaRPr>
          </a:p>
        </xdr:txBody>
      </xdr:sp>
      <xdr:sp macro="" textlink="C̳álculos!D41">
        <xdr:nvSpPr>
          <xdr:cNvPr id="70" name="Retângulo: Cantos Arredondados 15">
            <a:extLst>
              <a:ext uri="{FF2B5EF4-FFF2-40B4-BE49-F238E27FC236}">
                <a16:creationId xmlns:a16="http://schemas.microsoft.com/office/drawing/2014/main" id="{76735FC7-DCEC-496D-99BC-C15060AC120B}"/>
              </a:ext>
            </a:extLst>
          </xdr:cNvPr>
          <xdr:cNvSpPr/>
        </xdr:nvSpPr>
        <xdr:spPr>
          <a:xfrm>
            <a:off x="16448029" y="2743760"/>
            <a:ext cx="1213928"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E22C166-61C7-4A77-99CB-B4A852CFA998}" type="TxLink">
              <a:rPr lang="en-US" sz="3600" b="0" i="0" u="none" strike="noStrike" kern="1200">
                <a:solidFill>
                  <a:srgbClr val="22C55E"/>
                </a:solidFill>
                <a:latin typeface="Aptos Narrow"/>
                <a:ea typeface="+mn-ea"/>
                <a:cs typeface="+mn-cs"/>
              </a:rPr>
              <a:pPr marL="0" indent="0" algn="ctr"/>
              <a:t>46%</a:t>
            </a:fld>
            <a:endParaRPr lang="pt-BR" sz="3600" b="0" i="0" u="none" strike="noStrike" kern="1200">
              <a:solidFill>
                <a:srgbClr val="22C55E"/>
              </a:solidFill>
              <a:latin typeface="Aptos Narrow"/>
              <a:ea typeface="+mn-ea"/>
              <a:cs typeface="+mn-cs"/>
            </a:endParaRPr>
          </a:p>
        </xdr:txBody>
      </xdr:sp>
      <xdr:sp macro="" textlink="C̳álculos!D42">
        <xdr:nvSpPr>
          <xdr:cNvPr id="71" name="Retângulo: Cantos Arredondados 15">
            <a:extLst>
              <a:ext uri="{FF2B5EF4-FFF2-40B4-BE49-F238E27FC236}">
                <a16:creationId xmlns:a16="http://schemas.microsoft.com/office/drawing/2014/main" id="{F5280FCE-9851-4460-87B8-C7B2BD325234}"/>
              </a:ext>
            </a:extLst>
          </xdr:cNvPr>
          <xdr:cNvSpPr/>
        </xdr:nvSpPr>
        <xdr:spPr>
          <a:xfrm>
            <a:off x="16448029" y="3413232"/>
            <a:ext cx="1213928"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BA10C5D-B42A-42E8-A1DB-B2999709BEF6}" type="TxLink">
              <a:rPr lang="en-US" sz="3600" b="0" i="0" u="none" strike="noStrike" kern="1200">
                <a:solidFill>
                  <a:srgbClr val="22C55E"/>
                </a:solidFill>
                <a:latin typeface="Aptos Narrow"/>
                <a:ea typeface="+mn-ea"/>
                <a:cs typeface="+mn-cs"/>
              </a:rPr>
              <a:pPr marL="0" indent="0" algn="ctr"/>
              <a:t>29%</a:t>
            </a:fld>
            <a:endParaRPr lang="pt-BR" sz="3600" b="0" i="0" u="none" strike="noStrike" kern="1200">
              <a:solidFill>
                <a:srgbClr val="22C55E"/>
              </a:solidFill>
              <a:latin typeface="Aptos Narrow"/>
              <a:ea typeface="+mn-ea"/>
              <a:cs typeface="+mn-cs"/>
            </a:endParaRPr>
          </a:p>
        </xdr:txBody>
      </xdr:sp>
    </xdr:grpSp>
    <xdr:clientData/>
  </xdr:twoCellAnchor>
  <xdr:twoCellAnchor editAs="absolute">
    <xdr:from>
      <xdr:col>25</xdr:col>
      <xdr:colOff>446029</xdr:colOff>
      <xdr:row>23</xdr:row>
      <xdr:rowOff>54988</xdr:rowOff>
    </xdr:from>
    <xdr:to>
      <xdr:col>27</xdr:col>
      <xdr:colOff>435314</xdr:colOff>
      <xdr:row>25</xdr:row>
      <xdr:rowOff>126167</xdr:rowOff>
    </xdr:to>
    <xdr:sp macro="" textlink="C̳álculos!E36">
      <xdr:nvSpPr>
        <xdr:cNvPr id="72" name="Retângulo: Cantos Arredondados 15">
          <a:extLst>
            <a:ext uri="{FF2B5EF4-FFF2-40B4-BE49-F238E27FC236}">
              <a16:creationId xmlns:a16="http://schemas.microsoft.com/office/drawing/2014/main" id="{4F82B75E-AA54-4DC7-AF31-A554333A929F}"/>
            </a:ext>
          </a:extLst>
        </xdr:cNvPr>
        <xdr:cNvSpPr/>
      </xdr:nvSpPr>
      <xdr:spPr>
        <a:xfrm>
          <a:off x="16448029" y="4109917"/>
          <a:ext cx="1213928"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8C09BD8-B9F4-490E-A602-B9E76142385D}"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clientData/>
  </xdr:twoCellAnchor>
  <xdr:twoCellAnchor>
    <xdr:from>
      <xdr:col>1</xdr:col>
      <xdr:colOff>37419</xdr:colOff>
      <xdr:row>18</xdr:row>
      <xdr:rowOff>80198</xdr:rowOff>
    </xdr:from>
    <xdr:to>
      <xdr:col>14</xdr:col>
      <xdr:colOff>602988</xdr:colOff>
      <xdr:row>32</xdr:row>
      <xdr:rowOff>122463</xdr:rowOff>
    </xdr:to>
    <xdr:sp macro="" textlink="">
      <xdr:nvSpPr>
        <xdr:cNvPr id="4" name="Retângulo: Cantos Arredondados 14">
          <a:extLst>
            <a:ext uri="{FF2B5EF4-FFF2-40B4-BE49-F238E27FC236}">
              <a16:creationId xmlns:a16="http://schemas.microsoft.com/office/drawing/2014/main" id="{8B581628-8B11-476A-902D-93BD2D2F5B67}"/>
            </a:ext>
          </a:extLst>
        </xdr:cNvPr>
        <xdr:cNvSpPr/>
      </xdr:nvSpPr>
      <xdr:spPr>
        <a:xfrm>
          <a:off x="1878919" y="3175823"/>
          <a:ext cx="7883944" cy="2709265"/>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kern="1200"/>
            <a:t>Renewable</a:t>
          </a:r>
        </a:p>
      </xdr:txBody>
    </xdr:sp>
    <xdr:clientData/>
  </xdr:twoCellAnchor>
  <xdr:twoCellAnchor>
    <xdr:from>
      <xdr:col>1</xdr:col>
      <xdr:colOff>37419</xdr:colOff>
      <xdr:row>18</xdr:row>
      <xdr:rowOff>20410</xdr:rowOff>
    </xdr:from>
    <xdr:to>
      <xdr:col>14</xdr:col>
      <xdr:colOff>602988</xdr:colOff>
      <xdr:row>20</xdr:row>
      <xdr:rowOff>100613</xdr:rowOff>
    </xdr:to>
    <xdr:sp macro="" textlink="">
      <xdr:nvSpPr>
        <xdr:cNvPr id="5" name="Retângulo: Cantos Superiores Arredondados 17">
          <a:extLst>
            <a:ext uri="{FF2B5EF4-FFF2-40B4-BE49-F238E27FC236}">
              <a16:creationId xmlns:a16="http://schemas.microsoft.com/office/drawing/2014/main" id="{04388FAB-0E99-4C39-A466-75728383AAEA}"/>
            </a:ext>
          </a:extLst>
        </xdr:cNvPr>
        <xdr:cNvSpPr/>
      </xdr:nvSpPr>
      <xdr:spPr>
        <a:xfrm>
          <a:off x="1878919" y="3116035"/>
          <a:ext cx="7883944" cy="46120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kern="1200">
              <a:latin typeface="Segoe UI" panose="020B0502040204020203" pitchFamily="34" charset="0"/>
              <a:cs typeface="Segoe UI" panose="020B0502040204020203" pitchFamily="34" charset="0"/>
            </a:rPr>
            <a:t>TOTAL SUBSCRIPTIONS</a:t>
          </a:r>
        </a:p>
      </xdr:txBody>
    </xdr:sp>
    <xdr:clientData/>
  </xdr:twoCellAnchor>
  <xdr:twoCellAnchor>
    <xdr:from>
      <xdr:col>10</xdr:col>
      <xdr:colOff>396714</xdr:colOff>
      <xdr:row>22</xdr:row>
      <xdr:rowOff>53627</xdr:rowOff>
    </xdr:from>
    <xdr:to>
      <xdr:col>12</xdr:col>
      <xdr:colOff>507176</xdr:colOff>
      <xdr:row>24</xdr:row>
      <xdr:rowOff>124806</xdr:rowOff>
    </xdr:to>
    <xdr:sp macro="" textlink="C̳álculos!C60">
      <xdr:nvSpPr>
        <xdr:cNvPr id="6" name="Retângulo: Cantos Arredondados 15">
          <a:extLst>
            <a:ext uri="{FF2B5EF4-FFF2-40B4-BE49-F238E27FC236}">
              <a16:creationId xmlns:a16="http://schemas.microsoft.com/office/drawing/2014/main" id="{1F503250-A879-4F55-B805-17C05DD9966B}"/>
            </a:ext>
          </a:extLst>
        </xdr:cNvPr>
        <xdr:cNvSpPr/>
      </xdr:nvSpPr>
      <xdr:spPr>
        <a:xfrm>
          <a:off x="7302339" y="3911252"/>
          <a:ext cx="1158212"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5794411-C3AC-40C9-B6E7-84DB932B5E2D}" type="TxLink">
            <a:rPr lang="en-US" sz="3600" b="0" i="0" u="none" strike="noStrike" kern="1200">
              <a:solidFill>
                <a:srgbClr val="22C55E"/>
              </a:solidFill>
              <a:latin typeface="Aptos Narrow"/>
              <a:ea typeface="+mn-ea"/>
              <a:cs typeface="+mn-cs"/>
            </a:rPr>
            <a:pPr marL="0" indent="0" algn="ctr"/>
            <a:t>142</a:t>
          </a:fld>
          <a:endParaRPr lang="pt-BR" sz="3600" b="0" i="0" u="none" strike="noStrike" kern="1200">
            <a:solidFill>
              <a:srgbClr val="22C55E"/>
            </a:solidFill>
            <a:latin typeface="Aptos Narrow"/>
            <a:ea typeface="+mn-ea"/>
            <a:cs typeface="+mn-cs"/>
          </a:endParaRPr>
        </a:p>
      </xdr:txBody>
    </xdr:sp>
    <xdr:clientData/>
  </xdr:twoCellAnchor>
  <xdr:twoCellAnchor>
    <xdr:from>
      <xdr:col>1</xdr:col>
      <xdr:colOff>49741</xdr:colOff>
      <xdr:row>22</xdr:row>
      <xdr:rowOff>11181</xdr:rowOff>
    </xdr:from>
    <xdr:to>
      <xdr:col>5</xdr:col>
      <xdr:colOff>386205</xdr:colOff>
      <xdr:row>24</xdr:row>
      <xdr:rowOff>98194</xdr:rowOff>
    </xdr:to>
    <xdr:sp macro="" textlink="">
      <xdr:nvSpPr>
        <xdr:cNvPr id="10" name="TextBox 9">
          <a:extLst>
            <a:ext uri="{FF2B5EF4-FFF2-40B4-BE49-F238E27FC236}">
              <a16:creationId xmlns:a16="http://schemas.microsoft.com/office/drawing/2014/main" id="{CEAB76EC-6600-354D-2363-B5566374D0BD}"/>
            </a:ext>
          </a:extLst>
        </xdr:cNvPr>
        <xdr:cNvSpPr txBox="1"/>
      </xdr:nvSpPr>
      <xdr:spPr>
        <a:xfrm>
          <a:off x="1891241" y="3868806"/>
          <a:ext cx="238433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2400" b="1"/>
            <a:t>Auto-Renewable</a:t>
          </a:r>
        </a:p>
      </xdr:txBody>
    </xdr:sp>
    <xdr:clientData/>
  </xdr:twoCellAnchor>
  <xdr:twoCellAnchor>
    <xdr:from>
      <xdr:col>1</xdr:col>
      <xdr:colOff>47276</xdr:colOff>
      <xdr:row>25</xdr:row>
      <xdr:rowOff>129827</xdr:rowOff>
    </xdr:from>
    <xdr:to>
      <xdr:col>5</xdr:col>
      <xdr:colOff>383740</xdr:colOff>
      <xdr:row>28</xdr:row>
      <xdr:rowOff>26340</xdr:rowOff>
    </xdr:to>
    <xdr:sp macro="" textlink="">
      <xdr:nvSpPr>
        <xdr:cNvPr id="12" name="TextBox 11">
          <a:extLst>
            <a:ext uri="{FF2B5EF4-FFF2-40B4-BE49-F238E27FC236}">
              <a16:creationId xmlns:a16="http://schemas.microsoft.com/office/drawing/2014/main" id="{83F1D150-7055-4BEA-B7FD-B93304FAC7DB}"/>
            </a:ext>
          </a:extLst>
        </xdr:cNvPr>
        <xdr:cNvSpPr txBox="1"/>
      </xdr:nvSpPr>
      <xdr:spPr>
        <a:xfrm>
          <a:off x="1888776" y="4558952"/>
          <a:ext cx="238433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2400" b="1"/>
            <a:t>Not</a:t>
          </a:r>
          <a:r>
            <a:rPr lang="pt-BR" sz="2400" b="1" baseline="0"/>
            <a:t> auto</a:t>
          </a:r>
          <a:endParaRPr lang="pt-BR" sz="2400" b="1"/>
        </a:p>
      </xdr:txBody>
    </xdr:sp>
    <xdr:clientData/>
  </xdr:twoCellAnchor>
  <xdr:twoCellAnchor>
    <xdr:from>
      <xdr:col>10</xdr:col>
      <xdr:colOff>396714</xdr:colOff>
      <xdr:row>25</xdr:row>
      <xdr:rowOff>154413</xdr:rowOff>
    </xdr:from>
    <xdr:to>
      <xdr:col>12</xdr:col>
      <xdr:colOff>507176</xdr:colOff>
      <xdr:row>28</xdr:row>
      <xdr:rowOff>35092</xdr:rowOff>
    </xdr:to>
    <xdr:sp macro="" textlink="C̳álculos!C59">
      <xdr:nvSpPr>
        <xdr:cNvPr id="13" name="Retângulo: Cantos Arredondados 15">
          <a:extLst>
            <a:ext uri="{FF2B5EF4-FFF2-40B4-BE49-F238E27FC236}">
              <a16:creationId xmlns:a16="http://schemas.microsoft.com/office/drawing/2014/main" id="{CD2831F0-F73A-4713-BE87-D711EF3FFC4B}"/>
            </a:ext>
          </a:extLst>
        </xdr:cNvPr>
        <xdr:cNvSpPr/>
      </xdr:nvSpPr>
      <xdr:spPr>
        <a:xfrm>
          <a:off x="7302339" y="4583538"/>
          <a:ext cx="1158212"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6758671-65BC-42A9-8B29-D102C543DDDD}" type="TxLink">
            <a:rPr lang="en-US" sz="3600" b="0" i="0" u="none" strike="noStrike" kern="1200">
              <a:solidFill>
                <a:srgbClr val="22C55E"/>
              </a:solidFill>
              <a:latin typeface="Aptos Narrow"/>
              <a:ea typeface="+mn-ea"/>
              <a:cs typeface="+mn-cs"/>
            </a:rPr>
            <a:pPr marL="0" indent="0" algn="ctr"/>
            <a:t>153</a:t>
          </a:fld>
          <a:endParaRPr lang="pt-BR" sz="3600" b="0" i="0" u="none" strike="noStrike" kern="1200">
            <a:solidFill>
              <a:srgbClr val="22C55E"/>
            </a:solidFill>
            <a:latin typeface="Aptos Narrow"/>
            <a:ea typeface="+mn-ea"/>
            <a:cs typeface="+mn-cs"/>
          </a:endParaRPr>
        </a:p>
      </xdr:txBody>
    </xdr:sp>
    <xdr:clientData/>
  </xdr:twoCellAnchor>
  <xdr:twoCellAnchor>
    <xdr:from>
      <xdr:col>13</xdr:col>
      <xdr:colOff>31886</xdr:colOff>
      <xdr:row>22</xdr:row>
      <xdr:rowOff>53627</xdr:rowOff>
    </xdr:from>
    <xdr:to>
      <xdr:col>15</xdr:col>
      <xdr:colOff>81643</xdr:colOff>
      <xdr:row>24</xdr:row>
      <xdr:rowOff>124806</xdr:rowOff>
    </xdr:to>
    <xdr:sp macro="" textlink="C̳álculos!E60">
      <xdr:nvSpPr>
        <xdr:cNvPr id="16" name="Retângulo: Cantos Arredondados 15">
          <a:extLst>
            <a:ext uri="{FF2B5EF4-FFF2-40B4-BE49-F238E27FC236}">
              <a16:creationId xmlns:a16="http://schemas.microsoft.com/office/drawing/2014/main" id="{CA6D7E4F-8243-42FE-B546-220E0233FC1E}"/>
            </a:ext>
          </a:extLst>
        </xdr:cNvPr>
        <xdr:cNvSpPr/>
      </xdr:nvSpPr>
      <xdr:spPr>
        <a:xfrm>
          <a:off x="8588511" y="3911252"/>
          <a:ext cx="125625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15D81E3-2EA5-4D0A-BE87-2C113DED8A5D}" type="TxLink">
            <a:rPr lang="en-US" sz="3600" b="0" i="0" u="none" strike="noStrike" kern="1200">
              <a:solidFill>
                <a:srgbClr val="22C55E"/>
              </a:solidFill>
              <a:latin typeface="Aptos Narrow"/>
              <a:ea typeface="+mn-ea"/>
              <a:cs typeface="+mn-cs"/>
            </a:rPr>
            <a:pPr marL="0" indent="0" algn="ctr"/>
            <a:t>47%</a:t>
          </a:fld>
          <a:endParaRPr lang="pt-BR" sz="3600" b="0" i="0" u="none" strike="noStrike" kern="1200">
            <a:solidFill>
              <a:srgbClr val="22C55E"/>
            </a:solidFill>
            <a:latin typeface="Aptos Narrow"/>
            <a:ea typeface="+mn-ea"/>
            <a:cs typeface="+mn-cs"/>
          </a:endParaRPr>
        </a:p>
      </xdr:txBody>
    </xdr:sp>
    <xdr:clientData/>
  </xdr:twoCellAnchor>
  <xdr:twoCellAnchor>
    <xdr:from>
      <xdr:col>13</xdr:col>
      <xdr:colOff>31886</xdr:colOff>
      <xdr:row>25</xdr:row>
      <xdr:rowOff>154413</xdr:rowOff>
    </xdr:from>
    <xdr:to>
      <xdr:col>15</xdr:col>
      <xdr:colOff>81643</xdr:colOff>
      <xdr:row>28</xdr:row>
      <xdr:rowOff>35092</xdr:rowOff>
    </xdr:to>
    <xdr:sp macro="" textlink="C̳álculos!E59">
      <xdr:nvSpPr>
        <xdr:cNvPr id="17" name="Retângulo: Cantos Arredondados 15">
          <a:extLst>
            <a:ext uri="{FF2B5EF4-FFF2-40B4-BE49-F238E27FC236}">
              <a16:creationId xmlns:a16="http://schemas.microsoft.com/office/drawing/2014/main" id="{15EDDC54-D63F-4F72-A9AE-D83C305E35D9}"/>
            </a:ext>
          </a:extLst>
        </xdr:cNvPr>
        <xdr:cNvSpPr/>
      </xdr:nvSpPr>
      <xdr:spPr>
        <a:xfrm>
          <a:off x="8588511" y="4583538"/>
          <a:ext cx="125625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78D9E43-A316-4B38-BB17-6FE14453F71C}" type="TxLink">
            <a:rPr lang="en-US" sz="3600" b="0" i="0" u="none" strike="noStrike" kern="1200">
              <a:solidFill>
                <a:srgbClr val="22C55E"/>
              </a:solidFill>
              <a:latin typeface="Aptos Narrow"/>
              <a:ea typeface="+mn-ea"/>
              <a:cs typeface="+mn-cs"/>
            </a:rPr>
            <a:pPr marL="0" indent="0" algn="ctr"/>
            <a:t>53%</a:t>
          </a:fld>
          <a:endParaRPr lang="pt-BR" sz="3600" b="0" i="0" u="none" strike="noStrike" kern="1200">
            <a:solidFill>
              <a:srgbClr val="22C55E"/>
            </a:solidFill>
            <a:latin typeface="Aptos Narrow"/>
            <a:ea typeface="+mn-ea"/>
            <a:cs typeface="+mn-cs"/>
          </a:endParaRPr>
        </a:p>
      </xdr:txBody>
    </xdr:sp>
    <xdr:clientData/>
  </xdr:twoCellAnchor>
  <xdr:twoCellAnchor>
    <xdr:from>
      <xdr:col>5</xdr:col>
      <xdr:colOff>540779</xdr:colOff>
      <xdr:row>22</xdr:row>
      <xdr:rowOff>53627</xdr:rowOff>
    </xdr:from>
    <xdr:to>
      <xdr:col>10</xdr:col>
      <xdr:colOff>270568</xdr:colOff>
      <xdr:row>24</xdr:row>
      <xdr:rowOff>124806</xdr:rowOff>
    </xdr:to>
    <xdr:sp macro="" textlink="C̳álculos!D60">
      <xdr:nvSpPr>
        <xdr:cNvPr id="23" name="Retângulo: Cantos Arredondados 15">
          <a:extLst>
            <a:ext uri="{FF2B5EF4-FFF2-40B4-BE49-F238E27FC236}">
              <a16:creationId xmlns:a16="http://schemas.microsoft.com/office/drawing/2014/main" id="{67C6AFDB-1934-4E2D-A653-CE19A7406476}"/>
            </a:ext>
          </a:extLst>
        </xdr:cNvPr>
        <xdr:cNvSpPr/>
      </xdr:nvSpPr>
      <xdr:spPr>
        <a:xfrm>
          <a:off x="4430154" y="3911252"/>
          <a:ext cx="2746039"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082CEC1D-D783-4646-93C8-97702FA52556}" type="TxLink">
            <a:rPr lang="en-US" sz="3600" b="0" i="0" u="none" strike="noStrike" kern="1200">
              <a:solidFill>
                <a:srgbClr val="22C55E"/>
              </a:solidFill>
              <a:latin typeface="Aptos Narrow"/>
              <a:ea typeface="+mn-ea"/>
              <a:cs typeface="+mn-cs"/>
            </a:rPr>
            <a:pPr marL="0" indent="0" algn="l"/>
            <a:t> R$ 3.614,00 </a:t>
          </a:fld>
          <a:endParaRPr lang="pt-BR" sz="3600" b="0" i="0" u="none" strike="noStrike" kern="1200">
            <a:solidFill>
              <a:srgbClr val="22C55E"/>
            </a:solidFill>
            <a:latin typeface="Aptos Narrow"/>
            <a:ea typeface="+mn-ea"/>
            <a:cs typeface="+mn-cs"/>
          </a:endParaRPr>
        </a:p>
      </xdr:txBody>
    </xdr:sp>
    <xdr:clientData/>
  </xdr:twoCellAnchor>
  <xdr:twoCellAnchor>
    <xdr:from>
      <xdr:col>5</xdr:col>
      <xdr:colOff>540779</xdr:colOff>
      <xdr:row>25</xdr:row>
      <xdr:rowOff>154413</xdr:rowOff>
    </xdr:from>
    <xdr:to>
      <xdr:col>10</xdr:col>
      <xdr:colOff>270568</xdr:colOff>
      <xdr:row>28</xdr:row>
      <xdr:rowOff>35092</xdr:rowOff>
    </xdr:to>
    <xdr:sp macro="" textlink="C̳álculos!D59">
      <xdr:nvSpPr>
        <xdr:cNvPr id="24" name="Retângulo: Cantos Arredondados 15">
          <a:extLst>
            <a:ext uri="{FF2B5EF4-FFF2-40B4-BE49-F238E27FC236}">
              <a16:creationId xmlns:a16="http://schemas.microsoft.com/office/drawing/2014/main" id="{8E0B9910-67C1-472E-A246-CEC150E65891}"/>
            </a:ext>
          </a:extLst>
        </xdr:cNvPr>
        <xdr:cNvSpPr/>
      </xdr:nvSpPr>
      <xdr:spPr>
        <a:xfrm>
          <a:off x="4430154" y="4583538"/>
          <a:ext cx="2746039"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355AC17D-223A-46DA-B201-6A1318E94126}" type="TxLink">
            <a:rPr lang="en-US" sz="3600" b="0" i="0" u="none" strike="noStrike" kern="1200">
              <a:solidFill>
                <a:srgbClr val="22C55E"/>
              </a:solidFill>
              <a:latin typeface="Aptos Narrow"/>
              <a:ea typeface="+mn-ea"/>
              <a:cs typeface="+mn-cs"/>
            </a:rPr>
            <a:pPr marL="0" indent="0" algn="l"/>
            <a:t> R$ 4.019,00 </a:t>
          </a:fld>
          <a:endParaRPr lang="pt-BR" sz="3600" b="0" i="0" u="none" strike="noStrike" kern="1200">
            <a:solidFill>
              <a:srgbClr val="22C55E"/>
            </a:solidFill>
            <a:latin typeface="Aptos Narrow"/>
            <a:ea typeface="+mn-ea"/>
            <a:cs typeface="+mn-cs"/>
          </a:endParaRPr>
        </a:p>
      </xdr:txBody>
    </xdr:sp>
    <xdr:clientData/>
  </xdr:twoCellAnchor>
  <xdr:twoCellAnchor>
    <xdr:from>
      <xdr:col>7</xdr:col>
      <xdr:colOff>273014</xdr:colOff>
      <xdr:row>20</xdr:row>
      <xdr:rowOff>155754</xdr:rowOff>
    </xdr:from>
    <xdr:to>
      <xdr:col>8</xdr:col>
      <xdr:colOff>533055</xdr:colOff>
      <xdr:row>22</xdr:row>
      <xdr:rowOff>54959</xdr:rowOff>
    </xdr:to>
    <xdr:sp macro="" textlink="">
      <xdr:nvSpPr>
        <xdr:cNvPr id="30" name="TextBox 29">
          <a:extLst>
            <a:ext uri="{FF2B5EF4-FFF2-40B4-BE49-F238E27FC236}">
              <a16:creationId xmlns:a16="http://schemas.microsoft.com/office/drawing/2014/main" id="{7CA862F6-A58F-4ECC-9483-2299059D7D7C}"/>
            </a:ext>
          </a:extLst>
        </xdr:cNvPr>
        <xdr:cNvSpPr txBox="1"/>
      </xdr:nvSpPr>
      <xdr:spPr>
        <a:xfrm>
          <a:off x="5368889" y="3632379"/>
          <a:ext cx="86329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200" b="1"/>
            <a:t>Value (R$)</a:t>
          </a:r>
        </a:p>
      </xdr:txBody>
    </xdr:sp>
    <xdr:clientData/>
  </xdr:twoCellAnchor>
  <xdr:twoCellAnchor>
    <xdr:from>
      <xdr:col>11</xdr:col>
      <xdr:colOff>76323</xdr:colOff>
      <xdr:row>20</xdr:row>
      <xdr:rowOff>155754</xdr:rowOff>
    </xdr:from>
    <xdr:to>
      <xdr:col>12</xdr:col>
      <xdr:colOff>224316</xdr:colOff>
      <xdr:row>22</xdr:row>
      <xdr:rowOff>54959</xdr:rowOff>
    </xdr:to>
    <xdr:sp macro="" textlink="">
      <xdr:nvSpPr>
        <xdr:cNvPr id="31" name="TextBox 30">
          <a:extLst>
            <a:ext uri="{FF2B5EF4-FFF2-40B4-BE49-F238E27FC236}">
              <a16:creationId xmlns:a16="http://schemas.microsoft.com/office/drawing/2014/main" id="{F3F648B8-4598-4909-8863-3BF70FB92553}"/>
            </a:ext>
          </a:extLst>
        </xdr:cNvPr>
        <xdr:cNvSpPr txBox="1"/>
      </xdr:nvSpPr>
      <xdr:spPr>
        <a:xfrm>
          <a:off x="7585198" y="3632379"/>
          <a:ext cx="59249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200" b="1"/>
            <a:t>Count</a:t>
          </a:r>
        </a:p>
      </xdr:txBody>
    </xdr:sp>
    <xdr:clientData/>
  </xdr:twoCellAnchor>
  <xdr:twoCellAnchor>
    <xdr:from>
      <xdr:col>13</xdr:col>
      <xdr:colOff>76276</xdr:colOff>
      <xdr:row>20</xdr:row>
      <xdr:rowOff>155754</xdr:rowOff>
    </xdr:from>
    <xdr:to>
      <xdr:col>15</xdr:col>
      <xdr:colOff>26693</xdr:colOff>
      <xdr:row>22</xdr:row>
      <xdr:rowOff>54959</xdr:rowOff>
    </xdr:to>
    <xdr:sp macro="" textlink="">
      <xdr:nvSpPr>
        <xdr:cNvPr id="32" name="TextBox 31">
          <a:extLst>
            <a:ext uri="{FF2B5EF4-FFF2-40B4-BE49-F238E27FC236}">
              <a16:creationId xmlns:a16="http://schemas.microsoft.com/office/drawing/2014/main" id="{F95BC3BE-3B4D-42E3-BA52-B7096B180FFD}"/>
            </a:ext>
          </a:extLst>
        </xdr:cNvPr>
        <xdr:cNvSpPr txBox="1"/>
      </xdr:nvSpPr>
      <xdr:spPr>
        <a:xfrm>
          <a:off x="8632901" y="3632379"/>
          <a:ext cx="115691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200" b="1"/>
            <a:t>Percentage(%)</a:t>
          </a:r>
        </a:p>
      </xdr:txBody>
    </xdr:sp>
    <xdr:clientData/>
  </xdr:twoCellAnchor>
  <xdr:twoCellAnchor>
    <xdr:from>
      <xdr:col>1</xdr:col>
      <xdr:colOff>71921</xdr:colOff>
      <xdr:row>29</xdr:row>
      <xdr:rowOff>68595</xdr:rowOff>
    </xdr:from>
    <xdr:to>
      <xdr:col>5</xdr:col>
      <xdr:colOff>408385</xdr:colOff>
      <xdr:row>31</xdr:row>
      <xdr:rowOff>155608</xdr:rowOff>
    </xdr:to>
    <xdr:sp macro="" textlink="">
      <xdr:nvSpPr>
        <xdr:cNvPr id="80" name="TextBox 79">
          <a:extLst>
            <a:ext uri="{FF2B5EF4-FFF2-40B4-BE49-F238E27FC236}">
              <a16:creationId xmlns:a16="http://schemas.microsoft.com/office/drawing/2014/main" id="{B1A4B81D-FF9F-4FC3-BD05-46E6B05F2DAE}"/>
            </a:ext>
          </a:extLst>
        </xdr:cNvPr>
        <xdr:cNvSpPr txBox="1"/>
      </xdr:nvSpPr>
      <xdr:spPr>
        <a:xfrm>
          <a:off x="1913421" y="5259720"/>
          <a:ext cx="238433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2400" b="1">
              <a:solidFill>
                <a:schemeClr val="tx1">
                  <a:lumMod val="65000"/>
                  <a:lumOff val="35000"/>
                </a:schemeClr>
              </a:solidFill>
            </a:rPr>
            <a:t>Total</a:t>
          </a:r>
        </a:p>
      </xdr:txBody>
    </xdr:sp>
    <xdr:clientData/>
  </xdr:twoCellAnchor>
  <xdr:twoCellAnchor>
    <xdr:from>
      <xdr:col>10</xdr:col>
      <xdr:colOff>421357</xdr:colOff>
      <xdr:row>29</xdr:row>
      <xdr:rowOff>93181</xdr:rowOff>
    </xdr:from>
    <xdr:to>
      <xdr:col>12</xdr:col>
      <xdr:colOff>531819</xdr:colOff>
      <xdr:row>31</xdr:row>
      <xdr:rowOff>164360</xdr:rowOff>
    </xdr:to>
    <xdr:sp macro="" textlink="C̳álculos!C61">
      <xdr:nvSpPr>
        <xdr:cNvPr id="81" name="Retângulo: Cantos Arredondados 15">
          <a:extLst>
            <a:ext uri="{FF2B5EF4-FFF2-40B4-BE49-F238E27FC236}">
              <a16:creationId xmlns:a16="http://schemas.microsoft.com/office/drawing/2014/main" id="{F5C10FD4-FDD8-4CE4-9FAC-1ED42768CC89}"/>
            </a:ext>
          </a:extLst>
        </xdr:cNvPr>
        <xdr:cNvSpPr/>
      </xdr:nvSpPr>
      <xdr:spPr>
        <a:xfrm>
          <a:off x="7326982" y="5284306"/>
          <a:ext cx="1158212"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3821EAA-72DC-41BE-81C4-797936A13677}" type="TxLink">
            <a:rPr lang="en-US" sz="3600" b="0" i="0" u="none" strike="noStrike" kern="1200">
              <a:solidFill>
                <a:schemeClr val="tx1">
                  <a:lumMod val="65000"/>
                  <a:lumOff val="35000"/>
                </a:schemeClr>
              </a:solidFill>
              <a:latin typeface="Aptos Narrow"/>
              <a:ea typeface="+mn-ea"/>
              <a:cs typeface="+mn-cs"/>
            </a:rPr>
            <a:pPr marL="0" indent="0" algn="ctr"/>
            <a:t>295</a:t>
          </a:fld>
          <a:endParaRPr lang="pt-BR" sz="3600" b="0" i="0" u="none" strike="noStrike" kern="1200">
            <a:solidFill>
              <a:schemeClr val="tx1">
                <a:lumMod val="65000"/>
                <a:lumOff val="35000"/>
              </a:schemeClr>
            </a:solidFill>
            <a:latin typeface="Aptos Narrow"/>
            <a:ea typeface="+mn-ea"/>
            <a:cs typeface="+mn-cs"/>
          </a:endParaRPr>
        </a:p>
      </xdr:txBody>
    </xdr:sp>
    <xdr:clientData/>
  </xdr:twoCellAnchor>
  <xdr:twoCellAnchor>
    <xdr:from>
      <xdr:col>5</xdr:col>
      <xdr:colOff>565423</xdr:colOff>
      <xdr:row>29</xdr:row>
      <xdr:rowOff>93181</xdr:rowOff>
    </xdr:from>
    <xdr:to>
      <xdr:col>10</xdr:col>
      <xdr:colOff>295212</xdr:colOff>
      <xdr:row>31</xdr:row>
      <xdr:rowOff>164360</xdr:rowOff>
    </xdr:to>
    <xdr:sp macro="" textlink="C̳álculos!D61">
      <xdr:nvSpPr>
        <xdr:cNvPr id="82" name="Retângulo: Cantos Arredondados 15">
          <a:extLst>
            <a:ext uri="{FF2B5EF4-FFF2-40B4-BE49-F238E27FC236}">
              <a16:creationId xmlns:a16="http://schemas.microsoft.com/office/drawing/2014/main" id="{B5495ABA-A737-4A0A-A346-8FC70DDD55E2}"/>
            </a:ext>
          </a:extLst>
        </xdr:cNvPr>
        <xdr:cNvSpPr/>
      </xdr:nvSpPr>
      <xdr:spPr>
        <a:xfrm>
          <a:off x="4454798" y="5284306"/>
          <a:ext cx="2746039"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1100EDCB-4D8F-4011-A9C7-C7BBA60393CB}" type="TxLink">
            <a:rPr lang="en-US" sz="3600" b="0" i="0" u="none" strike="noStrike" kern="1200">
              <a:solidFill>
                <a:schemeClr val="tx1">
                  <a:lumMod val="65000"/>
                  <a:lumOff val="35000"/>
                </a:schemeClr>
              </a:solidFill>
              <a:latin typeface="Aptos Narrow"/>
              <a:ea typeface="+mn-ea"/>
              <a:cs typeface="+mn-cs"/>
            </a:rPr>
            <a:pPr marL="0" indent="0" algn="l"/>
            <a:t> R$ 7.633,00 </a:t>
          </a:fld>
          <a:endParaRPr lang="pt-BR" sz="3600" b="0" i="0" u="none" strike="noStrike" kern="1200">
            <a:solidFill>
              <a:schemeClr val="tx1">
                <a:lumMod val="65000"/>
                <a:lumOff val="35000"/>
              </a:schemeClr>
            </a:solidFill>
            <a:latin typeface="Aptos Narrow"/>
            <a:ea typeface="+mn-ea"/>
            <a:cs typeface="+mn-cs"/>
          </a:endParaRPr>
        </a:p>
      </xdr:txBody>
    </xdr:sp>
    <xdr:clientData/>
  </xdr:twoCellAnchor>
  <xdr:twoCellAnchor editAs="absolute">
    <xdr:from>
      <xdr:col>23</xdr:col>
      <xdr:colOff>296529</xdr:colOff>
      <xdr:row>27</xdr:row>
      <xdr:rowOff>27867</xdr:rowOff>
    </xdr:from>
    <xdr:to>
      <xdr:col>25</xdr:col>
      <xdr:colOff>191073</xdr:colOff>
      <xdr:row>29</xdr:row>
      <xdr:rowOff>99046</xdr:rowOff>
    </xdr:to>
    <xdr:sp macro="" textlink="C̳álculos!D37">
      <xdr:nvSpPr>
        <xdr:cNvPr id="86" name="Retângulo: Cantos Arredondados 15">
          <a:extLst>
            <a:ext uri="{FF2B5EF4-FFF2-40B4-BE49-F238E27FC236}">
              <a16:creationId xmlns:a16="http://schemas.microsoft.com/office/drawing/2014/main" id="{09A4E621-ABF1-4AAF-AA7C-48752DF3C5ED}"/>
            </a:ext>
          </a:extLst>
        </xdr:cNvPr>
        <xdr:cNvSpPr/>
      </xdr:nvSpPr>
      <xdr:spPr>
        <a:xfrm>
          <a:off x="15073886" y="4844796"/>
          <a:ext cx="1119187"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85C8C62-16CB-4932-9DCB-B73675712448}" type="TxLink">
            <a:rPr lang="en-US" sz="3600" b="0" i="0" u="none" strike="noStrike" kern="1200">
              <a:solidFill>
                <a:srgbClr val="22C55E"/>
              </a:solidFill>
              <a:latin typeface="Aptos Narrow"/>
              <a:ea typeface="+mn-ea"/>
              <a:cs typeface="+mn-cs"/>
            </a:rPr>
            <a:pPr marL="0" indent="0" algn="ctr"/>
            <a:t> </a:t>
          </a:fld>
          <a:endParaRPr lang="pt-BR" sz="3600" b="0" i="0" u="none" strike="noStrike" kern="1200">
            <a:solidFill>
              <a:srgbClr val="22C55E"/>
            </a:solidFill>
            <a:latin typeface="Aptos Narrow"/>
            <a:ea typeface="+mn-ea"/>
            <a:cs typeface="+mn-cs"/>
          </a:endParaRPr>
        </a:p>
      </xdr:txBody>
    </xdr:sp>
    <xdr:clientData/>
  </xdr:twoCellAnchor>
  <xdr:twoCellAnchor editAs="absolute">
    <xdr:from>
      <xdr:col>18</xdr:col>
      <xdr:colOff>584425</xdr:colOff>
      <xdr:row>27</xdr:row>
      <xdr:rowOff>14260</xdr:rowOff>
    </xdr:from>
    <xdr:to>
      <xdr:col>23</xdr:col>
      <xdr:colOff>176331</xdr:colOff>
      <xdr:row>29</xdr:row>
      <xdr:rowOff>85439</xdr:rowOff>
    </xdr:to>
    <xdr:sp macro="" textlink="C̳álculos!C37">
      <xdr:nvSpPr>
        <xdr:cNvPr id="87" name="Retângulo: Cantos Arredondados 15">
          <a:extLst>
            <a:ext uri="{FF2B5EF4-FFF2-40B4-BE49-F238E27FC236}">
              <a16:creationId xmlns:a16="http://schemas.microsoft.com/office/drawing/2014/main" id="{68700623-3BD5-4D3E-88E3-17D138925055}"/>
            </a:ext>
          </a:extLst>
        </xdr:cNvPr>
        <xdr:cNvSpPr/>
      </xdr:nvSpPr>
      <xdr:spPr>
        <a:xfrm>
          <a:off x="12300175" y="4831189"/>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FF10D5A3-A819-4691-AD7D-E9DB202520A9}" type="TxLink">
            <a:rPr lang="en-US" sz="3600" b="0" i="0" u="none" strike="noStrike" kern="1200">
              <a:solidFill>
                <a:srgbClr val="22C55E"/>
              </a:solidFill>
              <a:latin typeface="Aptos Narrow"/>
              <a:ea typeface="+mn-ea"/>
              <a:cs typeface="+mn-cs"/>
            </a:rPr>
            <a:pPr marL="0" indent="0" algn="l"/>
            <a:t> </a:t>
          </a:fld>
          <a:endParaRPr lang="pt-BR" sz="3600" b="0" i="0" u="none" strike="noStrike" kern="1200">
            <a:solidFill>
              <a:srgbClr val="22C55E"/>
            </a:solidFill>
            <a:latin typeface="Aptos Narrow"/>
            <a:ea typeface="+mn-ea"/>
            <a:cs typeface="+mn-cs"/>
          </a:endParaRPr>
        </a:p>
      </xdr:txBody>
    </xdr:sp>
    <xdr:clientData/>
  </xdr:twoCellAnchor>
  <xdr:twoCellAnchor>
    <xdr:from>
      <xdr:col>1</xdr:col>
      <xdr:colOff>148998</xdr:colOff>
      <xdr:row>7</xdr:row>
      <xdr:rowOff>55706</xdr:rowOff>
    </xdr:from>
    <xdr:to>
      <xdr:col>10</xdr:col>
      <xdr:colOff>95250</xdr:colOff>
      <xdr:row>13</xdr:row>
      <xdr:rowOff>19466</xdr:rowOff>
    </xdr:to>
    <xdr:sp macro="" textlink="">
      <xdr:nvSpPr>
        <xdr:cNvPr id="104" name="Retângulo: Cantos Arredondados 14">
          <a:extLst>
            <a:ext uri="{FF2B5EF4-FFF2-40B4-BE49-F238E27FC236}">
              <a16:creationId xmlns:a16="http://schemas.microsoft.com/office/drawing/2014/main" id="{E21D0B50-92A7-4910-A5BC-4CB214DB6CE1}"/>
            </a:ext>
          </a:extLst>
        </xdr:cNvPr>
        <xdr:cNvSpPr/>
      </xdr:nvSpPr>
      <xdr:spPr>
        <a:xfrm>
          <a:off x="1990498" y="1278081"/>
          <a:ext cx="5010377" cy="979760"/>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kern="1200"/>
            <a:t>Renewable</a:t>
          </a:r>
        </a:p>
      </xdr:txBody>
    </xdr:sp>
    <xdr:clientData/>
  </xdr:twoCellAnchor>
  <xdr:twoCellAnchor>
    <xdr:from>
      <xdr:col>1</xdr:col>
      <xdr:colOff>148998</xdr:colOff>
      <xdr:row>6</xdr:row>
      <xdr:rowOff>131989</xdr:rowOff>
    </xdr:from>
    <xdr:to>
      <xdr:col>10</xdr:col>
      <xdr:colOff>95250</xdr:colOff>
      <xdr:row>9</xdr:row>
      <xdr:rowOff>184977</xdr:rowOff>
    </xdr:to>
    <xdr:sp macro="" textlink="">
      <xdr:nvSpPr>
        <xdr:cNvPr id="105" name="Retângulo: Cantos Superiores Arredondados 17">
          <a:extLst>
            <a:ext uri="{FF2B5EF4-FFF2-40B4-BE49-F238E27FC236}">
              <a16:creationId xmlns:a16="http://schemas.microsoft.com/office/drawing/2014/main" id="{5ED130B2-44BF-477F-9A10-995A862FE08C}"/>
            </a:ext>
          </a:extLst>
        </xdr:cNvPr>
        <xdr:cNvSpPr/>
      </xdr:nvSpPr>
      <xdr:spPr>
        <a:xfrm>
          <a:off x="1972355" y="1125310"/>
          <a:ext cx="5089752" cy="46120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kern="1200">
              <a:latin typeface="Segoe UI" panose="020B0502040204020203" pitchFamily="34" charset="0"/>
              <a:cs typeface="Segoe UI" panose="020B0502040204020203" pitchFamily="34" charset="0"/>
            </a:rPr>
            <a:t>TOTAL SUBSCRIPTIONS</a:t>
          </a:r>
        </a:p>
      </xdr:txBody>
    </xdr:sp>
    <xdr:clientData/>
  </xdr:twoCellAnchor>
  <xdr:twoCellAnchor>
    <xdr:from>
      <xdr:col>1</xdr:col>
      <xdr:colOff>160905</xdr:colOff>
      <xdr:row>10</xdr:row>
      <xdr:rowOff>35374</xdr:rowOff>
    </xdr:from>
    <xdr:to>
      <xdr:col>5</xdr:col>
      <xdr:colOff>383012</xdr:colOff>
      <xdr:row>12</xdr:row>
      <xdr:rowOff>135994</xdr:rowOff>
    </xdr:to>
    <xdr:sp macro="" textlink="">
      <xdr:nvSpPr>
        <xdr:cNvPr id="106" name="TextBox 105">
          <a:extLst>
            <a:ext uri="{FF2B5EF4-FFF2-40B4-BE49-F238E27FC236}">
              <a16:creationId xmlns:a16="http://schemas.microsoft.com/office/drawing/2014/main" id="{00EEEB1D-4CB8-474C-861D-88053549C2FA}"/>
            </a:ext>
          </a:extLst>
        </xdr:cNvPr>
        <xdr:cNvSpPr txBox="1"/>
      </xdr:nvSpPr>
      <xdr:spPr>
        <a:xfrm>
          <a:off x="2002405" y="1718124"/>
          <a:ext cx="2269982" cy="465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2400" b="1"/>
            <a:t>Auto-Renewable</a:t>
          </a:r>
        </a:p>
      </xdr:txBody>
    </xdr:sp>
    <xdr:clientData/>
  </xdr:twoCellAnchor>
  <xdr:twoCellAnchor>
    <xdr:from>
      <xdr:col>5</xdr:col>
      <xdr:colOff>532378</xdr:colOff>
      <xdr:row>10</xdr:row>
      <xdr:rowOff>43291</xdr:rowOff>
    </xdr:from>
    <xdr:to>
      <xdr:col>10</xdr:col>
      <xdr:colOff>124284</xdr:colOff>
      <xdr:row>12</xdr:row>
      <xdr:rowOff>128077</xdr:rowOff>
    </xdr:to>
    <xdr:sp macro="" textlink="C̳álculos!B8">
      <xdr:nvSpPr>
        <xdr:cNvPr id="107" name="Retângulo: Cantos Arredondados 15">
          <a:extLst>
            <a:ext uri="{FF2B5EF4-FFF2-40B4-BE49-F238E27FC236}">
              <a16:creationId xmlns:a16="http://schemas.microsoft.com/office/drawing/2014/main" id="{D5DEED7E-8117-454A-BC8D-11ACE746E280}"/>
            </a:ext>
          </a:extLst>
        </xdr:cNvPr>
        <xdr:cNvSpPr/>
      </xdr:nvSpPr>
      <xdr:spPr>
        <a:xfrm>
          <a:off x="4437628" y="1635327"/>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E4ADA40-A925-41EA-A212-63CB02BD405F}" type="TxLink">
            <a:rPr lang="en-US" sz="3600" b="0" i="0" u="none" strike="noStrike" kern="1200">
              <a:solidFill>
                <a:srgbClr val="22C55E"/>
              </a:solidFill>
              <a:latin typeface="Aptos Narrow"/>
              <a:ea typeface="+mn-ea"/>
              <a:cs typeface="+mn-cs"/>
            </a:rPr>
            <a:pPr marL="0" indent="0" algn="ctr"/>
            <a:t>295</a:t>
          </a:fld>
          <a:endParaRPr lang="pt-BR" sz="3600" b="0" i="0" u="none" strike="noStrike" kern="1200">
            <a:solidFill>
              <a:srgbClr val="22C55E"/>
            </a:solidFill>
            <a:latin typeface="Aptos Narrow"/>
            <a:ea typeface="+mn-ea"/>
            <a:cs typeface="+mn-cs"/>
          </a:endParaRPr>
        </a:p>
      </xdr:txBody>
    </xdr:sp>
    <xdr:clientData/>
  </xdr:twoCellAnchor>
  <xdr:twoCellAnchor>
    <xdr:from>
      <xdr:col>10</xdr:col>
      <xdr:colOff>464682</xdr:colOff>
      <xdr:row>7</xdr:row>
      <xdr:rowOff>44820</xdr:rowOff>
    </xdr:from>
    <xdr:to>
      <xdr:col>28</xdr:col>
      <xdr:colOff>13606</xdr:colOff>
      <xdr:row>13</xdr:row>
      <xdr:rowOff>27214</xdr:rowOff>
    </xdr:to>
    <xdr:sp macro="" textlink="">
      <xdr:nvSpPr>
        <xdr:cNvPr id="109" name="Retângulo: Cantos Arredondados 14">
          <a:extLst>
            <a:ext uri="{FF2B5EF4-FFF2-40B4-BE49-F238E27FC236}">
              <a16:creationId xmlns:a16="http://schemas.microsoft.com/office/drawing/2014/main" id="{881AC3E8-045B-4081-96EC-77F1BC629366}"/>
            </a:ext>
          </a:extLst>
        </xdr:cNvPr>
        <xdr:cNvSpPr/>
      </xdr:nvSpPr>
      <xdr:spPr>
        <a:xfrm>
          <a:off x="7370307" y="1267195"/>
          <a:ext cx="10248674" cy="998394"/>
        </a:xfrm>
        <a:prstGeom prst="roundRect">
          <a:avLst>
            <a:gd name="adj" fmla="val 4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kern="1200"/>
            <a:t>Renewable</a:t>
          </a:r>
        </a:p>
      </xdr:txBody>
    </xdr:sp>
    <xdr:clientData/>
  </xdr:twoCellAnchor>
  <xdr:twoCellAnchor>
    <xdr:from>
      <xdr:col>10</xdr:col>
      <xdr:colOff>464682</xdr:colOff>
      <xdr:row>6</xdr:row>
      <xdr:rowOff>121103</xdr:rowOff>
    </xdr:from>
    <xdr:to>
      <xdr:col>28</xdr:col>
      <xdr:colOff>13606</xdr:colOff>
      <xdr:row>9</xdr:row>
      <xdr:rowOff>174091</xdr:rowOff>
    </xdr:to>
    <xdr:sp macro="" textlink="">
      <xdr:nvSpPr>
        <xdr:cNvPr id="110" name="Retângulo: Cantos Superiores Arredondados 17">
          <a:extLst>
            <a:ext uri="{FF2B5EF4-FFF2-40B4-BE49-F238E27FC236}">
              <a16:creationId xmlns:a16="http://schemas.microsoft.com/office/drawing/2014/main" id="{F0B9BF5F-3BF0-4157-A17D-747AD249CCA0}"/>
            </a:ext>
          </a:extLst>
        </xdr:cNvPr>
        <xdr:cNvSpPr/>
      </xdr:nvSpPr>
      <xdr:spPr>
        <a:xfrm>
          <a:off x="7431539" y="1114424"/>
          <a:ext cx="10393817" cy="461203"/>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kern="1200">
              <a:latin typeface="Segoe UI" panose="020B0502040204020203" pitchFamily="34" charset="0"/>
              <a:cs typeface="Segoe UI" panose="020B0502040204020203" pitchFamily="34" charset="0"/>
            </a:rPr>
            <a:t>REVENUE</a:t>
          </a:r>
        </a:p>
      </xdr:txBody>
    </xdr:sp>
    <xdr:clientData/>
  </xdr:twoCellAnchor>
  <xdr:twoCellAnchor>
    <xdr:from>
      <xdr:col>11</xdr:col>
      <xdr:colOff>177233</xdr:colOff>
      <xdr:row>10</xdr:row>
      <xdr:rowOff>57146</xdr:rowOff>
    </xdr:from>
    <xdr:to>
      <xdr:col>15</xdr:col>
      <xdr:colOff>208840</xdr:colOff>
      <xdr:row>12</xdr:row>
      <xdr:rowOff>157766</xdr:rowOff>
    </xdr:to>
    <xdr:sp macro="" textlink="">
      <xdr:nvSpPr>
        <xdr:cNvPr id="111" name="TextBox 110">
          <a:extLst>
            <a:ext uri="{FF2B5EF4-FFF2-40B4-BE49-F238E27FC236}">
              <a16:creationId xmlns:a16="http://schemas.microsoft.com/office/drawing/2014/main" id="{EE02C6D4-B84D-441A-ACA9-ADDF726E7B62}"/>
            </a:ext>
          </a:extLst>
        </xdr:cNvPr>
        <xdr:cNvSpPr txBox="1"/>
      </xdr:nvSpPr>
      <xdr:spPr>
        <a:xfrm>
          <a:off x="7783626" y="1649182"/>
          <a:ext cx="23040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2400" b="1"/>
            <a:t>Total</a:t>
          </a:r>
        </a:p>
      </xdr:txBody>
    </xdr:sp>
    <xdr:clientData/>
  </xdr:twoCellAnchor>
  <xdr:twoCellAnchor>
    <xdr:from>
      <xdr:col>14</xdr:col>
      <xdr:colOff>99670</xdr:colOff>
      <xdr:row>10</xdr:row>
      <xdr:rowOff>65063</xdr:rowOff>
    </xdr:from>
    <xdr:to>
      <xdr:col>18</xdr:col>
      <xdr:colOff>303897</xdr:colOff>
      <xdr:row>12</xdr:row>
      <xdr:rowOff>149849</xdr:rowOff>
    </xdr:to>
    <xdr:sp macro="" textlink="C̳álculos!C8">
      <xdr:nvSpPr>
        <xdr:cNvPr id="112" name="Retângulo: Cantos Arredondados 15">
          <a:extLst>
            <a:ext uri="{FF2B5EF4-FFF2-40B4-BE49-F238E27FC236}">
              <a16:creationId xmlns:a16="http://schemas.microsoft.com/office/drawing/2014/main" id="{B37054AD-2329-4EAE-AC9D-C82D1E5F68A6}"/>
            </a:ext>
          </a:extLst>
        </xdr:cNvPr>
        <xdr:cNvSpPr/>
      </xdr:nvSpPr>
      <xdr:spPr>
        <a:xfrm>
          <a:off x="9366134" y="1657099"/>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FD16F95-B85E-4980-B9E8-1C01CA162DB5}" type="TxLink">
            <a:rPr lang="en-US" sz="3600" b="0" i="0" u="none" strike="noStrike" kern="1200">
              <a:solidFill>
                <a:srgbClr val="22C55E"/>
              </a:solidFill>
              <a:latin typeface="Aptos Narrow"/>
              <a:ea typeface="+mn-ea"/>
              <a:cs typeface="+mn-cs"/>
            </a:rPr>
            <a:pPr marL="0" indent="0" algn="l"/>
            <a:t> R$ 7.633,00 </a:t>
          </a:fld>
          <a:endParaRPr lang="pt-BR" sz="3600" b="0" i="0" u="none" strike="noStrike" kern="1200">
            <a:solidFill>
              <a:srgbClr val="22C55E"/>
            </a:solidFill>
            <a:latin typeface="Aptos Narrow"/>
            <a:ea typeface="+mn-ea"/>
            <a:cs typeface="+mn-cs"/>
          </a:endParaRPr>
        </a:p>
      </xdr:txBody>
    </xdr:sp>
    <xdr:clientData/>
  </xdr:twoCellAnchor>
  <xdr:twoCellAnchor editAs="oneCell">
    <xdr:from>
      <xdr:col>0</xdr:col>
      <xdr:colOff>0</xdr:colOff>
      <xdr:row>6</xdr:row>
      <xdr:rowOff>74839</xdr:rowOff>
    </xdr:from>
    <xdr:to>
      <xdr:col>0</xdr:col>
      <xdr:colOff>1823357</xdr:colOff>
      <xdr:row>13</xdr:row>
      <xdr:rowOff>176892</xdr:rowOff>
    </xdr:to>
    <mc:AlternateContent xmlns:mc="http://schemas.openxmlformats.org/markup-compatibility/2006" xmlns:a14="http://schemas.microsoft.com/office/drawing/2010/main">
      <mc:Choice Requires="a14">
        <xdr:graphicFrame macro="">
          <xdr:nvGraphicFramePr>
            <xdr:cNvPr id="113" name="Plan Status 2">
              <a:extLst>
                <a:ext uri="{FF2B5EF4-FFF2-40B4-BE49-F238E27FC236}">
                  <a16:creationId xmlns:a16="http://schemas.microsoft.com/office/drawing/2014/main" id="{BCA3D1C8-8269-474E-A8D0-3A1EB900754D}"/>
                </a:ext>
              </a:extLst>
            </xdr:cNvPr>
            <xdr:cNvGraphicFramePr/>
          </xdr:nvGraphicFramePr>
          <xdr:xfrm>
            <a:off x="0" y="0"/>
            <a:ext cx="0" cy="0"/>
          </xdr:xfrm>
          <a:graphic>
            <a:graphicData uri="http://schemas.microsoft.com/office/drawing/2010/slicer">
              <sle:slicer xmlns:sle="http://schemas.microsoft.com/office/drawing/2010/slicer" name="Plan Status 2"/>
            </a:graphicData>
          </a:graphic>
        </xdr:graphicFrame>
      </mc:Choice>
      <mc:Fallback xmlns="">
        <xdr:sp macro="" textlink="">
          <xdr:nvSpPr>
            <xdr:cNvPr id="0" name=""/>
            <xdr:cNvSpPr>
              <a:spLocks noTextEdit="1"/>
            </xdr:cNvSpPr>
          </xdr:nvSpPr>
          <xdr:spPr>
            <a:xfrm>
              <a:off x="0" y="1163410"/>
              <a:ext cx="1823357" cy="125866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424883</xdr:colOff>
      <xdr:row>10</xdr:row>
      <xdr:rowOff>57146</xdr:rowOff>
    </xdr:from>
    <xdr:to>
      <xdr:col>24</xdr:col>
      <xdr:colOff>279598</xdr:colOff>
      <xdr:row>12</xdr:row>
      <xdr:rowOff>157766</xdr:rowOff>
    </xdr:to>
    <xdr:sp macro="" textlink="">
      <xdr:nvSpPr>
        <xdr:cNvPr id="116" name="TextBox 115">
          <a:extLst>
            <a:ext uri="{FF2B5EF4-FFF2-40B4-BE49-F238E27FC236}">
              <a16:creationId xmlns:a16="http://schemas.microsoft.com/office/drawing/2014/main" id="{E4779FB0-F357-4C4E-BD9D-1C5F250FF5C5}"/>
            </a:ext>
          </a:extLst>
        </xdr:cNvPr>
        <xdr:cNvSpPr txBox="1"/>
      </xdr:nvSpPr>
      <xdr:spPr>
        <a:xfrm>
          <a:off x="13365276" y="1649182"/>
          <a:ext cx="230400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2400" b="1"/>
            <a:t>Average/sub.</a:t>
          </a:r>
        </a:p>
      </xdr:txBody>
    </xdr:sp>
    <xdr:clientData/>
  </xdr:twoCellAnchor>
  <xdr:twoCellAnchor>
    <xdr:from>
      <xdr:col>23</xdr:col>
      <xdr:colOff>415356</xdr:colOff>
      <xdr:row>10</xdr:row>
      <xdr:rowOff>65063</xdr:rowOff>
    </xdr:from>
    <xdr:to>
      <xdr:col>28</xdr:col>
      <xdr:colOff>7262</xdr:colOff>
      <xdr:row>12</xdr:row>
      <xdr:rowOff>149849</xdr:rowOff>
    </xdr:to>
    <xdr:sp macro="" textlink="C̳álculos!D8">
      <xdr:nvSpPr>
        <xdr:cNvPr id="117" name="Retângulo: Cantos Arredondados 15">
          <a:extLst>
            <a:ext uri="{FF2B5EF4-FFF2-40B4-BE49-F238E27FC236}">
              <a16:creationId xmlns:a16="http://schemas.microsoft.com/office/drawing/2014/main" id="{D9AB7F9B-E868-41CF-9FE7-A08AA816C0E0}"/>
            </a:ext>
          </a:extLst>
        </xdr:cNvPr>
        <xdr:cNvSpPr/>
      </xdr:nvSpPr>
      <xdr:spPr>
        <a:xfrm>
          <a:off x="15192713" y="1657099"/>
          <a:ext cx="2653513"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8200E488-0520-4CCF-AF6F-2C2603772B1F}" type="TxLink">
            <a:rPr lang="en-US" sz="3600" b="0" i="0" u="none" strike="noStrike" kern="1200">
              <a:solidFill>
                <a:srgbClr val="22C55E"/>
              </a:solidFill>
              <a:latin typeface="Aptos Narrow"/>
              <a:ea typeface="+mn-ea"/>
              <a:cs typeface="+mn-cs"/>
            </a:rPr>
            <a:pPr marL="0" indent="0" algn="l"/>
            <a:t> R$ 25,87 </a:t>
          </a:fld>
          <a:endParaRPr lang="pt-BR" sz="3600" b="0" i="0" u="none" strike="noStrike" kern="1200">
            <a:solidFill>
              <a:srgbClr val="22C55E"/>
            </a:solidFill>
            <a:latin typeface="Aptos Narrow"/>
            <a:ea typeface="+mn-ea"/>
            <a:cs typeface="+mn-cs"/>
          </a:endParaRPr>
        </a:p>
      </xdr:txBody>
    </xdr:sp>
    <xdr:clientData/>
  </xdr:twoCellAnchor>
  <xdr:twoCellAnchor>
    <xdr:from>
      <xdr:col>23</xdr:col>
      <xdr:colOff>136070</xdr:colOff>
      <xdr:row>16</xdr:row>
      <xdr:rowOff>174625</xdr:rowOff>
    </xdr:from>
    <xdr:to>
      <xdr:col>30</xdr:col>
      <xdr:colOff>421820</xdr:colOff>
      <xdr:row>55</xdr:row>
      <xdr:rowOff>103414</xdr:rowOff>
    </xdr:to>
    <xdr:graphicFrame macro="">
      <xdr:nvGraphicFramePr>
        <xdr:cNvPr id="118" name="Chart 117">
          <a:extLst>
            <a:ext uri="{FF2B5EF4-FFF2-40B4-BE49-F238E27FC236}">
              <a16:creationId xmlns:a16="http://schemas.microsoft.com/office/drawing/2014/main" id="{D2FED549-7E46-48F3-8308-808E61372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312964</xdr:colOff>
      <xdr:row>16</xdr:row>
      <xdr:rowOff>68035</xdr:rowOff>
    </xdr:from>
    <xdr:to>
      <xdr:col>22</xdr:col>
      <xdr:colOff>598714</xdr:colOff>
      <xdr:row>55</xdr:row>
      <xdr:rowOff>48986</xdr:rowOff>
    </xdr:to>
    <xdr:graphicFrame macro="">
      <xdr:nvGraphicFramePr>
        <xdr:cNvPr id="119" name="Chart 118">
          <a:extLst>
            <a:ext uri="{FF2B5EF4-FFF2-40B4-BE49-F238E27FC236}">
              <a16:creationId xmlns:a16="http://schemas.microsoft.com/office/drawing/2014/main" id="{CE75B999-8F33-43DA-A225-DA94C722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163286</xdr:rowOff>
    </xdr:from>
    <xdr:to>
      <xdr:col>0</xdr:col>
      <xdr:colOff>1828800</xdr:colOff>
      <xdr:row>26</xdr:row>
      <xdr:rowOff>0</xdr:rowOff>
    </xdr:to>
    <mc:AlternateContent xmlns:mc="http://schemas.openxmlformats.org/markup-compatibility/2006" xmlns:a14="http://schemas.microsoft.com/office/drawing/2010/main">
      <mc:Choice Requires="a14">
        <xdr:graphicFrame macro="">
          <xdr:nvGraphicFramePr>
            <xdr:cNvPr id="7" name="Plan Status 2 1">
              <a:extLst>
                <a:ext uri="{FF2B5EF4-FFF2-40B4-BE49-F238E27FC236}">
                  <a16:creationId xmlns:a16="http://schemas.microsoft.com/office/drawing/2014/main" id="{82C08D5A-D689-4099-9D36-235C50601769}"/>
                </a:ext>
              </a:extLst>
            </xdr:cNvPr>
            <xdr:cNvGraphicFramePr/>
          </xdr:nvGraphicFramePr>
          <xdr:xfrm>
            <a:off x="0" y="0"/>
            <a:ext cx="0" cy="0"/>
          </xdr:xfrm>
          <a:graphic>
            <a:graphicData uri="http://schemas.microsoft.com/office/drawing/2010/slicer">
              <sle:slicer xmlns:sle="http://schemas.microsoft.com/office/drawing/2010/slicer" name="Plan Status 2 1"/>
            </a:graphicData>
          </a:graphic>
        </xdr:graphicFrame>
      </mc:Choice>
      <mc:Fallback xmlns="">
        <xdr:sp macro="" textlink="">
          <xdr:nvSpPr>
            <xdr:cNvPr id="0" name=""/>
            <xdr:cNvSpPr>
              <a:spLocks noTextEdit="1"/>
            </xdr:cNvSpPr>
          </xdr:nvSpPr>
          <xdr:spPr>
            <a:xfrm>
              <a:off x="0" y="3456215"/>
              <a:ext cx="1828800" cy="117021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132669</xdr:colOff>
      <xdr:row>51</xdr:row>
      <xdr:rowOff>102053</xdr:rowOff>
    </xdr:from>
    <xdr:to>
      <xdr:col>12</xdr:col>
      <xdr:colOff>258629</xdr:colOff>
      <xdr:row>53</xdr:row>
      <xdr:rowOff>173232</xdr:rowOff>
    </xdr:to>
    <xdr:sp macro="" textlink="C̳álculos!C43">
      <xdr:nvSpPr>
        <xdr:cNvPr id="121" name="Retângulo: Cantos Arredondados 15">
          <a:extLst>
            <a:ext uri="{FF2B5EF4-FFF2-40B4-BE49-F238E27FC236}">
              <a16:creationId xmlns:a16="http://schemas.microsoft.com/office/drawing/2014/main" id="{AB14851A-32AB-4637-903D-E54D5EB7D531}"/>
            </a:ext>
          </a:extLst>
        </xdr:cNvPr>
        <xdr:cNvSpPr/>
      </xdr:nvSpPr>
      <xdr:spPr>
        <a:xfrm>
          <a:off x="7126740" y="9490982"/>
          <a:ext cx="1173710" cy="452179"/>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3BAB811-AF63-4814-842F-D659D70AD9BB}" type="TxLink">
            <a:rPr lang="en-US" sz="3600" b="0" i="0" u="none" strike="noStrike" kern="1200">
              <a:solidFill>
                <a:schemeClr val="tx1">
                  <a:lumMod val="65000"/>
                  <a:lumOff val="35000"/>
                </a:schemeClr>
              </a:solidFill>
              <a:latin typeface="Aptos Narrow"/>
              <a:ea typeface="+mn-ea"/>
              <a:cs typeface="+mn-cs"/>
            </a:rPr>
            <a:pPr marL="0" indent="0" algn="ctr"/>
            <a:t>295</a:t>
          </a:fld>
          <a:endParaRPr lang="pt-BR" sz="3600" b="0" i="0" u="none" strike="noStrike" kern="1200">
            <a:solidFill>
              <a:schemeClr val="tx1">
                <a:lumMod val="65000"/>
                <a:lumOff val="35000"/>
              </a:schemeClr>
            </a:solidFill>
            <a:latin typeface="Aptos Narrow"/>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herme Botelho" refreshedDate="45736.754564351853" createdVersion="8" refreshedVersion="8" minRefreshableVersion="3" recordCount="295" xr:uid="{6428B691-4AD6-484A-9C0B-9366AB91B33F}">
  <cacheSource type="worksheet">
    <worksheetSource name="Tabela1"/>
  </cacheSource>
  <cacheFields count="15">
    <cacheField name="Subscriber ID" numFmtId="0">
      <sharedItems containsSemiMixedTypes="0" containsString="0" containsNumber="1" containsInteger="1" minValue="3231" maxValue="3525"/>
    </cacheField>
    <cacheField name="Name" numFmtId="0">
      <sharedItems/>
    </cacheField>
    <cacheField name="Plan" numFmtId="0">
      <sharedItems/>
    </cacheField>
    <cacheField name="Start Date" numFmtId="14">
      <sharedItems containsSemiMixedTypes="0" containsNonDate="0" containsDate="1" containsString="0" minDate="2024-01-01T00:00:00" maxDate="2025-03-15T00:00:00"/>
    </cacheField>
    <cacheField name="Auto Renewal" numFmtId="0">
      <sharedItems count="2">
        <s v="Yes"/>
        <s v="No"/>
      </sharedItems>
    </cacheField>
    <cacheField name="Subscription Price" numFmtId="0">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0">
      <sharedItems containsMixedTypes="1" containsNumber="1" containsInteger="1" minValue="30" maxValue="30"/>
    </cacheField>
    <cacheField name="Minecraft Season Pass" numFmtId="0">
      <sharedItems/>
    </cacheField>
    <cacheField name="Minecraft Season Pass Price" numFmtId="0">
      <sharedItems containsSemiMixedTypes="0" containsString="0" containsNumber="1" containsInteger="1" minValue="0" maxValue="20"/>
    </cacheField>
    <cacheField name="Coupon Value" numFmtId="0">
      <sharedItems containsSemiMixedTypes="0" containsString="0" containsNumber="1" containsInteger="1" minValue="0" maxValue="20"/>
    </cacheField>
    <cacheField name="Total Value" numFmtId="0">
      <sharedItems containsSemiMixedTypes="0" containsString="0" containsNumber="1" containsInteger="1" minValue="3" maxValue="62"/>
    </cacheField>
    <cacheField name="Plan Status" numFmtId="0">
      <sharedItems count="5">
        <s v="Active"/>
        <s v="Inactive"/>
        <s v="Active - less than 15 days"/>
        <s v="Active - less than 7 days"/>
        <s v="Active - less than 30 days"/>
      </sharedItems>
    </cacheField>
    <cacheField name="Plan Status 2" numFmtId="0">
      <sharedItems count="2">
        <s v="Active"/>
        <s v="Inactive"/>
      </sharedItems>
    </cacheField>
  </cacheFields>
  <extLst>
    <ext xmlns:x14="http://schemas.microsoft.com/office/spreadsheetml/2009/9/main" uri="{725AE2AE-9491-48be-B2B4-4EB974FC3084}">
      <x14:pivotCacheDefinition pivotCacheId="1881843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s v="Ultimate"/>
    <d v="2024-01-01T00:00:00"/>
    <x v="0"/>
    <n v="15"/>
    <x v="0"/>
    <s v="Yes"/>
    <n v="30"/>
    <s v="Yes"/>
    <n v="20"/>
    <n v="5"/>
    <n v="60"/>
    <x v="0"/>
    <x v="0"/>
  </r>
  <r>
    <n v="3232"/>
    <s v="Maria Oliveira"/>
    <s v="Core"/>
    <d v="2024-01-15T00:00:00"/>
    <x v="1"/>
    <n v="5"/>
    <x v="1"/>
    <s v="No"/>
    <s v="-"/>
    <s v="No"/>
    <n v="0"/>
    <n v="0"/>
    <n v="5"/>
    <x v="1"/>
    <x v="1"/>
  </r>
  <r>
    <n v="3233"/>
    <s v="Lucas Fernandes"/>
    <s v="Standard"/>
    <d v="2024-02-10T00:00:00"/>
    <x v="0"/>
    <n v="10"/>
    <x v="2"/>
    <s v="No"/>
    <s v="-"/>
    <s v="Yes"/>
    <n v="20"/>
    <n v="10"/>
    <n v="20"/>
    <x v="0"/>
    <x v="0"/>
  </r>
  <r>
    <n v="3234"/>
    <s v="Ana Souza"/>
    <s v="Ultimate"/>
    <d v="2024-02-20T00:00:00"/>
    <x v="1"/>
    <n v="15"/>
    <x v="0"/>
    <s v="Yes"/>
    <n v="30"/>
    <s v="Yes"/>
    <n v="20"/>
    <n v="3"/>
    <n v="62"/>
    <x v="1"/>
    <x v="1"/>
  </r>
  <r>
    <n v="3235"/>
    <s v="Pedro Gonçalves"/>
    <s v="Core"/>
    <d v="2024-03-05T00:00:00"/>
    <x v="0"/>
    <n v="5"/>
    <x v="0"/>
    <s v="No"/>
    <s v="-"/>
    <s v="No"/>
    <n v="0"/>
    <n v="1"/>
    <n v="4"/>
    <x v="0"/>
    <x v="0"/>
  </r>
  <r>
    <n v="3236"/>
    <s v="Felipe Costa"/>
    <s v="Standard"/>
    <d v="2024-03-02T00:00:00"/>
    <x v="1"/>
    <n v="10"/>
    <x v="0"/>
    <s v="No"/>
    <s v="-"/>
    <s v="Yes"/>
    <n v="20"/>
    <n v="2"/>
    <n v="28"/>
    <x v="1"/>
    <x v="1"/>
  </r>
  <r>
    <n v="3237"/>
    <s v="Camila Ribeiro"/>
    <s v="Ultimate"/>
    <d v="2024-03-03T00:00:00"/>
    <x v="0"/>
    <n v="15"/>
    <x v="2"/>
    <s v="Yes"/>
    <n v="30"/>
    <s v="Yes"/>
    <n v="20"/>
    <n v="10"/>
    <n v="55"/>
    <x v="0"/>
    <x v="0"/>
  </r>
  <r>
    <n v="3238"/>
    <s v="André Mendes"/>
    <s v="Core"/>
    <d v="2024-03-04T00:00:00"/>
    <x v="0"/>
    <n v="5"/>
    <x v="1"/>
    <s v="No"/>
    <s v="-"/>
    <s v="No"/>
    <n v="0"/>
    <n v="0"/>
    <n v="5"/>
    <x v="0"/>
    <x v="0"/>
  </r>
  <r>
    <n v="3239"/>
    <s v="Sofia Almeida"/>
    <s v="Ultimate"/>
    <d v="2024-03-05T00:00:00"/>
    <x v="1"/>
    <n v="15"/>
    <x v="0"/>
    <s v="Yes"/>
    <n v="30"/>
    <s v="Yes"/>
    <n v="20"/>
    <n v="5"/>
    <n v="60"/>
    <x v="1"/>
    <x v="1"/>
  </r>
  <r>
    <n v="3240"/>
    <s v="Bruno Martins"/>
    <s v="Standard"/>
    <d v="2024-03-06T00:00:00"/>
    <x v="0"/>
    <n v="10"/>
    <x v="2"/>
    <s v="No"/>
    <s v="-"/>
    <s v="Yes"/>
    <n v="20"/>
    <n v="15"/>
    <n v="15"/>
    <x v="0"/>
    <x v="0"/>
  </r>
  <r>
    <n v="3241"/>
    <s v="Rita Castro"/>
    <s v="Core"/>
    <d v="2024-03-07T00:00:00"/>
    <x v="1"/>
    <n v="5"/>
    <x v="0"/>
    <s v="No"/>
    <s v="-"/>
    <s v="No"/>
    <n v="0"/>
    <n v="1"/>
    <n v="4"/>
    <x v="1"/>
    <x v="1"/>
  </r>
  <r>
    <n v="3242"/>
    <s v="Marco Túlio"/>
    <s v="Ultimate"/>
    <d v="2024-03-08T00:00:00"/>
    <x v="0"/>
    <n v="15"/>
    <x v="1"/>
    <s v="Yes"/>
    <n v="30"/>
    <s v="Yes"/>
    <n v="20"/>
    <n v="20"/>
    <n v="45"/>
    <x v="0"/>
    <x v="0"/>
  </r>
  <r>
    <n v="3243"/>
    <s v="Lívia Silveira"/>
    <s v="Standard"/>
    <d v="2024-03-09T00:00:00"/>
    <x v="1"/>
    <n v="10"/>
    <x v="0"/>
    <s v="No"/>
    <s v="-"/>
    <s v="Yes"/>
    <n v="20"/>
    <n v="10"/>
    <n v="20"/>
    <x v="1"/>
    <x v="1"/>
  </r>
  <r>
    <n v="3244"/>
    <s v="Diogo Sousa"/>
    <s v="Core"/>
    <d v="2024-03-10T00:00:00"/>
    <x v="0"/>
    <n v="5"/>
    <x v="2"/>
    <s v="No"/>
    <s v="-"/>
    <s v="No"/>
    <n v="0"/>
    <n v="0"/>
    <n v="5"/>
    <x v="0"/>
    <x v="0"/>
  </r>
  <r>
    <n v="3245"/>
    <s v="Fernanda Lima"/>
    <s v="Ultimate"/>
    <d v="2024-03-11T00:00:00"/>
    <x v="1"/>
    <n v="15"/>
    <x v="0"/>
    <s v="Yes"/>
    <n v="30"/>
    <s v="Yes"/>
    <n v="20"/>
    <n v="8"/>
    <n v="57"/>
    <x v="1"/>
    <x v="1"/>
  </r>
  <r>
    <n v="3246"/>
    <s v="Caio Pereira"/>
    <s v="Standard"/>
    <d v="2024-03-12T00:00:00"/>
    <x v="0"/>
    <n v="10"/>
    <x v="1"/>
    <s v="No"/>
    <s v="-"/>
    <s v="Yes"/>
    <n v="20"/>
    <n v="12"/>
    <n v="18"/>
    <x v="0"/>
    <x v="0"/>
  </r>
  <r>
    <n v="3247"/>
    <s v="Beatriz Gomes"/>
    <s v="Core"/>
    <d v="2024-03-13T00:00:00"/>
    <x v="1"/>
    <n v="5"/>
    <x v="0"/>
    <s v="No"/>
    <s v="-"/>
    <s v="No"/>
    <n v="0"/>
    <n v="2"/>
    <n v="3"/>
    <x v="1"/>
    <x v="1"/>
  </r>
  <r>
    <n v="3248"/>
    <s v="Cesar Oliveira"/>
    <s v="Ultimate"/>
    <d v="2024-03-14T00:00:00"/>
    <x v="0"/>
    <n v="15"/>
    <x v="2"/>
    <s v="Yes"/>
    <n v="30"/>
    <s v="Yes"/>
    <n v="20"/>
    <n v="7"/>
    <n v="58"/>
    <x v="0"/>
    <x v="0"/>
  </r>
  <r>
    <n v="3249"/>
    <s v="Débora Machado"/>
    <s v="Standard"/>
    <d v="2024-03-15T00:00:00"/>
    <x v="1"/>
    <n v="10"/>
    <x v="0"/>
    <s v="No"/>
    <s v="-"/>
    <s v="Yes"/>
    <n v="20"/>
    <n v="5"/>
    <n v="25"/>
    <x v="1"/>
    <x v="1"/>
  </r>
  <r>
    <n v="3250"/>
    <s v="Eduardo Vargas"/>
    <s v="Core"/>
    <d v="2024-03-16T00:00:00"/>
    <x v="0"/>
    <n v="5"/>
    <x v="1"/>
    <s v="No"/>
    <s v="-"/>
    <s v="No"/>
    <n v="0"/>
    <n v="0"/>
    <n v="5"/>
    <x v="0"/>
    <x v="0"/>
  </r>
  <r>
    <n v="3251"/>
    <s v="Gabriela Santos"/>
    <s v="Ultimate"/>
    <d v="2024-03-17T00:00:00"/>
    <x v="1"/>
    <n v="15"/>
    <x v="0"/>
    <s v="Yes"/>
    <n v="30"/>
    <s v="Yes"/>
    <n v="20"/>
    <n v="3"/>
    <n v="62"/>
    <x v="1"/>
    <x v="1"/>
  </r>
  <r>
    <n v="3252"/>
    <s v="Henrique Dias"/>
    <s v="Standard"/>
    <d v="2024-03-18T00:00:00"/>
    <x v="0"/>
    <n v="10"/>
    <x v="2"/>
    <s v="No"/>
    <s v="-"/>
    <s v="Yes"/>
    <n v="20"/>
    <n v="15"/>
    <n v="15"/>
    <x v="0"/>
    <x v="0"/>
  </r>
  <r>
    <n v="3253"/>
    <s v="Isabela Moreira"/>
    <s v="Core"/>
    <d v="2024-03-19T00:00:00"/>
    <x v="1"/>
    <n v="5"/>
    <x v="0"/>
    <s v="No"/>
    <s v="-"/>
    <s v="No"/>
    <n v="0"/>
    <n v="1"/>
    <n v="4"/>
    <x v="1"/>
    <x v="1"/>
  </r>
  <r>
    <n v="3254"/>
    <s v="Joaquim Barbosa"/>
    <s v="Ultimate"/>
    <d v="2024-03-20T00:00:00"/>
    <x v="0"/>
    <n v="15"/>
    <x v="1"/>
    <s v="Yes"/>
    <n v="30"/>
    <s v="Yes"/>
    <n v="20"/>
    <n v="20"/>
    <n v="45"/>
    <x v="0"/>
    <x v="0"/>
  </r>
  <r>
    <n v="3255"/>
    <s v="Lara Rocha"/>
    <s v="Standard"/>
    <d v="2024-03-21T00:00:00"/>
    <x v="1"/>
    <n v="10"/>
    <x v="0"/>
    <s v="No"/>
    <s v="-"/>
    <s v="Yes"/>
    <n v="20"/>
    <n v="10"/>
    <n v="20"/>
    <x v="1"/>
    <x v="1"/>
  </r>
  <r>
    <n v="3256"/>
    <s v="Matheus Silva"/>
    <s v="Core"/>
    <d v="2024-03-22T00:00:00"/>
    <x v="0"/>
    <n v="5"/>
    <x v="2"/>
    <s v="No"/>
    <s v="-"/>
    <s v="No"/>
    <n v="0"/>
    <n v="0"/>
    <n v="5"/>
    <x v="0"/>
    <x v="0"/>
  </r>
  <r>
    <n v="3257"/>
    <s v="Nicole Costa"/>
    <s v="Ultimate"/>
    <d v="2024-03-23T00:00:00"/>
    <x v="1"/>
    <n v="15"/>
    <x v="0"/>
    <s v="Yes"/>
    <n v="30"/>
    <s v="Yes"/>
    <n v="20"/>
    <n v="5"/>
    <n v="60"/>
    <x v="1"/>
    <x v="1"/>
  </r>
  <r>
    <n v="3258"/>
    <s v="Otávio Mendonça"/>
    <s v="Standard"/>
    <d v="2024-03-24T00:00:00"/>
    <x v="0"/>
    <n v="10"/>
    <x v="1"/>
    <s v="No"/>
    <s v="-"/>
    <s v="Yes"/>
    <n v="20"/>
    <n v="15"/>
    <n v="15"/>
    <x v="0"/>
    <x v="0"/>
  </r>
  <r>
    <n v="3259"/>
    <s v="Paula Ferreira"/>
    <s v="Core"/>
    <d v="2024-03-25T00:00:00"/>
    <x v="1"/>
    <n v="5"/>
    <x v="0"/>
    <s v="No"/>
    <s v="-"/>
    <s v="No"/>
    <n v="0"/>
    <n v="1"/>
    <n v="4"/>
    <x v="1"/>
    <x v="1"/>
  </r>
  <r>
    <n v="3260"/>
    <s v="Raquel Alves"/>
    <s v="Ultimate"/>
    <d v="2024-03-26T00:00:00"/>
    <x v="0"/>
    <n v="15"/>
    <x v="2"/>
    <s v="Yes"/>
    <n v="30"/>
    <s v="Yes"/>
    <n v="20"/>
    <n v="7"/>
    <n v="58"/>
    <x v="0"/>
    <x v="0"/>
  </r>
  <r>
    <n v="3261"/>
    <s v="Samuel Pires"/>
    <s v="Standard"/>
    <d v="2024-03-27T00:00:00"/>
    <x v="1"/>
    <n v="10"/>
    <x v="0"/>
    <s v="No"/>
    <s v="-"/>
    <s v="Yes"/>
    <n v="20"/>
    <n v="10"/>
    <n v="20"/>
    <x v="1"/>
    <x v="1"/>
  </r>
  <r>
    <n v="3262"/>
    <s v="Tânia Barros"/>
    <s v="Core"/>
    <d v="2024-03-28T00:00:00"/>
    <x v="0"/>
    <n v="5"/>
    <x v="1"/>
    <s v="No"/>
    <s v="-"/>
    <s v="No"/>
    <n v="0"/>
    <n v="0"/>
    <n v="5"/>
    <x v="0"/>
    <x v="0"/>
  </r>
  <r>
    <n v="3263"/>
    <s v="Vinicius Lima"/>
    <s v="Ultimate"/>
    <d v="2024-03-29T00:00:00"/>
    <x v="1"/>
    <n v="15"/>
    <x v="0"/>
    <s v="Yes"/>
    <n v="30"/>
    <s v="Yes"/>
    <n v="20"/>
    <n v="3"/>
    <n v="62"/>
    <x v="1"/>
    <x v="1"/>
  </r>
  <r>
    <n v="3264"/>
    <s v="Yasmin Teixeira"/>
    <s v="Standard"/>
    <d v="2024-03-30T00:00:00"/>
    <x v="0"/>
    <n v="10"/>
    <x v="2"/>
    <s v="No"/>
    <s v="-"/>
    <s v="Yes"/>
    <n v="20"/>
    <n v="15"/>
    <n v="15"/>
    <x v="0"/>
    <x v="0"/>
  </r>
  <r>
    <n v="3265"/>
    <s v="Zé Carlos"/>
    <s v="Core"/>
    <d v="2024-03-31T00:00:00"/>
    <x v="1"/>
    <n v="5"/>
    <x v="0"/>
    <s v="No"/>
    <s v="-"/>
    <s v="No"/>
    <n v="0"/>
    <n v="1"/>
    <n v="4"/>
    <x v="1"/>
    <x v="1"/>
  </r>
  <r>
    <n v="3266"/>
    <s v="Amanda Nogueira"/>
    <s v="Core"/>
    <d v="2024-04-01T00:00:00"/>
    <x v="0"/>
    <n v="5"/>
    <x v="0"/>
    <s v="No"/>
    <s v="-"/>
    <s v="No"/>
    <n v="0"/>
    <n v="0"/>
    <n v="5"/>
    <x v="0"/>
    <x v="0"/>
  </r>
  <r>
    <n v="3267"/>
    <s v="Bruno Cavalheiro"/>
    <s v="Ultimate"/>
    <d v="2024-04-02T00:00:00"/>
    <x v="1"/>
    <n v="15"/>
    <x v="2"/>
    <s v="Yes"/>
    <n v="30"/>
    <s v="Yes"/>
    <n v="20"/>
    <n v="7"/>
    <n v="58"/>
    <x v="1"/>
    <x v="1"/>
  </r>
  <r>
    <n v="3268"/>
    <s v="Carla Dias"/>
    <s v="Standard"/>
    <d v="2024-04-03T00:00:00"/>
    <x v="0"/>
    <n v="10"/>
    <x v="1"/>
    <s v="No"/>
    <s v="-"/>
    <s v="Yes"/>
    <n v="20"/>
    <n v="10"/>
    <n v="20"/>
    <x v="0"/>
    <x v="0"/>
  </r>
  <r>
    <n v="3269"/>
    <s v="Diego Fontes"/>
    <s v="Core"/>
    <d v="2024-04-04T00:00:00"/>
    <x v="1"/>
    <n v="5"/>
    <x v="2"/>
    <s v="No"/>
    <s v="-"/>
    <s v="No"/>
    <n v="0"/>
    <n v="1"/>
    <n v="4"/>
    <x v="1"/>
    <x v="1"/>
  </r>
  <r>
    <n v="3270"/>
    <s v="Eunice Lima"/>
    <s v="Ultimate"/>
    <d v="2024-04-05T00:00:00"/>
    <x v="0"/>
    <n v="15"/>
    <x v="0"/>
    <s v="Yes"/>
    <n v="30"/>
    <s v="Yes"/>
    <n v="20"/>
    <n v="15"/>
    <n v="50"/>
    <x v="0"/>
    <x v="0"/>
  </r>
  <r>
    <n v="3271"/>
    <s v="Fábio Martins"/>
    <s v="Standard"/>
    <d v="2024-04-06T00:00:00"/>
    <x v="1"/>
    <n v="10"/>
    <x v="0"/>
    <s v="No"/>
    <s v="-"/>
    <s v="Yes"/>
    <n v="20"/>
    <n v="5"/>
    <n v="25"/>
    <x v="1"/>
    <x v="1"/>
  </r>
  <r>
    <n v="3272"/>
    <s v="Gisele Araújo"/>
    <s v="Core"/>
    <d v="2024-04-07T00:00:00"/>
    <x v="0"/>
    <n v="5"/>
    <x v="1"/>
    <s v="No"/>
    <s v="-"/>
    <s v="No"/>
    <n v="0"/>
    <n v="0"/>
    <n v="5"/>
    <x v="0"/>
    <x v="0"/>
  </r>
  <r>
    <n v="3273"/>
    <s v="Hélio Castro"/>
    <s v="Ultimate"/>
    <d v="2024-04-08T00:00:00"/>
    <x v="1"/>
    <n v="15"/>
    <x v="2"/>
    <s v="Yes"/>
    <n v="30"/>
    <s v="Yes"/>
    <n v="20"/>
    <n v="20"/>
    <n v="45"/>
    <x v="1"/>
    <x v="1"/>
  </r>
  <r>
    <n v="3274"/>
    <s v="Ingrid Menezes"/>
    <s v="Standard"/>
    <d v="2024-04-09T00:00:00"/>
    <x v="0"/>
    <n v="10"/>
    <x v="2"/>
    <s v="No"/>
    <s v="-"/>
    <s v="Yes"/>
    <n v="20"/>
    <n v="12"/>
    <n v="18"/>
    <x v="0"/>
    <x v="0"/>
  </r>
  <r>
    <n v="3275"/>
    <s v="Jorge Baptista"/>
    <s v="Core"/>
    <d v="2024-04-10T00:00:00"/>
    <x v="1"/>
    <n v="5"/>
    <x v="0"/>
    <s v="No"/>
    <s v="-"/>
    <s v="No"/>
    <n v="0"/>
    <n v="2"/>
    <n v="3"/>
    <x v="1"/>
    <x v="1"/>
  </r>
  <r>
    <n v="3276"/>
    <s v="Kléber Oliveira"/>
    <s v="Ultimate"/>
    <d v="2024-04-11T00:00:00"/>
    <x v="0"/>
    <n v="15"/>
    <x v="1"/>
    <s v="Yes"/>
    <n v="30"/>
    <s v="Yes"/>
    <n v="20"/>
    <n v="5"/>
    <n v="60"/>
    <x v="0"/>
    <x v="0"/>
  </r>
  <r>
    <n v="3277"/>
    <s v="Luciana Freitas"/>
    <s v="Standard"/>
    <d v="2024-04-12T00:00:00"/>
    <x v="1"/>
    <n v="10"/>
    <x v="0"/>
    <s v="No"/>
    <s v="-"/>
    <s v="Yes"/>
    <n v="20"/>
    <n v="10"/>
    <n v="20"/>
    <x v="1"/>
    <x v="1"/>
  </r>
  <r>
    <n v="3278"/>
    <s v="Márcia Eller"/>
    <s v="Core"/>
    <d v="2024-04-13T00:00:00"/>
    <x v="0"/>
    <n v="5"/>
    <x v="2"/>
    <s v="No"/>
    <s v="-"/>
    <s v="No"/>
    <n v="0"/>
    <n v="0"/>
    <n v="5"/>
    <x v="0"/>
    <x v="0"/>
  </r>
  <r>
    <n v="3279"/>
    <s v="Nilo Peçanha"/>
    <s v="Ultimate"/>
    <d v="2024-04-14T00:00:00"/>
    <x v="1"/>
    <n v="15"/>
    <x v="0"/>
    <s v="Yes"/>
    <n v="30"/>
    <s v="Yes"/>
    <n v="20"/>
    <n v="3"/>
    <n v="62"/>
    <x v="1"/>
    <x v="1"/>
  </r>
  <r>
    <n v="3280"/>
    <s v="Oscar Neves"/>
    <s v="Standard"/>
    <d v="2024-04-15T00:00:00"/>
    <x v="0"/>
    <n v="10"/>
    <x v="1"/>
    <s v="No"/>
    <s v="-"/>
    <s v="Yes"/>
    <n v="20"/>
    <n v="15"/>
    <n v="15"/>
    <x v="0"/>
    <x v="0"/>
  </r>
  <r>
    <n v="3281"/>
    <s v="Patrícia Soares"/>
    <s v="Core"/>
    <d v="2024-04-16T00:00:00"/>
    <x v="1"/>
    <n v="5"/>
    <x v="0"/>
    <s v="No"/>
    <s v="-"/>
    <s v="No"/>
    <n v="0"/>
    <n v="1"/>
    <n v="4"/>
    <x v="1"/>
    <x v="1"/>
  </r>
  <r>
    <n v="3282"/>
    <s v="Quirino Gonçalves"/>
    <s v="Ultimate"/>
    <d v="2024-04-17T00:00:00"/>
    <x v="0"/>
    <n v="15"/>
    <x v="2"/>
    <s v="Yes"/>
    <n v="30"/>
    <s v="Yes"/>
    <n v="20"/>
    <n v="7"/>
    <n v="58"/>
    <x v="0"/>
    <x v="0"/>
  </r>
  <r>
    <n v="3283"/>
    <s v="Raul Machado"/>
    <s v="Standard"/>
    <d v="2024-04-18T00:00:00"/>
    <x v="1"/>
    <n v="10"/>
    <x v="0"/>
    <s v="No"/>
    <s v="-"/>
    <s v="Yes"/>
    <n v="20"/>
    <n v="10"/>
    <n v="20"/>
    <x v="1"/>
    <x v="1"/>
  </r>
  <r>
    <n v="3284"/>
    <s v="Sônia Lobo"/>
    <s v="Core"/>
    <d v="2024-04-19T00:00:00"/>
    <x v="0"/>
    <n v="5"/>
    <x v="1"/>
    <s v="No"/>
    <s v="-"/>
    <s v="No"/>
    <n v="0"/>
    <n v="0"/>
    <n v="5"/>
    <x v="0"/>
    <x v="0"/>
  </r>
  <r>
    <n v="3285"/>
    <s v="Tiago Ramos"/>
    <s v="Ultimate"/>
    <d v="2024-04-20T00:00:00"/>
    <x v="1"/>
    <n v="15"/>
    <x v="0"/>
    <s v="Yes"/>
    <n v="30"/>
    <s v="Yes"/>
    <n v="20"/>
    <n v="20"/>
    <n v="45"/>
    <x v="1"/>
    <x v="1"/>
  </r>
  <r>
    <n v="3286"/>
    <s v="Ugo Pires"/>
    <s v="Standard"/>
    <d v="2024-04-21T00:00:00"/>
    <x v="0"/>
    <n v="10"/>
    <x v="2"/>
    <s v="No"/>
    <s v="-"/>
    <s v="Yes"/>
    <n v="20"/>
    <n v="15"/>
    <n v="15"/>
    <x v="0"/>
    <x v="0"/>
  </r>
  <r>
    <n v="3287"/>
    <s v="Valéria Nobre"/>
    <s v="Core"/>
    <d v="2024-04-22T00:00:00"/>
    <x v="1"/>
    <n v="5"/>
    <x v="0"/>
    <s v="No"/>
    <s v="-"/>
    <s v="No"/>
    <n v="0"/>
    <n v="1"/>
    <n v="4"/>
    <x v="1"/>
    <x v="1"/>
  </r>
  <r>
    <n v="3288"/>
    <s v="William Siqueira"/>
    <s v="Ultimate"/>
    <d v="2024-04-23T00:00:00"/>
    <x v="0"/>
    <n v="15"/>
    <x v="1"/>
    <s v="Yes"/>
    <n v="30"/>
    <s v="Yes"/>
    <n v="20"/>
    <n v="3"/>
    <n v="62"/>
    <x v="0"/>
    <x v="0"/>
  </r>
  <r>
    <n v="3289"/>
    <s v="Xuxa Meneghel"/>
    <s v="Standard"/>
    <d v="2024-04-24T00:00:00"/>
    <x v="1"/>
    <n v="10"/>
    <x v="0"/>
    <s v="No"/>
    <s v="-"/>
    <s v="Yes"/>
    <n v="20"/>
    <n v="10"/>
    <n v="20"/>
    <x v="1"/>
    <x v="1"/>
  </r>
  <r>
    <n v="3290"/>
    <s v="Yara Figueiredo"/>
    <s v="Core"/>
    <d v="2024-04-25T00:00:00"/>
    <x v="0"/>
    <n v="5"/>
    <x v="2"/>
    <s v="No"/>
    <s v="-"/>
    <s v="No"/>
    <n v="0"/>
    <n v="0"/>
    <n v="5"/>
    <x v="0"/>
    <x v="0"/>
  </r>
  <r>
    <n v="3291"/>
    <s v="Zacarias Alves"/>
    <s v="Ultimate"/>
    <d v="2024-04-26T00:00:00"/>
    <x v="1"/>
    <n v="15"/>
    <x v="0"/>
    <s v="Yes"/>
    <n v="30"/>
    <s v="Yes"/>
    <n v="20"/>
    <n v="5"/>
    <n v="60"/>
    <x v="1"/>
    <x v="1"/>
  </r>
  <r>
    <n v="3292"/>
    <s v="Amanda Bynes"/>
    <s v="Standard"/>
    <d v="2024-04-27T00:00:00"/>
    <x v="0"/>
    <n v="10"/>
    <x v="1"/>
    <s v="No"/>
    <s v="-"/>
    <s v="Yes"/>
    <n v="20"/>
    <n v="15"/>
    <n v="15"/>
    <x v="0"/>
    <x v="0"/>
  </r>
  <r>
    <n v="3293"/>
    <s v="Bruno Mars"/>
    <s v="Core"/>
    <d v="2024-04-28T00:00:00"/>
    <x v="1"/>
    <n v="5"/>
    <x v="0"/>
    <s v="No"/>
    <s v="-"/>
    <s v="No"/>
    <n v="0"/>
    <n v="1"/>
    <n v="4"/>
    <x v="1"/>
    <x v="1"/>
  </r>
  <r>
    <n v="3294"/>
    <s v="Carla Bruni"/>
    <s v="Ultimate"/>
    <d v="2024-04-29T00:00:00"/>
    <x v="0"/>
    <n v="15"/>
    <x v="2"/>
    <s v="Yes"/>
    <n v="30"/>
    <s v="Yes"/>
    <n v="20"/>
    <n v="20"/>
    <n v="45"/>
    <x v="0"/>
    <x v="0"/>
  </r>
  <r>
    <n v="3295"/>
    <s v="Diego Maradona"/>
    <s v="Standard"/>
    <d v="2024-04-30T00:00:00"/>
    <x v="1"/>
    <n v="10"/>
    <x v="0"/>
    <s v="No"/>
    <s v="-"/>
    <s v="Yes"/>
    <n v="20"/>
    <n v="5"/>
    <n v="25"/>
    <x v="1"/>
    <x v="1"/>
  </r>
  <r>
    <n v="3296"/>
    <s v="Estela Marques"/>
    <s v="Core"/>
    <d v="2024-05-01T00:00:00"/>
    <x v="1"/>
    <n v="5"/>
    <x v="0"/>
    <s v="No"/>
    <s v="-"/>
    <s v="No"/>
    <n v="0"/>
    <n v="0"/>
    <n v="5"/>
    <x v="1"/>
    <x v="1"/>
  </r>
  <r>
    <n v="3297"/>
    <s v="Fábio Nobre"/>
    <s v="Ultimate"/>
    <d v="2024-05-02T00:00:00"/>
    <x v="0"/>
    <n v="15"/>
    <x v="2"/>
    <s v="Yes"/>
    <n v="30"/>
    <s v="Yes"/>
    <n v="20"/>
    <n v="7"/>
    <n v="58"/>
    <x v="0"/>
    <x v="0"/>
  </r>
  <r>
    <n v="3298"/>
    <s v="Gabriel Oliveira"/>
    <s v="Standard"/>
    <d v="2024-05-03T00:00:00"/>
    <x v="1"/>
    <n v="10"/>
    <x v="1"/>
    <s v="No"/>
    <s v="-"/>
    <s v="Yes"/>
    <n v="20"/>
    <n v="10"/>
    <n v="20"/>
    <x v="0"/>
    <x v="0"/>
  </r>
  <r>
    <n v="3299"/>
    <s v="Helena Santos"/>
    <s v="Core"/>
    <d v="2024-05-04T00:00:00"/>
    <x v="0"/>
    <n v="5"/>
    <x v="2"/>
    <s v="No"/>
    <s v="-"/>
    <s v="No"/>
    <n v="0"/>
    <n v="1"/>
    <n v="4"/>
    <x v="0"/>
    <x v="0"/>
  </r>
  <r>
    <n v="3300"/>
    <s v="Ivan Carvalho"/>
    <s v="Ultimate"/>
    <d v="2024-05-05T00:00:00"/>
    <x v="1"/>
    <n v="15"/>
    <x v="0"/>
    <s v="Yes"/>
    <n v="30"/>
    <s v="Yes"/>
    <n v="20"/>
    <n v="15"/>
    <n v="50"/>
    <x v="1"/>
    <x v="1"/>
  </r>
  <r>
    <n v="3301"/>
    <s v="Júlia Ferreira"/>
    <s v="Standard"/>
    <d v="2024-05-06T00:00:00"/>
    <x v="0"/>
    <n v="10"/>
    <x v="0"/>
    <s v="No"/>
    <s v="-"/>
    <s v="Yes"/>
    <n v="20"/>
    <n v="5"/>
    <n v="25"/>
    <x v="0"/>
    <x v="0"/>
  </r>
  <r>
    <n v="3302"/>
    <s v="Karla Alves"/>
    <s v="Core"/>
    <d v="2024-05-07T00:00:00"/>
    <x v="1"/>
    <n v="5"/>
    <x v="1"/>
    <s v="No"/>
    <s v="-"/>
    <s v="No"/>
    <n v="0"/>
    <n v="0"/>
    <n v="5"/>
    <x v="0"/>
    <x v="0"/>
  </r>
  <r>
    <n v="3303"/>
    <s v="Lucas Mendes"/>
    <s v="Ultimate"/>
    <d v="2024-05-08T00:00:00"/>
    <x v="0"/>
    <n v="15"/>
    <x v="2"/>
    <s v="Yes"/>
    <n v="30"/>
    <s v="Yes"/>
    <n v="20"/>
    <n v="20"/>
    <n v="45"/>
    <x v="0"/>
    <x v="0"/>
  </r>
  <r>
    <n v="3304"/>
    <s v="Mônica Gomes"/>
    <s v="Standard"/>
    <d v="2024-05-09T00:00:00"/>
    <x v="1"/>
    <n v="10"/>
    <x v="2"/>
    <s v="No"/>
    <s v="-"/>
    <s v="Yes"/>
    <n v="20"/>
    <n v="12"/>
    <n v="18"/>
    <x v="1"/>
    <x v="1"/>
  </r>
  <r>
    <n v="3305"/>
    <s v="Norberto Queiroz"/>
    <s v="Core"/>
    <d v="2024-05-10T00:00:00"/>
    <x v="0"/>
    <n v="5"/>
    <x v="0"/>
    <s v="No"/>
    <s v="-"/>
    <s v="No"/>
    <n v="0"/>
    <n v="2"/>
    <n v="3"/>
    <x v="0"/>
    <x v="0"/>
  </r>
  <r>
    <n v="3306"/>
    <s v="Otávio Barros"/>
    <s v="Ultimate"/>
    <d v="2024-05-11T00:00:00"/>
    <x v="1"/>
    <n v="15"/>
    <x v="1"/>
    <s v="Yes"/>
    <n v="30"/>
    <s v="Yes"/>
    <n v="20"/>
    <n v="5"/>
    <n v="60"/>
    <x v="0"/>
    <x v="0"/>
  </r>
  <r>
    <n v="3307"/>
    <s v="Paula Vieira"/>
    <s v="Standard"/>
    <d v="2024-05-12T00:00:00"/>
    <x v="0"/>
    <n v="10"/>
    <x v="0"/>
    <s v="No"/>
    <s v="-"/>
    <s v="Yes"/>
    <n v="20"/>
    <n v="10"/>
    <n v="20"/>
    <x v="0"/>
    <x v="0"/>
  </r>
  <r>
    <n v="3308"/>
    <s v="Quentin Ramos"/>
    <s v="Core"/>
    <d v="2024-05-13T00:00:00"/>
    <x v="1"/>
    <n v="5"/>
    <x v="2"/>
    <s v="No"/>
    <s v="-"/>
    <s v="No"/>
    <n v="0"/>
    <n v="0"/>
    <n v="5"/>
    <x v="1"/>
    <x v="1"/>
  </r>
  <r>
    <n v="3309"/>
    <s v="Raquel Novaes"/>
    <s v="Ultimate"/>
    <d v="2024-05-14T00:00:00"/>
    <x v="0"/>
    <n v="15"/>
    <x v="0"/>
    <s v="Yes"/>
    <n v="30"/>
    <s v="Yes"/>
    <n v="20"/>
    <n v="3"/>
    <n v="62"/>
    <x v="0"/>
    <x v="0"/>
  </r>
  <r>
    <n v="3310"/>
    <s v="Samantha Lopes"/>
    <s v="Standard"/>
    <d v="2024-05-15T00:00:00"/>
    <x v="1"/>
    <n v="10"/>
    <x v="1"/>
    <s v="No"/>
    <s v="-"/>
    <s v="Yes"/>
    <n v="20"/>
    <n v="15"/>
    <n v="15"/>
    <x v="0"/>
    <x v="0"/>
  </r>
  <r>
    <n v="3311"/>
    <s v="Tiago Martins"/>
    <s v="Core"/>
    <d v="2024-05-16T00:00:00"/>
    <x v="0"/>
    <n v="5"/>
    <x v="0"/>
    <s v="No"/>
    <s v="-"/>
    <s v="No"/>
    <n v="0"/>
    <n v="1"/>
    <n v="4"/>
    <x v="0"/>
    <x v="0"/>
  </r>
  <r>
    <n v="3312"/>
    <s v="Ulysses Guimarães"/>
    <s v="Ultimate"/>
    <d v="2024-05-17T00:00:00"/>
    <x v="1"/>
    <n v="15"/>
    <x v="2"/>
    <s v="Yes"/>
    <n v="30"/>
    <s v="Yes"/>
    <n v="20"/>
    <n v="7"/>
    <n v="58"/>
    <x v="1"/>
    <x v="1"/>
  </r>
  <r>
    <n v="3313"/>
    <s v="Vanessa Silva"/>
    <s v="Standard"/>
    <d v="2024-05-18T00:00:00"/>
    <x v="0"/>
    <n v="10"/>
    <x v="0"/>
    <s v="No"/>
    <s v="-"/>
    <s v="Yes"/>
    <n v="20"/>
    <n v="10"/>
    <n v="20"/>
    <x v="0"/>
    <x v="0"/>
  </r>
  <r>
    <n v="3314"/>
    <s v="William Carneiro"/>
    <s v="Core"/>
    <d v="2024-05-19T00:00:00"/>
    <x v="1"/>
    <n v="5"/>
    <x v="1"/>
    <s v="No"/>
    <s v="-"/>
    <s v="No"/>
    <n v="0"/>
    <n v="0"/>
    <n v="5"/>
    <x v="0"/>
    <x v="0"/>
  </r>
  <r>
    <n v="3315"/>
    <s v="Ximena Rocha"/>
    <s v="Ultimate"/>
    <d v="2024-05-20T00:00:00"/>
    <x v="0"/>
    <n v="15"/>
    <x v="0"/>
    <s v="Yes"/>
    <n v="30"/>
    <s v="Yes"/>
    <n v="20"/>
    <n v="20"/>
    <n v="45"/>
    <x v="0"/>
    <x v="0"/>
  </r>
  <r>
    <n v="3316"/>
    <s v="Yasmin Figueiredo"/>
    <s v="Standard"/>
    <d v="2024-05-21T00:00:00"/>
    <x v="1"/>
    <n v="10"/>
    <x v="2"/>
    <s v="No"/>
    <s v="-"/>
    <s v="Yes"/>
    <n v="20"/>
    <n v="15"/>
    <n v="15"/>
    <x v="1"/>
    <x v="1"/>
  </r>
  <r>
    <n v="3317"/>
    <s v="Zara Cunha"/>
    <s v="Core"/>
    <d v="2024-05-22T00:00:00"/>
    <x v="0"/>
    <n v="5"/>
    <x v="0"/>
    <s v="No"/>
    <s v="-"/>
    <s v="No"/>
    <n v="0"/>
    <n v="1"/>
    <n v="4"/>
    <x v="0"/>
    <x v="0"/>
  </r>
  <r>
    <n v="3318"/>
    <s v="Alan Teixeira"/>
    <s v="Ultimate"/>
    <d v="2024-05-23T00:00:00"/>
    <x v="1"/>
    <n v="15"/>
    <x v="1"/>
    <s v="Yes"/>
    <n v="30"/>
    <s v="Yes"/>
    <n v="20"/>
    <n v="3"/>
    <n v="62"/>
    <x v="0"/>
    <x v="0"/>
  </r>
  <r>
    <n v="3319"/>
    <s v="Bárbara Oliveira"/>
    <s v="Standard"/>
    <d v="2024-05-24T00:00:00"/>
    <x v="0"/>
    <n v="10"/>
    <x v="0"/>
    <s v="No"/>
    <s v="-"/>
    <s v="Yes"/>
    <n v="20"/>
    <n v="10"/>
    <n v="20"/>
    <x v="0"/>
    <x v="0"/>
  </r>
  <r>
    <n v="3320"/>
    <s v="Carlos Junqueira"/>
    <s v="Core"/>
    <d v="2024-05-25T00:00:00"/>
    <x v="1"/>
    <n v="5"/>
    <x v="2"/>
    <s v="No"/>
    <s v="-"/>
    <s v="No"/>
    <n v="0"/>
    <n v="0"/>
    <n v="5"/>
    <x v="1"/>
    <x v="1"/>
  </r>
  <r>
    <n v="3321"/>
    <s v="Daniela Moura"/>
    <s v="Ultimate"/>
    <d v="2024-05-26T00:00:00"/>
    <x v="0"/>
    <n v="15"/>
    <x v="0"/>
    <s v="Yes"/>
    <n v="30"/>
    <s v="Yes"/>
    <n v="20"/>
    <n v="5"/>
    <n v="60"/>
    <x v="0"/>
    <x v="0"/>
  </r>
  <r>
    <n v="3322"/>
    <s v="Eduardo Lima"/>
    <s v="Standard"/>
    <d v="2024-05-27T00:00:00"/>
    <x v="1"/>
    <n v="10"/>
    <x v="1"/>
    <s v="No"/>
    <s v="-"/>
    <s v="Yes"/>
    <n v="20"/>
    <n v="15"/>
    <n v="15"/>
    <x v="0"/>
    <x v="0"/>
  </r>
  <r>
    <n v="3323"/>
    <s v="Fabiana Araújo"/>
    <s v="Core"/>
    <d v="2024-05-28T00:00:00"/>
    <x v="0"/>
    <n v="5"/>
    <x v="0"/>
    <s v="No"/>
    <s v="-"/>
    <s v="No"/>
    <n v="0"/>
    <n v="1"/>
    <n v="4"/>
    <x v="0"/>
    <x v="0"/>
  </r>
  <r>
    <n v="3324"/>
    <s v="Geraldo Ribeiro"/>
    <s v="Ultimate"/>
    <d v="2024-05-29T00:00:00"/>
    <x v="1"/>
    <n v="15"/>
    <x v="2"/>
    <s v="Yes"/>
    <n v="30"/>
    <s v="Yes"/>
    <n v="20"/>
    <n v="20"/>
    <n v="45"/>
    <x v="1"/>
    <x v="1"/>
  </r>
  <r>
    <n v="3325"/>
    <s v="Héctor Vargas"/>
    <s v="Standard"/>
    <d v="2024-05-30T00:00:00"/>
    <x v="0"/>
    <n v="10"/>
    <x v="2"/>
    <s v="No"/>
    <s v="-"/>
    <s v="Yes"/>
    <n v="20"/>
    <n v="15"/>
    <n v="15"/>
    <x v="0"/>
    <x v="0"/>
  </r>
  <r>
    <n v="3326"/>
    <s v="Isabela Fonseca"/>
    <s v="Core"/>
    <d v="2024-05-31T00:00:00"/>
    <x v="1"/>
    <n v="5"/>
    <x v="1"/>
    <s v="No"/>
    <s v="-"/>
    <s v="No"/>
    <n v="0"/>
    <n v="0"/>
    <n v="5"/>
    <x v="0"/>
    <x v="0"/>
  </r>
  <r>
    <n v="3327"/>
    <s v="João Pedro Almeida"/>
    <s v="Ultimate"/>
    <d v="2024-06-01T00:00:00"/>
    <x v="0"/>
    <n v="15"/>
    <x v="0"/>
    <s v="Yes"/>
    <n v="30"/>
    <s v="Yes"/>
    <n v="20"/>
    <n v="7"/>
    <n v="58"/>
    <x v="0"/>
    <x v="0"/>
  </r>
  <r>
    <n v="3328"/>
    <s v="Klara Costa"/>
    <s v="Standard"/>
    <d v="2024-06-02T00:00:00"/>
    <x v="1"/>
    <n v="10"/>
    <x v="1"/>
    <s v="No"/>
    <s v="-"/>
    <s v="Yes"/>
    <n v="20"/>
    <n v="10"/>
    <n v="20"/>
    <x v="0"/>
    <x v="0"/>
  </r>
  <r>
    <n v="3329"/>
    <s v="Luciana Mendes"/>
    <s v="Core"/>
    <d v="2024-06-03T00:00:00"/>
    <x v="0"/>
    <n v="5"/>
    <x v="2"/>
    <s v="No"/>
    <s v="-"/>
    <s v="No"/>
    <n v="0"/>
    <n v="1"/>
    <n v="4"/>
    <x v="0"/>
    <x v="0"/>
  </r>
  <r>
    <n v="3330"/>
    <s v="Marcelo Gouveia"/>
    <s v="Ultimate"/>
    <d v="2024-06-04T00:00:00"/>
    <x v="1"/>
    <n v="15"/>
    <x v="0"/>
    <s v="Yes"/>
    <n v="30"/>
    <s v="Yes"/>
    <n v="20"/>
    <n v="15"/>
    <n v="50"/>
    <x v="1"/>
    <x v="1"/>
  </r>
  <r>
    <n v="3331"/>
    <s v="Nívea Borges"/>
    <s v="Standard"/>
    <d v="2024-06-05T00:00:00"/>
    <x v="0"/>
    <n v="10"/>
    <x v="0"/>
    <s v="No"/>
    <s v="-"/>
    <s v="Yes"/>
    <n v="20"/>
    <n v="5"/>
    <n v="25"/>
    <x v="0"/>
    <x v="0"/>
  </r>
  <r>
    <n v="3332"/>
    <s v="Oscar Nogueira"/>
    <s v="Core"/>
    <d v="2024-06-06T00:00:00"/>
    <x v="1"/>
    <n v="5"/>
    <x v="1"/>
    <s v="No"/>
    <s v="-"/>
    <s v="No"/>
    <n v="0"/>
    <n v="0"/>
    <n v="5"/>
    <x v="0"/>
    <x v="0"/>
  </r>
  <r>
    <n v="3333"/>
    <s v="Patrícia Alves"/>
    <s v="Ultimate"/>
    <d v="2024-06-07T00:00:00"/>
    <x v="0"/>
    <n v="15"/>
    <x v="2"/>
    <s v="Yes"/>
    <n v="30"/>
    <s v="Yes"/>
    <n v="20"/>
    <n v="20"/>
    <n v="45"/>
    <x v="0"/>
    <x v="0"/>
  </r>
  <r>
    <n v="3334"/>
    <s v="Rafaela Silva"/>
    <s v="Standard"/>
    <d v="2024-06-08T00:00:00"/>
    <x v="1"/>
    <n v="10"/>
    <x v="2"/>
    <s v="No"/>
    <s v="-"/>
    <s v="Yes"/>
    <n v="20"/>
    <n v="12"/>
    <n v="18"/>
    <x v="1"/>
    <x v="1"/>
  </r>
  <r>
    <n v="3335"/>
    <s v="Samantha Moraes"/>
    <s v="Core"/>
    <d v="2024-06-09T00:00:00"/>
    <x v="0"/>
    <n v="5"/>
    <x v="0"/>
    <s v="No"/>
    <s v="-"/>
    <s v="No"/>
    <n v="0"/>
    <n v="2"/>
    <n v="3"/>
    <x v="0"/>
    <x v="0"/>
  </r>
  <r>
    <n v="3336"/>
    <s v="Tatiana Rocha"/>
    <s v="Core"/>
    <d v="2024-06-10T00:00:00"/>
    <x v="0"/>
    <n v="5"/>
    <x v="0"/>
    <s v="No"/>
    <s v="-"/>
    <s v="No"/>
    <n v="0"/>
    <n v="0"/>
    <n v="5"/>
    <x v="0"/>
    <x v="0"/>
  </r>
  <r>
    <n v="3337"/>
    <s v="Ulisses Tavares"/>
    <s v="Ultimate"/>
    <d v="2024-06-11T00:00:00"/>
    <x v="1"/>
    <n v="15"/>
    <x v="2"/>
    <s v="Yes"/>
    <n v="30"/>
    <s v="Yes"/>
    <n v="20"/>
    <n v="7"/>
    <n v="58"/>
    <x v="1"/>
    <x v="1"/>
  </r>
  <r>
    <n v="3338"/>
    <s v="Víctor Lemos"/>
    <s v="Standard"/>
    <d v="2024-06-12T00:00:00"/>
    <x v="0"/>
    <n v="10"/>
    <x v="1"/>
    <s v="No"/>
    <s v="-"/>
    <s v="Yes"/>
    <n v="20"/>
    <n v="10"/>
    <n v="20"/>
    <x v="0"/>
    <x v="0"/>
  </r>
  <r>
    <n v="3339"/>
    <s v="Wilma Barros"/>
    <s v="Core"/>
    <d v="2024-06-13T00:00:00"/>
    <x v="1"/>
    <n v="5"/>
    <x v="2"/>
    <s v="No"/>
    <s v="-"/>
    <s v="No"/>
    <n v="0"/>
    <n v="1"/>
    <n v="4"/>
    <x v="1"/>
    <x v="1"/>
  </r>
  <r>
    <n v="3340"/>
    <s v="Xavier Nascimento"/>
    <s v="Ultimate"/>
    <d v="2024-06-14T00:00:00"/>
    <x v="0"/>
    <n v="15"/>
    <x v="0"/>
    <s v="Yes"/>
    <n v="30"/>
    <s v="Yes"/>
    <n v="20"/>
    <n v="15"/>
    <n v="50"/>
    <x v="0"/>
    <x v="0"/>
  </r>
  <r>
    <n v="3341"/>
    <s v="Yago Pereira"/>
    <s v="Standard"/>
    <d v="2024-06-15T00:00:00"/>
    <x v="1"/>
    <n v="10"/>
    <x v="0"/>
    <s v="No"/>
    <s v="-"/>
    <s v="Yes"/>
    <n v="20"/>
    <n v="5"/>
    <n v="25"/>
    <x v="1"/>
    <x v="1"/>
  </r>
  <r>
    <n v="3342"/>
    <s v="Zilda Ferreira"/>
    <s v="Core"/>
    <d v="2024-06-16T00:00:00"/>
    <x v="0"/>
    <n v="5"/>
    <x v="1"/>
    <s v="No"/>
    <s v="-"/>
    <s v="No"/>
    <n v="0"/>
    <n v="0"/>
    <n v="5"/>
    <x v="0"/>
    <x v="0"/>
  </r>
  <r>
    <n v="3343"/>
    <s v="Amanda Lopes"/>
    <s v="Ultimate"/>
    <d v="2024-06-17T00:00:00"/>
    <x v="1"/>
    <n v="15"/>
    <x v="2"/>
    <s v="Yes"/>
    <n v="30"/>
    <s v="Yes"/>
    <n v="20"/>
    <n v="20"/>
    <n v="45"/>
    <x v="1"/>
    <x v="1"/>
  </r>
  <r>
    <n v="3344"/>
    <s v="Bruno Miranda"/>
    <s v="Standard"/>
    <d v="2024-06-18T00:00:00"/>
    <x v="0"/>
    <n v="10"/>
    <x v="2"/>
    <s v="No"/>
    <s v="-"/>
    <s v="Yes"/>
    <n v="20"/>
    <n v="12"/>
    <n v="18"/>
    <x v="0"/>
    <x v="0"/>
  </r>
  <r>
    <n v="3345"/>
    <s v="Célia Torres"/>
    <s v="Core"/>
    <d v="2024-06-19T00:00:00"/>
    <x v="1"/>
    <n v="5"/>
    <x v="0"/>
    <s v="No"/>
    <s v="-"/>
    <s v="No"/>
    <n v="0"/>
    <n v="2"/>
    <n v="3"/>
    <x v="1"/>
    <x v="1"/>
  </r>
  <r>
    <n v="3346"/>
    <s v="Diogo Souza"/>
    <s v="Ultimate"/>
    <d v="2024-06-20T00:00:00"/>
    <x v="0"/>
    <n v="15"/>
    <x v="1"/>
    <s v="Yes"/>
    <n v="30"/>
    <s v="Yes"/>
    <n v="20"/>
    <n v="5"/>
    <n v="60"/>
    <x v="0"/>
    <x v="0"/>
  </r>
  <r>
    <n v="3347"/>
    <s v="Elisa Castro"/>
    <s v="Standard"/>
    <d v="2024-06-21T00:00:00"/>
    <x v="1"/>
    <n v="10"/>
    <x v="0"/>
    <s v="No"/>
    <s v="-"/>
    <s v="Yes"/>
    <n v="20"/>
    <n v="10"/>
    <n v="20"/>
    <x v="1"/>
    <x v="1"/>
  </r>
  <r>
    <n v="3348"/>
    <s v="Fátima Lima"/>
    <s v="Core"/>
    <d v="2024-06-22T00:00:00"/>
    <x v="0"/>
    <n v="5"/>
    <x v="2"/>
    <s v="No"/>
    <s v="-"/>
    <s v="No"/>
    <n v="0"/>
    <n v="0"/>
    <n v="5"/>
    <x v="0"/>
    <x v="0"/>
  </r>
  <r>
    <n v="3349"/>
    <s v="Geraldo Ribeiro"/>
    <s v="Ultimate"/>
    <d v="2024-06-23T00:00:00"/>
    <x v="1"/>
    <n v="15"/>
    <x v="0"/>
    <s v="Yes"/>
    <n v="30"/>
    <s v="Yes"/>
    <n v="20"/>
    <n v="3"/>
    <n v="62"/>
    <x v="1"/>
    <x v="1"/>
  </r>
  <r>
    <n v="3350"/>
    <s v="Hélio Martins"/>
    <s v="Standard"/>
    <d v="2024-06-24T00:00:00"/>
    <x v="0"/>
    <n v="10"/>
    <x v="1"/>
    <s v="No"/>
    <s v="-"/>
    <s v="Yes"/>
    <n v="20"/>
    <n v="15"/>
    <n v="15"/>
    <x v="0"/>
    <x v="0"/>
  </r>
  <r>
    <n v="3351"/>
    <s v="Íris Santos"/>
    <s v="Core"/>
    <d v="2024-06-25T00:00:00"/>
    <x v="1"/>
    <n v="5"/>
    <x v="0"/>
    <s v="No"/>
    <s v="-"/>
    <s v="No"/>
    <n v="0"/>
    <n v="1"/>
    <n v="4"/>
    <x v="1"/>
    <x v="1"/>
  </r>
  <r>
    <n v="3352"/>
    <s v="João Marcelo"/>
    <s v="Ultimate"/>
    <d v="2024-06-26T00:00:00"/>
    <x v="0"/>
    <n v="15"/>
    <x v="2"/>
    <s v="Yes"/>
    <n v="30"/>
    <s v="Yes"/>
    <n v="20"/>
    <n v="7"/>
    <n v="58"/>
    <x v="0"/>
    <x v="0"/>
  </r>
  <r>
    <n v="3353"/>
    <s v="Larissa Gomes"/>
    <s v="Standard"/>
    <d v="2024-06-27T00:00:00"/>
    <x v="1"/>
    <n v="10"/>
    <x v="0"/>
    <s v="No"/>
    <s v="-"/>
    <s v="Yes"/>
    <n v="20"/>
    <n v="10"/>
    <n v="20"/>
    <x v="1"/>
    <x v="1"/>
  </r>
  <r>
    <n v="3354"/>
    <s v="Márcio Silva"/>
    <s v="Core"/>
    <d v="2024-06-28T00:00:00"/>
    <x v="0"/>
    <n v="5"/>
    <x v="1"/>
    <s v="No"/>
    <s v="-"/>
    <s v="No"/>
    <n v="0"/>
    <n v="0"/>
    <n v="5"/>
    <x v="0"/>
    <x v="0"/>
  </r>
  <r>
    <n v="3355"/>
    <s v="Nadia Costa"/>
    <s v="Ultimate"/>
    <d v="2024-06-29T00:00:00"/>
    <x v="1"/>
    <n v="15"/>
    <x v="0"/>
    <s v="Yes"/>
    <n v="30"/>
    <s v="Yes"/>
    <n v="20"/>
    <n v="20"/>
    <n v="45"/>
    <x v="1"/>
    <x v="1"/>
  </r>
  <r>
    <n v="3356"/>
    <s v="Oscar Almeida"/>
    <s v="Standard"/>
    <d v="2024-06-30T00:00:00"/>
    <x v="0"/>
    <n v="10"/>
    <x v="2"/>
    <s v="No"/>
    <s v="-"/>
    <s v="Yes"/>
    <n v="20"/>
    <n v="15"/>
    <n v="15"/>
    <x v="0"/>
    <x v="0"/>
  </r>
  <r>
    <n v="3357"/>
    <s v="Patricia Soares"/>
    <s v="Core"/>
    <d v="2024-07-01T00:00:00"/>
    <x v="1"/>
    <n v="5"/>
    <x v="0"/>
    <s v="No"/>
    <s v="-"/>
    <s v="No"/>
    <n v="0"/>
    <n v="1"/>
    <n v="4"/>
    <x v="1"/>
    <x v="1"/>
  </r>
  <r>
    <n v="3358"/>
    <s v="Quênia Barros"/>
    <s v="Ultimate"/>
    <d v="2024-07-02T00:00:00"/>
    <x v="0"/>
    <n v="15"/>
    <x v="1"/>
    <s v="Yes"/>
    <n v="30"/>
    <s v="Yes"/>
    <n v="20"/>
    <n v="3"/>
    <n v="62"/>
    <x v="0"/>
    <x v="0"/>
  </r>
  <r>
    <n v="3359"/>
    <s v="Rafael Torres"/>
    <s v="Standard"/>
    <d v="2024-07-03T00:00:00"/>
    <x v="1"/>
    <n v="10"/>
    <x v="0"/>
    <s v="No"/>
    <s v="-"/>
    <s v="Yes"/>
    <n v="20"/>
    <n v="10"/>
    <n v="20"/>
    <x v="1"/>
    <x v="1"/>
  </r>
  <r>
    <n v="3360"/>
    <s v="Silvia Nascimento"/>
    <s v="Core"/>
    <d v="2024-07-04T00:00:00"/>
    <x v="0"/>
    <n v="5"/>
    <x v="2"/>
    <s v="No"/>
    <s v="-"/>
    <s v="No"/>
    <n v="0"/>
    <n v="0"/>
    <n v="5"/>
    <x v="0"/>
    <x v="0"/>
  </r>
  <r>
    <n v="3361"/>
    <s v="Tiago Mendes"/>
    <s v="Ultimate"/>
    <d v="2024-07-05T00:00:00"/>
    <x v="1"/>
    <n v="15"/>
    <x v="0"/>
    <s v="Yes"/>
    <n v="30"/>
    <s v="Yes"/>
    <n v="20"/>
    <n v="15"/>
    <n v="50"/>
    <x v="1"/>
    <x v="1"/>
  </r>
  <r>
    <n v="3362"/>
    <s v="Ursula Silva"/>
    <s v="Standard"/>
    <d v="2024-07-06T00:00:00"/>
    <x v="0"/>
    <n v="10"/>
    <x v="1"/>
    <s v="No"/>
    <s v="-"/>
    <s v="Yes"/>
    <n v="20"/>
    <n v="15"/>
    <n v="15"/>
    <x v="0"/>
    <x v="0"/>
  </r>
  <r>
    <n v="3363"/>
    <s v="Vanessa Moraes"/>
    <s v="Core"/>
    <d v="2024-07-07T00:00:00"/>
    <x v="1"/>
    <n v="5"/>
    <x v="0"/>
    <s v="No"/>
    <s v="-"/>
    <s v="No"/>
    <n v="0"/>
    <n v="1"/>
    <n v="4"/>
    <x v="1"/>
    <x v="1"/>
  </r>
  <r>
    <n v="3364"/>
    <s v="Waldir Junior"/>
    <s v="Ultimate"/>
    <d v="2024-07-08T00:00:00"/>
    <x v="0"/>
    <n v="15"/>
    <x v="2"/>
    <s v="Yes"/>
    <n v="30"/>
    <s v="Yes"/>
    <n v="20"/>
    <n v="7"/>
    <n v="58"/>
    <x v="0"/>
    <x v="0"/>
  </r>
  <r>
    <n v="3365"/>
    <s v="Xavier Lopes"/>
    <s v="Standard"/>
    <d v="2024-07-09T00:00:00"/>
    <x v="1"/>
    <n v="10"/>
    <x v="0"/>
    <s v="No"/>
    <s v="-"/>
    <s v="Yes"/>
    <n v="20"/>
    <n v="10"/>
    <n v="20"/>
    <x v="1"/>
    <x v="1"/>
  </r>
  <r>
    <n v="3366"/>
    <s v="Yolanda Freitas"/>
    <s v="Core"/>
    <d v="2024-07-10T00:00:00"/>
    <x v="0"/>
    <n v="5"/>
    <x v="0"/>
    <s v="No"/>
    <s v="-"/>
    <s v="No"/>
    <n v="0"/>
    <n v="0"/>
    <n v="5"/>
    <x v="0"/>
    <x v="0"/>
  </r>
  <r>
    <n v="3367"/>
    <s v="Zacarias Nunes"/>
    <s v="Ultimate"/>
    <d v="2024-07-11T00:00:00"/>
    <x v="1"/>
    <n v="15"/>
    <x v="2"/>
    <s v="Yes"/>
    <n v="30"/>
    <s v="Yes"/>
    <n v="20"/>
    <n v="7"/>
    <n v="58"/>
    <x v="1"/>
    <x v="1"/>
  </r>
  <r>
    <n v="3368"/>
    <s v="Ana Clara Barreto"/>
    <s v="Standard"/>
    <d v="2024-07-12T00:00:00"/>
    <x v="0"/>
    <n v="10"/>
    <x v="1"/>
    <s v="No"/>
    <s v="-"/>
    <s v="Yes"/>
    <n v="20"/>
    <n v="10"/>
    <n v="20"/>
    <x v="0"/>
    <x v="0"/>
  </r>
  <r>
    <n v="3369"/>
    <s v="Bruno Henrique"/>
    <s v="Core"/>
    <d v="2024-07-13T00:00:00"/>
    <x v="1"/>
    <n v="5"/>
    <x v="2"/>
    <s v="No"/>
    <s v="-"/>
    <s v="No"/>
    <n v="0"/>
    <n v="1"/>
    <n v="4"/>
    <x v="1"/>
    <x v="1"/>
  </r>
  <r>
    <n v="3370"/>
    <s v="Carlos Eduardo"/>
    <s v="Ultimate"/>
    <d v="2024-07-14T00:00:00"/>
    <x v="0"/>
    <n v="15"/>
    <x v="0"/>
    <s v="Yes"/>
    <n v="30"/>
    <s v="Yes"/>
    <n v="20"/>
    <n v="15"/>
    <n v="50"/>
    <x v="0"/>
    <x v="0"/>
  </r>
  <r>
    <n v="3371"/>
    <s v="Débora Lima"/>
    <s v="Standard"/>
    <d v="2024-07-15T00:00:00"/>
    <x v="1"/>
    <n v="10"/>
    <x v="0"/>
    <s v="No"/>
    <s v="-"/>
    <s v="Yes"/>
    <n v="20"/>
    <n v="5"/>
    <n v="25"/>
    <x v="1"/>
    <x v="1"/>
  </r>
  <r>
    <n v="3372"/>
    <s v="Elisa Neves"/>
    <s v="Core"/>
    <d v="2024-07-16T00:00:00"/>
    <x v="0"/>
    <n v="5"/>
    <x v="1"/>
    <s v="No"/>
    <s v="-"/>
    <s v="No"/>
    <n v="0"/>
    <n v="0"/>
    <n v="5"/>
    <x v="0"/>
    <x v="0"/>
  </r>
  <r>
    <n v="3373"/>
    <s v="Fabiano Gomes"/>
    <s v="Ultimate"/>
    <d v="2024-07-17T00:00:00"/>
    <x v="1"/>
    <n v="15"/>
    <x v="2"/>
    <s v="Yes"/>
    <n v="30"/>
    <s v="Yes"/>
    <n v="20"/>
    <n v="20"/>
    <n v="45"/>
    <x v="1"/>
    <x v="1"/>
  </r>
  <r>
    <n v="3374"/>
    <s v="Gisele Oliveira"/>
    <s v="Standard"/>
    <d v="2024-07-18T00:00:00"/>
    <x v="0"/>
    <n v="10"/>
    <x v="2"/>
    <s v="No"/>
    <s v="-"/>
    <s v="Yes"/>
    <n v="20"/>
    <n v="12"/>
    <n v="18"/>
    <x v="0"/>
    <x v="0"/>
  </r>
  <r>
    <n v="3375"/>
    <s v="Héctor Silva"/>
    <s v="Core"/>
    <d v="2024-07-19T00:00:00"/>
    <x v="1"/>
    <n v="5"/>
    <x v="0"/>
    <s v="No"/>
    <s v="-"/>
    <s v="No"/>
    <n v="0"/>
    <n v="2"/>
    <n v="3"/>
    <x v="1"/>
    <x v="1"/>
  </r>
  <r>
    <n v="3376"/>
    <s v="Igor Martins"/>
    <s v="Ultimate"/>
    <d v="2024-07-20T00:00:00"/>
    <x v="0"/>
    <n v="15"/>
    <x v="1"/>
    <s v="Yes"/>
    <n v="30"/>
    <s v="Yes"/>
    <n v="20"/>
    <n v="5"/>
    <n v="60"/>
    <x v="0"/>
    <x v="0"/>
  </r>
  <r>
    <n v="3377"/>
    <s v="Joana Figueiredo"/>
    <s v="Standard"/>
    <d v="2024-07-21T00:00:00"/>
    <x v="1"/>
    <n v="10"/>
    <x v="0"/>
    <s v="No"/>
    <s v="-"/>
    <s v="Yes"/>
    <n v="20"/>
    <n v="10"/>
    <n v="20"/>
    <x v="1"/>
    <x v="1"/>
  </r>
  <r>
    <n v="3378"/>
    <s v="Kleber Machado"/>
    <s v="Core"/>
    <d v="2024-07-22T00:00:00"/>
    <x v="0"/>
    <n v="5"/>
    <x v="2"/>
    <s v="No"/>
    <s v="-"/>
    <s v="No"/>
    <n v="0"/>
    <n v="0"/>
    <n v="5"/>
    <x v="0"/>
    <x v="0"/>
  </r>
  <r>
    <n v="3379"/>
    <s v="Luciana Santos"/>
    <s v="Ultimate"/>
    <d v="2024-07-23T00:00:00"/>
    <x v="1"/>
    <n v="15"/>
    <x v="0"/>
    <s v="Yes"/>
    <n v="30"/>
    <s v="Yes"/>
    <n v="20"/>
    <n v="3"/>
    <n v="62"/>
    <x v="1"/>
    <x v="1"/>
  </r>
  <r>
    <n v="3380"/>
    <s v="Marcos Teixeira"/>
    <s v="Standard"/>
    <d v="2024-07-24T00:00:00"/>
    <x v="0"/>
    <n v="10"/>
    <x v="1"/>
    <s v="No"/>
    <s v="-"/>
    <s v="Yes"/>
    <n v="20"/>
    <n v="15"/>
    <n v="15"/>
    <x v="0"/>
    <x v="0"/>
  </r>
  <r>
    <n v="3381"/>
    <s v="Natalia Costa"/>
    <s v="Core"/>
    <d v="2024-07-25T00:00:00"/>
    <x v="1"/>
    <n v="5"/>
    <x v="0"/>
    <s v="No"/>
    <s v="-"/>
    <s v="No"/>
    <n v="0"/>
    <n v="1"/>
    <n v="4"/>
    <x v="1"/>
    <x v="1"/>
  </r>
  <r>
    <n v="3382"/>
    <s v="Oscar Ribeiro"/>
    <s v="Ultimate"/>
    <d v="2024-07-26T00:00:00"/>
    <x v="0"/>
    <n v="15"/>
    <x v="2"/>
    <s v="Yes"/>
    <n v="30"/>
    <s v="Yes"/>
    <n v="20"/>
    <n v="7"/>
    <n v="58"/>
    <x v="0"/>
    <x v="0"/>
  </r>
  <r>
    <n v="3383"/>
    <s v="Patricia Almeida"/>
    <s v="Standard"/>
    <d v="2024-07-27T00:00:00"/>
    <x v="1"/>
    <n v="10"/>
    <x v="0"/>
    <s v="No"/>
    <s v="-"/>
    <s v="Yes"/>
    <n v="20"/>
    <n v="10"/>
    <n v="20"/>
    <x v="1"/>
    <x v="1"/>
  </r>
  <r>
    <n v="3384"/>
    <s v="Quirino Junior"/>
    <s v="Core"/>
    <d v="2024-07-28T00:00:00"/>
    <x v="0"/>
    <n v="5"/>
    <x v="1"/>
    <s v="No"/>
    <s v="-"/>
    <s v="No"/>
    <n v="0"/>
    <n v="0"/>
    <n v="5"/>
    <x v="0"/>
    <x v="0"/>
  </r>
  <r>
    <n v="3385"/>
    <s v="Renata Machado"/>
    <s v="Ultimate"/>
    <d v="2024-07-29T00:00:00"/>
    <x v="1"/>
    <n v="15"/>
    <x v="0"/>
    <s v="Yes"/>
    <n v="30"/>
    <s v="Yes"/>
    <n v="20"/>
    <n v="20"/>
    <n v="45"/>
    <x v="1"/>
    <x v="1"/>
  </r>
  <r>
    <n v="3386"/>
    <s v="Sônia Alves"/>
    <s v="Standard"/>
    <d v="2024-07-30T00:00:00"/>
    <x v="0"/>
    <n v="10"/>
    <x v="2"/>
    <s v="No"/>
    <s v="-"/>
    <s v="Yes"/>
    <n v="20"/>
    <n v="15"/>
    <n v="15"/>
    <x v="0"/>
    <x v="0"/>
  </r>
  <r>
    <n v="3387"/>
    <s v="Tiago Nunes"/>
    <s v="Core"/>
    <d v="2024-07-31T00:00:00"/>
    <x v="1"/>
    <n v="5"/>
    <x v="0"/>
    <s v="No"/>
    <s v="-"/>
    <s v="No"/>
    <n v="0"/>
    <n v="1"/>
    <n v="4"/>
    <x v="1"/>
    <x v="1"/>
  </r>
  <r>
    <n v="3388"/>
    <s v="Ulysses Pereira"/>
    <s v="Ultimate"/>
    <d v="2024-08-01T00:00:00"/>
    <x v="0"/>
    <n v="15"/>
    <x v="1"/>
    <s v="Yes"/>
    <n v="30"/>
    <s v="Yes"/>
    <n v="20"/>
    <n v="3"/>
    <n v="62"/>
    <x v="0"/>
    <x v="0"/>
  </r>
  <r>
    <n v="3389"/>
    <s v="Vanessa Lima"/>
    <s v="Standard"/>
    <d v="2024-08-02T00:00:00"/>
    <x v="1"/>
    <n v="10"/>
    <x v="0"/>
    <s v="No"/>
    <s v="-"/>
    <s v="Yes"/>
    <n v="20"/>
    <n v="10"/>
    <n v="20"/>
    <x v="1"/>
    <x v="1"/>
  </r>
  <r>
    <n v="3390"/>
    <s v="Wagner Santos"/>
    <s v="Core"/>
    <d v="2024-08-03T00:00:00"/>
    <x v="0"/>
    <n v="5"/>
    <x v="2"/>
    <s v="No"/>
    <s v="-"/>
    <s v="No"/>
    <n v="0"/>
    <n v="0"/>
    <n v="5"/>
    <x v="0"/>
    <x v="0"/>
  </r>
  <r>
    <n v="3391"/>
    <s v="Xuxa Meneghel"/>
    <s v="Ultimate"/>
    <d v="2024-08-04T00:00:00"/>
    <x v="1"/>
    <n v="15"/>
    <x v="0"/>
    <s v="Yes"/>
    <n v="30"/>
    <s v="Yes"/>
    <n v="20"/>
    <n v="15"/>
    <n v="50"/>
    <x v="1"/>
    <x v="1"/>
  </r>
  <r>
    <n v="3392"/>
    <s v="Yasmin Silva"/>
    <s v="Standard"/>
    <d v="2024-08-05T00:00:00"/>
    <x v="0"/>
    <n v="10"/>
    <x v="1"/>
    <s v="No"/>
    <s v="-"/>
    <s v="Yes"/>
    <n v="20"/>
    <n v="15"/>
    <n v="15"/>
    <x v="0"/>
    <x v="0"/>
  </r>
  <r>
    <n v="3393"/>
    <s v="Zacarias de Souza"/>
    <s v="Core"/>
    <d v="2024-08-06T00:00:00"/>
    <x v="1"/>
    <n v="5"/>
    <x v="0"/>
    <s v="No"/>
    <s v="-"/>
    <s v="No"/>
    <n v="0"/>
    <n v="1"/>
    <n v="4"/>
    <x v="1"/>
    <x v="1"/>
  </r>
  <r>
    <n v="3394"/>
    <s v="André Lima"/>
    <s v="Ultimate"/>
    <d v="2024-08-07T00:00:00"/>
    <x v="0"/>
    <n v="15"/>
    <x v="2"/>
    <s v="Yes"/>
    <n v="30"/>
    <s v="Yes"/>
    <n v="20"/>
    <n v="7"/>
    <n v="58"/>
    <x v="0"/>
    <x v="0"/>
  </r>
  <r>
    <n v="3395"/>
    <s v="Bianca Freitas"/>
    <s v="Standard"/>
    <d v="2024-08-08T00:00:00"/>
    <x v="1"/>
    <n v="10"/>
    <x v="0"/>
    <s v="No"/>
    <s v="-"/>
    <s v="Yes"/>
    <n v="20"/>
    <n v="10"/>
    <n v="20"/>
    <x v="1"/>
    <x v="1"/>
  </r>
  <r>
    <n v="3396"/>
    <s v="Caio Mendes"/>
    <s v="Core"/>
    <d v="2024-08-09T00:00:00"/>
    <x v="0"/>
    <n v="5"/>
    <x v="1"/>
    <s v="No"/>
    <s v="-"/>
    <s v="No"/>
    <n v="0"/>
    <n v="0"/>
    <n v="5"/>
    <x v="0"/>
    <x v="0"/>
  </r>
  <r>
    <n v="3397"/>
    <s v="Daniela Moura"/>
    <s v="Ultimate"/>
    <d v="2024-08-10T00:00:00"/>
    <x v="1"/>
    <n v="15"/>
    <x v="0"/>
    <s v="Yes"/>
    <n v="30"/>
    <s v="Yes"/>
    <n v="20"/>
    <n v="20"/>
    <n v="45"/>
    <x v="1"/>
    <x v="1"/>
  </r>
  <r>
    <n v="3398"/>
    <s v="Eduardo Costa"/>
    <s v="Standard"/>
    <d v="2024-08-11T00:00:00"/>
    <x v="0"/>
    <n v="10"/>
    <x v="2"/>
    <s v="No"/>
    <s v="-"/>
    <s v="Yes"/>
    <n v="20"/>
    <n v="15"/>
    <n v="15"/>
    <x v="0"/>
    <x v="0"/>
  </r>
  <r>
    <n v="3399"/>
    <s v="Fernanda Gomes"/>
    <s v="Core"/>
    <d v="2024-08-12T00:00:00"/>
    <x v="1"/>
    <n v="5"/>
    <x v="0"/>
    <s v="No"/>
    <s v="-"/>
    <s v="No"/>
    <n v="0"/>
    <n v="1"/>
    <n v="4"/>
    <x v="1"/>
    <x v="1"/>
  </r>
  <r>
    <n v="3400"/>
    <s v="Guilherme Souza"/>
    <s v="Ultimate"/>
    <d v="2024-08-13T00:00:00"/>
    <x v="0"/>
    <n v="15"/>
    <x v="1"/>
    <s v="Yes"/>
    <n v="30"/>
    <s v="Yes"/>
    <n v="20"/>
    <n v="5"/>
    <n v="60"/>
    <x v="0"/>
    <x v="0"/>
  </r>
  <r>
    <n v="3401"/>
    <s v="Helena Ribeiro"/>
    <s v="Standard"/>
    <d v="2024-08-14T00:00:00"/>
    <x v="1"/>
    <n v="10"/>
    <x v="0"/>
    <s v="No"/>
    <s v="-"/>
    <s v="Yes"/>
    <n v="20"/>
    <n v="10"/>
    <n v="20"/>
    <x v="1"/>
    <x v="1"/>
  </r>
  <r>
    <n v="3402"/>
    <s v="Igor Santos"/>
    <s v="Core"/>
    <d v="2024-08-15T00:00:00"/>
    <x v="0"/>
    <n v="5"/>
    <x v="2"/>
    <s v="No"/>
    <s v="-"/>
    <s v="No"/>
    <n v="0"/>
    <n v="0"/>
    <n v="5"/>
    <x v="0"/>
    <x v="0"/>
  </r>
  <r>
    <n v="3403"/>
    <s v="João Carvalho"/>
    <s v="Ultimate"/>
    <d v="2024-08-16T00:00:00"/>
    <x v="1"/>
    <n v="15"/>
    <x v="0"/>
    <s v="Yes"/>
    <n v="30"/>
    <s v="Yes"/>
    <n v="20"/>
    <n v="3"/>
    <n v="62"/>
    <x v="1"/>
    <x v="1"/>
  </r>
  <r>
    <n v="3404"/>
    <s v="Klara Fagundes"/>
    <s v="Standard"/>
    <d v="2024-08-17T00:00:00"/>
    <x v="0"/>
    <n v="10"/>
    <x v="1"/>
    <s v="No"/>
    <s v="-"/>
    <s v="Yes"/>
    <n v="20"/>
    <n v="15"/>
    <n v="15"/>
    <x v="0"/>
    <x v="0"/>
  </r>
  <r>
    <n v="3405"/>
    <s v="Lúcia Mendonça"/>
    <s v="Core"/>
    <d v="2024-08-18T00:00:00"/>
    <x v="1"/>
    <n v="5"/>
    <x v="0"/>
    <s v="No"/>
    <s v="-"/>
    <s v="No"/>
    <n v="0"/>
    <n v="1"/>
    <n v="4"/>
    <x v="1"/>
    <x v="1"/>
  </r>
  <r>
    <n v="3406"/>
    <s v="Marcelo Novaes"/>
    <s v="Core"/>
    <d v="2024-08-19T00:00:00"/>
    <x v="0"/>
    <n v="5"/>
    <x v="0"/>
    <s v="No"/>
    <s v="-"/>
    <s v="No"/>
    <n v="0"/>
    <n v="0"/>
    <n v="5"/>
    <x v="0"/>
    <x v="0"/>
  </r>
  <r>
    <n v="3407"/>
    <s v="Nina Pacheco"/>
    <s v="Ultimate"/>
    <d v="2024-08-20T00:00:00"/>
    <x v="1"/>
    <n v="15"/>
    <x v="2"/>
    <s v="Yes"/>
    <n v="30"/>
    <s v="Yes"/>
    <n v="20"/>
    <n v="7"/>
    <n v="58"/>
    <x v="1"/>
    <x v="1"/>
  </r>
  <r>
    <n v="3408"/>
    <s v="Olívia Rios"/>
    <s v="Standard"/>
    <d v="2024-08-21T00:00:00"/>
    <x v="0"/>
    <n v="10"/>
    <x v="1"/>
    <s v="No"/>
    <s v="-"/>
    <s v="Yes"/>
    <n v="20"/>
    <n v="10"/>
    <n v="20"/>
    <x v="0"/>
    <x v="0"/>
  </r>
  <r>
    <n v="3409"/>
    <s v="Paulo Quintana"/>
    <s v="Core"/>
    <d v="2024-08-22T00:00:00"/>
    <x v="1"/>
    <n v="5"/>
    <x v="2"/>
    <s v="No"/>
    <s v="-"/>
    <s v="No"/>
    <n v="0"/>
    <n v="1"/>
    <n v="4"/>
    <x v="1"/>
    <x v="1"/>
  </r>
  <r>
    <n v="3410"/>
    <s v="Raquel Domingos"/>
    <s v="Ultimate"/>
    <d v="2024-08-23T00:00:00"/>
    <x v="0"/>
    <n v="15"/>
    <x v="0"/>
    <s v="Yes"/>
    <n v="30"/>
    <s v="Yes"/>
    <n v="20"/>
    <n v="15"/>
    <n v="50"/>
    <x v="0"/>
    <x v="0"/>
  </r>
  <r>
    <n v="3411"/>
    <s v="Samuel Viana"/>
    <s v="Standard"/>
    <d v="2024-08-24T00:00:00"/>
    <x v="1"/>
    <n v="10"/>
    <x v="0"/>
    <s v="No"/>
    <s v="-"/>
    <s v="Yes"/>
    <n v="20"/>
    <n v="5"/>
    <n v="25"/>
    <x v="1"/>
    <x v="1"/>
  </r>
  <r>
    <n v="3412"/>
    <s v="Tatiane Rocha"/>
    <s v="Core"/>
    <d v="2024-08-25T00:00:00"/>
    <x v="0"/>
    <n v="5"/>
    <x v="1"/>
    <s v="No"/>
    <s v="-"/>
    <s v="No"/>
    <n v="0"/>
    <n v="0"/>
    <n v="5"/>
    <x v="0"/>
    <x v="0"/>
  </r>
  <r>
    <n v="3413"/>
    <s v="Ulysses Farias"/>
    <s v="Ultimate"/>
    <d v="2024-08-26T00:00:00"/>
    <x v="1"/>
    <n v="15"/>
    <x v="2"/>
    <s v="Yes"/>
    <n v="30"/>
    <s v="Yes"/>
    <n v="20"/>
    <n v="20"/>
    <n v="45"/>
    <x v="1"/>
    <x v="1"/>
  </r>
  <r>
    <n v="3414"/>
    <s v="Vanessa Moreira"/>
    <s v="Standard"/>
    <d v="2024-08-27T00:00:00"/>
    <x v="0"/>
    <n v="10"/>
    <x v="2"/>
    <s v="No"/>
    <s v="-"/>
    <s v="Yes"/>
    <n v="20"/>
    <n v="12"/>
    <n v="18"/>
    <x v="0"/>
    <x v="0"/>
  </r>
  <r>
    <n v="3415"/>
    <s v="William Carvalho"/>
    <s v="Core"/>
    <d v="2024-08-28T00:00:00"/>
    <x v="1"/>
    <n v="5"/>
    <x v="0"/>
    <s v="No"/>
    <s v="-"/>
    <s v="No"/>
    <n v="0"/>
    <n v="2"/>
    <n v="3"/>
    <x v="1"/>
    <x v="1"/>
  </r>
  <r>
    <n v="3416"/>
    <s v="Ximena Barros"/>
    <s v="Ultimate"/>
    <d v="2024-08-29T00:00:00"/>
    <x v="0"/>
    <n v="15"/>
    <x v="1"/>
    <s v="Yes"/>
    <n v="30"/>
    <s v="Yes"/>
    <n v="20"/>
    <n v="5"/>
    <n v="60"/>
    <x v="0"/>
    <x v="0"/>
  </r>
  <r>
    <n v="3417"/>
    <s v="Yara Machado"/>
    <s v="Standard"/>
    <d v="2024-08-30T00:00:00"/>
    <x v="1"/>
    <n v="10"/>
    <x v="0"/>
    <s v="No"/>
    <s v="-"/>
    <s v="Yes"/>
    <n v="20"/>
    <n v="10"/>
    <n v="20"/>
    <x v="1"/>
    <x v="1"/>
  </r>
  <r>
    <n v="3418"/>
    <s v="Zacarias Costa"/>
    <s v="Core"/>
    <d v="2024-08-31T00:00:00"/>
    <x v="0"/>
    <n v="5"/>
    <x v="2"/>
    <s v="No"/>
    <s v="-"/>
    <s v="No"/>
    <n v="0"/>
    <n v="0"/>
    <n v="5"/>
    <x v="0"/>
    <x v="0"/>
  </r>
  <r>
    <n v="3419"/>
    <s v="André Lopes"/>
    <s v="Ultimate"/>
    <d v="2024-09-01T00:00:00"/>
    <x v="1"/>
    <n v="15"/>
    <x v="0"/>
    <s v="Yes"/>
    <n v="30"/>
    <s v="Yes"/>
    <n v="20"/>
    <n v="3"/>
    <n v="62"/>
    <x v="1"/>
    <x v="1"/>
  </r>
  <r>
    <n v="3420"/>
    <s v="Beatriz Souza"/>
    <s v="Standard"/>
    <d v="2024-09-02T00:00:00"/>
    <x v="0"/>
    <n v="10"/>
    <x v="1"/>
    <s v="No"/>
    <s v="-"/>
    <s v="Yes"/>
    <n v="20"/>
    <n v="15"/>
    <n v="15"/>
    <x v="0"/>
    <x v="0"/>
  </r>
  <r>
    <n v="3421"/>
    <s v="Caio Pereira"/>
    <s v="Core"/>
    <d v="2024-09-03T00:00:00"/>
    <x v="1"/>
    <n v="5"/>
    <x v="0"/>
    <s v="No"/>
    <s v="-"/>
    <s v="No"/>
    <n v="0"/>
    <n v="1"/>
    <n v="4"/>
    <x v="1"/>
    <x v="1"/>
  </r>
  <r>
    <n v="3422"/>
    <s v="Daniela Araújo"/>
    <s v="Ultimate"/>
    <d v="2024-09-04T00:00:00"/>
    <x v="0"/>
    <n v="15"/>
    <x v="2"/>
    <s v="Yes"/>
    <n v="30"/>
    <s v="Yes"/>
    <n v="20"/>
    <n v="7"/>
    <n v="58"/>
    <x v="0"/>
    <x v="0"/>
  </r>
  <r>
    <n v="3423"/>
    <s v="Eduardo Santos"/>
    <s v="Standard"/>
    <d v="2024-09-05T00:00:00"/>
    <x v="1"/>
    <n v="10"/>
    <x v="0"/>
    <s v="No"/>
    <s v="-"/>
    <s v="Yes"/>
    <n v="20"/>
    <n v="10"/>
    <n v="20"/>
    <x v="1"/>
    <x v="1"/>
  </r>
  <r>
    <n v="3424"/>
    <s v="Fernanda Lima"/>
    <s v="Core"/>
    <d v="2024-09-06T00:00:00"/>
    <x v="0"/>
    <n v="5"/>
    <x v="1"/>
    <s v="No"/>
    <s v="-"/>
    <s v="No"/>
    <n v="0"/>
    <n v="0"/>
    <n v="5"/>
    <x v="0"/>
    <x v="0"/>
  </r>
  <r>
    <n v="3425"/>
    <s v="Gabriel Teixeira"/>
    <s v="Ultimate"/>
    <d v="2024-09-07T00:00:00"/>
    <x v="1"/>
    <n v="15"/>
    <x v="0"/>
    <s v="Yes"/>
    <n v="30"/>
    <s v="Yes"/>
    <n v="20"/>
    <n v="20"/>
    <n v="45"/>
    <x v="1"/>
    <x v="1"/>
  </r>
  <r>
    <n v="3426"/>
    <s v="Helena Ribeiro"/>
    <s v="Standard"/>
    <d v="2024-09-08T00:00:00"/>
    <x v="0"/>
    <n v="10"/>
    <x v="2"/>
    <s v="No"/>
    <s v="-"/>
    <s v="Yes"/>
    <n v="20"/>
    <n v="15"/>
    <n v="15"/>
    <x v="0"/>
    <x v="0"/>
  </r>
  <r>
    <n v="3427"/>
    <s v="Igor Mendes"/>
    <s v="Core"/>
    <d v="2024-09-09T00:00:00"/>
    <x v="1"/>
    <n v="5"/>
    <x v="0"/>
    <s v="No"/>
    <s v="-"/>
    <s v="No"/>
    <n v="0"/>
    <n v="1"/>
    <n v="4"/>
    <x v="1"/>
    <x v="1"/>
  </r>
  <r>
    <n v="3428"/>
    <s v="Joana Silveira"/>
    <s v="Ultimate"/>
    <d v="2024-09-10T00:00:00"/>
    <x v="0"/>
    <n v="15"/>
    <x v="1"/>
    <s v="Yes"/>
    <n v="30"/>
    <s v="Yes"/>
    <n v="20"/>
    <n v="3"/>
    <n v="62"/>
    <x v="0"/>
    <x v="0"/>
  </r>
  <r>
    <n v="3429"/>
    <s v="Lucas Martins"/>
    <s v="Standard"/>
    <d v="2024-09-11T00:00:00"/>
    <x v="1"/>
    <n v="10"/>
    <x v="0"/>
    <s v="No"/>
    <s v="-"/>
    <s v="Yes"/>
    <n v="20"/>
    <n v="10"/>
    <n v="20"/>
    <x v="1"/>
    <x v="1"/>
  </r>
  <r>
    <n v="3430"/>
    <s v="Marcela Gouveia"/>
    <s v="Core"/>
    <d v="2024-09-12T00:00:00"/>
    <x v="0"/>
    <n v="5"/>
    <x v="2"/>
    <s v="No"/>
    <s v="-"/>
    <s v="No"/>
    <n v="0"/>
    <n v="0"/>
    <n v="5"/>
    <x v="0"/>
    <x v="0"/>
  </r>
  <r>
    <n v="3431"/>
    <s v="Nicolas Borges"/>
    <s v="Ultimate"/>
    <d v="2024-09-13T00:00:00"/>
    <x v="1"/>
    <n v="15"/>
    <x v="0"/>
    <s v="Yes"/>
    <n v="30"/>
    <s v="Yes"/>
    <n v="20"/>
    <n v="15"/>
    <n v="50"/>
    <x v="1"/>
    <x v="1"/>
  </r>
  <r>
    <n v="3432"/>
    <s v="Olivia Freitas"/>
    <s v="Standard"/>
    <d v="2024-09-14T00:00:00"/>
    <x v="0"/>
    <n v="10"/>
    <x v="1"/>
    <s v="No"/>
    <s v="-"/>
    <s v="Yes"/>
    <n v="20"/>
    <n v="15"/>
    <n v="15"/>
    <x v="0"/>
    <x v="0"/>
  </r>
  <r>
    <n v="3433"/>
    <s v="Paulo Nogueira"/>
    <s v="Core"/>
    <d v="2024-09-15T00:00:00"/>
    <x v="1"/>
    <n v="5"/>
    <x v="0"/>
    <s v="No"/>
    <s v="-"/>
    <s v="No"/>
    <n v="0"/>
    <n v="1"/>
    <n v="4"/>
    <x v="1"/>
    <x v="1"/>
  </r>
  <r>
    <n v="3434"/>
    <s v="Raquel Andrade"/>
    <s v="Ultimate"/>
    <d v="2024-09-16T00:00:00"/>
    <x v="0"/>
    <n v="15"/>
    <x v="2"/>
    <s v="Yes"/>
    <n v="30"/>
    <s v="Yes"/>
    <n v="20"/>
    <n v="7"/>
    <n v="58"/>
    <x v="0"/>
    <x v="0"/>
  </r>
  <r>
    <n v="3435"/>
    <s v="Sônia Carvalho"/>
    <s v="Standard"/>
    <d v="2024-09-17T00:00:00"/>
    <x v="1"/>
    <n v="10"/>
    <x v="0"/>
    <s v="No"/>
    <s v="-"/>
    <s v="Yes"/>
    <n v="20"/>
    <n v="10"/>
    <n v="20"/>
    <x v="1"/>
    <x v="1"/>
  </r>
  <r>
    <n v="3436"/>
    <s v="Tiago Rodrigues"/>
    <s v="Core"/>
    <d v="2024-09-18T00:00:00"/>
    <x v="0"/>
    <n v="5"/>
    <x v="0"/>
    <s v="No"/>
    <s v="-"/>
    <s v="No"/>
    <n v="0"/>
    <n v="0"/>
    <n v="5"/>
    <x v="0"/>
    <x v="0"/>
  </r>
  <r>
    <n v="3437"/>
    <s v="Ursula Monteiro"/>
    <s v="Ultimate"/>
    <d v="2024-09-19T00:00:00"/>
    <x v="1"/>
    <n v="15"/>
    <x v="2"/>
    <s v="Yes"/>
    <n v="30"/>
    <s v="Yes"/>
    <n v="20"/>
    <n v="7"/>
    <n v="58"/>
    <x v="1"/>
    <x v="1"/>
  </r>
  <r>
    <n v="3438"/>
    <s v="Vanessa Pereira"/>
    <s v="Standard"/>
    <d v="2024-09-20T00:00:00"/>
    <x v="0"/>
    <n v="10"/>
    <x v="1"/>
    <s v="No"/>
    <s v="-"/>
    <s v="Yes"/>
    <n v="20"/>
    <n v="10"/>
    <n v="20"/>
    <x v="0"/>
    <x v="0"/>
  </r>
  <r>
    <n v="3439"/>
    <s v="Walter Silva"/>
    <s v="Core"/>
    <d v="2024-09-21T00:00:00"/>
    <x v="1"/>
    <n v="5"/>
    <x v="2"/>
    <s v="No"/>
    <s v="-"/>
    <s v="No"/>
    <n v="0"/>
    <n v="1"/>
    <n v="4"/>
    <x v="1"/>
    <x v="1"/>
  </r>
  <r>
    <n v="3440"/>
    <s v="Xavier Almeida"/>
    <s v="Ultimate"/>
    <d v="2024-09-22T00:00:00"/>
    <x v="0"/>
    <n v="15"/>
    <x v="0"/>
    <s v="Yes"/>
    <n v="30"/>
    <s v="Yes"/>
    <n v="20"/>
    <n v="15"/>
    <n v="50"/>
    <x v="0"/>
    <x v="0"/>
  </r>
  <r>
    <n v="3441"/>
    <s v="Yasmine Correia"/>
    <s v="Standard"/>
    <d v="2024-09-23T00:00:00"/>
    <x v="1"/>
    <n v="10"/>
    <x v="0"/>
    <s v="No"/>
    <s v="-"/>
    <s v="Yes"/>
    <n v="20"/>
    <n v="5"/>
    <n v="25"/>
    <x v="1"/>
    <x v="1"/>
  </r>
  <r>
    <n v="3442"/>
    <s v="Zacarias Almeida"/>
    <s v="Core"/>
    <d v="2024-09-24T00:00:00"/>
    <x v="0"/>
    <n v="5"/>
    <x v="1"/>
    <s v="No"/>
    <s v="-"/>
    <s v="No"/>
    <n v="0"/>
    <n v="0"/>
    <n v="5"/>
    <x v="0"/>
    <x v="0"/>
  </r>
  <r>
    <n v="3443"/>
    <s v="Amanda Costa"/>
    <s v="Ultimate"/>
    <d v="2024-09-25T00:00:00"/>
    <x v="1"/>
    <n v="15"/>
    <x v="2"/>
    <s v="Yes"/>
    <n v="30"/>
    <s v="Yes"/>
    <n v="20"/>
    <n v="20"/>
    <n v="45"/>
    <x v="1"/>
    <x v="1"/>
  </r>
  <r>
    <n v="3444"/>
    <s v="Bruno Ferreira"/>
    <s v="Standard"/>
    <d v="2024-09-26T00:00:00"/>
    <x v="0"/>
    <n v="10"/>
    <x v="2"/>
    <s v="No"/>
    <s v="-"/>
    <s v="Yes"/>
    <n v="20"/>
    <n v="12"/>
    <n v="18"/>
    <x v="0"/>
    <x v="0"/>
  </r>
  <r>
    <n v="3445"/>
    <s v="Carla Dias"/>
    <s v="Core"/>
    <d v="2024-09-27T00:00:00"/>
    <x v="1"/>
    <n v="5"/>
    <x v="0"/>
    <s v="No"/>
    <s v="-"/>
    <s v="No"/>
    <n v="0"/>
    <n v="2"/>
    <n v="3"/>
    <x v="1"/>
    <x v="1"/>
  </r>
  <r>
    <n v="3446"/>
    <s v="Diogo Martins"/>
    <s v="Ultimate"/>
    <d v="2024-09-28T00:00:00"/>
    <x v="0"/>
    <n v="15"/>
    <x v="1"/>
    <s v="Yes"/>
    <n v="30"/>
    <s v="Yes"/>
    <n v="20"/>
    <n v="5"/>
    <n v="60"/>
    <x v="0"/>
    <x v="0"/>
  </r>
  <r>
    <n v="3447"/>
    <s v="Elisa Campos"/>
    <s v="Standard"/>
    <d v="2024-09-29T00:00:00"/>
    <x v="1"/>
    <n v="10"/>
    <x v="0"/>
    <s v="No"/>
    <s v="-"/>
    <s v="Yes"/>
    <n v="20"/>
    <n v="10"/>
    <n v="20"/>
    <x v="1"/>
    <x v="1"/>
  </r>
  <r>
    <n v="3448"/>
    <s v="Fabiana Lima"/>
    <s v="Core"/>
    <d v="2024-09-30T00:00:00"/>
    <x v="0"/>
    <n v="5"/>
    <x v="2"/>
    <s v="No"/>
    <s v="-"/>
    <s v="No"/>
    <n v="0"/>
    <n v="0"/>
    <n v="5"/>
    <x v="0"/>
    <x v="0"/>
  </r>
  <r>
    <n v="3449"/>
    <s v="Gabriel Santos"/>
    <s v="Ultimate"/>
    <d v="2024-10-01T00:00:00"/>
    <x v="1"/>
    <n v="15"/>
    <x v="0"/>
    <s v="Yes"/>
    <n v="30"/>
    <s v="Yes"/>
    <n v="20"/>
    <n v="3"/>
    <n v="62"/>
    <x v="1"/>
    <x v="1"/>
  </r>
  <r>
    <n v="3450"/>
    <s v="Helena Ferreira"/>
    <s v="Standard"/>
    <d v="2024-10-02T00:00:00"/>
    <x v="0"/>
    <n v="10"/>
    <x v="1"/>
    <s v="No"/>
    <s v="-"/>
    <s v="Yes"/>
    <n v="20"/>
    <n v="15"/>
    <n v="15"/>
    <x v="0"/>
    <x v="0"/>
  </r>
  <r>
    <n v="3451"/>
    <s v="Ígor Nunes"/>
    <s v="Core"/>
    <d v="2024-10-03T00:00:00"/>
    <x v="1"/>
    <n v="5"/>
    <x v="0"/>
    <s v="No"/>
    <s v="-"/>
    <s v="No"/>
    <n v="0"/>
    <n v="1"/>
    <n v="4"/>
    <x v="1"/>
    <x v="1"/>
  </r>
  <r>
    <n v="3452"/>
    <s v="Joana Silveira"/>
    <s v="Ultimate"/>
    <d v="2024-10-04T00:00:00"/>
    <x v="0"/>
    <n v="15"/>
    <x v="2"/>
    <s v="Yes"/>
    <n v="30"/>
    <s v="Yes"/>
    <n v="20"/>
    <n v="7"/>
    <n v="58"/>
    <x v="0"/>
    <x v="0"/>
  </r>
  <r>
    <n v="3453"/>
    <s v="Kléber Oliveira"/>
    <s v="Standard"/>
    <d v="2024-10-05T00:00:00"/>
    <x v="1"/>
    <n v="10"/>
    <x v="0"/>
    <s v="No"/>
    <s v="-"/>
    <s v="Yes"/>
    <n v="20"/>
    <n v="10"/>
    <n v="20"/>
    <x v="1"/>
    <x v="1"/>
  </r>
  <r>
    <n v="3454"/>
    <s v="Luciana Morais"/>
    <s v="Core"/>
    <d v="2024-10-06T00:00:00"/>
    <x v="0"/>
    <n v="5"/>
    <x v="1"/>
    <s v="No"/>
    <s v="-"/>
    <s v="No"/>
    <n v="0"/>
    <n v="0"/>
    <n v="5"/>
    <x v="0"/>
    <x v="0"/>
  </r>
  <r>
    <n v="3455"/>
    <s v="Marcos Vinícius"/>
    <s v="Ultimate"/>
    <d v="2024-10-07T00:00:00"/>
    <x v="1"/>
    <n v="15"/>
    <x v="0"/>
    <s v="Yes"/>
    <n v="30"/>
    <s v="Yes"/>
    <n v="20"/>
    <n v="20"/>
    <n v="45"/>
    <x v="1"/>
    <x v="1"/>
  </r>
  <r>
    <n v="3456"/>
    <s v="Natália Barros"/>
    <s v="Standard"/>
    <d v="2024-10-08T00:00:00"/>
    <x v="0"/>
    <n v="10"/>
    <x v="2"/>
    <s v="No"/>
    <s v="-"/>
    <s v="Yes"/>
    <n v="20"/>
    <n v="15"/>
    <n v="15"/>
    <x v="0"/>
    <x v="0"/>
  </r>
  <r>
    <n v="3457"/>
    <s v="Oscar Sampaio"/>
    <s v="Core"/>
    <d v="2024-10-09T00:00:00"/>
    <x v="1"/>
    <n v="5"/>
    <x v="0"/>
    <s v="No"/>
    <s v="-"/>
    <s v="No"/>
    <n v="0"/>
    <n v="1"/>
    <n v="4"/>
    <x v="1"/>
    <x v="1"/>
  </r>
  <r>
    <n v="3458"/>
    <s v="Patrícia Leite"/>
    <s v="Ultimate"/>
    <d v="2024-10-10T00:00:00"/>
    <x v="0"/>
    <n v="15"/>
    <x v="1"/>
    <s v="Yes"/>
    <n v="30"/>
    <s v="Yes"/>
    <n v="20"/>
    <n v="3"/>
    <n v="62"/>
    <x v="0"/>
    <x v="0"/>
  </r>
  <r>
    <n v="3459"/>
    <s v="Quênia Rocha"/>
    <s v="Standard"/>
    <d v="2024-10-11T00:00:00"/>
    <x v="1"/>
    <n v="10"/>
    <x v="0"/>
    <s v="No"/>
    <s v="-"/>
    <s v="Yes"/>
    <n v="20"/>
    <n v="10"/>
    <n v="20"/>
    <x v="1"/>
    <x v="1"/>
  </r>
  <r>
    <n v="3460"/>
    <s v="Rafael Torres"/>
    <s v="Core"/>
    <d v="2024-10-12T00:00:00"/>
    <x v="0"/>
    <n v="5"/>
    <x v="2"/>
    <s v="No"/>
    <s v="-"/>
    <s v="No"/>
    <n v="0"/>
    <n v="0"/>
    <n v="5"/>
    <x v="0"/>
    <x v="0"/>
  </r>
  <r>
    <n v="3461"/>
    <s v="Sandra Gouveia"/>
    <s v="Ultimate"/>
    <d v="2024-10-13T00:00:00"/>
    <x v="1"/>
    <n v="15"/>
    <x v="0"/>
    <s v="Yes"/>
    <n v="30"/>
    <s v="Yes"/>
    <n v="20"/>
    <n v="15"/>
    <n v="50"/>
    <x v="1"/>
    <x v="1"/>
  </r>
  <r>
    <n v="3462"/>
    <s v="Tiago Lacerda"/>
    <s v="Standard"/>
    <d v="2024-10-14T00:00:00"/>
    <x v="0"/>
    <n v="10"/>
    <x v="1"/>
    <s v="No"/>
    <s v="-"/>
    <s v="Yes"/>
    <n v="20"/>
    <n v="15"/>
    <n v="15"/>
    <x v="0"/>
    <x v="0"/>
  </r>
  <r>
    <n v="3463"/>
    <s v="Ursula Fonseca"/>
    <s v="Core"/>
    <d v="2024-10-15T00:00:00"/>
    <x v="1"/>
    <n v="5"/>
    <x v="0"/>
    <s v="No"/>
    <s v="-"/>
    <s v="No"/>
    <n v="0"/>
    <n v="1"/>
    <n v="4"/>
    <x v="1"/>
    <x v="1"/>
  </r>
  <r>
    <n v="3464"/>
    <s v="Vanessa Andrade"/>
    <s v="Ultimate"/>
    <d v="2024-10-16T00:00:00"/>
    <x v="0"/>
    <n v="15"/>
    <x v="2"/>
    <s v="Yes"/>
    <n v="30"/>
    <s v="Yes"/>
    <n v="20"/>
    <n v="7"/>
    <n v="58"/>
    <x v="0"/>
    <x v="0"/>
  </r>
  <r>
    <n v="3465"/>
    <s v="William Castro"/>
    <s v="Standard"/>
    <d v="2024-10-17T00:00:00"/>
    <x v="1"/>
    <n v="10"/>
    <x v="0"/>
    <s v="No"/>
    <s v="-"/>
    <s v="Yes"/>
    <n v="20"/>
    <n v="10"/>
    <n v="20"/>
    <x v="1"/>
    <x v="1"/>
  </r>
  <r>
    <n v="3466"/>
    <s v="Xavier Monteiro"/>
    <s v="Core"/>
    <d v="2024-10-18T00:00:00"/>
    <x v="0"/>
    <n v="5"/>
    <x v="1"/>
    <s v="No"/>
    <s v="-"/>
    <s v="No"/>
    <n v="0"/>
    <n v="0"/>
    <n v="5"/>
    <x v="0"/>
    <x v="0"/>
  </r>
  <r>
    <n v="3467"/>
    <s v="Yasmin Figueira"/>
    <s v="Ultimate"/>
    <d v="2024-10-19T00:00:00"/>
    <x v="1"/>
    <n v="15"/>
    <x v="0"/>
    <s v="Yes"/>
    <n v="30"/>
    <s v="Yes"/>
    <n v="20"/>
    <n v="15"/>
    <n v="50"/>
    <x v="1"/>
    <x v="1"/>
  </r>
  <r>
    <n v="3468"/>
    <s v="Zacarias Mendonça"/>
    <s v="Standard"/>
    <d v="2024-10-20T00:00:00"/>
    <x v="0"/>
    <n v="10"/>
    <x v="2"/>
    <s v="No"/>
    <s v="-"/>
    <s v="Yes"/>
    <n v="20"/>
    <n v="12"/>
    <n v="18"/>
    <x v="0"/>
    <x v="0"/>
  </r>
  <r>
    <n v="3469"/>
    <s v="Amanda Menezes"/>
    <s v="Core"/>
    <d v="2024-10-21T00:00:00"/>
    <x v="1"/>
    <n v="5"/>
    <x v="0"/>
    <s v="No"/>
    <s v="-"/>
    <s v="No"/>
    <n v="0"/>
    <n v="2"/>
    <n v="3"/>
    <x v="1"/>
    <x v="1"/>
  </r>
  <r>
    <n v="3470"/>
    <s v="Bruno Santos"/>
    <s v="Ultimate"/>
    <d v="2024-10-22T00:00:00"/>
    <x v="0"/>
    <n v="15"/>
    <x v="1"/>
    <s v="Yes"/>
    <n v="30"/>
    <s v="Yes"/>
    <n v="20"/>
    <n v="5"/>
    <n v="60"/>
    <x v="0"/>
    <x v="0"/>
  </r>
  <r>
    <n v="3471"/>
    <s v="Carla Ferreira"/>
    <s v="Standard"/>
    <d v="2024-10-23T00:00:00"/>
    <x v="1"/>
    <n v="10"/>
    <x v="0"/>
    <s v="No"/>
    <s v="-"/>
    <s v="Yes"/>
    <n v="20"/>
    <n v="10"/>
    <n v="20"/>
    <x v="1"/>
    <x v="1"/>
  </r>
  <r>
    <n v="3472"/>
    <s v="Diogo Alves"/>
    <s v="Core"/>
    <d v="2024-10-24T00:00:00"/>
    <x v="0"/>
    <n v="5"/>
    <x v="2"/>
    <s v="No"/>
    <s v="-"/>
    <s v="No"/>
    <n v="0"/>
    <n v="0"/>
    <n v="5"/>
    <x v="0"/>
    <x v="0"/>
  </r>
  <r>
    <n v="3473"/>
    <s v="Elisa Neves"/>
    <s v="Ultimate"/>
    <d v="2024-10-25T00:00:00"/>
    <x v="1"/>
    <n v="15"/>
    <x v="0"/>
    <s v="Yes"/>
    <n v="30"/>
    <s v="Yes"/>
    <n v="20"/>
    <n v="3"/>
    <n v="62"/>
    <x v="1"/>
    <x v="1"/>
  </r>
  <r>
    <n v="3474"/>
    <s v="Fabiano Pires"/>
    <s v="Standard"/>
    <d v="2024-10-26T00:00:00"/>
    <x v="0"/>
    <n v="10"/>
    <x v="1"/>
    <s v="No"/>
    <s v="-"/>
    <s v="Yes"/>
    <n v="20"/>
    <n v="15"/>
    <n v="15"/>
    <x v="0"/>
    <x v="0"/>
  </r>
  <r>
    <n v="3475"/>
    <s v="Giovana Ribeiro"/>
    <s v="Core"/>
    <d v="2024-10-27T00:00:00"/>
    <x v="1"/>
    <n v="5"/>
    <x v="0"/>
    <s v="No"/>
    <s v="-"/>
    <s v="No"/>
    <n v="0"/>
    <n v="1"/>
    <n v="4"/>
    <x v="1"/>
    <x v="1"/>
  </r>
  <r>
    <n v="3476"/>
    <s v="Hélio Costa"/>
    <s v="Ultimate"/>
    <d v="2024-10-28T00:00:00"/>
    <x v="0"/>
    <n v="15"/>
    <x v="2"/>
    <s v="Yes"/>
    <n v="30"/>
    <s v="Yes"/>
    <n v="20"/>
    <n v="7"/>
    <n v="58"/>
    <x v="0"/>
    <x v="0"/>
  </r>
  <r>
    <n v="3477"/>
    <s v="Íris Loureiro"/>
    <s v="Standard"/>
    <d v="2024-10-29T00:00:00"/>
    <x v="1"/>
    <n v="10"/>
    <x v="0"/>
    <s v="No"/>
    <s v="-"/>
    <s v="Yes"/>
    <n v="20"/>
    <n v="10"/>
    <n v="20"/>
    <x v="1"/>
    <x v="1"/>
  </r>
  <r>
    <n v="3478"/>
    <s v="João Pereira"/>
    <s v="Core"/>
    <d v="2024-10-30T00:00:00"/>
    <x v="0"/>
    <n v="5"/>
    <x v="1"/>
    <s v="No"/>
    <s v="-"/>
    <s v="No"/>
    <n v="0"/>
    <n v="0"/>
    <n v="5"/>
    <x v="0"/>
    <x v="0"/>
  </r>
  <r>
    <n v="3479"/>
    <s v="Klara Silva"/>
    <s v="Ultimate"/>
    <d v="2024-10-31T00:00:00"/>
    <x v="1"/>
    <n v="15"/>
    <x v="0"/>
    <s v="Yes"/>
    <n v="30"/>
    <s v="Yes"/>
    <n v="20"/>
    <n v="20"/>
    <n v="45"/>
    <x v="1"/>
    <x v="1"/>
  </r>
  <r>
    <n v="3480"/>
    <s v="Luciana Barros"/>
    <s v="Standard"/>
    <d v="2024-11-01T00:00:00"/>
    <x v="0"/>
    <n v="10"/>
    <x v="2"/>
    <s v="No"/>
    <s v="-"/>
    <s v="Yes"/>
    <n v="20"/>
    <n v="15"/>
    <n v="15"/>
    <x v="0"/>
    <x v="0"/>
  </r>
  <r>
    <n v="3481"/>
    <s v="Marcos Gomes"/>
    <s v="Core"/>
    <d v="2024-11-02T00:00:00"/>
    <x v="1"/>
    <n v="5"/>
    <x v="0"/>
    <s v="No"/>
    <s v="-"/>
    <s v="No"/>
    <n v="0"/>
    <n v="1"/>
    <n v="4"/>
    <x v="1"/>
    <x v="1"/>
  </r>
  <r>
    <n v="3482"/>
    <s v="Natália Soares"/>
    <s v="Ultimate"/>
    <d v="2024-11-03T00:00:00"/>
    <x v="0"/>
    <n v="15"/>
    <x v="1"/>
    <s v="Yes"/>
    <n v="30"/>
    <s v="Yes"/>
    <n v="20"/>
    <n v="3"/>
    <n v="62"/>
    <x v="0"/>
    <x v="0"/>
  </r>
  <r>
    <n v="3483"/>
    <s v="Oscar Machado"/>
    <s v="Standard"/>
    <d v="2024-11-04T00:00:00"/>
    <x v="1"/>
    <n v="10"/>
    <x v="0"/>
    <s v="No"/>
    <s v="-"/>
    <s v="Yes"/>
    <n v="20"/>
    <n v="10"/>
    <n v="20"/>
    <x v="1"/>
    <x v="1"/>
  </r>
  <r>
    <n v="3484"/>
    <s v="Patrícia Lima"/>
    <s v="Core"/>
    <d v="2024-11-05T00:00:00"/>
    <x v="0"/>
    <n v="5"/>
    <x v="2"/>
    <s v="No"/>
    <s v="-"/>
    <s v="No"/>
    <n v="0"/>
    <n v="0"/>
    <n v="5"/>
    <x v="0"/>
    <x v="0"/>
  </r>
  <r>
    <n v="3485"/>
    <s v="Quirino Neto"/>
    <s v="Ultimate"/>
    <d v="2024-11-06T00:00:00"/>
    <x v="1"/>
    <n v="15"/>
    <x v="0"/>
    <s v="Yes"/>
    <n v="30"/>
    <s v="Yes"/>
    <n v="20"/>
    <n v="15"/>
    <n v="50"/>
    <x v="1"/>
    <x v="1"/>
  </r>
  <r>
    <n v="3486"/>
    <s v="Rafaela Souza"/>
    <s v="Core"/>
    <d v="2024-11-07T00:00:00"/>
    <x v="0"/>
    <n v="5"/>
    <x v="0"/>
    <s v="No"/>
    <s v="-"/>
    <s v="No"/>
    <n v="0"/>
    <n v="0"/>
    <n v="5"/>
    <x v="0"/>
    <x v="0"/>
  </r>
  <r>
    <n v="3487"/>
    <s v="Sandro Almeida"/>
    <s v="Ultimate"/>
    <d v="2024-11-08T00:00:00"/>
    <x v="1"/>
    <n v="15"/>
    <x v="2"/>
    <s v="Yes"/>
    <n v="30"/>
    <s v="Yes"/>
    <n v="20"/>
    <n v="7"/>
    <n v="58"/>
    <x v="1"/>
    <x v="1"/>
  </r>
  <r>
    <n v="3488"/>
    <s v="Tânia Ribeiro"/>
    <s v="Standard"/>
    <d v="2024-11-09T00:00:00"/>
    <x v="0"/>
    <n v="10"/>
    <x v="1"/>
    <s v="No"/>
    <s v="-"/>
    <s v="Yes"/>
    <n v="20"/>
    <n v="10"/>
    <n v="20"/>
    <x v="0"/>
    <x v="0"/>
  </r>
  <r>
    <n v="3489"/>
    <s v="Ugo Dias"/>
    <s v="Core"/>
    <d v="2024-11-10T00:00:00"/>
    <x v="1"/>
    <n v="5"/>
    <x v="2"/>
    <s v="No"/>
    <s v="-"/>
    <s v="No"/>
    <n v="0"/>
    <n v="1"/>
    <n v="4"/>
    <x v="1"/>
    <x v="1"/>
  </r>
  <r>
    <n v="3490"/>
    <s v="Valéria Lima"/>
    <s v="Ultimate"/>
    <d v="2024-11-11T00:00:00"/>
    <x v="0"/>
    <n v="15"/>
    <x v="0"/>
    <s v="Yes"/>
    <n v="30"/>
    <s v="Yes"/>
    <n v="20"/>
    <n v="15"/>
    <n v="50"/>
    <x v="0"/>
    <x v="0"/>
  </r>
  <r>
    <n v="3491"/>
    <s v="William Fernandes"/>
    <s v="Standard"/>
    <d v="2024-11-12T00:00:00"/>
    <x v="1"/>
    <n v="10"/>
    <x v="0"/>
    <s v="No"/>
    <s v="-"/>
    <s v="Yes"/>
    <n v="20"/>
    <n v="5"/>
    <n v="25"/>
    <x v="1"/>
    <x v="1"/>
  </r>
  <r>
    <n v="3492"/>
    <s v="Xuxa Mendes"/>
    <s v="Core"/>
    <d v="2024-11-13T00:00:00"/>
    <x v="0"/>
    <n v="5"/>
    <x v="1"/>
    <s v="No"/>
    <s v="-"/>
    <s v="No"/>
    <n v="0"/>
    <n v="0"/>
    <n v="5"/>
    <x v="0"/>
    <x v="0"/>
  </r>
  <r>
    <n v="3493"/>
    <s v="Ygor Farias"/>
    <s v="Ultimate"/>
    <d v="2024-11-14T00:00:00"/>
    <x v="1"/>
    <n v="15"/>
    <x v="2"/>
    <s v="Yes"/>
    <n v="30"/>
    <s v="Yes"/>
    <n v="20"/>
    <n v="20"/>
    <n v="45"/>
    <x v="1"/>
    <x v="1"/>
  </r>
  <r>
    <n v="3494"/>
    <s v="Zilda Barros"/>
    <s v="Standard"/>
    <d v="2024-11-15T00:00:00"/>
    <x v="0"/>
    <n v="10"/>
    <x v="2"/>
    <s v="No"/>
    <s v="-"/>
    <s v="Yes"/>
    <n v="20"/>
    <n v="12"/>
    <n v="18"/>
    <x v="0"/>
    <x v="0"/>
  </r>
  <r>
    <n v="3495"/>
    <s v="Amanda Santos"/>
    <s v="Core"/>
    <d v="2024-11-16T00:00:00"/>
    <x v="1"/>
    <n v="5"/>
    <x v="0"/>
    <s v="No"/>
    <s v="-"/>
    <s v="No"/>
    <n v="0"/>
    <n v="2"/>
    <n v="3"/>
    <x v="1"/>
    <x v="1"/>
  </r>
  <r>
    <n v="3496"/>
    <s v="Bruno Costa"/>
    <s v="Ultimate"/>
    <d v="2024-11-17T00:00:00"/>
    <x v="0"/>
    <n v="15"/>
    <x v="1"/>
    <s v="Yes"/>
    <n v="30"/>
    <s v="Yes"/>
    <n v="20"/>
    <n v="5"/>
    <n v="60"/>
    <x v="0"/>
    <x v="0"/>
  </r>
  <r>
    <n v="3497"/>
    <s v="Carla Rodrigues"/>
    <s v="Standard"/>
    <d v="2024-11-18T00:00:00"/>
    <x v="1"/>
    <n v="10"/>
    <x v="0"/>
    <s v="No"/>
    <s v="-"/>
    <s v="Yes"/>
    <n v="20"/>
    <n v="10"/>
    <n v="20"/>
    <x v="1"/>
    <x v="1"/>
  </r>
  <r>
    <n v="3498"/>
    <s v="Diogo Pereira"/>
    <s v="Core"/>
    <d v="2024-11-19T00:00:00"/>
    <x v="0"/>
    <n v="5"/>
    <x v="2"/>
    <s v="No"/>
    <s v="-"/>
    <s v="No"/>
    <n v="0"/>
    <n v="0"/>
    <n v="5"/>
    <x v="0"/>
    <x v="0"/>
  </r>
  <r>
    <n v="3499"/>
    <s v="Elisa Correia"/>
    <s v="Ultimate"/>
    <d v="2024-11-20T00:00:00"/>
    <x v="1"/>
    <n v="15"/>
    <x v="0"/>
    <s v="Yes"/>
    <n v="30"/>
    <s v="Yes"/>
    <n v="20"/>
    <n v="3"/>
    <n v="62"/>
    <x v="1"/>
    <x v="1"/>
  </r>
  <r>
    <n v="3500"/>
    <s v="Fábio Lourenço"/>
    <s v="Standard"/>
    <d v="2024-11-21T00:00:00"/>
    <x v="0"/>
    <n v="10"/>
    <x v="1"/>
    <s v="No"/>
    <s v="-"/>
    <s v="Yes"/>
    <n v="20"/>
    <n v="15"/>
    <n v="15"/>
    <x v="0"/>
    <x v="0"/>
  </r>
  <r>
    <n v="3501"/>
    <s v="Gabriela Neves"/>
    <s v="Core"/>
    <d v="2024-11-22T00:00:00"/>
    <x v="1"/>
    <n v="5"/>
    <x v="0"/>
    <s v="No"/>
    <s v="-"/>
    <s v="No"/>
    <n v="0"/>
    <n v="1"/>
    <n v="4"/>
    <x v="1"/>
    <x v="1"/>
  </r>
  <r>
    <n v="3502"/>
    <s v="Henrique Gonçalves"/>
    <s v="Ultimate"/>
    <d v="2024-11-23T00:00:00"/>
    <x v="0"/>
    <n v="15"/>
    <x v="2"/>
    <s v="Yes"/>
    <n v="30"/>
    <s v="Yes"/>
    <n v="20"/>
    <n v="7"/>
    <n v="58"/>
    <x v="0"/>
    <x v="0"/>
  </r>
  <r>
    <n v="3503"/>
    <s v="Íris Santos"/>
    <s v="Standard"/>
    <d v="2024-11-24T00:00:00"/>
    <x v="1"/>
    <n v="10"/>
    <x v="0"/>
    <s v="No"/>
    <s v="-"/>
    <s v="Yes"/>
    <n v="20"/>
    <n v="10"/>
    <n v="20"/>
    <x v="1"/>
    <x v="1"/>
  </r>
  <r>
    <n v="3504"/>
    <s v="João Marcelo Alves"/>
    <s v="Core"/>
    <d v="2024-11-25T00:00:00"/>
    <x v="0"/>
    <n v="5"/>
    <x v="1"/>
    <s v="No"/>
    <s v="-"/>
    <s v="No"/>
    <n v="0"/>
    <n v="0"/>
    <n v="5"/>
    <x v="0"/>
    <x v="0"/>
  </r>
  <r>
    <n v="3505"/>
    <s v="Klara Fonseca"/>
    <s v="Ultimate"/>
    <d v="2024-11-26T00:00:00"/>
    <x v="1"/>
    <n v="15"/>
    <x v="0"/>
    <s v="Yes"/>
    <n v="30"/>
    <s v="Yes"/>
    <n v="20"/>
    <n v="20"/>
    <n v="45"/>
    <x v="1"/>
    <x v="1"/>
  </r>
  <r>
    <n v="3506"/>
    <s v="Lucas Mendonça"/>
    <s v="Standard"/>
    <d v="2024-11-27T00:00:00"/>
    <x v="0"/>
    <n v="10"/>
    <x v="2"/>
    <s v="No"/>
    <s v="-"/>
    <s v="Yes"/>
    <n v="20"/>
    <n v="15"/>
    <n v="15"/>
    <x v="0"/>
    <x v="0"/>
  </r>
  <r>
    <n v="3507"/>
    <s v="Marcela Torres"/>
    <s v="Core"/>
    <d v="2024-11-28T00:00:00"/>
    <x v="1"/>
    <n v="5"/>
    <x v="0"/>
    <s v="No"/>
    <s v="-"/>
    <s v="No"/>
    <n v="0"/>
    <n v="1"/>
    <n v="4"/>
    <x v="1"/>
    <x v="1"/>
  </r>
  <r>
    <n v="3508"/>
    <s v="Natália Castro"/>
    <s v="Ultimate"/>
    <d v="2024-11-29T00:00:00"/>
    <x v="0"/>
    <n v="15"/>
    <x v="1"/>
    <s v="Yes"/>
    <n v="30"/>
    <s v="Yes"/>
    <n v="20"/>
    <n v="3"/>
    <n v="62"/>
    <x v="0"/>
    <x v="0"/>
  </r>
  <r>
    <n v="3509"/>
    <s v="Oscar Martins"/>
    <s v="Standard"/>
    <d v="2024-11-30T00:00:00"/>
    <x v="1"/>
    <n v="10"/>
    <x v="0"/>
    <s v="No"/>
    <s v="-"/>
    <s v="Yes"/>
    <n v="20"/>
    <n v="10"/>
    <n v="20"/>
    <x v="1"/>
    <x v="1"/>
  </r>
  <r>
    <n v="3510"/>
    <s v="Patrícia Oliveira"/>
    <s v="Core"/>
    <d v="2024-12-01T00:00:00"/>
    <x v="0"/>
    <n v="5"/>
    <x v="2"/>
    <s v="No"/>
    <s v="-"/>
    <s v="No"/>
    <n v="0"/>
    <n v="0"/>
    <n v="5"/>
    <x v="0"/>
    <x v="0"/>
  </r>
  <r>
    <n v="3511"/>
    <s v="Quentin Nogueira"/>
    <s v="Ultimate"/>
    <d v="2024-04-01T00:00:00"/>
    <x v="1"/>
    <n v="15"/>
    <x v="1"/>
    <s v="Yes"/>
    <n v="30"/>
    <s v="Yes"/>
    <n v="20"/>
    <n v="15"/>
    <n v="50"/>
    <x v="2"/>
    <x v="0"/>
  </r>
  <r>
    <n v="3512"/>
    <s v="Raquel Silva"/>
    <s v="Standard"/>
    <d v="2024-03-21T00:00:00"/>
    <x v="1"/>
    <n v="10"/>
    <x v="1"/>
    <s v="No"/>
    <s v="-"/>
    <s v="Yes"/>
    <n v="20"/>
    <n v="15"/>
    <n v="15"/>
    <x v="3"/>
    <x v="0"/>
  </r>
  <r>
    <n v="3513"/>
    <s v="Sandro Gomes"/>
    <s v="Core"/>
    <d v="2025-02-01T00:00:00"/>
    <x v="0"/>
    <n v="5"/>
    <x v="0"/>
    <s v="No"/>
    <s v="-"/>
    <s v="No"/>
    <n v="0"/>
    <n v="1"/>
    <n v="4"/>
    <x v="0"/>
    <x v="0"/>
  </r>
  <r>
    <n v="3514"/>
    <s v="Tânia Machado"/>
    <s v="Ultimate"/>
    <d v="2025-02-01T00:00:00"/>
    <x v="1"/>
    <n v="15"/>
    <x v="0"/>
    <s v="Yes"/>
    <n v="30"/>
    <s v="Yes"/>
    <n v="20"/>
    <n v="7"/>
    <n v="58"/>
    <x v="1"/>
    <x v="1"/>
  </r>
  <r>
    <n v="3515"/>
    <s v="Ursula Silva"/>
    <s v="Standard"/>
    <d v="2025-02-23T00:00:00"/>
    <x v="1"/>
    <n v="10"/>
    <x v="0"/>
    <s v="No"/>
    <s v="-"/>
    <s v="Yes"/>
    <n v="20"/>
    <n v="10"/>
    <n v="20"/>
    <x v="3"/>
    <x v="0"/>
  </r>
  <r>
    <n v="3516"/>
    <s v="Vanessa Moraes"/>
    <s v="Core"/>
    <d v="2025-03-04T00:00:00"/>
    <x v="1"/>
    <n v="5"/>
    <x v="0"/>
    <s v="No"/>
    <s v="-"/>
    <s v="No"/>
    <n v="0"/>
    <n v="0"/>
    <n v="5"/>
    <x v="2"/>
    <x v="0"/>
  </r>
  <r>
    <n v="3517"/>
    <s v="William Carvalho"/>
    <s v="Ultimate"/>
    <d v="2025-03-14T00:00:00"/>
    <x v="1"/>
    <n v="15"/>
    <x v="0"/>
    <s v="Yes"/>
    <n v="30"/>
    <s v="Yes"/>
    <n v="20"/>
    <n v="20"/>
    <n v="45"/>
    <x v="4"/>
    <x v="0"/>
  </r>
  <r>
    <n v="3518"/>
    <s v="Xavier Reis"/>
    <s v="Standard"/>
    <d v="2024-11-15T00:00:00"/>
    <x v="1"/>
    <n v="10"/>
    <x v="2"/>
    <s v="No"/>
    <s v="-"/>
    <s v="Yes"/>
    <n v="20"/>
    <n v="12"/>
    <n v="18"/>
    <x v="1"/>
    <x v="1"/>
  </r>
  <r>
    <n v="3519"/>
    <s v="Yasmin Rocha"/>
    <s v="Core"/>
    <d v="2024-11-25T00:00:00"/>
    <x v="1"/>
    <n v="5"/>
    <x v="2"/>
    <s v="No"/>
    <s v="-"/>
    <s v="No"/>
    <n v="0"/>
    <n v="2"/>
    <n v="3"/>
    <x v="3"/>
    <x v="0"/>
  </r>
  <r>
    <n v="3520"/>
    <s v="Zacarias Duarte"/>
    <s v="Ultimate"/>
    <d v="2024-12-04T00:00:00"/>
    <x v="1"/>
    <n v="15"/>
    <x v="2"/>
    <s v="Yes"/>
    <n v="30"/>
    <s v="Yes"/>
    <n v="20"/>
    <n v="5"/>
    <n v="60"/>
    <x v="2"/>
    <x v="0"/>
  </r>
  <r>
    <n v="3521"/>
    <s v="Amanda Freitas"/>
    <s v="Standard"/>
    <d v="2024-12-12T00:00:00"/>
    <x v="1"/>
    <n v="10"/>
    <x v="2"/>
    <s v="No"/>
    <s v="-"/>
    <s v="Yes"/>
    <n v="20"/>
    <n v="10"/>
    <n v="20"/>
    <x v="4"/>
    <x v="0"/>
  </r>
  <r>
    <n v="3522"/>
    <s v="Bruno Almeida"/>
    <s v="Core"/>
    <d v="2024-04-01T00:00:00"/>
    <x v="1"/>
    <n v="5"/>
    <x v="1"/>
    <s v="No"/>
    <s v="-"/>
    <s v="No"/>
    <n v="0"/>
    <n v="0"/>
    <n v="5"/>
    <x v="2"/>
    <x v="0"/>
  </r>
  <r>
    <n v="3523"/>
    <s v="Carla Siqueira"/>
    <s v="Ultimate"/>
    <d v="2024-03-21T00:00:00"/>
    <x v="1"/>
    <n v="15"/>
    <x v="1"/>
    <s v="Yes"/>
    <n v="30"/>
    <s v="Yes"/>
    <n v="20"/>
    <n v="3"/>
    <n v="62"/>
    <x v="3"/>
    <x v="0"/>
  </r>
  <r>
    <n v="3524"/>
    <s v="Diogo Ramos"/>
    <s v="Standard"/>
    <d v="2024-03-06T00:00:00"/>
    <x v="1"/>
    <n v="10"/>
    <x v="1"/>
    <s v="No"/>
    <s v="-"/>
    <s v="Yes"/>
    <n v="20"/>
    <n v="15"/>
    <n v="15"/>
    <x v="1"/>
    <x v="1"/>
  </r>
  <r>
    <n v="3525"/>
    <s v="Elisa Magalhães"/>
    <s v="Core"/>
    <d v="2024-03-14T00:00:00"/>
    <x v="1"/>
    <n v="5"/>
    <x v="1"/>
    <s v="No"/>
    <s v="-"/>
    <s v="No"/>
    <n v="0"/>
    <n v="1"/>
    <n v="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A4CFFB-B5E6-46E4-BDCA-55E4BF36329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58:D61" firstHeaderRow="0" firstDataRow="1" firstDataCol="1" rowPageCount="1" colPageCount="1"/>
  <pivotFields count="15">
    <pivotField showAll="0"/>
    <pivotField dataField="1" showAll="0"/>
    <pivotField showAll="0"/>
    <pivotField numFmtId="14" showAll="0"/>
    <pivotField axis="axisRow" showAll="0">
      <items count="3">
        <item x="1"/>
        <item x="0"/>
        <item t="default"/>
      </items>
    </pivotField>
    <pivotField showAll="0"/>
    <pivotField showAll="0"/>
    <pivotField showAll="0"/>
    <pivotField showAll="0"/>
    <pivotField showAll="0"/>
    <pivotField showAll="0"/>
    <pivotField showAll="0"/>
    <pivotField dataField="1" showAll="0"/>
    <pivotField multipleItemSelectionAllowed="1" showAll="0">
      <items count="6">
        <item x="0"/>
        <item h="1" x="2"/>
        <item h="1" x="4"/>
        <item h="1" x="3"/>
        <item h="1" x="1"/>
        <item t="default"/>
      </items>
    </pivotField>
    <pivotField axis="axisPage" showAll="0">
      <items count="3">
        <item x="0"/>
        <item x="1"/>
        <item t="default"/>
      </items>
    </pivotField>
  </pivotFields>
  <rowFields count="1">
    <field x="4"/>
  </rowFields>
  <rowItems count="3">
    <i>
      <x/>
    </i>
    <i>
      <x v="1"/>
    </i>
    <i t="grand">
      <x/>
    </i>
  </rowItems>
  <colFields count="1">
    <field x="-2"/>
  </colFields>
  <colItems count="2">
    <i>
      <x/>
    </i>
    <i i="1">
      <x v="1"/>
    </i>
  </colItems>
  <pageFields count="1">
    <pageField fld="14" hier="-1"/>
  </pageFields>
  <dataFields count="2">
    <dataField name="Count of Name" fld="1" subtotal="count" baseField="0" baseItem="0"/>
    <dataField name="Sum of Total Value" fld="12" baseField="0" baseItem="0" numFmtId="164"/>
  </dataFields>
  <formats count="1">
    <format dxfId="7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20C7E-3D7B-4DC8-929F-2608F9A1ABE4}" name="Receita_por_plano"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B32:C36" firstHeaderRow="1" firstDataRow="1" firstDataCol="1"/>
  <pivotFields count="15">
    <pivotField showAll="0"/>
    <pivotField showAll="0"/>
    <pivotField showAll="0"/>
    <pivotField numFmtId="14" showAll="0"/>
    <pivotField showAll="0"/>
    <pivotField showAll="0"/>
    <pivotField axis="axisRow" showAll="0">
      <items count="4">
        <item x="1"/>
        <item x="0"/>
        <item x="2"/>
        <item t="default"/>
      </items>
    </pivotField>
    <pivotField showAll="0"/>
    <pivotField showAll="0"/>
    <pivotField showAll="0"/>
    <pivotField showAll="0"/>
    <pivotField showAll="0"/>
    <pivotField dataField="1" showAll="0"/>
    <pivotField multipleItemSelectionAllowed="1" showAll="0"/>
    <pivotField showAll="0">
      <items count="3">
        <item x="0"/>
        <item x="1"/>
        <item t="default"/>
      </items>
    </pivotField>
  </pivotFields>
  <rowFields count="1">
    <field x="6"/>
  </rowFields>
  <rowItems count="4">
    <i>
      <x/>
    </i>
    <i>
      <x v="1"/>
    </i>
    <i>
      <x v="2"/>
    </i>
    <i t="grand">
      <x/>
    </i>
  </rowItems>
  <colItems count="1">
    <i/>
  </colItems>
  <dataFields count="1">
    <dataField name="Sum of Total Value" fld="12" baseField="0" baseItem="0" numFmtId="164"/>
  </dataFields>
  <formats count="1">
    <format dxfId="85">
      <pivotArea outline="0" collapsedLevelsAreSubtotals="1" fieldPosition="0">
        <references count="1">
          <reference field="4294967294" count="1" selected="0">
            <x v="0"/>
          </reference>
        </references>
      </pivotArea>
    </format>
  </formats>
  <chartFormats count="3">
    <chartFormat chart="4" format="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F78CD4-0B41-4939-A140-1E60F997565C}" name="Quantidade_por_plano"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B39:C43" firstHeaderRow="1" firstDataRow="1" firstDataCol="1"/>
  <pivotFields count="15">
    <pivotField showAll="0"/>
    <pivotField showAll="0"/>
    <pivotField showAll="0"/>
    <pivotField numFmtId="14" showAll="0"/>
    <pivotField showAll="0"/>
    <pivotField showAll="0"/>
    <pivotField axis="axisRow" showAll="0">
      <items count="4">
        <item x="1"/>
        <item x="0"/>
        <item x="2"/>
        <item t="default"/>
      </items>
    </pivotField>
    <pivotField showAll="0"/>
    <pivotField showAll="0"/>
    <pivotField showAll="0"/>
    <pivotField showAll="0"/>
    <pivotField showAll="0"/>
    <pivotField dataField="1" showAll="0"/>
    <pivotField multipleItemSelectionAllowed="1" showAll="0"/>
    <pivotField showAll="0">
      <items count="3">
        <item x="0"/>
        <item x="1"/>
        <item t="default"/>
      </items>
    </pivotField>
  </pivotFields>
  <rowFields count="1">
    <field x="6"/>
  </rowFields>
  <rowItems count="4">
    <i>
      <x/>
    </i>
    <i>
      <x v="1"/>
    </i>
    <i>
      <x v="2"/>
    </i>
    <i t="grand">
      <x/>
    </i>
  </rowItems>
  <colItems count="1">
    <i/>
  </colItems>
  <dataFields count="1">
    <dataField name="Count of Total Value2" fld="12" subtotal="count" baseField="13" baseItem="1"/>
  </dataFields>
  <chartFormats count="4">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B119F-9200-4499-AE23-5864EB500349}" name="Big_number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7:D8" firstHeaderRow="0" firstDataRow="1" firstDataCol="0" rowPageCount="1" colPageCount="1"/>
  <pivotFields count="15">
    <pivotField showAll="0"/>
    <pivotField dataField="1" showAll="0"/>
    <pivotField showAll="0"/>
    <pivotField numFmtId="14" showAll="0"/>
    <pivotField showAll="0">
      <items count="3">
        <item x="1"/>
        <item x="0"/>
        <item t="default"/>
      </items>
    </pivotField>
    <pivotField showAll="0"/>
    <pivotField showAll="0"/>
    <pivotField showAll="0"/>
    <pivotField showAll="0"/>
    <pivotField showAll="0"/>
    <pivotField showAll="0"/>
    <pivotField showAll="0"/>
    <pivotField dataField="1" showAll="0"/>
    <pivotField multipleItemSelectionAllowed="1" showAll="0">
      <items count="6">
        <item x="0"/>
        <item h="1" x="2"/>
        <item h="1" x="4"/>
        <item h="1" x="3"/>
        <item h="1" x="1"/>
        <item t="default"/>
      </items>
    </pivotField>
    <pivotField axis="axisPage" showAll="0">
      <items count="3">
        <item x="0"/>
        <item x="1"/>
        <item t="default"/>
      </items>
    </pivotField>
  </pivotFields>
  <rowItems count="1">
    <i/>
  </rowItems>
  <colFields count="1">
    <field x="-2"/>
  </colFields>
  <colItems count="3">
    <i>
      <x/>
    </i>
    <i i="1">
      <x v="1"/>
    </i>
    <i i="2">
      <x v="2"/>
    </i>
  </colItems>
  <pageFields count="1">
    <pageField fld="14" hier="-1"/>
  </pageFields>
  <dataFields count="3">
    <dataField name="Count of Name" fld="1" subtotal="count" baseField="0" baseItem="0"/>
    <dataField name="Sum of Total Value" fld="12" baseField="0" baseItem="0" numFmtId="164"/>
    <dataField name="Average of Total Value2" fld="12" subtotal="average" baseField="0" baseItem="1" numFmtId="164"/>
  </dataFields>
  <formats count="3">
    <format dxfId="100">
      <pivotArea outline="0" collapsedLevelsAreSubtotals="1" fieldPosition="0">
        <references count="1">
          <reference field="4294967294" count="1" selected="0">
            <x v="1"/>
          </reference>
        </references>
      </pivotArea>
    </format>
    <format dxfId="101">
      <pivotArea outline="0" collapsedLevelsAreSubtotals="1" fieldPosition="0">
        <references count="1">
          <reference field="4294967294" count="1" selected="0">
            <x v="2"/>
          </reference>
        </references>
      </pivotArea>
    </format>
    <format dxfId="10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67B29A-6220-42D7-B047-84C70FEDF7F2}" name="Receita_%_por_assinatura"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7:D53" firstHeaderRow="0" firstDataRow="1" firstDataCol="1"/>
  <pivotFields count="15">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axis="axisRow" dataField="1" multipleItemSelectionAllowed="1" showAll="0">
      <items count="6">
        <item x="0"/>
        <item x="2"/>
        <item x="4"/>
        <item x="3"/>
        <item x="1"/>
        <item t="default"/>
      </items>
    </pivotField>
    <pivotField showAll="0">
      <items count="3">
        <item x="0"/>
        <item x="1"/>
        <item t="default"/>
      </items>
    </pivotField>
  </pivotFields>
  <rowFields count="1">
    <field x="13"/>
  </rowFields>
  <rowItems count="6">
    <i>
      <x/>
    </i>
    <i>
      <x v="1"/>
    </i>
    <i>
      <x v="2"/>
    </i>
    <i>
      <x v="3"/>
    </i>
    <i>
      <x v="4"/>
    </i>
    <i t="grand">
      <x/>
    </i>
  </rowItems>
  <colFields count="1">
    <field x="-2"/>
  </colFields>
  <colItems count="2">
    <i>
      <x/>
    </i>
    <i i="1">
      <x v="1"/>
    </i>
  </colItems>
  <dataFields count="2">
    <dataField name="Sum of Total Value" fld="12" baseField="0" baseItem="0"/>
    <dataField name="Count of Plan Statu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219E00-0408-4C98-B2E6-8148EEF1E9B5}" name="Receita_usuario"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2:D27" firstHeaderRow="0" firstDataRow="1" firstDataCol="1"/>
  <pivotFields count="15">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axis="axisRow" multipleItemSelectionAllowed="1" showAll="0">
      <items count="6">
        <item x="0"/>
        <item x="2"/>
        <item x="4"/>
        <item x="3"/>
        <item h="1" x="1"/>
        <item t="default"/>
      </items>
    </pivotField>
    <pivotField showAll="0">
      <items count="3">
        <item x="0"/>
        <item x="1"/>
        <item t="default"/>
      </items>
    </pivotField>
  </pivotFields>
  <rowFields count="1">
    <field x="13"/>
  </rowFields>
  <rowItems count="5">
    <i>
      <x/>
    </i>
    <i>
      <x v="1"/>
    </i>
    <i>
      <x v="2"/>
    </i>
    <i>
      <x v="3"/>
    </i>
    <i t="grand">
      <x/>
    </i>
  </rowItems>
  <colFields count="1">
    <field x="-2"/>
  </colFields>
  <colItems count="2">
    <i>
      <x/>
    </i>
    <i i="1">
      <x v="1"/>
    </i>
  </colItems>
  <dataFields count="2">
    <dataField name="Sum of Total Value" fld="12" baseField="0" baseItem="0"/>
    <dataField name="Average of Total Value2" fld="12" subtotal="average" baseField="13" baseItem="0"/>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78A54E-0358-4CBB-B8D2-E114D783F32A}" name="BigNumber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5:D18" firstHeaderRow="0" firstDataRow="1" firstDataCol="1" rowPageCount="1" colPageCount="1"/>
  <pivotFields count="15">
    <pivotField showAll="0"/>
    <pivotField dataField="1" showAll="0"/>
    <pivotField showAll="0"/>
    <pivotField numFmtId="14" showAll="0"/>
    <pivotField axis="axisRow" showAll="0">
      <items count="3">
        <item x="1"/>
        <item x="0"/>
        <item t="default"/>
      </items>
    </pivotField>
    <pivotField showAll="0"/>
    <pivotField showAll="0"/>
    <pivotField showAll="0"/>
    <pivotField showAll="0"/>
    <pivotField showAll="0"/>
    <pivotField showAll="0"/>
    <pivotField showAll="0"/>
    <pivotField dataField="1" showAll="0"/>
    <pivotField multipleItemSelectionAllowed="1" showAll="0">
      <items count="6">
        <item x="0"/>
        <item h="1" x="2"/>
        <item h="1" x="4"/>
        <item h="1" x="3"/>
        <item h="1" x="1"/>
        <item t="default"/>
      </items>
    </pivotField>
    <pivotField axis="axisPage" showAll="0">
      <items count="3">
        <item x="0"/>
        <item x="1"/>
        <item t="default"/>
      </items>
    </pivotField>
  </pivotFields>
  <rowFields count="1">
    <field x="4"/>
  </rowFields>
  <rowItems count="3">
    <i>
      <x/>
    </i>
    <i>
      <x v="1"/>
    </i>
    <i t="grand">
      <x/>
    </i>
  </rowItems>
  <colFields count="1">
    <field x="-2"/>
  </colFields>
  <colItems count="2">
    <i>
      <x/>
    </i>
    <i i="1">
      <x v="1"/>
    </i>
  </colItems>
  <pageFields count="1">
    <pageField fld="14" item="0" hier="-1"/>
  </pageFields>
  <dataFields count="2">
    <dataField name="Count of Name" fld="1" subtotal="count" baseField="0" baseItem="0"/>
    <dataField name="Sum of Total Value" fld="12" baseField="0" baseItem="0" numFmtId="164"/>
  </dataFields>
  <formats count="1">
    <format dxfId="10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Status_21" xr10:uid="{3D53679E-75E4-4A61-9EB4-7CAABFE3CD87}" sourceName="Plan Status 2">
  <pivotTables>
    <pivotTable tabId="3" name="Receita_por_plano"/>
    <pivotTable tabId="3" name="Quantidade_por_plano"/>
    <pivotTable tabId="3" name="Receita_%_por_assinatura"/>
    <pivotTable tabId="3" name="Receita_usuario"/>
    <pivotTable tabId="3" name="PivotTable1"/>
  </pivotTables>
  <data>
    <tabular pivotCacheId="18818436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Status_2" xr10:uid="{FCA2A00D-9B5F-40FC-A95F-F44F07991169}" sourceName="Plan Status 2">
  <pivotTables>
    <pivotTable tabId="3" name="Big_number1"/>
  </pivotTables>
  <data>
    <tabular pivotCacheId="18818436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 Status 2 1" xr10:uid="{B5C7A268-C575-4651-92E0-5F4F7DDD72C2}" cache="Slicer_Plan_Status_21" caption="Plan Status 2" style="Slicer Style 1" rowHeight="257175"/>
  <slicer name="Plan Status 2" xr10:uid="{B65C2303-1C67-4957-82D5-D4AF6031A50F}" cache="Slicer_Plan_Status_2" caption="Status"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O296" totalsRowShown="0" dataDxfId="119">
  <autoFilter ref="A1:O296" xr:uid="{34E0E886-4200-4B36-97B3-63DB74FF40A0}"/>
  <tableColumns count="15">
    <tableColumn id="1" xr3:uid="{C4A90516-688A-46BF-9167-EA16C2A8A652}" name="Subscriber ID" dataDxfId="118"/>
    <tableColumn id="2" xr3:uid="{53DD39D0-2220-4121-9E9D-4EAA7E151C0F}" name="Name" dataDxfId="117"/>
    <tableColumn id="3" xr3:uid="{4F5FF271-4C57-4BE0-8F2C-F82C8551625C}" name="Plan" dataDxfId="116"/>
    <tableColumn id="4" xr3:uid="{8C17EB93-79B9-4E55-B8F7-BEB82F8253E9}" name="Start Date" dataDxfId="115"/>
    <tableColumn id="5" xr3:uid="{48CEDF9B-1689-482A-A828-5CCE7713264A}" name="Auto Renewal" dataDxfId="114"/>
    <tableColumn id="6" xr3:uid="{78B82374-9AA7-4E38-AE4F-78CDE6C83720}" name="Subscription Price" dataDxfId="113"/>
    <tableColumn id="7" xr3:uid="{F2433F68-AF33-49D0-B1FB-19A396074EDE}" name="Subscription Type" dataDxfId="112"/>
    <tableColumn id="8" xr3:uid="{FD4D9C95-F6E5-4933-9068-A71FF7DF9343}" name="EA Play Season Pass" dataDxfId="111"/>
    <tableColumn id="13" xr3:uid="{978DD0D2-834E-4CE4-A39B-30976086932F}" name="EA Play Season Pass_x000a_Price" dataDxfId="110"/>
    <tableColumn id="9" xr3:uid="{6E29F111-C395-4580-9DAD-3407D9E8B1A4}" name="Minecraft Season Pass" dataDxfId="109"/>
    <tableColumn id="10" xr3:uid="{EF544EAA-7F25-4FD5-A10E-8E62804DB9E3}" name="Minecraft Season Pass Price" dataDxfId="108"/>
    <tableColumn id="11" xr3:uid="{7F6EB64A-1F07-4E48-9F0F-AC7D9DCD26F8}" name="Coupon Value" dataDxfId="107"/>
    <tableColumn id="12" xr3:uid="{2B04ABC8-DE6F-426E-ADC0-D8AFC68CA58E}" name="Total Value" dataDxfId="106"/>
    <tableColumn id="14" xr3:uid="{7F5600DE-B06F-47A4-B3F4-CE2CE81FDD94}" name="Plan Status" dataDxfId="105">
      <calculatedColumnFormula>IF(E2="Yes",
    "Active",
    IF(D2+IF(G2="Monthly",30, IF(G2="Quarterly",120, IF(G2="Annual",365))) &lt; DATE(2025,3,20),
       "Inactive",
       IF(D2+IF(G2="Monthly",30, IF(G2="Quarterly",120, IF(G2="Annual",365))) - DATE(2025,3,20) &lt;= 7,
           "Active - less than 7 days",
           IF(D2+IF(G2="Monthly",30, IF(G2="Quarterly",120, IF(G2="Annual",365))) - DATE(2025,3,20) &lt;= 15,
               "Active - less than 15 days",
               IF(D2+IF(G2="Monthly",30, IF(G2="Quarterly",120, IF(G2="Annual",365))) - DATE(2025,3,20) &lt;= 30,
                   "Active - less than 30 days",
                   "Active"
               )
           )
       )
    )
)</calculatedColumnFormula>
    </tableColumn>
    <tableColumn id="15" xr3:uid="{69FB13C1-6081-4228-9071-ED9E060AB706}" name="Plan Status 2" dataDxfId="104">
      <calculatedColumnFormula>IF(Tabela1[[#This Row],[Plan Status]]="Inactive","Inactive","Active")</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E5" sqref="E5"/>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O296"/>
  <sheetViews>
    <sheetView topLeftCell="A2" zoomScale="80" zoomScaleNormal="80" workbookViewId="0">
      <selection activeCell="O3" sqref="O3"/>
    </sheetView>
  </sheetViews>
  <sheetFormatPr defaultRowHeight="15" x14ac:dyDescent="0.25"/>
  <cols>
    <col min="1" max="1" width="15.5703125" bestFit="1" customWidth="1"/>
    <col min="2" max="2" width="18.85546875" bestFit="1" customWidth="1"/>
    <col min="3" max="3" width="9" bestFit="1" customWidth="1"/>
    <col min="4" max="4" width="12.28515625" bestFit="1" customWidth="1"/>
    <col min="5" max="5" width="15.7109375" bestFit="1" customWidth="1"/>
    <col min="6" max="6" width="20" customWidth="1"/>
    <col min="7" max="7" width="19.7109375" bestFit="1" customWidth="1"/>
    <col min="8" max="8" width="21.5703125" customWidth="1"/>
    <col min="9" max="9" width="27.140625" customWidth="1"/>
    <col min="10" max="10" width="23.85546875" customWidth="1"/>
    <col min="11" max="11" width="29" customWidth="1"/>
    <col min="12" max="12" width="16" bestFit="1" customWidth="1"/>
    <col min="13" max="13" width="13.140625" customWidth="1"/>
    <col min="14" max="14" width="13.140625" bestFit="1" customWidth="1"/>
    <col min="15" max="15" width="17" customWidth="1"/>
    <col min="16" max="16" width="13.5703125" customWidth="1"/>
  </cols>
  <sheetData>
    <row r="1" spans="1:15" ht="16.5" customHeight="1" x14ac:dyDescent="0.25">
      <c r="A1" t="s">
        <v>11</v>
      </c>
      <c r="B1" t="s">
        <v>12</v>
      </c>
      <c r="C1" t="s">
        <v>13</v>
      </c>
      <c r="D1" t="s">
        <v>14</v>
      </c>
      <c r="E1" t="s">
        <v>15</v>
      </c>
      <c r="F1" t="s">
        <v>312</v>
      </c>
      <c r="G1" t="s">
        <v>16</v>
      </c>
      <c r="H1" t="s">
        <v>309</v>
      </c>
      <c r="I1" t="s">
        <v>310</v>
      </c>
      <c r="J1" t="s">
        <v>30</v>
      </c>
      <c r="K1" t="s">
        <v>31</v>
      </c>
      <c r="L1" t="s">
        <v>32</v>
      </c>
      <c r="M1" t="s">
        <v>33</v>
      </c>
      <c r="N1" t="s">
        <v>317</v>
      </c>
      <c r="O1" t="s">
        <v>333</v>
      </c>
    </row>
    <row r="2" spans="1:15" ht="30" customHeight="1" x14ac:dyDescent="0.25">
      <c r="A2">
        <v>3231</v>
      </c>
      <c r="B2" t="s">
        <v>17</v>
      </c>
      <c r="C2" t="s">
        <v>18</v>
      </c>
      <c r="D2" s="10">
        <v>45292</v>
      </c>
      <c r="E2" t="s">
        <v>19</v>
      </c>
      <c r="F2">
        <v>15</v>
      </c>
      <c r="G2" t="s">
        <v>20</v>
      </c>
      <c r="H2" t="s">
        <v>19</v>
      </c>
      <c r="I2">
        <v>30</v>
      </c>
      <c r="J2" t="s">
        <v>19</v>
      </c>
      <c r="K2">
        <v>20</v>
      </c>
      <c r="L2">
        <v>5</v>
      </c>
      <c r="M2">
        <v>60</v>
      </c>
      <c r="N2" t="str">
        <f>IF(E2="Yes",
    "Active",
    IF(D2+IF(G2="Monthly",30, IF(G2="Quarterly",120, IF(G2="Annual",365))) &lt; DATE(2025,3,20),
       "Inactive",
       IF(D2+IF(G2="Monthly",30, IF(G2="Quarterly",120, IF(G2="Annual",365))) - DATE(2025,3,20) &lt;= 7,
           "Active - less than 7 days",
           IF(D2+IF(G2="Monthly",30, IF(G2="Quarterly",120, IF(G2="Annual",365))) - DATE(2025,3,20) &lt;= 15,
               "Active - less than 15 days",
               IF(D2+IF(G2="Monthly",30, IF(G2="Quarterly",120, IF(G2="Annual",365))) - DATE(2025,3,20) &lt;= 30,
                   "Active - less than 30 days",
                   "Active"
               )
           )
       )
    )
)</f>
        <v>Active</v>
      </c>
      <c r="O2" s="22" t="str">
        <f>IF(Tabela1[[#This Row],[Plan Status]]="Inactive","Inactive","Active")</f>
        <v>Active</v>
      </c>
    </row>
    <row r="3" spans="1:15" ht="30" customHeight="1" x14ac:dyDescent="0.25">
      <c r="A3">
        <v>3232</v>
      </c>
      <c r="B3" t="s">
        <v>21</v>
      </c>
      <c r="C3" t="s">
        <v>22</v>
      </c>
      <c r="D3" s="10">
        <v>45306</v>
      </c>
      <c r="E3" t="s">
        <v>23</v>
      </c>
      <c r="F3">
        <v>5</v>
      </c>
      <c r="G3" t="s">
        <v>24</v>
      </c>
      <c r="H3" t="s">
        <v>23</v>
      </c>
      <c r="I3" t="s">
        <v>311</v>
      </c>
      <c r="J3" t="s">
        <v>23</v>
      </c>
      <c r="K3">
        <v>0</v>
      </c>
      <c r="L3">
        <v>0</v>
      </c>
      <c r="M3">
        <v>5</v>
      </c>
      <c r="N3" t="str">
        <f>IF(E3="Yes",
    "Active",
    IF(D3+IF(G3="Monthly",30, IF(G3="Quarterly",120, IF(G3="Annual",365))) &lt; DATE(2025,3,20),
       "Inactive",
       IF(D3+IF(G3="Monthly",30, IF(G3="Quarterly",120, IF(G3="Annual",365))) - DATE(2025,3,20) &lt;= 7,
           "Active - less than 7 days",
           IF(D3+IF(G3="Monthly",30, IF(G3="Quarterly",120, IF(G3="Annual",365))) - DATE(2025,3,20) &lt;= 15,
               "Active - less than 15 days",
               IF(D3+IF(G3="Monthly",30, IF(G3="Quarterly",120, IF(G3="Annual",365))) - DATE(2025,3,20) &lt;= 30,
                   "Active - less than 30 days",
                   "Active"
               )
           )
       )
    )
)</f>
        <v>Inactive</v>
      </c>
      <c r="O3" s="22" t="str">
        <f>IF(Tabela1[[#This Row],[Plan Status]]="Inactive","Inactive","Active")</f>
        <v>Inactive</v>
      </c>
    </row>
    <row r="4" spans="1:15" ht="30" customHeight="1" x14ac:dyDescent="0.25">
      <c r="A4">
        <v>3233</v>
      </c>
      <c r="B4" t="s">
        <v>25</v>
      </c>
      <c r="C4" t="s">
        <v>26</v>
      </c>
      <c r="D4" s="10">
        <v>45332</v>
      </c>
      <c r="E4" t="s">
        <v>19</v>
      </c>
      <c r="F4">
        <v>10</v>
      </c>
      <c r="G4" t="s">
        <v>27</v>
      </c>
      <c r="H4" t="s">
        <v>23</v>
      </c>
      <c r="I4" t="s">
        <v>311</v>
      </c>
      <c r="J4" t="s">
        <v>19</v>
      </c>
      <c r="K4">
        <v>20</v>
      </c>
      <c r="L4">
        <v>10</v>
      </c>
      <c r="M4">
        <v>20</v>
      </c>
      <c r="N4" t="str">
        <f t="shared" ref="N4:N66" si="0">IF(E4="Yes",
    "Active",
    IF(D4+IF(G4="Monthly",30, IF(G4="Quarterly",120, IF(G4="Annual",365))) &lt; DATE(2025,3,20),
       "Inactive",
       IF(D4+IF(G4="Monthly",30, IF(G4="Quarterly",120, IF(G4="Annual",365))) - DATE(2025,3,20) &lt;= 7,
           "Active - less than 7 days",
           IF(D4+IF(G4="Monthly",30, IF(G4="Quarterly",120, IF(G4="Annual",365))) - DATE(2025,3,20) &lt;= 15,
               "Active - less than 15 days",
               IF(D4+IF(G4="Monthly",30, IF(G4="Quarterly",120, IF(G4="Annual",365))) - DATE(2025,3,20) &lt;= 30,
                   "Active - less than 30 days",
                   "Active"
               )
           )
       )
    )
)</f>
        <v>Active</v>
      </c>
      <c r="O4" s="22" t="str">
        <f>IF(Tabela1[[#This Row],[Plan Status]]="Inactive","Inactive","Active")</f>
        <v>Active</v>
      </c>
    </row>
    <row r="5" spans="1:15" ht="30" customHeight="1" x14ac:dyDescent="0.25">
      <c r="A5">
        <v>3234</v>
      </c>
      <c r="B5" t="s">
        <v>28</v>
      </c>
      <c r="C5" t="s">
        <v>18</v>
      </c>
      <c r="D5" s="10">
        <v>45342</v>
      </c>
      <c r="E5" t="s">
        <v>23</v>
      </c>
      <c r="F5">
        <v>15</v>
      </c>
      <c r="G5" t="s">
        <v>20</v>
      </c>
      <c r="H5" t="s">
        <v>19</v>
      </c>
      <c r="I5">
        <v>30</v>
      </c>
      <c r="J5" t="s">
        <v>19</v>
      </c>
      <c r="K5">
        <v>20</v>
      </c>
      <c r="L5">
        <v>3</v>
      </c>
      <c r="M5">
        <v>62</v>
      </c>
      <c r="N5" t="str">
        <f t="shared" si="0"/>
        <v>Inactive</v>
      </c>
      <c r="O5" s="22" t="str">
        <f>IF(Tabela1[[#This Row],[Plan Status]]="Inactive","Inactive","Active")</f>
        <v>Inactive</v>
      </c>
    </row>
    <row r="6" spans="1:15" ht="30" customHeight="1" x14ac:dyDescent="0.25">
      <c r="A6">
        <v>3235</v>
      </c>
      <c r="B6" t="s">
        <v>29</v>
      </c>
      <c r="C6" t="s">
        <v>22</v>
      </c>
      <c r="D6" s="10">
        <v>45356</v>
      </c>
      <c r="E6" t="s">
        <v>19</v>
      </c>
      <c r="F6">
        <v>5</v>
      </c>
      <c r="G6" t="s">
        <v>20</v>
      </c>
      <c r="H6" t="s">
        <v>23</v>
      </c>
      <c r="I6" t="s">
        <v>311</v>
      </c>
      <c r="J6" t="s">
        <v>23</v>
      </c>
      <c r="K6">
        <v>0</v>
      </c>
      <c r="L6">
        <v>1</v>
      </c>
      <c r="M6">
        <v>4</v>
      </c>
      <c r="N6" t="str">
        <f t="shared" si="0"/>
        <v>Active</v>
      </c>
      <c r="O6" s="22" t="str">
        <f>IF(Tabela1[[#This Row],[Plan Status]]="Inactive","Inactive","Active")</f>
        <v>Active</v>
      </c>
    </row>
    <row r="7" spans="1:15" ht="30" customHeight="1" x14ac:dyDescent="0.25">
      <c r="A7">
        <v>3236</v>
      </c>
      <c r="B7" t="s">
        <v>34</v>
      </c>
      <c r="C7" t="s">
        <v>26</v>
      </c>
      <c r="D7" s="10">
        <v>45353</v>
      </c>
      <c r="E7" t="s">
        <v>23</v>
      </c>
      <c r="F7">
        <v>10</v>
      </c>
      <c r="G7" t="s">
        <v>20</v>
      </c>
      <c r="H7" t="s">
        <v>23</v>
      </c>
      <c r="I7" t="s">
        <v>311</v>
      </c>
      <c r="J7" t="s">
        <v>19</v>
      </c>
      <c r="K7">
        <v>20</v>
      </c>
      <c r="L7">
        <v>2</v>
      </c>
      <c r="M7">
        <v>28</v>
      </c>
      <c r="N7" t="str">
        <f t="shared" si="0"/>
        <v>Inactive</v>
      </c>
      <c r="O7" s="22" t="str">
        <f>IF(Tabela1[[#This Row],[Plan Status]]="Inactive","Inactive","Active")</f>
        <v>Inactive</v>
      </c>
    </row>
    <row r="8" spans="1:15" ht="30" customHeight="1" x14ac:dyDescent="0.25">
      <c r="A8">
        <v>3237</v>
      </c>
      <c r="B8" t="s">
        <v>35</v>
      </c>
      <c r="C8" t="s">
        <v>18</v>
      </c>
      <c r="D8" s="10">
        <v>45354</v>
      </c>
      <c r="E8" t="s">
        <v>19</v>
      </c>
      <c r="F8">
        <v>15</v>
      </c>
      <c r="G8" t="s">
        <v>27</v>
      </c>
      <c r="H8" t="s">
        <v>19</v>
      </c>
      <c r="I8">
        <v>30</v>
      </c>
      <c r="J8" t="s">
        <v>19</v>
      </c>
      <c r="K8">
        <v>20</v>
      </c>
      <c r="L8">
        <v>10</v>
      </c>
      <c r="M8">
        <v>55</v>
      </c>
      <c r="N8" t="str">
        <f t="shared" si="0"/>
        <v>Active</v>
      </c>
      <c r="O8" s="22" t="str">
        <f>IF(Tabela1[[#This Row],[Plan Status]]="Inactive","Inactive","Active")</f>
        <v>Active</v>
      </c>
    </row>
    <row r="9" spans="1:15" ht="30" customHeight="1" x14ac:dyDescent="0.25">
      <c r="A9">
        <v>3238</v>
      </c>
      <c r="B9" t="s">
        <v>36</v>
      </c>
      <c r="C9" t="s">
        <v>22</v>
      </c>
      <c r="D9" s="10">
        <v>45355</v>
      </c>
      <c r="E9" t="s">
        <v>19</v>
      </c>
      <c r="F9">
        <v>5</v>
      </c>
      <c r="G9" t="s">
        <v>24</v>
      </c>
      <c r="H9" t="s">
        <v>23</v>
      </c>
      <c r="I9" t="s">
        <v>311</v>
      </c>
      <c r="J9" t="s">
        <v>23</v>
      </c>
      <c r="K9">
        <v>0</v>
      </c>
      <c r="L9">
        <v>0</v>
      </c>
      <c r="M9">
        <v>5</v>
      </c>
      <c r="N9" t="str">
        <f t="shared" si="0"/>
        <v>Active</v>
      </c>
      <c r="O9" s="22" t="str">
        <f>IF(Tabela1[[#This Row],[Plan Status]]="Inactive","Inactive","Active")</f>
        <v>Active</v>
      </c>
    </row>
    <row r="10" spans="1:15" ht="30" customHeight="1" x14ac:dyDescent="0.25">
      <c r="A10">
        <v>3239</v>
      </c>
      <c r="B10" t="s">
        <v>37</v>
      </c>
      <c r="C10" t="s">
        <v>18</v>
      </c>
      <c r="D10" s="10">
        <v>45356</v>
      </c>
      <c r="E10" t="s">
        <v>23</v>
      </c>
      <c r="F10">
        <v>15</v>
      </c>
      <c r="G10" t="s">
        <v>20</v>
      </c>
      <c r="H10" t="s">
        <v>19</v>
      </c>
      <c r="I10">
        <v>30</v>
      </c>
      <c r="J10" t="s">
        <v>19</v>
      </c>
      <c r="K10">
        <v>20</v>
      </c>
      <c r="L10">
        <v>5</v>
      </c>
      <c r="M10">
        <v>60</v>
      </c>
      <c r="N10" t="str">
        <f t="shared" si="0"/>
        <v>Inactive</v>
      </c>
      <c r="O10" s="22" t="str">
        <f>IF(Tabela1[[#This Row],[Plan Status]]="Inactive","Inactive","Active")</f>
        <v>Inactive</v>
      </c>
    </row>
    <row r="11" spans="1:15" ht="30" customHeight="1" x14ac:dyDescent="0.25">
      <c r="A11">
        <v>3240</v>
      </c>
      <c r="B11" t="s">
        <v>38</v>
      </c>
      <c r="C11" t="s">
        <v>26</v>
      </c>
      <c r="D11" s="10">
        <v>45357</v>
      </c>
      <c r="E11" t="s">
        <v>19</v>
      </c>
      <c r="F11">
        <v>10</v>
      </c>
      <c r="G11" t="s">
        <v>27</v>
      </c>
      <c r="H11" t="s">
        <v>23</v>
      </c>
      <c r="I11" t="s">
        <v>311</v>
      </c>
      <c r="J11" t="s">
        <v>19</v>
      </c>
      <c r="K11">
        <v>20</v>
      </c>
      <c r="L11">
        <v>15</v>
      </c>
      <c r="M11">
        <v>15</v>
      </c>
      <c r="N11" t="str">
        <f t="shared" si="0"/>
        <v>Active</v>
      </c>
      <c r="O11" s="22" t="str">
        <f>IF(Tabela1[[#This Row],[Plan Status]]="Inactive","Inactive","Active")</f>
        <v>Active</v>
      </c>
    </row>
    <row r="12" spans="1:15" ht="30" customHeight="1" x14ac:dyDescent="0.25">
      <c r="A12">
        <v>3241</v>
      </c>
      <c r="B12" t="s">
        <v>39</v>
      </c>
      <c r="C12" t="s">
        <v>22</v>
      </c>
      <c r="D12" s="10">
        <v>45358</v>
      </c>
      <c r="E12" t="s">
        <v>23</v>
      </c>
      <c r="F12">
        <v>5</v>
      </c>
      <c r="G12" t="s">
        <v>20</v>
      </c>
      <c r="H12" t="s">
        <v>23</v>
      </c>
      <c r="I12" t="s">
        <v>311</v>
      </c>
      <c r="J12" t="s">
        <v>23</v>
      </c>
      <c r="K12">
        <v>0</v>
      </c>
      <c r="L12">
        <v>1</v>
      </c>
      <c r="M12">
        <v>4</v>
      </c>
      <c r="N12" t="str">
        <f t="shared" si="0"/>
        <v>Inactive</v>
      </c>
      <c r="O12" s="22" t="str">
        <f>IF(Tabela1[[#This Row],[Plan Status]]="Inactive","Inactive","Active")</f>
        <v>Inactive</v>
      </c>
    </row>
    <row r="13" spans="1:15" ht="30" customHeight="1" x14ac:dyDescent="0.25">
      <c r="A13">
        <v>3242</v>
      </c>
      <c r="B13" t="s">
        <v>40</v>
      </c>
      <c r="C13" t="s">
        <v>18</v>
      </c>
      <c r="D13" s="10">
        <v>45359</v>
      </c>
      <c r="E13" t="s">
        <v>19</v>
      </c>
      <c r="F13">
        <v>15</v>
      </c>
      <c r="G13" t="s">
        <v>24</v>
      </c>
      <c r="H13" t="s">
        <v>19</v>
      </c>
      <c r="I13">
        <v>30</v>
      </c>
      <c r="J13" t="s">
        <v>19</v>
      </c>
      <c r="K13">
        <v>20</v>
      </c>
      <c r="L13">
        <v>20</v>
      </c>
      <c r="M13">
        <v>45</v>
      </c>
      <c r="N13" t="str">
        <f t="shared" si="0"/>
        <v>Active</v>
      </c>
      <c r="O13" s="22" t="str">
        <f>IF(Tabela1[[#This Row],[Plan Status]]="Inactive","Inactive","Active")</f>
        <v>Active</v>
      </c>
    </row>
    <row r="14" spans="1:15" ht="30" customHeight="1" x14ac:dyDescent="0.25">
      <c r="A14">
        <v>3243</v>
      </c>
      <c r="B14" t="s">
        <v>41</v>
      </c>
      <c r="C14" t="s">
        <v>26</v>
      </c>
      <c r="D14" s="10">
        <v>45360</v>
      </c>
      <c r="E14" t="s">
        <v>23</v>
      </c>
      <c r="F14">
        <v>10</v>
      </c>
      <c r="G14" t="s">
        <v>20</v>
      </c>
      <c r="H14" t="s">
        <v>23</v>
      </c>
      <c r="I14" t="s">
        <v>311</v>
      </c>
      <c r="J14" t="s">
        <v>19</v>
      </c>
      <c r="K14">
        <v>20</v>
      </c>
      <c r="L14">
        <v>10</v>
      </c>
      <c r="M14">
        <v>20</v>
      </c>
      <c r="N14" t="str">
        <f t="shared" si="0"/>
        <v>Inactive</v>
      </c>
      <c r="O14" s="22" t="str">
        <f>IF(Tabela1[[#This Row],[Plan Status]]="Inactive","Inactive","Active")</f>
        <v>Inactive</v>
      </c>
    </row>
    <row r="15" spans="1:15" ht="30" customHeight="1" x14ac:dyDescent="0.25">
      <c r="A15">
        <v>3244</v>
      </c>
      <c r="B15" t="s">
        <v>42</v>
      </c>
      <c r="C15" t="s">
        <v>22</v>
      </c>
      <c r="D15" s="10">
        <v>45361</v>
      </c>
      <c r="E15" t="s">
        <v>19</v>
      </c>
      <c r="F15">
        <v>5</v>
      </c>
      <c r="G15" t="s">
        <v>27</v>
      </c>
      <c r="H15" t="s">
        <v>23</v>
      </c>
      <c r="I15" t="s">
        <v>311</v>
      </c>
      <c r="J15" t="s">
        <v>23</v>
      </c>
      <c r="K15">
        <v>0</v>
      </c>
      <c r="L15">
        <v>0</v>
      </c>
      <c r="M15">
        <v>5</v>
      </c>
      <c r="N15" t="str">
        <f t="shared" si="0"/>
        <v>Active</v>
      </c>
      <c r="O15" s="22" t="str">
        <f>IF(Tabela1[[#This Row],[Plan Status]]="Inactive","Inactive","Active")</f>
        <v>Active</v>
      </c>
    </row>
    <row r="16" spans="1:15" ht="30" customHeight="1" x14ac:dyDescent="0.25">
      <c r="A16">
        <v>3245</v>
      </c>
      <c r="B16" t="s">
        <v>43</v>
      </c>
      <c r="C16" t="s">
        <v>18</v>
      </c>
      <c r="D16" s="10">
        <v>45362</v>
      </c>
      <c r="E16" t="s">
        <v>23</v>
      </c>
      <c r="F16">
        <v>15</v>
      </c>
      <c r="G16" t="s">
        <v>20</v>
      </c>
      <c r="H16" t="s">
        <v>19</v>
      </c>
      <c r="I16">
        <v>30</v>
      </c>
      <c r="J16" t="s">
        <v>19</v>
      </c>
      <c r="K16">
        <v>20</v>
      </c>
      <c r="L16">
        <v>8</v>
      </c>
      <c r="M16">
        <v>57</v>
      </c>
      <c r="N16" t="str">
        <f t="shared" si="0"/>
        <v>Inactive</v>
      </c>
      <c r="O16" s="22" t="str">
        <f>IF(Tabela1[[#This Row],[Plan Status]]="Inactive","Inactive","Active")</f>
        <v>Inactive</v>
      </c>
    </row>
    <row r="17" spans="1:15" ht="30" customHeight="1" x14ac:dyDescent="0.25">
      <c r="A17">
        <v>3246</v>
      </c>
      <c r="B17" t="s">
        <v>44</v>
      </c>
      <c r="C17" t="s">
        <v>26</v>
      </c>
      <c r="D17" s="10">
        <v>45363</v>
      </c>
      <c r="E17" t="s">
        <v>19</v>
      </c>
      <c r="F17">
        <v>10</v>
      </c>
      <c r="G17" t="s">
        <v>24</v>
      </c>
      <c r="H17" t="s">
        <v>23</v>
      </c>
      <c r="I17" t="s">
        <v>311</v>
      </c>
      <c r="J17" t="s">
        <v>19</v>
      </c>
      <c r="K17">
        <v>20</v>
      </c>
      <c r="L17">
        <v>12</v>
      </c>
      <c r="M17">
        <v>18</v>
      </c>
      <c r="N17" t="str">
        <f t="shared" si="0"/>
        <v>Active</v>
      </c>
      <c r="O17" s="22" t="str">
        <f>IF(Tabela1[[#This Row],[Plan Status]]="Inactive","Inactive","Active")</f>
        <v>Active</v>
      </c>
    </row>
    <row r="18" spans="1:15" ht="30" customHeight="1" x14ac:dyDescent="0.25">
      <c r="A18">
        <v>3247</v>
      </c>
      <c r="B18" t="s">
        <v>45</v>
      </c>
      <c r="C18" t="s">
        <v>22</v>
      </c>
      <c r="D18" s="10">
        <v>45364</v>
      </c>
      <c r="E18" t="s">
        <v>23</v>
      </c>
      <c r="F18">
        <v>5</v>
      </c>
      <c r="G18" t="s">
        <v>20</v>
      </c>
      <c r="H18" t="s">
        <v>23</v>
      </c>
      <c r="I18" t="s">
        <v>311</v>
      </c>
      <c r="J18" t="s">
        <v>23</v>
      </c>
      <c r="K18">
        <v>0</v>
      </c>
      <c r="L18">
        <v>2</v>
      </c>
      <c r="M18">
        <v>3</v>
      </c>
      <c r="N18" t="str">
        <f t="shared" si="0"/>
        <v>Inactive</v>
      </c>
      <c r="O18" s="22" t="str">
        <f>IF(Tabela1[[#This Row],[Plan Status]]="Inactive","Inactive","Active")</f>
        <v>Inactive</v>
      </c>
    </row>
    <row r="19" spans="1:15" ht="30" customHeight="1" x14ac:dyDescent="0.25">
      <c r="A19">
        <v>3248</v>
      </c>
      <c r="B19" t="s">
        <v>46</v>
      </c>
      <c r="C19" t="s">
        <v>18</v>
      </c>
      <c r="D19" s="10">
        <v>45365</v>
      </c>
      <c r="E19" t="s">
        <v>19</v>
      </c>
      <c r="F19">
        <v>15</v>
      </c>
      <c r="G19" t="s">
        <v>27</v>
      </c>
      <c r="H19" t="s">
        <v>19</v>
      </c>
      <c r="I19">
        <v>30</v>
      </c>
      <c r="J19" t="s">
        <v>19</v>
      </c>
      <c r="K19">
        <v>20</v>
      </c>
      <c r="L19">
        <v>7</v>
      </c>
      <c r="M19">
        <v>58</v>
      </c>
      <c r="N19" t="str">
        <f t="shared" si="0"/>
        <v>Active</v>
      </c>
      <c r="O19" s="22" t="str">
        <f>IF(Tabela1[[#This Row],[Plan Status]]="Inactive","Inactive","Active")</f>
        <v>Active</v>
      </c>
    </row>
    <row r="20" spans="1:15" ht="30" customHeight="1" x14ac:dyDescent="0.25">
      <c r="A20">
        <v>3249</v>
      </c>
      <c r="B20" t="s">
        <v>47</v>
      </c>
      <c r="C20" t="s">
        <v>26</v>
      </c>
      <c r="D20" s="10">
        <v>45366</v>
      </c>
      <c r="E20" t="s">
        <v>23</v>
      </c>
      <c r="F20">
        <v>10</v>
      </c>
      <c r="G20" t="s">
        <v>20</v>
      </c>
      <c r="H20" t="s">
        <v>23</v>
      </c>
      <c r="I20" t="s">
        <v>311</v>
      </c>
      <c r="J20" t="s">
        <v>19</v>
      </c>
      <c r="K20">
        <v>20</v>
      </c>
      <c r="L20">
        <v>5</v>
      </c>
      <c r="M20">
        <v>25</v>
      </c>
      <c r="N20" t="str">
        <f t="shared" si="0"/>
        <v>Inactive</v>
      </c>
      <c r="O20" s="22" t="str">
        <f>IF(Tabela1[[#This Row],[Plan Status]]="Inactive","Inactive","Active")</f>
        <v>Inactive</v>
      </c>
    </row>
    <row r="21" spans="1:15" ht="30" customHeight="1" x14ac:dyDescent="0.25">
      <c r="A21">
        <v>3250</v>
      </c>
      <c r="B21" t="s">
        <v>48</v>
      </c>
      <c r="C21" t="s">
        <v>22</v>
      </c>
      <c r="D21" s="10">
        <v>45367</v>
      </c>
      <c r="E21" t="s">
        <v>19</v>
      </c>
      <c r="F21">
        <v>5</v>
      </c>
      <c r="G21" t="s">
        <v>24</v>
      </c>
      <c r="H21" t="s">
        <v>23</v>
      </c>
      <c r="I21" t="s">
        <v>311</v>
      </c>
      <c r="J21" t="s">
        <v>23</v>
      </c>
      <c r="K21">
        <v>0</v>
      </c>
      <c r="L21">
        <v>0</v>
      </c>
      <c r="M21">
        <v>5</v>
      </c>
      <c r="N21" t="str">
        <f t="shared" si="0"/>
        <v>Active</v>
      </c>
      <c r="O21" s="22" t="str">
        <f>IF(Tabela1[[#This Row],[Plan Status]]="Inactive","Inactive","Active")</f>
        <v>Active</v>
      </c>
    </row>
    <row r="22" spans="1:15" ht="30" customHeight="1" x14ac:dyDescent="0.25">
      <c r="A22">
        <v>3251</v>
      </c>
      <c r="B22" t="s">
        <v>49</v>
      </c>
      <c r="C22" t="s">
        <v>18</v>
      </c>
      <c r="D22" s="10">
        <v>45368</v>
      </c>
      <c r="E22" t="s">
        <v>23</v>
      </c>
      <c r="F22">
        <v>15</v>
      </c>
      <c r="G22" t="s">
        <v>20</v>
      </c>
      <c r="H22" t="s">
        <v>19</v>
      </c>
      <c r="I22">
        <v>30</v>
      </c>
      <c r="J22" t="s">
        <v>19</v>
      </c>
      <c r="K22">
        <v>20</v>
      </c>
      <c r="L22">
        <v>3</v>
      </c>
      <c r="M22">
        <v>62</v>
      </c>
      <c r="N22" t="str">
        <f t="shared" si="0"/>
        <v>Inactive</v>
      </c>
      <c r="O22" s="22" t="str">
        <f>IF(Tabela1[[#This Row],[Plan Status]]="Inactive","Inactive","Active")</f>
        <v>Inactive</v>
      </c>
    </row>
    <row r="23" spans="1:15" ht="30" customHeight="1" x14ac:dyDescent="0.25">
      <c r="A23">
        <v>3252</v>
      </c>
      <c r="B23" t="s">
        <v>50</v>
      </c>
      <c r="C23" t="s">
        <v>26</v>
      </c>
      <c r="D23" s="10">
        <v>45369</v>
      </c>
      <c r="E23" t="s">
        <v>19</v>
      </c>
      <c r="F23">
        <v>10</v>
      </c>
      <c r="G23" t="s">
        <v>27</v>
      </c>
      <c r="H23" t="s">
        <v>23</v>
      </c>
      <c r="I23" t="s">
        <v>311</v>
      </c>
      <c r="J23" t="s">
        <v>19</v>
      </c>
      <c r="K23">
        <v>20</v>
      </c>
      <c r="L23">
        <v>15</v>
      </c>
      <c r="M23">
        <v>15</v>
      </c>
      <c r="N23" t="str">
        <f t="shared" si="0"/>
        <v>Active</v>
      </c>
      <c r="O23" s="22" t="str">
        <f>IF(Tabela1[[#This Row],[Plan Status]]="Inactive","Inactive","Active")</f>
        <v>Active</v>
      </c>
    </row>
    <row r="24" spans="1:15" ht="30" customHeight="1" x14ac:dyDescent="0.25">
      <c r="A24">
        <v>3253</v>
      </c>
      <c r="B24" t="s">
        <v>51</v>
      </c>
      <c r="C24" t="s">
        <v>22</v>
      </c>
      <c r="D24" s="10">
        <v>45370</v>
      </c>
      <c r="E24" t="s">
        <v>23</v>
      </c>
      <c r="F24">
        <v>5</v>
      </c>
      <c r="G24" t="s">
        <v>20</v>
      </c>
      <c r="H24" t="s">
        <v>23</v>
      </c>
      <c r="I24" t="s">
        <v>311</v>
      </c>
      <c r="J24" t="s">
        <v>23</v>
      </c>
      <c r="K24">
        <v>0</v>
      </c>
      <c r="L24">
        <v>1</v>
      </c>
      <c r="M24">
        <v>4</v>
      </c>
      <c r="N24" t="str">
        <f t="shared" si="0"/>
        <v>Inactive</v>
      </c>
      <c r="O24" s="22" t="str">
        <f>IF(Tabela1[[#This Row],[Plan Status]]="Inactive","Inactive","Active")</f>
        <v>Inactive</v>
      </c>
    </row>
    <row r="25" spans="1:15" ht="30" customHeight="1" x14ac:dyDescent="0.25">
      <c r="A25">
        <v>3254</v>
      </c>
      <c r="B25" t="s">
        <v>52</v>
      </c>
      <c r="C25" t="s">
        <v>18</v>
      </c>
      <c r="D25" s="10">
        <v>45371</v>
      </c>
      <c r="E25" t="s">
        <v>19</v>
      </c>
      <c r="F25">
        <v>15</v>
      </c>
      <c r="G25" t="s">
        <v>24</v>
      </c>
      <c r="H25" t="s">
        <v>19</v>
      </c>
      <c r="I25">
        <v>30</v>
      </c>
      <c r="J25" t="s">
        <v>19</v>
      </c>
      <c r="K25">
        <v>20</v>
      </c>
      <c r="L25">
        <v>20</v>
      </c>
      <c r="M25">
        <v>45</v>
      </c>
      <c r="N25" t="str">
        <f t="shared" si="0"/>
        <v>Active</v>
      </c>
      <c r="O25" s="22" t="str">
        <f>IF(Tabela1[[#This Row],[Plan Status]]="Inactive","Inactive","Active")</f>
        <v>Active</v>
      </c>
    </row>
    <row r="26" spans="1:15" ht="30" customHeight="1" x14ac:dyDescent="0.25">
      <c r="A26">
        <v>3255</v>
      </c>
      <c r="B26" t="s">
        <v>53</v>
      </c>
      <c r="C26" t="s">
        <v>26</v>
      </c>
      <c r="D26" s="10">
        <v>45372</v>
      </c>
      <c r="E26" t="s">
        <v>23</v>
      </c>
      <c r="F26">
        <v>10</v>
      </c>
      <c r="G26" t="s">
        <v>20</v>
      </c>
      <c r="H26" t="s">
        <v>23</v>
      </c>
      <c r="I26" t="s">
        <v>311</v>
      </c>
      <c r="J26" t="s">
        <v>19</v>
      </c>
      <c r="K26">
        <v>20</v>
      </c>
      <c r="L26">
        <v>10</v>
      </c>
      <c r="M26">
        <v>20</v>
      </c>
      <c r="N26" t="str">
        <f t="shared" si="0"/>
        <v>Inactive</v>
      </c>
      <c r="O26" s="22" t="str">
        <f>IF(Tabela1[[#This Row],[Plan Status]]="Inactive","Inactive","Active")</f>
        <v>Inactive</v>
      </c>
    </row>
    <row r="27" spans="1:15" ht="30" customHeight="1" x14ac:dyDescent="0.25">
      <c r="A27">
        <v>3256</v>
      </c>
      <c r="B27" t="s">
        <v>54</v>
      </c>
      <c r="C27" t="s">
        <v>22</v>
      </c>
      <c r="D27" s="10">
        <v>45373</v>
      </c>
      <c r="E27" t="s">
        <v>19</v>
      </c>
      <c r="F27">
        <v>5</v>
      </c>
      <c r="G27" t="s">
        <v>27</v>
      </c>
      <c r="H27" t="s">
        <v>23</v>
      </c>
      <c r="I27" t="s">
        <v>311</v>
      </c>
      <c r="J27" t="s">
        <v>23</v>
      </c>
      <c r="K27">
        <v>0</v>
      </c>
      <c r="L27">
        <v>0</v>
      </c>
      <c r="M27">
        <v>5</v>
      </c>
      <c r="N27" t="str">
        <f t="shared" si="0"/>
        <v>Active</v>
      </c>
      <c r="O27" s="22" t="str">
        <f>IF(Tabela1[[#This Row],[Plan Status]]="Inactive","Inactive","Active")</f>
        <v>Active</v>
      </c>
    </row>
    <row r="28" spans="1:15" ht="30" customHeight="1" x14ac:dyDescent="0.25">
      <c r="A28">
        <v>3257</v>
      </c>
      <c r="B28" t="s">
        <v>55</v>
      </c>
      <c r="C28" t="s">
        <v>18</v>
      </c>
      <c r="D28" s="10">
        <v>45374</v>
      </c>
      <c r="E28" t="s">
        <v>23</v>
      </c>
      <c r="F28">
        <v>15</v>
      </c>
      <c r="G28" t="s">
        <v>20</v>
      </c>
      <c r="H28" t="s">
        <v>19</v>
      </c>
      <c r="I28">
        <v>30</v>
      </c>
      <c r="J28" t="s">
        <v>19</v>
      </c>
      <c r="K28">
        <v>20</v>
      </c>
      <c r="L28">
        <v>5</v>
      </c>
      <c r="M28">
        <v>60</v>
      </c>
      <c r="N28" t="str">
        <f t="shared" si="0"/>
        <v>Inactive</v>
      </c>
      <c r="O28" s="22" t="str">
        <f>IF(Tabela1[[#This Row],[Plan Status]]="Inactive","Inactive","Active")</f>
        <v>Inactive</v>
      </c>
    </row>
    <row r="29" spans="1:15" ht="30" customHeight="1" x14ac:dyDescent="0.25">
      <c r="A29">
        <v>3258</v>
      </c>
      <c r="B29" t="s">
        <v>56</v>
      </c>
      <c r="C29" t="s">
        <v>26</v>
      </c>
      <c r="D29" s="10">
        <v>45375</v>
      </c>
      <c r="E29" t="s">
        <v>19</v>
      </c>
      <c r="F29">
        <v>10</v>
      </c>
      <c r="G29" t="s">
        <v>24</v>
      </c>
      <c r="H29" t="s">
        <v>23</v>
      </c>
      <c r="I29" t="s">
        <v>311</v>
      </c>
      <c r="J29" t="s">
        <v>19</v>
      </c>
      <c r="K29">
        <v>20</v>
      </c>
      <c r="L29">
        <v>15</v>
      </c>
      <c r="M29">
        <v>15</v>
      </c>
      <c r="N29" t="str">
        <f t="shared" si="0"/>
        <v>Active</v>
      </c>
      <c r="O29" s="22" t="str">
        <f>IF(Tabela1[[#This Row],[Plan Status]]="Inactive","Inactive","Active")</f>
        <v>Active</v>
      </c>
    </row>
    <row r="30" spans="1:15" ht="30" customHeight="1" x14ac:dyDescent="0.25">
      <c r="A30">
        <v>3259</v>
      </c>
      <c r="B30" t="s">
        <v>57</v>
      </c>
      <c r="C30" t="s">
        <v>22</v>
      </c>
      <c r="D30" s="10">
        <v>45376</v>
      </c>
      <c r="E30" t="s">
        <v>23</v>
      </c>
      <c r="F30">
        <v>5</v>
      </c>
      <c r="G30" t="s">
        <v>20</v>
      </c>
      <c r="H30" t="s">
        <v>23</v>
      </c>
      <c r="I30" t="s">
        <v>311</v>
      </c>
      <c r="J30" t="s">
        <v>23</v>
      </c>
      <c r="K30">
        <v>0</v>
      </c>
      <c r="L30">
        <v>1</v>
      </c>
      <c r="M30">
        <v>4</v>
      </c>
      <c r="N30" t="str">
        <f t="shared" si="0"/>
        <v>Inactive</v>
      </c>
      <c r="O30" s="22" t="str">
        <f>IF(Tabela1[[#This Row],[Plan Status]]="Inactive","Inactive","Active")</f>
        <v>Inactive</v>
      </c>
    </row>
    <row r="31" spans="1:15" ht="30" customHeight="1" x14ac:dyDescent="0.25">
      <c r="A31">
        <v>3260</v>
      </c>
      <c r="B31" t="s">
        <v>58</v>
      </c>
      <c r="C31" t="s">
        <v>18</v>
      </c>
      <c r="D31" s="10">
        <v>45377</v>
      </c>
      <c r="E31" t="s">
        <v>19</v>
      </c>
      <c r="F31">
        <v>15</v>
      </c>
      <c r="G31" t="s">
        <v>27</v>
      </c>
      <c r="H31" t="s">
        <v>19</v>
      </c>
      <c r="I31">
        <v>30</v>
      </c>
      <c r="J31" t="s">
        <v>19</v>
      </c>
      <c r="K31">
        <v>20</v>
      </c>
      <c r="L31">
        <v>7</v>
      </c>
      <c r="M31">
        <v>58</v>
      </c>
      <c r="N31" t="str">
        <f t="shared" si="0"/>
        <v>Active</v>
      </c>
      <c r="O31" s="22" t="str">
        <f>IF(Tabela1[[#This Row],[Plan Status]]="Inactive","Inactive","Active")</f>
        <v>Active</v>
      </c>
    </row>
    <row r="32" spans="1:15" ht="30" customHeight="1" x14ac:dyDescent="0.25">
      <c r="A32">
        <v>3261</v>
      </c>
      <c r="B32" t="s">
        <v>59</v>
      </c>
      <c r="C32" t="s">
        <v>26</v>
      </c>
      <c r="D32" s="10">
        <v>45378</v>
      </c>
      <c r="E32" t="s">
        <v>23</v>
      </c>
      <c r="F32">
        <v>10</v>
      </c>
      <c r="G32" t="s">
        <v>20</v>
      </c>
      <c r="H32" t="s">
        <v>23</v>
      </c>
      <c r="I32" t="s">
        <v>311</v>
      </c>
      <c r="J32" t="s">
        <v>19</v>
      </c>
      <c r="K32">
        <v>20</v>
      </c>
      <c r="L32">
        <v>10</v>
      </c>
      <c r="M32">
        <v>20</v>
      </c>
      <c r="N32" t="str">
        <f t="shared" si="0"/>
        <v>Inactive</v>
      </c>
      <c r="O32" s="22" t="str">
        <f>IF(Tabela1[[#This Row],[Plan Status]]="Inactive","Inactive","Active")</f>
        <v>Inactive</v>
      </c>
    </row>
    <row r="33" spans="1:15" ht="30" customHeight="1" x14ac:dyDescent="0.25">
      <c r="A33">
        <v>3262</v>
      </c>
      <c r="B33" t="s">
        <v>60</v>
      </c>
      <c r="C33" t="s">
        <v>22</v>
      </c>
      <c r="D33" s="10">
        <v>45379</v>
      </c>
      <c r="E33" t="s">
        <v>19</v>
      </c>
      <c r="F33">
        <v>5</v>
      </c>
      <c r="G33" t="s">
        <v>24</v>
      </c>
      <c r="H33" t="s">
        <v>23</v>
      </c>
      <c r="I33" t="s">
        <v>311</v>
      </c>
      <c r="J33" t="s">
        <v>23</v>
      </c>
      <c r="K33">
        <v>0</v>
      </c>
      <c r="L33">
        <v>0</v>
      </c>
      <c r="M33">
        <v>5</v>
      </c>
      <c r="N33" t="str">
        <f t="shared" si="0"/>
        <v>Active</v>
      </c>
      <c r="O33" s="22" t="str">
        <f>IF(Tabela1[[#This Row],[Plan Status]]="Inactive","Inactive","Active")</f>
        <v>Active</v>
      </c>
    </row>
    <row r="34" spans="1:15" ht="30" customHeight="1" x14ac:dyDescent="0.25">
      <c r="A34">
        <v>3263</v>
      </c>
      <c r="B34" t="s">
        <v>61</v>
      </c>
      <c r="C34" t="s">
        <v>18</v>
      </c>
      <c r="D34" s="10">
        <v>45380</v>
      </c>
      <c r="E34" t="s">
        <v>23</v>
      </c>
      <c r="F34">
        <v>15</v>
      </c>
      <c r="G34" t="s">
        <v>20</v>
      </c>
      <c r="H34" t="s">
        <v>19</v>
      </c>
      <c r="I34">
        <v>30</v>
      </c>
      <c r="J34" t="s">
        <v>19</v>
      </c>
      <c r="K34">
        <v>20</v>
      </c>
      <c r="L34">
        <v>3</v>
      </c>
      <c r="M34">
        <v>62</v>
      </c>
      <c r="N34" t="str">
        <f t="shared" si="0"/>
        <v>Inactive</v>
      </c>
      <c r="O34" s="22" t="str">
        <f>IF(Tabela1[[#This Row],[Plan Status]]="Inactive","Inactive","Active")</f>
        <v>Inactive</v>
      </c>
    </row>
    <row r="35" spans="1:15" ht="30" customHeight="1" x14ac:dyDescent="0.25">
      <c r="A35">
        <v>3264</v>
      </c>
      <c r="B35" t="s">
        <v>62</v>
      </c>
      <c r="C35" t="s">
        <v>26</v>
      </c>
      <c r="D35" s="10">
        <v>45381</v>
      </c>
      <c r="E35" t="s">
        <v>19</v>
      </c>
      <c r="F35">
        <v>10</v>
      </c>
      <c r="G35" t="s">
        <v>27</v>
      </c>
      <c r="H35" t="s">
        <v>23</v>
      </c>
      <c r="I35" t="s">
        <v>311</v>
      </c>
      <c r="J35" t="s">
        <v>19</v>
      </c>
      <c r="K35">
        <v>20</v>
      </c>
      <c r="L35">
        <v>15</v>
      </c>
      <c r="M35">
        <v>15</v>
      </c>
      <c r="N35" t="str">
        <f t="shared" si="0"/>
        <v>Active</v>
      </c>
      <c r="O35" s="22" t="str">
        <f>IF(Tabela1[[#This Row],[Plan Status]]="Inactive","Inactive","Active")</f>
        <v>Active</v>
      </c>
    </row>
    <row r="36" spans="1:15" ht="30" customHeight="1" x14ac:dyDescent="0.25">
      <c r="A36">
        <v>3265</v>
      </c>
      <c r="B36" t="s">
        <v>63</v>
      </c>
      <c r="C36" t="s">
        <v>22</v>
      </c>
      <c r="D36" s="10">
        <v>45382</v>
      </c>
      <c r="E36" t="s">
        <v>23</v>
      </c>
      <c r="F36">
        <v>5</v>
      </c>
      <c r="G36" t="s">
        <v>20</v>
      </c>
      <c r="H36" t="s">
        <v>23</v>
      </c>
      <c r="I36" t="s">
        <v>311</v>
      </c>
      <c r="J36" t="s">
        <v>23</v>
      </c>
      <c r="K36">
        <v>0</v>
      </c>
      <c r="L36">
        <v>1</v>
      </c>
      <c r="M36">
        <v>4</v>
      </c>
      <c r="N36" t="str">
        <f t="shared" si="0"/>
        <v>Inactive</v>
      </c>
      <c r="O36" s="22" t="str">
        <f>IF(Tabela1[[#This Row],[Plan Status]]="Inactive","Inactive","Active")</f>
        <v>Inactive</v>
      </c>
    </row>
    <row r="37" spans="1:15" ht="30" customHeight="1" x14ac:dyDescent="0.25">
      <c r="A37">
        <v>3266</v>
      </c>
      <c r="B37" t="s">
        <v>64</v>
      </c>
      <c r="C37" t="s">
        <v>22</v>
      </c>
      <c r="D37" s="10">
        <v>45383</v>
      </c>
      <c r="E37" t="s">
        <v>19</v>
      </c>
      <c r="F37">
        <v>5</v>
      </c>
      <c r="G37" t="s">
        <v>20</v>
      </c>
      <c r="H37" t="s">
        <v>23</v>
      </c>
      <c r="I37" t="s">
        <v>311</v>
      </c>
      <c r="J37" t="s">
        <v>23</v>
      </c>
      <c r="K37">
        <v>0</v>
      </c>
      <c r="L37">
        <v>0</v>
      </c>
      <c r="M37">
        <v>5</v>
      </c>
      <c r="N37" t="str">
        <f t="shared" si="0"/>
        <v>Active</v>
      </c>
      <c r="O37" s="22" t="str">
        <f>IF(Tabela1[[#This Row],[Plan Status]]="Inactive","Inactive","Active")</f>
        <v>Active</v>
      </c>
    </row>
    <row r="38" spans="1:15" ht="30" customHeight="1" x14ac:dyDescent="0.25">
      <c r="A38">
        <v>3267</v>
      </c>
      <c r="B38" t="s">
        <v>65</v>
      </c>
      <c r="C38" t="s">
        <v>18</v>
      </c>
      <c r="D38" s="10">
        <v>45384</v>
      </c>
      <c r="E38" t="s">
        <v>23</v>
      </c>
      <c r="F38">
        <v>15</v>
      </c>
      <c r="G38" t="s">
        <v>27</v>
      </c>
      <c r="H38" t="s">
        <v>19</v>
      </c>
      <c r="I38">
        <v>30</v>
      </c>
      <c r="J38" t="s">
        <v>19</v>
      </c>
      <c r="K38">
        <v>20</v>
      </c>
      <c r="L38">
        <v>7</v>
      </c>
      <c r="M38">
        <v>58</v>
      </c>
      <c r="N38" t="str">
        <f t="shared" si="0"/>
        <v>Inactive</v>
      </c>
      <c r="O38" s="22" t="str">
        <f>IF(Tabela1[[#This Row],[Plan Status]]="Inactive","Inactive","Active")</f>
        <v>Inactive</v>
      </c>
    </row>
    <row r="39" spans="1:15" ht="30" customHeight="1" x14ac:dyDescent="0.25">
      <c r="A39">
        <v>3268</v>
      </c>
      <c r="B39" t="s">
        <v>66</v>
      </c>
      <c r="C39" t="s">
        <v>26</v>
      </c>
      <c r="D39" s="10">
        <v>45385</v>
      </c>
      <c r="E39" t="s">
        <v>19</v>
      </c>
      <c r="F39">
        <v>10</v>
      </c>
      <c r="G39" t="s">
        <v>24</v>
      </c>
      <c r="H39" t="s">
        <v>23</v>
      </c>
      <c r="I39" t="s">
        <v>311</v>
      </c>
      <c r="J39" t="s">
        <v>19</v>
      </c>
      <c r="K39">
        <v>20</v>
      </c>
      <c r="L39">
        <v>10</v>
      </c>
      <c r="M39">
        <v>20</v>
      </c>
      <c r="N39" t="str">
        <f t="shared" si="0"/>
        <v>Active</v>
      </c>
      <c r="O39" s="22" t="str">
        <f>IF(Tabela1[[#This Row],[Plan Status]]="Inactive","Inactive","Active")</f>
        <v>Active</v>
      </c>
    </row>
    <row r="40" spans="1:15" ht="30" customHeight="1" x14ac:dyDescent="0.25">
      <c r="A40">
        <v>3269</v>
      </c>
      <c r="B40" t="s">
        <v>67</v>
      </c>
      <c r="C40" t="s">
        <v>22</v>
      </c>
      <c r="D40" s="10">
        <v>45386</v>
      </c>
      <c r="E40" t="s">
        <v>23</v>
      </c>
      <c r="F40">
        <v>5</v>
      </c>
      <c r="G40" t="s">
        <v>27</v>
      </c>
      <c r="H40" t="s">
        <v>23</v>
      </c>
      <c r="I40" t="s">
        <v>311</v>
      </c>
      <c r="J40" t="s">
        <v>23</v>
      </c>
      <c r="K40">
        <v>0</v>
      </c>
      <c r="L40">
        <v>1</v>
      </c>
      <c r="M40">
        <v>4</v>
      </c>
      <c r="N40" t="str">
        <f t="shared" si="0"/>
        <v>Inactive</v>
      </c>
      <c r="O40" s="22" t="str">
        <f>IF(Tabela1[[#This Row],[Plan Status]]="Inactive","Inactive","Active")</f>
        <v>Inactive</v>
      </c>
    </row>
    <row r="41" spans="1:15" ht="30" customHeight="1" x14ac:dyDescent="0.25">
      <c r="A41">
        <v>3270</v>
      </c>
      <c r="B41" t="s">
        <v>68</v>
      </c>
      <c r="C41" t="s">
        <v>18</v>
      </c>
      <c r="D41" s="10">
        <v>45387</v>
      </c>
      <c r="E41" t="s">
        <v>19</v>
      </c>
      <c r="F41">
        <v>15</v>
      </c>
      <c r="G41" t="s">
        <v>20</v>
      </c>
      <c r="H41" t="s">
        <v>19</v>
      </c>
      <c r="I41">
        <v>30</v>
      </c>
      <c r="J41" t="s">
        <v>19</v>
      </c>
      <c r="K41">
        <v>20</v>
      </c>
      <c r="L41">
        <v>15</v>
      </c>
      <c r="M41">
        <v>50</v>
      </c>
      <c r="N41" t="str">
        <f t="shared" si="0"/>
        <v>Active</v>
      </c>
      <c r="O41" s="22" t="str">
        <f>IF(Tabela1[[#This Row],[Plan Status]]="Inactive","Inactive","Active")</f>
        <v>Active</v>
      </c>
    </row>
    <row r="42" spans="1:15" ht="30" customHeight="1" x14ac:dyDescent="0.25">
      <c r="A42">
        <v>3271</v>
      </c>
      <c r="B42" t="s">
        <v>69</v>
      </c>
      <c r="C42" t="s">
        <v>26</v>
      </c>
      <c r="D42" s="10">
        <v>45388</v>
      </c>
      <c r="E42" t="s">
        <v>23</v>
      </c>
      <c r="F42">
        <v>10</v>
      </c>
      <c r="G42" t="s">
        <v>20</v>
      </c>
      <c r="H42" t="s">
        <v>23</v>
      </c>
      <c r="I42" t="s">
        <v>311</v>
      </c>
      <c r="J42" t="s">
        <v>19</v>
      </c>
      <c r="K42">
        <v>20</v>
      </c>
      <c r="L42">
        <v>5</v>
      </c>
      <c r="M42">
        <v>25</v>
      </c>
      <c r="N42" t="str">
        <f t="shared" si="0"/>
        <v>Inactive</v>
      </c>
      <c r="O42" s="22" t="str">
        <f>IF(Tabela1[[#This Row],[Plan Status]]="Inactive","Inactive","Active")</f>
        <v>Inactive</v>
      </c>
    </row>
    <row r="43" spans="1:15" ht="30" customHeight="1" x14ac:dyDescent="0.25">
      <c r="A43">
        <v>3272</v>
      </c>
      <c r="B43" t="s">
        <v>70</v>
      </c>
      <c r="C43" t="s">
        <v>22</v>
      </c>
      <c r="D43" s="10">
        <v>45389</v>
      </c>
      <c r="E43" t="s">
        <v>19</v>
      </c>
      <c r="F43">
        <v>5</v>
      </c>
      <c r="G43" t="s">
        <v>24</v>
      </c>
      <c r="H43" t="s">
        <v>23</v>
      </c>
      <c r="I43" t="s">
        <v>311</v>
      </c>
      <c r="J43" t="s">
        <v>23</v>
      </c>
      <c r="K43">
        <v>0</v>
      </c>
      <c r="L43">
        <v>0</v>
      </c>
      <c r="M43">
        <v>5</v>
      </c>
      <c r="N43" t="str">
        <f t="shared" si="0"/>
        <v>Active</v>
      </c>
      <c r="O43" s="22" t="str">
        <f>IF(Tabela1[[#This Row],[Plan Status]]="Inactive","Inactive","Active")</f>
        <v>Active</v>
      </c>
    </row>
    <row r="44" spans="1:15" ht="30" customHeight="1" x14ac:dyDescent="0.25">
      <c r="A44">
        <v>3273</v>
      </c>
      <c r="B44" t="s">
        <v>71</v>
      </c>
      <c r="C44" t="s">
        <v>18</v>
      </c>
      <c r="D44" s="10">
        <v>45390</v>
      </c>
      <c r="E44" t="s">
        <v>23</v>
      </c>
      <c r="F44">
        <v>15</v>
      </c>
      <c r="G44" t="s">
        <v>27</v>
      </c>
      <c r="H44" t="s">
        <v>19</v>
      </c>
      <c r="I44">
        <v>30</v>
      </c>
      <c r="J44" t="s">
        <v>19</v>
      </c>
      <c r="K44">
        <v>20</v>
      </c>
      <c r="L44">
        <v>20</v>
      </c>
      <c r="M44">
        <v>45</v>
      </c>
      <c r="N44" t="str">
        <f t="shared" si="0"/>
        <v>Inactive</v>
      </c>
      <c r="O44" s="22" t="str">
        <f>IF(Tabela1[[#This Row],[Plan Status]]="Inactive","Inactive","Active")</f>
        <v>Inactive</v>
      </c>
    </row>
    <row r="45" spans="1:15" ht="30" customHeight="1" x14ac:dyDescent="0.25">
      <c r="A45">
        <v>3274</v>
      </c>
      <c r="B45" t="s">
        <v>72</v>
      </c>
      <c r="C45" t="s">
        <v>26</v>
      </c>
      <c r="D45" s="10">
        <v>45391</v>
      </c>
      <c r="E45" t="s">
        <v>19</v>
      </c>
      <c r="F45">
        <v>10</v>
      </c>
      <c r="G45" t="s">
        <v>27</v>
      </c>
      <c r="H45" t="s">
        <v>23</v>
      </c>
      <c r="I45" t="s">
        <v>311</v>
      </c>
      <c r="J45" t="s">
        <v>19</v>
      </c>
      <c r="K45">
        <v>20</v>
      </c>
      <c r="L45">
        <v>12</v>
      </c>
      <c r="M45">
        <v>18</v>
      </c>
      <c r="N45" t="str">
        <f t="shared" si="0"/>
        <v>Active</v>
      </c>
      <c r="O45" s="22" t="str">
        <f>IF(Tabela1[[#This Row],[Plan Status]]="Inactive","Inactive","Active")</f>
        <v>Active</v>
      </c>
    </row>
    <row r="46" spans="1:15" ht="30" customHeight="1" x14ac:dyDescent="0.25">
      <c r="A46">
        <v>3275</v>
      </c>
      <c r="B46" t="s">
        <v>73</v>
      </c>
      <c r="C46" t="s">
        <v>22</v>
      </c>
      <c r="D46" s="10">
        <v>45392</v>
      </c>
      <c r="E46" t="s">
        <v>23</v>
      </c>
      <c r="F46">
        <v>5</v>
      </c>
      <c r="G46" t="s">
        <v>20</v>
      </c>
      <c r="H46" t="s">
        <v>23</v>
      </c>
      <c r="I46" t="s">
        <v>311</v>
      </c>
      <c r="J46" t="s">
        <v>23</v>
      </c>
      <c r="K46">
        <v>0</v>
      </c>
      <c r="L46">
        <v>2</v>
      </c>
      <c r="M46">
        <v>3</v>
      </c>
      <c r="N46" t="str">
        <f t="shared" si="0"/>
        <v>Inactive</v>
      </c>
      <c r="O46" s="22" t="str">
        <f>IF(Tabela1[[#This Row],[Plan Status]]="Inactive","Inactive","Active")</f>
        <v>Inactive</v>
      </c>
    </row>
    <row r="47" spans="1:15" ht="30" customHeight="1" x14ac:dyDescent="0.25">
      <c r="A47">
        <v>3276</v>
      </c>
      <c r="B47" t="s">
        <v>74</v>
      </c>
      <c r="C47" t="s">
        <v>18</v>
      </c>
      <c r="D47" s="10">
        <v>45393</v>
      </c>
      <c r="E47" t="s">
        <v>19</v>
      </c>
      <c r="F47">
        <v>15</v>
      </c>
      <c r="G47" t="s">
        <v>24</v>
      </c>
      <c r="H47" t="s">
        <v>19</v>
      </c>
      <c r="I47">
        <v>30</v>
      </c>
      <c r="J47" t="s">
        <v>19</v>
      </c>
      <c r="K47">
        <v>20</v>
      </c>
      <c r="L47">
        <v>5</v>
      </c>
      <c r="M47">
        <v>60</v>
      </c>
      <c r="N47" t="str">
        <f t="shared" si="0"/>
        <v>Active</v>
      </c>
      <c r="O47" s="22" t="str">
        <f>IF(Tabela1[[#This Row],[Plan Status]]="Inactive","Inactive","Active")</f>
        <v>Active</v>
      </c>
    </row>
    <row r="48" spans="1:15" ht="30" customHeight="1" x14ac:dyDescent="0.25">
      <c r="A48">
        <v>3277</v>
      </c>
      <c r="B48" t="s">
        <v>75</v>
      </c>
      <c r="C48" t="s">
        <v>26</v>
      </c>
      <c r="D48" s="10">
        <v>45394</v>
      </c>
      <c r="E48" t="s">
        <v>23</v>
      </c>
      <c r="F48">
        <v>10</v>
      </c>
      <c r="G48" t="s">
        <v>20</v>
      </c>
      <c r="H48" t="s">
        <v>23</v>
      </c>
      <c r="I48" t="s">
        <v>311</v>
      </c>
      <c r="J48" t="s">
        <v>19</v>
      </c>
      <c r="K48">
        <v>20</v>
      </c>
      <c r="L48">
        <v>10</v>
      </c>
      <c r="M48">
        <v>20</v>
      </c>
      <c r="N48" t="str">
        <f t="shared" si="0"/>
        <v>Inactive</v>
      </c>
      <c r="O48" s="22" t="str">
        <f>IF(Tabela1[[#This Row],[Plan Status]]="Inactive","Inactive","Active")</f>
        <v>Inactive</v>
      </c>
    </row>
    <row r="49" spans="1:15" ht="30" customHeight="1" x14ac:dyDescent="0.25">
      <c r="A49">
        <v>3278</v>
      </c>
      <c r="B49" t="s">
        <v>76</v>
      </c>
      <c r="C49" t="s">
        <v>22</v>
      </c>
      <c r="D49" s="10">
        <v>45395</v>
      </c>
      <c r="E49" t="s">
        <v>19</v>
      </c>
      <c r="F49">
        <v>5</v>
      </c>
      <c r="G49" t="s">
        <v>27</v>
      </c>
      <c r="H49" t="s">
        <v>23</v>
      </c>
      <c r="I49" t="s">
        <v>311</v>
      </c>
      <c r="J49" t="s">
        <v>23</v>
      </c>
      <c r="K49">
        <v>0</v>
      </c>
      <c r="L49">
        <v>0</v>
      </c>
      <c r="M49">
        <v>5</v>
      </c>
      <c r="N49" t="str">
        <f t="shared" si="0"/>
        <v>Active</v>
      </c>
      <c r="O49" s="22" t="str">
        <f>IF(Tabela1[[#This Row],[Plan Status]]="Inactive","Inactive","Active")</f>
        <v>Active</v>
      </c>
    </row>
    <row r="50" spans="1:15" ht="30" customHeight="1" x14ac:dyDescent="0.25">
      <c r="A50">
        <v>3279</v>
      </c>
      <c r="B50" t="s">
        <v>77</v>
      </c>
      <c r="C50" t="s">
        <v>18</v>
      </c>
      <c r="D50" s="10">
        <v>45396</v>
      </c>
      <c r="E50" t="s">
        <v>23</v>
      </c>
      <c r="F50">
        <v>15</v>
      </c>
      <c r="G50" t="s">
        <v>20</v>
      </c>
      <c r="H50" t="s">
        <v>19</v>
      </c>
      <c r="I50">
        <v>30</v>
      </c>
      <c r="J50" t="s">
        <v>19</v>
      </c>
      <c r="K50">
        <v>20</v>
      </c>
      <c r="L50">
        <v>3</v>
      </c>
      <c r="M50">
        <v>62</v>
      </c>
      <c r="N50" t="str">
        <f t="shared" si="0"/>
        <v>Inactive</v>
      </c>
      <c r="O50" s="22" t="str">
        <f>IF(Tabela1[[#This Row],[Plan Status]]="Inactive","Inactive","Active")</f>
        <v>Inactive</v>
      </c>
    </row>
    <row r="51" spans="1:15" ht="30" customHeight="1" x14ac:dyDescent="0.25">
      <c r="A51">
        <v>3280</v>
      </c>
      <c r="B51" t="s">
        <v>78</v>
      </c>
      <c r="C51" t="s">
        <v>26</v>
      </c>
      <c r="D51" s="10">
        <v>45397</v>
      </c>
      <c r="E51" t="s">
        <v>19</v>
      </c>
      <c r="F51">
        <v>10</v>
      </c>
      <c r="G51" t="s">
        <v>24</v>
      </c>
      <c r="H51" t="s">
        <v>23</v>
      </c>
      <c r="I51" t="s">
        <v>311</v>
      </c>
      <c r="J51" t="s">
        <v>19</v>
      </c>
      <c r="K51">
        <v>20</v>
      </c>
      <c r="L51">
        <v>15</v>
      </c>
      <c r="M51">
        <v>15</v>
      </c>
      <c r="N51" t="str">
        <f t="shared" si="0"/>
        <v>Active</v>
      </c>
      <c r="O51" s="22" t="str">
        <f>IF(Tabela1[[#This Row],[Plan Status]]="Inactive","Inactive","Active")</f>
        <v>Active</v>
      </c>
    </row>
    <row r="52" spans="1:15" ht="30" customHeight="1" x14ac:dyDescent="0.25">
      <c r="A52">
        <v>3281</v>
      </c>
      <c r="B52" t="s">
        <v>79</v>
      </c>
      <c r="C52" t="s">
        <v>22</v>
      </c>
      <c r="D52" s="10">
        <v>45398</v>
      </c>
      <c r="E52" t="s">
        <v>23</v>
      </c>
      <c r="F52">
        <v>5</v>
      </c>
      <c r="G52" t="s">
        <v>20</v>
      </c>
      <c r="H52" t="s">
        <v>23</v>
      </c>
      <c r="I52" t="s">
        <v>311</v>
      </c>
      <c r="J52" t="s">
        <v>23</v>
      </c>
      <c r="K52">
        <v>0</v>
      </c>
      <c r="L52">
        <v>1</v>
      </c>
      <c r="M52">
        <v>4</v>
      </c>
      <c r="N52" t="str">
        <f t="shared" si="0"/>
        <v>Inactive</v>
      </c>
      <c r="O52" s="22" t="str">
        <f>IF(Tabela1[[#This Row],[Plan Status]]="Inactive","Inactive","Active")</f>
        <v>Inactive</v>
      </c>
    </row>
    <row r="53" spans="1:15" ht="30" customHeight="1" x14ac:dyDescent="0.25">
      <c r="A53">
        <v>3282</v>
      </c>
      <c r="B53" t="s">
        <v>80</v>
      </c>
      <c r="C53" t="s">
        <v>18</v>
      </c>
      <c r="D53" s="10">
        <v>45399</v>
      </c>
      <c r="E53" t="s">
        <v>19</v>
      </c>
      <c r="F53">
        <v>15</v>
      </c>
      <c r="G53" t="s">
        <v>27</v>
      </c>
      <c r="H53" t="s">
        <v>19</v>
      </c>
      <c r="I53">
        <v>30</v>
      </c>
      <c r="J53" t="s">
        <v>19</v>
      </c>
      <c r="K53">
        <v>20</v>
      </c>
      <c r="L53">
        <v>7</v>
      </c>
      <c r="M53">
        <v>58</v>
      </c>
      <c r="N53" t="str">
        <f t="shared" si="0"/>
        <v>Active</v>
      </c>
      <c r="O53" s="22" t="str">
        <f>IF(Tabela1[[#This Row],[Plan Status]]="Inactive","Inactive","Active")</f>
        <v>Active</v>
      </c>
    </row>
    <row r="54" spans="1:15" ht="30" customHeight="1" x14ac:dyDescent="0.25">
      <c r="A54">
        <v>3283</v>
      </c>
      <c r="B54" t="s">
        <v>81</v>
      </c>
      <c r="C54" t="s">
        <v>26</v>
      </c>
      <c r="D54" s="10">
        <v>45400</v>
      </c>
      <c r="E54" t="s">
        <v>23</v>
      </c>
      <c r="F54">
        <v>10</v>
      </c>
      <c r="G54" t="s">
        <v>20</v>
      </c>
      <c r="H54" t="s">
        <v>23</v>
      </c>
      <c r="I54" t="s">
        <v>311</v>
      </c>
      <c r="J54" t="s">
        <v>19</v>
      </c>
      <c r="K54">
        <v>20</v>
      </c>
      <c r="L54">
        <v>10</v>
      </c>
      <c r="M54">
        <v>20</v>
      </c>
      <c r="N54" t="str">
        <f t="shared" si="0"/>
        <v>Inactive</v>
      </c>
      <c r="O54" s="22" t="str">
        <f>IF(Tabela1[[#This Row],[Plan Status]]="Inactive","Inactive","Active")</f>
        <v>Inactive</v>
      </c>
    </row>
    <row r="55" spans="1:15" ht="30" customHeight="1" x14ac:dyDescent="0.25">
      <c r="A55">
        <v>3284</v>
      </c>
      <c r="B55" t="s">
        <v>82</v>
      </c>
      <c r="C55" t="s">
        <v>22</v>
      </c>
      <c r="D55" s="10">
        <v>45401</v>
      </c>
      <c r="E55" t="s">
        <v>19</v>
      </c>
      <c r="F55">
        <v>5</v>
      </c>
      <c r="G55" t="s">
        <v>24</v>
      </c>
      <c r="H55" t="s">
        <v>23</v>
      </c>
      <c r="I55" t="s">
        <v>311</v>
      </c>
      <c r="J55" t="s">
        <v>23</v>
      </c>
      <c r="K55">
        <v>0</v>
      </c>
      <c r="L55">
        <v>0</v>
      </c>
      <c r="M55">
        <v>5</v>
      </c>
      <c r="N55" t="str">
        <f t="shared" si="0"/>
        <v>Active</v>
      </c>
      <c r="O55" s="22" t="str">
        <f>IF(Tabela1[[#This Row],[Plan Status]]="Inactive","Inactive","Active")</f>
        <v>Active</v>
      </c>
    </row>
    <row r="56" spans="1:15" ht="30" customHeight="1" x14ac:dyDescent="0.25">
      <c r="A56">
        <v>3285</v>
      </c>
      <c r="B56" t="s">
        <v>83</v>
      </c>
      <c r="C56" t="s">
        <v>18</v>
      </c>
      <c r="D56" s="10">
        <v>45402</v>
      </c>
      <c r="E56" t="s">
        <v>23</v>
      </c>
      <c r="F56">
        <v>15</v>
      </c>
      <c r="G56" t="s">
        <v>20</v>
      </c>
      <c r="H56" t="s">
        <v>19</v>
      </c>
      <c r="I56">
        <v>30</v>
      </c>
      <c r="J56" t="s">
        <v>19</v>
      </c>
      <c r="K56">
        <v>20</v>
      </c>
      <c r="L56">
        <v>20</v>
      </c>
      <c r="M56">
        <v>45</v>
      </c>
      <c r="N56" t="str">
        <f t="shared" si="0"/>
        <v>Inactive</v>
      </c>
      <c r="O56" s="22" t="str">
        <f>IF(Tabela1[[#This Row],[Plan Status]]="Inactive","Inactive","Active")</f>
        <v>Inactive</v>
      </c>
    </row>
    <row r="57" spans="1:15" ht="30" customHeight="1" x14ac:dyDescent="0.25">
      <c r="A57">
        <v>3286</v>
      </c>
      <c r="B57" t="s">
        <v>84</v>
      </c>
      <c r="C57" t="s">
        <v>26</v>
      </c>
      <c r="D57" s="10">
        <v>45403</v>
      </c>
      <c r="E57" t="s">
        <v>19</v>
      </c>
      <c r="F57">
        <v>10</v>
      </c>
      <c r="G57" t="s">
        <v>27</v>
      </c>
      <c r="H57" t="s">
        <v>23</v>
      </c>
      <c r="I57" t="s">
        <v>311</v>
      </c>
      <c r="J57" t="s">
        <v>19</v>
      </c>
      <c r="K57">
        <v>20</v>
      </c>
      <c r="L57">
        <v>15</v>
      </c>
      <c r="M57">
        <v>15</v>
      </c>
      <c r="N57" t="str">
        <f t="shared" si="0"/>
        <v>Active</v>
      </c>
      <c r="O57" s="22" t="str">
        <f>IF(Tabela1[[#This Row],[Plan Status]]="Inactive","Inactive","Active")</f>
        <v>Active</v>
      </c>
    </row>
    <row r="58" spans="1:15" ht="30" customHeight="1" x14ac:dyDescent="0.25">
      <c r="A58">
        <v>3287</v>
      </c>
      <c r="B58" t="s">
        <v>85</v>
      </c>
      <c r="C58" t="s">
        <v>22</v>
      </c>
      <c r="D58" s="10">
        <v>45404</v>
      </c>
      <c r="E58" t="s">
        <v>23</v>
      </c>
      <c r="F58">
        <v>5</v>
      </c>
      <c r="G58" t="s">
        <v>20</v>
      </c>
      <c r="H58" t="s">
        <v>23</v>
      </c>
      <c r="I58" t="s">
        <v>311</v>
      </c>
      <c r="J58" t="s">
        <v>23</v>
      </c>
      <c r="K58">
        <v>0</v>
      </c>
      <c r="L58">
        <v>1</v>
      </c>
      <c r="M58">
        <v>4</v>
      </c>
      <c r="N58" t="str">
        <f t="shared" si="0"/>
        <v>Inactive</v>
      </c>
      <c r="O58" s="22" t="str">
        <f>IF(Tabela1[[#This Row],[Plan Status]]="Inactive","Inactive","Active")</f>
        <v>Inactive</v>
      </c>
    </row>
    <row r="59" spans="1:15" ht="30" customHeight="1" x14ac:dyDescent="0.25">
      <c r="A59">
        <v>3288</v>
      </c>
      <c r="B59" t="s">
        <v>86</v>
      </c>
      <c r="C59" t="s">
        <v>18</v>
      </c>
      <c r="D59" s="10">
        <v>45405</v>
      </c>
      <c r="E59" t="s">
        <v>19</v>
      </c>
      <c r="F59">
        <v>15</v>
      </c>
      <c r="G59" t="s">
        <v>24</v>
      </c>
      <c r="H59" t="s">
        <v>19</v>
      </c>
      <c r="I59">
        <v>30</v>
      </c>
      <c r="J59" t="s">
        <v>19</v>
      </c>
      <c r="K59">
        <v>20</v>
      </c>
      <c r="L59">
        <v>3</v>
      </c>
      <c r="M59">
        <v>62</v>
      </c>
      <c r="N59" t="str">
        <f t="shared" si="0"/>
        <v>Active</v>
      </c>
      <c r="O59" s="22" t="str">
        <f>IF(Tabela1[[#This Row],[Plan Status]]="Inactive","Inactive","Active")</f>
        <v>Active</v>
      </c>
    </row>
    <row r="60" spans="1:15" ht="30" customHeight="1" x14ac:dyDescent="0.25">
      <c r="A60">
        <v>3289</v>
      </c>
      <c r="B60" t="s">
        <v>87</v>
      </c>
      <c r="C60" t="s">
        <v>26</v>
      </c>
      <c r="D60" s="10">
        <v>45406</v>
      </c>
      <c r="E60" t="s">
        <v>23</v>
      </c>
      <c r="F60">
        <v>10</v>
      </c>
      <c r="G60" t="s">
        <v>20</v>
      </c>
      <c r="H60" t="s">
        <v>23</v>
      </c>
      <c r="I60" t="s">
        <v>311</v>
      </c>
      <c r="J60" t="s">
        <v>19</v>
      </c>
      <c r="K60">
        <v>20</v>
      </c>
      <c r="L60">
        <v>10</v>
      </c>
      <c r="M60">
        <v>20</v>
      </c>
      <c r="N60" t="str">
        <f t="shared" si="0"/>
        <v>Inactive</v>
      </c>
      <c r="O60" s="22" t="str">
        <f>IF(Tabela1[[#This Row],[Plan Status]]="Inactive","Inactive","Active")</f>
        <v>Inactive</v>
      </c>
    </row>
    <row r="61" spans="1:15" ht="30" customHeight="1" x14ac:dyDescent="0.25">
      <c r="A61">
        <v>3290</v>
      </c>
      <c r="B61" t="s">
        <v>88</v>
      </c>
      <c r="C61" t="s">
        <v>22</v>
      </c>
      <c r="D61" s="10">
        <v>45407</v>
      </c>
      <c r="E61" t="s">
        <v>19</v>
      </c>
      <c r="F61">
        <v>5</v>
      </c>
      <c r="G61" t="s">
        <v>27</v>
      </c>
      <c r="H61" t="s">
        <v>23</v>
      </c>
      <c r="I61" t="s">
        <v>311</v>
      </c>
      <c r="J61" t="s">
        <v>23</v>
      </c>
      <c r="K61">
        <v>0</v>
      </c>
      <c r="L61">
        <v>0</v>
      </c>
      <c r="M61">
        <v>5</v>
      </c>
      <c r="N61" t="str">
        <f t="shared" si="0"/>
        <v>Active</v>
      </c>
      <c r="O61" s="22" t="str">
        <f>IF(Tabela1[[#This Row],[Plan Status]]="Inactive","Inactive","Active")</f>
        <v>Active</v>
      </c>
    </row>
    <row r="62" spans="1:15" ht="30" customHeight="1" x14ac:dyDescent="0.25">
      <c r="A62">
        <v>3291</v>
      </c>
      <c r="B62" t="s">
        <v>89</v>
      </c>
      <c r="C62" t="s">
        <v>18</v>
      </c>
      <c r="D62" s="10">
        <v>45408</v>
      </c>
      <c r="E62" t="s">
        <v>23</v>
      </c>
      <c r="F62">
        <v>15</v>
      </c>
      <c r="G62" t="s">
        <v>20</v>
      </c>
      <c r="H62" t="s">
        <v>19</v>
      </c>
      <c r="I62">
        <v>30</v>
      </c>
      <c r="J62" t="s">
        <v>19</v>
      </c>
      <c r="K62">
        <v>20</v>
      </c>
      <c r="L62">
        <v>5</v>
      </c>
      <c r="M62">
        <v>60</v>
      </c>
      <c r="N62" t="str">
        <f t="shared" si="0"/>
        <v>Inactive</v>
      </c>
      <c r="O62" s="22" t="str">
        <f>IF(Tabela1[[#This Row],[Plan Status]]="Inactive","Inactive","Active")</f>
        <v>Inactive</v>
      </c>
    </row>
    <row r="63" spans="1:15" ht="30" customHeight="1" x14ac:dyDescent="0.25">
      <c r="A63">
        <v>3292</v>
      </c>
      <c r="B63" t="s">
        <v>90</v>
      </c>
      <c r="C63" t="s">
        <v>26</v>
      </c>
      <c r="D63" s="10">
        <v>45409</v>
      </c>
      <c r="E63" t="s">
        <v>19</v>
      </c>
      <c r="F63">
        <v>10</v>
      </c>
      <c r="G63" t="s">
        <v>24</v>
      </c>
      <c r="H63" t="s">
        <v>23</v>
      </c>
      <c r="I63" t="s">
        <v>311</v>
      </c>
      <c r="J63" t="s">
        <v>19</v>
      </c>
      <c r="K63">
        <v>20</v>
      </c>
      <c r="L63">
        <v>15</v>
      </c>
      <c r="M63">
        <v>15</v>
      </c>
      <c r="N63" t="str">
        <f t="shared" si="0"/>
        <v>Active</v>
      </c>
      <c r="O63" s="22" t="str">
        <f>IF(Tabela1[[#This Row],[Plan Status]]="Inactive","Inactive","Active")</f>
        <v>Active</v>
      </c>
    </row>
    <row r="64" spans="1:15" ht="30" customHeight="1" x14ac:dyDescent="0.25">
      <c r="A64">
        <v>3293</v>
      </c>
      <c r="B64" t="s">
        <v>91</v>
      </c>
      <c r="C64" t="s">
        <v>22</v>
      </c>
      <c r="D64" s="10">
        <v>45410</v>
      </c>
      <c r="E64" t="s">
        <v>23</v>
      </c>
      <c r="F64">
        <v>5</v>
      </c>
      <c r="G64" t="s">
        <v>20</v>
      </c>
      <c r="H64" t="s">
        <v>23</v>
      </c>
      <c r="I64" t="s">
        <v>311</v>
      </c>
      <c r="J64" t="s">
        <v>23</v>
      </c>
      <c r="K64">
        <v>0</v>
      </c>
      <c r="L64">
        <v>1</v>
      </c>
      <c r="M64">
        <v>4</v>
      </c>
      <c r="N64" t="str">
        <f t="shared" si="0"/>
        <v>Inactive</v>
      </c>
      <c r="O64" s="22" t="str">
        <f>IF(Tabela1[[#This Row],[Plan Status]]="Inactive","Inactive","Active")</f>
        <v>Inactive</v>
      </c>
    </row>
    <row r="65" spans="1:15" ht="30" customHeight="1" x14ac:dyDescent="0.25">
      <c r="A65">
        <v>3294</v>
      </c>
      <c r="B65" t="s">
        <v>92</v>
      </c>
      <c r="C65" t="s">
        <v>18</v>
      </c>
      <c r="D65" s="10">
        <v>45411</v>
      </c>
      <c r="E65" t="s">
        <v>19</v>
      </c>
      <c r="F65">
        <v>15</v>
      </c>
      <c r="G65" t="s">
        <v>27</v>
      </c>
      <c r="H65" t="s">
        <v>19</v>
      </c>
      <c r="I65">
        <v>30</v>
      </c>
      <c r="J65" t="s">
        <v>19</v>
      </c>
      <c r="K65">
        <v>20</v>
      </c>
      <c r="L65">
        <v>20</v>
      </c>
      <c r="M65">
        <v>45</v>
      </c>
      <c r="N65" t="str">
        <f t="shared" si="0"/>
        <v>Active</v>
      </c>
      <c r="O65" s="22" t="str">
        <f>IF(Tabela1[[#This Row],[Plan Status]]="Inactive","Inactive","Active")</f>
        <v>Active</v>
      </c>
    </row>
    <row r="66" spans="1:15" ht="30" customHeight="1" x14ac:dyDescent="0.25">
      <c r="A66">
        <v>3295</v>
      </c>
      <c r="B66" t="s">
        <v>93</v>
      </c>
      <c r="C66" t="s">
        <v>26</v>
      </c>
      <c r="D66" s="10">
        <v>45412</v>
      </c>
      <c r="E66" t="s">
        <v>23</v>
      </c>
      <c r="F66">
        <v>10</v>
      </c>
      <c r="G66" t="s">
        <v>20</v>
      </c>
      <c r="H66" t="s">
        <v>23</v>
      </c>
      <c r="I66" t="s">
        <v>311</v>
      </c>
      <c r="J66" t="s">
        <v>19</v>
      </c>
      <c r="K66">
        <v>20</v>
      </c>
      <c r="L66">
        <v>5</v>
      </c>
      <c r="M66">
        <v>25</v>
      </c>
      <c r="N66" t="str">
        <f t="shared" si="0"/>
        <v>Inactive</v>
      </c>
      <c r="O66" s="22" t="str">
        <f>IF(Tabela1[[#This Row],[Plan Status]]="Inactive","Inactive","Active")</f>
        <v>Inactive</v>
      </c>
    </row>
    <row r="67" spans="1:15" ht="30" customHeight="1" x14ac:dyDescent="0.25">
      <c r="A67">
        <v>3296</v>
      </c>
      <c r="B67" t="s">
        <v>94</v>
      </c>
      <c r="C67" t="s">
        <v>22</v>
      </c>
      <c r="D67" s="10">
        <v>45413</v>
      </c>
      <c r="E67" t="s">
        <v>23</v>
      </c>
      <c r="F67">
        <v>5</v>
      </c>
      <c r="G67" t="s">
        <v>20</v>
      </c>
      <c r="H67" t="s">
        <v>23</v>
      </c>
      <c r="I67" t="s">
        <v>311</v>
      </c>
      <c r="J67" t="s">
        <v>23</v>
      </c>
      <c r="K67">
        <v>0</v>
      </c>
      <c r="L67">
        <v>0</v>
      </c>
      <c r="M67">
        <v>5</v>
      </c>
      <c r="N67" t="str">
        <f t="shared" ref="N67:N130" si="1">IF(E67="Yes",
    "Active",
    IF(D67+IF(G67="Monthly",30, IF(G67="Quarterly",120, IF(G67="Annual",365))) &lt; DATE(2025,3,20),
       "Inactive",
       IF(D67+IF(G67="Monthly",30, IF(G67="Quarterly",120, IF(G67="Annual",365))) - DATE(2025,3,20) &lt;= 7,
           "Active - less than 7 days",
           IF(D67+IF(G67="Monthly",30, IF(G67="Quarterly",120, IF(G67="Annual",365))) - DATE(2025,3,20) &lt;= 15,
               "Active - less than 15 days",
               IF(D67+IF(G67="Monthly",30, IF(G67="Quarterly",120, IF(G67="Annual",365))) - DATE(2025,3,20) &lt;= 30,
                   "Active - less than 30 days",
                   "Active"
               )
           )
       )
    )
)</f>
        <v>Inactive</v>
      </c>
      <c r="O67" s="22" t="str">
        <f>IF(Tabela1[[#This Row],[Plan Status]]="Inactive","Inactive","Active")</f>
        <v>Inactive</v>
      </c>
    </row>
    <row r="68" spans="1:15" ht="30" customHeight="1" x14ac:dyDescent="0.25">
      <c r="A68">
        <v>3297</v>
      </c>
      <c r="B68" t="s">
        <v>95</v>
      </c>
      <c r="C68" t="s">
        <v>18</v>
      </c>
      <c r="D68" s="10">
        <v>45414</v>
      </c>
      <c r="E68" t="s">
        <v>19</v>
      </c>
      <c r="F68">
        <v>15</v>
      </c>
      <c r="G68" t="s">
        <v>27</v>
      </c>
      <c r="H68" t="s">
        <v>19</v>
      </c>
      <c r="I68">
        <v>30</v>
      </c>
      <c r="J68" t="s">
        <v>19</v>
      </c>
      <c r="K68">
        <v>20</v>
      </c>
      <c r="L68">
        <v>7</v>
      </c>
      <c r="M68">
        <v>58</v>
      </c>
      <c r="N68" t="str">
        <f t="shared" si="1"/>
        <v>Active</v>
      </c>
      <c r="O68" s="22" t="str">
        <f>IF(Tabela1[[#This Row],[Plan Status]]="Inactive","Inactive","Active")</f>
        <v>Active</v>
      </c>
    </row>
    <row r="69" spans="1:15" ht="30" customHeight="1" x14ac:dyDescent="0.25">
      <c r="A69">
        <v>3298</v>
      </c>
      <c r="B69" t="s">
        <v>96</v>
      </c>
      <c r="C69" t="s">
        <v>26</v>
      </c>
      <c r="D69" s="10">
        <v>45415</v>
      </c>
      <c r="E69" t="s">
        <v>23</v>
      </c>
      <c r="F69">
        <v>10</v>
      </c>
      <c r="G69" t="s">
        <v>24</v>
      </c>
      <c r="H69" t="s">
        <v>23</v>
      </c>
      <c r="I69" t="s">
        <v>311</v>
      </c>
      <c r="J69" t="s">
        <v>19</v>
      </c>
      <c r="K69">
        <v>20</v>
      </c>
      <c r="L69">
        <v>10</v>
      </c>
      <c r="M69">
        <v>20</v>
      </c>
      <c r="N69" t="str">
        <f t="shared" si="1"/>
        <v>Active</v>
      </c>
      <c r="O69" s="22" t="str">
        <f>IF(Tabela1[[#This Row],[Plan Status]]="Inactive","Inactive","Active")</f>
        <v>Active</v>
      </c>
    </row>
    <row r="70" spans="1:15" ht="30" customHeight="1" x14ac:dyDescent="0.25">
      <c r="A70">
        <v>3299</v>
      </c>
      <c r="B70" t="s">
        <v>97</v>
      </c>
      <c r="C70" t="s">
        <v>22</v>
      </c>
      <c r="D70" s="10">
        <v>45416</v>
      </c>
      <c r="E70" t="s">
        <v>19</v>
      </c>
      <c r="F70">
        <v>5</v>
      </c>
      <c r="G70" t="s">
        <v>27</v>
      </c>
      <c r="H70" t="s">
        <v>23</v>
      </c>
      <c r="I70" t="s">
        <v>311</v>
      </c>
      <c r="J70" t="s">
        <v>23</v>
      </c>
      <c r="K70">
        <v>0</v>
      </c>
      <c r="L70">
        <v>1</v>
      </c>
      <c r="M70">
        <v>4</v>
      </c>
      <c r="N70" t="str">
        <f t="shared" si="1"/>
        <v>Active</v>
      </c>
      <c r="O70" s="22" t="str">
        <f>IF(Tabela1[[#This Row],[Plan Status]]="Inactive","Inactive","Active")</f>
        <v>Active</v>
      </c>
    </row>
    <row r="71" spans="1:15" ht="30" customHeight="1" x14ac:dyDescent="0.25">
      <c r="A71">
        <v>3300</v>
      </c>
      <c r="B71" t="s">
        <v>98</v>
      </c>
      <c r="C71" t="s">
        <v>18</v>
      </c>
      <c r="D71" s="10">
        <v>45417</v>
      </c>
      <c r="E71" t="s">
        <v>23</v>
      </c>
      <c r="F71">
        <v>15</v>
      </c>
      <c r="G71" t="s">
        <v>20</v>
      </c>
      <c r="H71" t="s">
        <v>19</v>
      </c>
      <c r="I71">
        <v>30</v>
      </c>
      <c r="J71" t="s">
        <v>19</v>
      </c>
      <c r="K71">
        <v>20</v>
      </c>
      <c r="L71">
        <v>15</v>
      </c>
      <c r="M71">
        <v>50</v>
      </c>
      <c r="N71" t="str">
        <f t="shared" si="1"/>
        <v>Inactive</v>
      </c>
      <c r="O71" s="22" t="str">
        <f>IF(Tabela1[[#This Row],[Plan Status]]="Inactive","Inactive","Active")</f>
        <v>Inactive</v>
      </c>
    </row>
    <row r="72" spans="1:15" ht="30" customHeight="1" x14ac:dyDescent="0.25">
      <c r="A72">
        <v>3301</v>
      </c>
      <c r="B72" t="s">
        <v>99</v>
      </c>
      <c r="C72" t="s">
        <v>26</v>
      </c>
      <c r="D72" s="10">
        <v>45418</v>
      </c>
      <c r="E72" t="s">
        <v>19</v>
      </c>
      <c r="F72">
        <v>10</v>
      </c>
      <c r="G72" t="s">
        <v>20</v>
      </c>
      <c r="H72" t="s">
        <v>23</v>
      </c>
      <c r="I72" t="s">
        <v>311</v>
      </c>
      <c r="J72" t="s">
        <v>19</v>
      </c>
      <c r="K72">
        <v>20</v>
      </c>
      <c r="L72">
        <v>5</v>
      </c>
      <c r="M72">
        <v>25</v>
      </c>
      <c r="N72" t="str">
        <f t="shared" si="1"/>
        <v>Active</v>
      </c>
      <c r="O72" s="22" t="str">
        <f>IF(Tabela1[[#This Row],[Plan Status]]="Inactive","Inactive","Active")</f>
        <v>Active</v>
      </c>
    </row>
    <row r="73" spans="1:15" ht="30" customHeight="1" x14ac:dyDescent="0.25">
      <c r="A73">
        <v>3302</v>
      </c>
      <c r="B73" t="s">
        <v>100</v>
      </c>
      <c r="C73" t="s">
        <v>22</v>
      </c>
      <c r="D73" s="10">
        <v>45419</v>
      </c>
      <c r="E73" t="s">
        <v>23</v>
      </c>
      <c r="F73">
        <v>5</v>
      </c>
      <c r="G73" t="s">
        <v>24</v>
      </c>
      <c r="H73" t="s">
        <v>23</v>
      </c>
      <c r="I73" t="s">
        <v>311</v>
      </c>
      <c r="J73" t="s">
        <v>23</v>
      </c>
      <c r="K73">
        <v>0</v>
      </c>
      <c r="L73">
        <v>0</v>
      </c>
      <c r="M73">
        <v>5</v>
      </c>
      <c r="N73" t="str">
        <f t="shared" si="1"/>
        <v>Active</v>
      </c>
      <c r="O73" s="22" t="str">
        <f>IF(Tabela1[[#This Row],[Plan Status]]="Inactive","Inactive","Active")</f>
        <v>Active</v>
      </c>
    </row>
    <row r="74" spans="1:15" ht="30" customHeight="1" x14ac:dyDescent="0.25">
      <c r="A74">
        <v>3303</v>
      </c>
      <c r="B74" t="s">
        <v>101</v>
      </c>
      <c r="C74" t="s">
        <v>18</v>
      </c>
      <c r="D74" s="10">
        <v>45420</v>
      </c>
      <c r="E74" t="s">
        <v>19</v>
      </c>
      <c r="F74">
        <v>15</v>
      </c>
      <c r="G74" t="s">
        <v>27</v>
      </c>
      <c r="H74" t="s">
        <v>19</v>
      </c>
      <c r="I74">
        <v>30</v>
      </c>
      <c r="J74" t="s">
        <v>19</v>
      </c>
      <c r="K74">
        <v>20</v>
      </c>
      <c r="L74">
        <v>20</v>
      </c>
      <c r="M74">
        <v>45</v>
      </c>
      <c r="N74" t="str">
        <f t="shared" si="1"/>
        <v>Active</v>
      </c>
      <c r="O74" s="22" t="str">
        <f>IF(Tabela1[[#This Row],[Plan Status]]="Inactive","Inactive","Active")</f>
        <v>Active</v>
      </c>
    </row>
    <row r="75" spans="1:15" ht="30" customHeight="1" x14ac:dyDescent="0.25">
      <c r="A75">
        <v>3304</v>
      </c>
      <c r="B75" t="s">
        <v>102</v>
      </c>
      <c r="C75" t="s">
        <v>26</v>
      </c>
      <c r="D75" s="10">
        <v>45421</v>
      </c>
      <c r="E75" t="s">
        <v>23</v>
      </c>
      <c r="F75">
        <v>10</v>
      </c>
      <c r="G75" t="s">
        <v>27</v>
      </c>
      <c r="H75" t="s">
        <v>23</v>
      </c>
      <c r="I75" t="s">
        <v>311</v>
      </c>
      <c r="J75" t="s">
        <v>19</v>
      </c>
      <c r="K75">
        <v>20</v>
      </c>
      <c r="L75">
        <v>12</v>
      </c>
      <c r="M75">
        <v>18</v>
      </c>
      <c r="N75" t="str">
        <f t="shared" si="1"/>
        <v>Inactive</v>
      </c>
      <c r="O75" s="22" t="str">
        <f>IF(Tabela1[[#This Row],[Plan Status]]="Inactive","Inactive","Active")</f>
        <v>Inactive</v>
      </c>
    </row>
    <row r="76" spans="1:15" ht="30" customHeight="1" x14ac:dyDescent="0.25">
      <c r="A76">
        <v>3305</v>
      </c>
      <c r="B76" t="s">
        <v>103</v>
      </c>
      <c r="C76" t="s">
        <v>22</v>
      </c>
      <c r="D76" s="10">
        <v>45422</v>
      </c>
      <c r="E76" t="s">
        <v>19</v>
      </c>
      <c r="F76">
        <v>5</v>
      </c>
      <c r="G76" t="s">
        <v>20</v>
      </c>
      <c r="H76" t="s">
        <v>23</v>
      </c>
      <c r="I76" t="s">
        <v>311</v>
      </c>
      <c r="J76" t="s">
        <v>23</v>
      </c>
      <c r="K76">
        <v>0</v>
      </c>
      <c r="L76">
        <v>2</v>
      </c>
      <c r="M76">
        <v>3</v>
      </c>
      <c r="N76" t="str">
        <f t="shared" si="1"/>
        <v>Active</v>
      </c>
      <c r="O76" s="22" t="str">
        <f>IF(Tabela1[[#This Row],[Plan Status]]="Inactive","Inactive","Active")</f>
        <v>Active</v>
      </c>
    </row>
    <row r="77" spans="1:15" ht="30" customHeight="1" x14ac:dyDescent="0.25">
      <c r="A77">
        <v>3306</v>
      </c>
      <c r="B77" t="s">
        <v>104</v>
      </c>
      <c r="C77" t="s">
        <v>18</v>
      </c>
      <c r="D77" s="10">
        <v>45423</v>
      </c>
      <c r="E77" t="s">
        <v>23</v>
      </c>
      <c r="F77">
        <v>15</v>
      </c>
      <c r="G77" t="s">
        <v>24</v>
      </c>
      <c r="H77" t="s">
        <v>19</v>
      </c>
      <c r="I77">
        <v>30</v>
      </c>
      <c r="J77" t="s">
        <v>19</v>
      </c>
      <c r="K77">
        <v>20</v>
      </c>
      <c r="L77">
        <v>5</v>
      </c>
      <c r="M77">
        <v>60</v>
      </c>
      <c r="N77" t="str">
        <f t="shared" si="1"/>
        <v>Active</v>
      </c>
      <c r="O77" s="22" t="str">
        <f>IF(Tabela1[[#This Row],[Plan Status]]="Inactive","Inactive","Active")</f>
        <v>Active</v>
      </c>
    </row>
    <row r="78" spans="1:15" ht="30" customHeight="1" x14ac:dyDescent="0.25">
      <c r="A78">
        <v>3307</v>
      </c>
      <c r="B78" t="s">
        <v>105</v>
      </c>
      <c r="C78" t="s">
        <v>26</v>
      </c>
      <c r="D78" s="10">
        <v>45424</v>
      </c>
      <c r="E78" t="s">
        <v>19</v>
      </c>
      <c r="F78">
        <v>10</v>
      </c>
      <c r="G78" t="s">
        <v>20</v>
      </c>
      <c r="H78" t="s">
        <v>23</v>
      </c>
      <c r="I78" t="s">
        <v>311</v>
      </c>
      <c r="J78" t="s">
        <v>19</v>
      </c>
      <c r="K78">
        <v>20</v>
      </c>
      <c r="L78">
        <v>10</v>
      </c>
      <c r="M78">
        <v>20</v>
      </c>
      <c r="N78" t="str">
        <f t="shared" si="1"/>
        <v>Active</v>
      </c>
      <c r="O78" s="22" t="str">
        <f>IF(Tabela1[[#This Row],[Plan Status]]="Inactive","Inactive","Active")</f>
        <v>Active</v>
      </c>
    </row>
    <row r="79" spans="1:15" ht="30" customHeight="1" x14ac:dyDescent="0.25">
      <c r="A79">
        <v>3308</v>
      </c>
      <c r="B79" t="s">
        <v>106</v>
      </c>
      <c r="C79" t="s">
        <v>22</v>
      </c>
      <c r="D79" s="10">
        <v>45425</v>
      </c>
      <c r="E79" t="s">
        <v>23</v>
      </c>
      <c r="F79">
        <v>5</v>
      </c>
      <c r="G79" t="s">
        <v>27</v>
      </c>
      <c r="H79" t="s">
        <v>23</v>
      </c>
      <c r="I79" t="s">
        <v>311</v>
      </c>
      <c r="J79" t="s">
        <v>23</v>
      </c>
      <c r="K79">
        <v>0</v>
      </c>
      <c r="L79">
        <v>0</v>
      </c>
      <c r="M79">
        <v>5</v>
      </c>
      <c r="N79" t="str">
        <f t="shared" si="1"/>
        <v>Inactive</v>
      </c>
      <c r="O79" s="22" t="str">
        <f>IF(Tabela1[[#This Row],[Plan Status]]="Inactive","Inactive","Active")</f>
        <v>Inactive</v>
      </c>
    </row>
    <row r="80" spans="1:15" ht="30" customHeight="1" x14ac:dyDescent="0.25">
      <c r="A80">
        <v>3309</v>
      </c>
      <c r="B80" t="s">
        <v>107</v>
      </c>
      <c r="C80" t="s">
        <v>18</v>
      </c>
      <c r="D80" s="10">
        <v>45426</v>
      </c>
      <c r="E80" t="s">
        <v>19</v>
      </c>
      <c r="F80">
        <v>15</v>
      </c>
      <c r="G80" t="s">
        <v>20</v>
      </c>
      <c r="H80" t="s">
        <v>19</v>
      </c>
      <c r="I80">
        <v>30</v>
      </c>
      <c r="J80" t="s">
        <v>19</v>
      </c>
      <c r="K80">
        <v>20</v>
      </c>
      <c r="L80">
        <v>3</v>
      </c>
      <c r="M80">
        <v>62</v>
      </c>
      <c r="N80" t="str">
        <f t="shared" si="1"/>
        <v>Active</v>
      </c>
      <c r="O80" s="22" t="str">
        <f>IF(Tabela1[[#This Row],[Plan Status]]="Inactive","Inactive","Active")</f>
        <v>Active</v>
      </c>
    </row>
    <row r="81" spans="1:15" ht="30" customHeight="1" x14ac:dyDescent="0.25">
      <c r="A81">
        <v>3310</v>
      </c>
      <c r="B81" t="s">
        <v>108</v>
      </c>
      <c r="C81" t="s">
        <v>26</v>
      </c>
      <c r="D81" s="10">
        <v>45427</v>
      </c>
      <c r="E81" t="s">
        <v>23</v>
      </c>
      <c r="F81">
        <v>10</v>
      </c>
      <c r="G81" t="s">
        <v>24</v>
      </c>
      <c r="H81" t="s">
        <v>23</v>
      </c>
      <c r="I81" t="s">
        <v>311</v>
      </c>
      <c r="J81" t="s">
        <v>19</v>
      </c>
      <c r="K81">
        <v>20</v>
      </c>
      <c r="L81">
        <v>15</v>
      </c>
      <c r="M81">
        <v>15</v>
      </c>
      <c r="N81" t="str">
        <f t="shared" si="1"/>
        <v>Active</v>
      </c>
      <c r="O81" s="22" t="str">
        <f>IF(Tabela1[[#This Row],[Plan Status]]="Inactive","Inactive","Active")</f>
        <v>Active</v>
      </c>
    </row>
    <row r="82" spans="1:15" ht="30" customHeight="1" x14ac:dyDescent="0.25">
      <c r="A82">
        <v>3311</v>
      </c>
      <c r="B82" t="s">
        <v>109</v>
      </c>
      <c r="C82" t="s">
        <v>22</v>
      </c>
      <c r="D82" s="10">
        <v>45428</v>
      </c>
      <c r="E82" t="s">
        <v>19</v>
      </c>
      <c r="F82">
        <v>5</v>
      </c>
      <c r="G82" t="s">
        <v>20</v>
      </c>
      <c r="H82" t="s">
        <v>23</v>
      </c>
      <c r="I82" t="s">
        <v>311</v>
      </c>
      <c r="J82" t="s">
        <v>23</v>
      </c>
      <c r="K82">
        <v>0</v>
      </c>
      <c r="L82">
        <v>1</v>
      </c>
      <c r="M82">
        <v>4</v>
      </c>
      <c r="N82" t="str">
        <f t="shared" si="1"/>
        <v>Active</v>
      </c>
      <c r="O82" s="22" t="str">
        <f>IF(Tabela1[[#This Row],[Plan Status]]="Inactive","Inactive","Active")</f>
        <v>Active</v>
      </c>
    </row>
    <row r="83" spans="1:15" ht="30" customHeight="1" x14ac:dyDescent="0.25">
      <c r="A83">
        <v>3312</v>
      </c>
      <c r="B83" t="s">
        <v>110</v>
      </c>
      <c r="C83" t="s">
        <v>18</v>
      </c>
      <c r="D83" s="10">
        <v>45429</v>
      </c>
      <c r="E83" t="s">
        <v>23</v>
      </c>
      <c r="F83">
        <v>15</v>
      </c>
      <c r="G83" t="s">
        <v>27</v>
      </c>
      <c r="H83" t="s">
        <v>19</v>
      </c>
      <c r="I83">
        <v>30</v>
      </c>
      <c r="J83" t="s">
        <v>19</v>
      </c>
      <c r="K83">
        <v>20</v>
      </c>
      <c r="L83">
        <v>7</v>
      </c>
      <c r="M83">
        <v>58</v>
      </c>
      <c r="N83" t="str">
        <f t="shared" si="1"/>
        <v>Inactive</v>
      </c>
      <c r="O83" s="22" t="str">
        <f>IF(Tabela1[[#This Row],[Plan Status]]="Inactive","Inactive","Active")</f>
        <v>Inactive</v>
      </c>
    </row>
    <row r="84" spans="1:15" ht="30" customHeight="1" x14ac:dyDescent="0.25">
      <c r="A84">
        <v>3313</v>
      </c>
      <c r="B84" t="s">
        <v>111</v>
      </c>
      <c r="C84" t="s">
        <v>26</v>
      </c>
      <c r="D84" s="10">
        <v>45430</v>
      </c>
      <c r="E84" t="s">
        <v>19</v>
      </c>
      <c r="F84">
        <v>10</v>
      </c>
      <c r="G84" t="s">
        <v>20</v>
      </c>
      <c r="H84" t="s">
        <v>23</v>
      </c>
      <c r="I84" t="s">
        <v>311</v>
      </c>
      <c r="J84" t="s">
        <v>19</v>
      </c>
      <c r="K84">
        <v>20</v>
      </c>
      <c r="L84">
        <v>10</v>
      </c>
      <c r="M84">
        <v>20</v>
      </c>
      <c r="N84" t="str">
        <f t="shared" si="1"/>
        <v>Active</v>
      </c>
      <c r="O84" s="22" t="str">
        <f>IF(Tabela1[[#This Row],[Plan Status]]="Inactive","Inactive","Active")</f>
        <v>Active</v>
      </c>
    </row>
    <row r="85" spans="1:15" ht="30" customHeight="1" x14ac:dyDescent="0.25">
      <c r="A85">
        <v>3314</v>
      </c>
      <c r="B85" t="s">
        <v>112</v>
      </c>
      <c r="C85" t="s">
        <v>22</v>
      </c>
      <c r="D85" s="10">
        <v>45431</v>
      </c>
      <c r="E85" t="s">
        <v>23</v>
      </c>
      <c r="F85">
        <v>5</v>
      </c>
      <c r="G85" t="s">
        <v>24</v>
      </c>
      <c r="H85" t="s">
        <v>23</v>
      </c>
      <c r="I85" t="s">
        <v>311</v>
      </c>
      <c r="J85" t="s">
        <v>23</v>
      </c>
      <c r="K85">
        <v>0</v>
      </c>
      <c r="L85">
        <v>0</v>
      </c>
      <c r="M85">
        <v>5</v>
      </c>
      <c r="N85" t="str">
        <f t="shared" si="1"/>
        <v>Active</v>
      </c>
      <c r="O85" s="22" t="str">
        <f>IF(Tabela1[[#This Row],[Plan Status]]="Inactive","Inactive","Active")</f>
        <v>Active</v>
      </c>
    </row>
    <row r="86" spans="1:15" ht="30" customHeight="1" x14ac:dyDescent="0.25">
      <c r="A86">
        <v>3315</v>
      </c>
      <c r="B86" t="s">
        <v>113</v>
      </c>
      <c r="C86" t="s">
        <v>18</v>
      </c>
      <c r="D86" s="10">
        <v>45432</v>
      </c>
      <c r="E86" t="s">
        <v>19</v>
      </c>
      <c r="F86">
        <v>15</v>
      </c>
      <c r="G86" t="s">
        <v>20</v>
      </c>
      <c r="H86" t="s">
        <v>19</v>
      </c>
      <c r="I86">
        <v>30</v>
      </c>
      <c r="J86" t="s">
        <v>19</v>
      </c>
      <c r="K86">
        <v>20</v>
      </c>
      <c r="L86">
        <v>20</v>
      </c>
      <c r="M86">
        <v>45</v>
      </c>
      <c r="N86" t="str">
        <f t="shared" si="1"/>
        <v>Active</v>
      </c>
      <c r="O86" s="22" t="str">
        <f>IF(Tabela1[[#This Row],[Plan Status]]="Inactive","Inactive","Active")</f>
        <v>Active</v>
      </c>
    </row>
    <row r="87" spans="1:15" ht="30" customHeight="1" x14ac:dyDescent="0.25">
      <c r="A87">
        <v>3316</v>
      </c>
      <c r="B87" t="s">
        <v>114</v>
      </c>
      <c r="C87" t="s">
        <v>26</v>
      </c>
      <c r="D87" s="10">
        <v>45433</v>
      </c>
      <c r="E87" t="s">
        <v>23</v>
      </c>
      <c r="F87">
        <v>10</v>
      </c>
      <c r="G87" t="s">
        <v>27</v>
      </c>
      <c r="H87" t="s">
        <v>23</v>
      </c>
      <c r="I87" t="s">
        <v>311</v>
      </c>
      <c r="J87" t="s">
        <v>19</v>
      </c>
      <c r="K87">
        <v>20</v>
      </c>
      <c r="L87">
        <v>15</v>
      </c>
      <c r="M87">
        <v>15</v>
      </c>
      <c r="N87" t="str">
        <f t="shared" si="1"/>
        <v>Inactive</v>
      </c>
      <c r="O87" s="22" t="str">
        <f>IF(Tabela1[[#This Row],[Plan Status]]="Inactive","Inactive","Active")</f>
        <v>Inactive</v>
      </c>
    </row>
    <row r="88" spans="1:15" ht="30" customHeight="1" x14ac:dyDescent="0.25">
      <c r="A88">
        <v>3317</v>
      </c>
      <c r="B88" t="s">
        <v>115</v>
      </c>
      <c r="C88" t="s">
        <v>22</v>
      </c>
      <c r="D88" s="10">
        <v>45434</v>
      </c>
      <c r="E88" t="s">
        <v>19</v>
      </c>
      <c r="F88">
        <v>5</v>
      </c>
      <c r="G88" t="s">
        <v>20</v>
      </c>
      <c r="H88" t="s">
        <v>23</v>
      </c>
      <c r="I88" t="s">
        <v>311</v>
      </c>
      <c r="J88" t="s">
        <v>23</v>
      </c>
      <c r="K88">
        <v>0</v>
      </c>
      <c r="L88">
        <v>1</v>
      </c>
      <c r="M88">
        <v>4</v>
      </c>
      <c r="N88" t="str">
        <f t="shared" si="1"/>
        <v>Active</v>
      </c>
      <c r="O88" s="22" t="str">
        <f>IF(Tabela1[[#This Row],[Plan Status]]="Inactive","Inactive","Active")</f>
        <v>Active</v>
      </c>
    </row>
    <row r="89" spans="1:15" ht="30" customHeight="1" x14ac:dyDescent="0.25">
      <c r="A89">
        <v>3318</v>
      </c>
      <c r="B89" t="s">
        <v>116</v>
      </c>
      <c r="C89" t="s">
        <v>18</v>
      </c>
      <c r="D89" s="10">
        <v>45435</v>
      </c>
      <c r="E89" t="s">
        <v>23</v>
      </c>
      <c r="F89">
        <v>15</v>
      </c>
      <c r="G89" t="s">
        <v>24</v>
      </c>
      <c r="H89" t="s">
        <v>19</v>
      </c>
      <c r="I89">
        <v>30</v>
      </c>
      <c r="J89" t="s">
        <v>19</v>
      </c>
      <c r="K89">
        <v>20</v>
      </c>
      <c r="L89">
        <v>3</v>
      </c>
      <c r="M89">
        <v>62</v>
      </c>
      <c r="N89" t="str">
        <f t="shared" si="1"/>
        <v>Active</v>
      </c>
      <c r="O89" s="22" t="str">
        <f>IF(Tabela1[[#This Row],[Plan Status]]="Inactive","Inactive","Active")</f>
        <v>Active</v>
      </c>
    </row>
    <row r="90" spans="1:15" ht="30" customHeight="1" x14ac:dyDescent="0.25">
      <c r="A90">
        <v>3319</v>
      </c>
      <c r="B90" t="s">
        <v>117</v>
      </c>
      <c r="C90" t="s">
        <v>26</v>
      </c>
      <c r="D90" s="10">
        <v>45436</v>
      </c>
      <c r="E90" t="s">
        <v>19</v>
      </c>
      <c r="F90">
        <v>10</v>
      </c>
      <c r="G90" t="s">
        <v>20</v>
      </c>
      <c r="H90" t="s">
        <v>23</v>
      </c>
      <c r="I90" t="s">
        <v>311</v>
      </c>
      <c r="J90" t="s">
        <v>19</v>
      </c>
      <c r="K90">
        <v>20</v>
      </c>
      <c r="L90">
        <v>10</v>
      </c>
      <c r="M90">
        <v>20</v>
      </c>
      <c r="N90" t="str">
        <f t="shared" si="1"/>
        <v>Active</v>
      </c>
      <c r="O90" s="22" t="str">
        <f>IF(Tabela1[[#This Row],[Plan Status]]="Inactive","Inactive","Active")</f>
        <v>Active</v>
      </c>
    </row>
    <row r="91" spans="1:15" ht="30" customHeight="1" x14ac:dyDescent="0.25">
      <c r="A91">
        <v>3320</v>
      </c>
      <c r="B91" t="s">
        <v>118</v>
      </c>
      <c r="C91" t="s">
        <v>22</v>
      </c>
      <c r="D91" s="10">
        <v>45437</v>
      </c>
      <c r="E91" t="s">
        <v>23</v>
      </c>
      <c r="F91">
        <v>5</v>
      </c>
      <c r="G91" t="s">
        <v>27</v>
      </c>
      <c r="H91" t="s">
        <v>23</v>
      </c>
      <c r="I91" t="s">
        <v>311</v>
      </c>
      <c r="J91" t="s">
        <v>23</v>
      </c>
      <c r="K91">
        <v>0</v>
      </c>
      <c r="L91">
        <v>0</v>
      </c>
      <c r="M91">
        <v>5</v>
      </c>
      <c r="N91" t="str">
        <f t="shared" si="1"/>
        <v>Inactive</v>
      </c>
      <c r="O91" s="22" t="str">
        <f>IF(Tabela1[[#This Row],[Plan Status]]="Inactive","Inactive","Active")</f>
        <v>Inactive</v>
      </c>
    </row>
    <row r="92" spans="1:15" ht="30" customHeight="1" x14ac:dyDescent="0.25">
      <c r="A92">
        <v>3321</v>
      </c>
      <c r="B92" t="s">
        <v>119</v>
      </c>
      <c r="C92" t="s">
        <v>18</v>
      </c>
      <c r="D92" s="10">
        <v>45438</v>
      </c>
      <c r="E92" t="s">
        <v>19</v>
      </c>
      <c r="F92">
        <v>15</v>
      </c>
      <c r="G92" t="s">
        <v>20</v>
      </c>
      <c r="H92" t="s">
        <v>19</v>
      </c>
      <c r="I92">
        <v>30</v>
      </c>
      <c r="J92" t="s">
        <v>19</v>
      </c>
      <c r="K92">
        <v>20</v>
      </c>
      <c r="L92">
        <v>5</v>
      </c>
      <c r="M92">
        <v>60</v>
      </c>
      <c r="N92" t="str">
        <f t="shared" si="1"/>
        <v>Active</v>
      </c>
      <c r="O92" s="22" t="str">
        <f>IF(Tabela1[[#This Row],[Plan Status]]="Inactive","Inactive","Active")</f>
        <v>Active</v>
      </c>
    </row>
    <row r="93" spans="1:15" ht="30" customHeight="1" x14ac:dyDescent="0.25">
      <c r="A93">
        <v>3322</v>
      </c>
      <c r="B93" t="s">
        <v>120</v>
      </c>
      <c r="C93" t="s">
        <v>26</v>
      </c>
      <c r="D93" s="10">
        <v>45439</v>
      </c>
      <c r="E93" t="s">
        <v>23</v>
      </c>
      <c r="F93">
        <v>10</v>
      </c>
      <c r="G93" t="s">
        <v>24</v>
      </c>
      <c r="H93" t="s">
        <v>23</v>
      </c>
      <c r="I93" t="s">
        <v>311</v>
      </c>
      <c r="J93" t="s">
        <v>19</v>
      </c>
      <c r="K93">
        <v>20</v>
      </c>
      <c r="L93">
        <v>15</v>
      </c>
      <c r="M93">
        <v>15</v>
      </c>
      <c r="N93" t="str">
        <f t="shared" si="1"/>
        <v>Active</v>
      </c>
      <c r="O93" s="22" t="str">
        <f>IF(Tabela1[[#This Row],[Plan Status]]="Inactive","Inactive","Active")</f>
        <v>Active</v>
      </c>
    </row>
    <row r="94" spans="1:15" ht="30" customHeight="1" x14ac:dyDescent="0.25">
      <c r="A94">
        <v>3323</v>
      </c>
      <c r="B94" t="s">
        <v>121</v>
      </c>
      <c r="C94" t="s">
        <v>22</v>
      </c>
      <c r="D94" s="10">
        <v>45440</v>
      </c>
      <c r="E94" t="s">
        <v>19</v>
      </c>
      <c r="F94">
        <v>5</v>
      </c>
      <c r="G94" t="s">
        <v>20</v>
      </c>
      <c r="H94" t="s">
        <v>23</v>
      </c>
      <c r="I94" t="s">
        <v>311</v>
      </c>
      <c r="J94" t="s">
        <v>23</v>
      </c>
      <c r="K94">
        <v>0</v>
      </c>
      <c r="L94">
        <v>1</v>
      </c>
      <c r="M94">
        <v>4</v>
      </c>
      <c r="N94" t="str">
        <f t="shared" si="1"/>
        <v>Active</v>
      </c>
      <c r="O94" s="22" t="str">
        <f>IF(Tabela1[[#This Row],[Plan Status]]="Inactive","Inactive","Active")</f>
        <v>Active</v>
      </c>
    </row>
    <row r="95" spans="1:15" ht="30" customHeight="1" x14ac:dyDescent="0.25">
      <c r="A95">
        <v>3324</v>
      </c>
      <c r="B95" t="s">
        <v>122</v>
      </c>
      <c r="C95" t="s">
        <v>18</v>
      </c>
      <c r="D95" s="10">
        <v>45441</v>
      </c>
      <c r="E95" t="s">
        <v>23</v>
      </c>
      <c r="F95">
        <v>15</v>
      </c>
      <c r="G95" t="s">
        <v>27</v>
      </c>
      <c r="H95" t="s">
        <v>19</v>
      </c>
      <c r="I95">
        <v>30</v>
      </c>
      <c r="J95" t="s">
        <v>19</v>
      </c>
      <c r="K95">
        <v>20</v>
      </c>
      <c r="L95">
        <v>20</v>
      </c>
      <c r="M95">
        <v>45</v>
      </c>
      <c r="N95" t="str">
        <f t="shared" si="1"/>
        <v>Inactive</v>
      </c>
      <c r="O95" s="22" t="str">
        <f>IF(Tabela1[[#This Row],[Plan Status]]="Inactive","Inactive","Active")</f>
        <v>Inactive</v>
      </c>
    </row>
    <row r="96" spans="1:15" ht="30" customHeight="1" x14ac:dyDescent="0.25">
      <c r="A96">
        <v>3325</v>
      </c>
      <c r="B96" t="s">
        <v>123</v>
      </c>
      <c r="C96" t="s">
        <v>26</v>
      </c>
      <c r="D96" s="10">
        <v>45442</v>
      </c>
      <c r="E96" t="s">
        <v>19</v>
      </c>
      <c r="F96">
        <v>10</v>
      </c>
      <c r="G96" t="s">
        <v>27</v>
      </c>
      <c r="H96" t="s">
        <v>23</v>
      </c>
      <c r="I96" t="s">
        <v>311</v>
      </c>
      <c r="J96" t="s">
        <v>19</v>
      </c>
      <c r="K96">
        <v>20</v>
      </c>
      <c r="L96">
        <v>15</v>
      </c>
      <c r="M96">
        <v>15</v>
      </c>
      <c r="N96" t="str">
        <f t="shared" si="1"/>
        <v>Active</v>
      </c>
      <c r="O96" s="22" t="str">
        <f>IF(Tabela1[[#This Row],[Plan Status]]="Inactive","Inactive","Active")</f>
        <v>Active</v>
      </c>
    </row>
    <row r="97" spans="1:15" ht="30" customHeight="1" x14ac:dyDescent="0.25">
      <c r="A97">
        <v>3326</v>
      </c>
      <c r="B97" t="s">
        <v>124</v>
      </c>
      <c r="C97" t="s">
        <v>22</v>
      </c>
      <c r="D97" s="10">
        <v>45443</v>
      </c>
      <c r="E97" t="s">
        <v>23</v>
      </c>
      <c r="F97">
        <v>5</v>
      </c>
      <c r="G97" t="s">
        <v>24</v>
      </c>
      <c r="H97" t="s">
        <v>23</v>
      </c>
      <c r="I97" t="s">
        <v>311</v>
      </c>
      <c r="J97" t="s">
        <v>23</v>
      </c>
      <c r="K97">
        <v>0</v>
      </c>
      <c r="L97">
        <v>0</v>
      </c>
      <c r="M97">
        <v>5</v>
      </c>
      <c r="N97" t="str">
        <f t="shared" si="1"/>
        <v>Active</v>
      </c>
      <c r="O97" s="22" t="str">
        <f>IF(Tabela1[[#This Row],[Plan Status]]="Inactive","Inactive","Active")</f>
        <v>Active</v>
      </c>
    </row>
    <row r="98" spans="1:15" ht="30" customHeight="1" x14ac:dyDescent="0.25">
      <c r="A98">
        <v>3327</v>
      </c>
      <c r="B98" t="s">
        <v>125</v>
      </c>
      <c r="C98" t="s">
        <v>18</v>
      </c>
      <c r="D98" s="10">
        <v>45444</v>
      </c>
      <c r="E98" t="s">
        <v>19</v>
      </c>
      <c r="F98">
        <v>15</v>
      </c>
      <c r="G98" t="s">
        <v>20</v>
      </c>
      <c r="H98" t="s">
        <v>19</v>
      </c>
      <c r="I98">
        <v>30</v>
      </c>
      <c r="J98" t="s">
        <v>19</v>
      </c>
      <c r="K98">
        <v>20</v>
      </c>
      <c r="L98">
        <v>7</v>
      </c>
      <c r="M98">
        <v>58</v>
      </c>
      <c r="N98" t="str">
        <f t="shared" si="1"/>
        <v>Active</v>
      </c>
      <c r="O98" s="22" t="str">
        <f>IF(Tabela1[[#This Row],[Plan Status]]="Inactive","Inactive","Active")</f>
        <v>Active</v>
      </c>
    </row>
    <row r="99" spans="1:15" ht="30" customHeight="1" x14ac:dyDescent="0.25">
      <c r="A99">
        <v>3328</v>
      </c>
      <c r="B99" t="s">
        <v>126</v>
      </c>
      <c r="C99" t="s">
        <v>26</v>
      </c>
      <c r="D99" s="10">
        <v>45445</v>
      </c>
      <c r="E99" t="s">
        <v>23</v>
      </c>
      <c r="F99">
        <v>10</v>
      </c>
      <c r="G99" t="s">
        <v>24</v>
      </c>
      <c r="H99" t="s">
        <v>23</v>
      </c>
      <c r="I99" t="s">
        <v>311</v>
      </c>
      <c r="J99" t="s">
        <v>19</v>
      </c>
      <c r="K99">
        <v>20</v>
      </c>
      <c r="L99">
        <v>10</v>
      </c>
      <c r="M99">
        <v>20</v>
      </c>
      <c r="N99" t="str">
        <f t="shared" si="1"/>
        <v>Active</v>
      </c>
      <c r="O99" s="22" t="str">
        <f>IF(Tabela1[[#This Row],[Plan Status]]="Inactive","Inactive","Active")</f>
        <v>Active</v>
      </c>
    </row>
    <row r="100" spans="1:15" ht="30" customHeight="1" x14ac:dyDescent="0.25">
      <c r="A100">
        <v>3329</v>
      </c>
      <c r="B100" t="s">
        <v>127</v>
      </c>
      <c r="C100" t="s">
        <v>22</v>
      </c>
      <c r="D100" s="10">
        <v>45446</v>
      </c>
      <c r="E100" t="s">
        <v>19</v>
      </c>
      <c r="F100">
        <v>5</v>
      </c>
      <c r="G100" t="s">
        <v>27</v>
      </c>
      <c r="H100" t="s">
        <v>23</v>
      </c>
      <c r="I100" t="s">
        <v>311</v>
      </c>
      <c r="J100" t="s">
        <v>23</v>
      </c>
      <c r="K100">
        <v>0</v>
      </c>
      <c r="L100">
        <v>1</v>
      </c>
      <c r="M100">
        <v>4</v>
      </c>
      <c r="N100" t="str">
        <f t="shared" si="1"/>
        <v>Active</v>
      </c>
      <c r="O100" s="22" t="str">
        <f>IF(Tabela1[[#This Row],[Plan Status]]="Inactive","Inactive","Active")</f>
        <v>Active</v>
      </c>
    </row>
    <row r="101" spans="1:15" ht="30" customHeight="1" x14ac:dyDescent="0.25">
      <c r="A101">
        <v>3330</v>
      </c>
      <c r="B101" t="s">
        <v>128</v>
      </c>
      <c r="C101" t="s">
        <v>18</v>
      </c>
      <c r="D101" s="10">
        <v>45447</v>
      </c>
      <c r="E101" t="s">
        <v>23</v>
      </c>
      <c r="F101">
        <v>15</v>
      </c>
      <c r="G101" t="s">
        <v>20</v>
      </c>
      <c r="H101" t="s">
        <v>19</v>
      </c>
      <c r="I101">
        <v>30</v>
      </c>
      <c r="J101" t="s">
        <v>19</v>
      </c>
      <c r="K101">
        <v>20</v>
      </c>
      <c r="L101">
        <v>15</v>
      </c>
      <c r="M101">
        <v>50</v>
      </c>
      <c r="N101" t="str">
        <f t="shared" si="1"/>
        <v>Inactive</v>
      </c>
      <c r="O101" s="22" t="str">
        <f>IF(Tabela1[[#This Row],[Plan Status]]="Inactive","Inactive","Active")</f>
        <v>Inactive</v>
      </c>
    </row>
    <row r="102" spans="1:15" ht="30" customHeight="1" x14ac:dyDescent="0.25">
      <c r="A102">
        <v>3331</v>
      </c>
      <c r="B102" t="s">
        <v>129</v>
      </c>
      <c r="C102" t="s">
        <v>26</v>
      </c>
      <c r="D102" s="10">
        <v>45448</v>
      </c>
      <c r="E102" t="s">
        <v>19</v>
      </c>
      <c r="F102">
        <v>10</v>
      </c>
      <c r="G102" t="s">
        <v>20</v>
      </c>
      <c r="H102" t="s">
        <v>23</v>
      </c>
      <c r="I102" t="s">
        <v>311</v>
      </c>
      <c r="J102" t="s">
        <v>19</v>
      </c>
      <c r="K102">
        <v>20</v>
      </c>
      <c r="L102">
        <v>5</v>
      </c>
      <c r="M102">
        <v>25</v>
      </c>
      <c r="N102" t="str">
        <f t="shared" si="1"/>
        <v>Active</v>
      </c>
      <c r="O102" s="22" t="str">
        <f>IF(Tabela1[[#This Row],[Plan Status]]="Inactive","Inactive","Active")</f>
        <v>Active</v>
      </c>
    </row>
    <row r="103" spans="1:15" ht="30" customHeight="1" x14ac:dyDescent="0.25">
      <c r="A103">
        <v>3332</v>
      </c>
      <c r="B103" t="s">
        <v>130</v>
      </c>
      <c r="C103" t="s">
        <v>22</v>
      </c>
      <c r="D103" s="10">
        <v>45449</v>
      </c>
      <c r="E103" t="s">
        <v>23</v>
      </c>
      <c r="F103">
        <v>5</v>
      </c>
      <c r="G103" t="s">
        <v>24</v>
      </c>
      <c r="H103" t="s">
        <v>23</v>
      </c>
      <c r="I103" t="s">
        <v>311</v>
      </c>
      <c r="J103" t="s">
        <v>23</v>
      </c>
      <c r="K103">
        <v>0</v>
      </c>
      <c r="L103">
        <v>0</v>
      </c>
      <c r="M103">
        <v>5</v>
      </c>
      <c r="N103" t="str">
        <f t="shared" si="1"/>
        <v>Active</v>
      </c>
      <c r="O103" s="22" t="str">
        <f>IF(Tabela1[[#This Row],[Plan Status]]="Inactive","Inactive","Active")</f>
        <v>Active</v>
      </c>
    </row>
    <row r="104" spans="1:15" ht="30" customHeight="1" x14ac:dyDescent="0.25">
      <c r="A104">
        <v>3333</v>
      </c>
      <c r="B104" t="s">
        <v>131</v>
      </c>
      <c r="C104" t="s">
        <v>18</v>
      </c>
      <c r="D104" s="10">
        <v>45450</v>
      </c>
      <c r="E104" t="s">
        <v>19</v>
      </c>
      <c r="F104">
        <v>15</v>
      </c>
      <c r="G104" t="s">
        <v>27</v>
      </c>
      <c r="H104" t="s">
        <v>19</v>
      </c>
      <c r="I104">
        <v>30</v>
      </c>
      <c r="J104" t="s">
        <v>19</v>
      </c>
      <c r="K104">
        <v>20</v>
      </c>
      <c r="L104">
        <v>20</v>
      </c>
      <c r="M104">
        <v>45</v>
      </c>
      <c r="N104" t="str">
        <f t="shared" si="1"/>
        <v>Active</v>
      </c>
      <c r="O104" s="22" t="str">
        <f>IF(Tabela1[[#This Row],[Plan Status]]="Inactive","Inactive","Active")</f>
        <v>Active</v>
      </c>
    </row>
    <row r="105" spans="1:15" ht="30" customHeight="1" x14ac:dyDescent="0.25">
      <c r="A105">
        <v>3334</v>
      </c>
      <c r="B105" t="s">
        <v>132</v>
      </c>
      <c r="C105" t="s">
        <v>26</v>
      </c>
      <c r="D105" s="10">
        <v>45451</v>
      </c>
      <c r="E105" t="s">
        <v>23</v>
      </c>
      <c r="F105">
        <v>10</v>
      </c>
      <c r="G105" t="s">
        <v>27</v>
      </c>
      <c r="H105" t="s">
        <v>23</v>
      </c>
      <c r="I105" t="s">
        <v>311</v>
      </c>
      <c r="J105" t="s">
        <v>19</v>
      </c>
      <c r="K105">
        <v>20</v>
      </c>
      <c r="L105">
        <v>12</v>
      </c>
      <c r="M105">
        <v>18</v>
      </c>
      <c r="N105" t="str">
        <f t="shared" si="1"/>
        <v>Inactive</v>
      </c>
      <c r="O105" s="22" t="str">
        <f>IF(Tabela1[[#This Row],[Plan Status]]="Inactive","Inactive","Active")</f>
        <v>Inactive</v>
      </c>
    </row>
    <row r="106" spans="1:15" ht="30" customHeight="1" x14ac:dyDescent="0.25">
      <c r="A106">
        <v>3335</v>
      </c>
      <c r="B106" t="s">
        <v>133</v>
      </c>
      <c r="C106" t="s">
        <v>22</v>
      </c>
      <c r="D106" s="10">
        <v>45452</v>
      </c>
      <c r="E106" t="s">
        <v>19</v>
      </c>
      <c r="F106">
        <v>5</v>
      </c>
      <c r="G106" t="s">
        <v>20</v>
      </c>
      <c r="H106" t="s">
        <v>23</v>
      </c>
      <c r="I106" t="s">
        <v>311</v>
      </c>
      <c r="J106" t="s">
        <v>23</v>
      </c>
      <c r="K106">
        <v>0</v>
      </c>
      <c r="L106">
        <v>2</v>
      </c>
      <c r="M106">
        <v>3</v>
      </c>
      <c r="N106" t="str">
        <f t="shared" si="1"/>
        <v>Active</v>
      </c>
      <c r="O106" s="22" t="str">
        <f>IF(Tabela1[[#This Row],[Plan Status]]="Inactive","Inactive","Active")</f>
        <v>Active</v>
      </c>
    </row>
    <row r="107" spans="1:15" ht="30" customHeight="1" x14ac:dyDescent="0.25">
      <c r="A107">
        <v>3336</v>
      </c>
      <c r="B107" t="s">
        <v>134</v>
      </c>
      <c r="C107" t="s">
        <v>22</v>
      </c>
      <c r="D107" s="10">
        <v>45453</v>
      </c>
      <c r="E107" t="s">
        <v>19</v>
      </c>
      <c r="F107">
        <v>5</v>
      </c>
      <c r="G107" t="s">
        <v>20</v>
      </c>
      <c r="H107" t="s">
        <v>23</v>
      </c>
      <c r="I107" t="s">
        <v>311</v>
      </c>
      <c r="J107" t="s">
        <v>23</v>
      </c>
      <c r="K107">
        <v>0</v>
      </c>
      <c r="L107">
        <v>0</v>
      </c>
      <c r="M107">
        <v>5</v>
      </c>
      <c r="N107" t="str">
        <f t="shared" si="1"/>
        <v>Active</v>
      </c>
      <c r="O107" s="22" t="str">
        <f>IF(Tabela1[[#This Row],[Plan Status]]="Inactive","Inactive","Active")</f>
        <v>Active</v>
      </c>
    </row>
    <row r="108" spans="1:15" ht="30" customHeight="1" x14ac:dyDescent="0.25">
      <c r="A108">
        <v>3337</v>
      </c>
      <c r="B108" t="s">
        <v>135</v>
      </c>
      <c r="C108" t="s">
        <v>18</v>
      </c>
      <c r="D108" s="10">
        <v>45454</v>
      </c>
      <c r="E108" t="s">
        <v>23</v>
      </c>
      <c r="F108">
        <v>15</v>
      </c>
      <c r="G108" t="s">
        <v>27</v>
      </c>
      <c r="H108" t="s">
        <v>19</v>
      </c>
      <c r="I108">
        <v>30</v>
      </c>
      <c r="J108" t="s">
        <v>19</v>
      </c>
      <c r="K108">
        <v>20</v>
      </c>
      <c r="L108">
        <v>7</v>
      </c>
      <c r="M108">
        <v>58</v>
      </c>
      <c r="N108" t="str">
        <f t="shared" si="1"/>
        <v>Inactive</v>
      </c>
      <c r="O108" s="22" t="str">
        <f>IF(Tabela1[[#This Row],[Plan Status]]="Inactive","Inactive","Active")</f>
        <v>Inactive</v>
      </c>
    </row>
    <row r="109" spans="1:15" ht="30" customHeight="1" x14ac:dyDescent="0.25">
      <c r="A109">
        <v>3338</v>
      </c>
      <c r="B109" t="s">
        <v>136</v>
      </c>
      <c r="C109" t="s">
        <v>26</v>
      </c>
      <c r="D109" s="10">
        <v>45455</v>
      </c>
      <c r="E109" t="s">
        <v>19</v>
      </c>
      <c r="F109">
        <v>10</v>
      </c>
      <c r="G109" t="s">
        <v>24</v>
      </c>
      <c r="H109" t="s">
        <v>23</v>
      </c>
      <c r="I109" t="s">
        <v>311</v>
      </c>
      <c r="J109" t="s">
        <v>19</v>
      </c>
      <c r="K109">
        <v>20</v>
      </c>
      <c r="L109">
        <v>10</v>
      </c>
      <c r="M109">
        <v>20</v>
      </c>
      <c r="N109" t="str">
        <f t="shared" si="1"/>
        <v>Active</v>
      </c>
      <c r="O109" s="22" t="str">
        <f>IF(Tabela1[[#This Row],[Plan Status]]="Inactive","Inactive","Active")</f>
        <v>Active</v>
      </c>
    </row>
    <row r="110" spans="1:15" ht="30" customHeight="1" x14ac:dyDescent="0.25">
      <c r="A110">
        <v>3339</v>
      </c>
      <c r="B110" t="s">
        <v>137</v>
      </c>
      <c r="C110" t="s">
        <v>22</v>
      </c>
      <c r="D110" s="10">
        <v>45456</v>
      </c>
      <c r="E110" t="s">
        <v>23</v>
      </c>
      <c r="F110">
        <v>5</v>
      </c>
      <c r="G110" t="s">
        <v>27</v>
      </c>
      <c r="H110" t="s">
        <v>23</v>
      </c>
      <c r="I110" t="s">
        <v>311</v>
      </c>
      <c r="J110" t="s">
        <v>23</v>
      </c>
      <c r="K110">
        <v>0</v>
      </c>
      <c r="L110">
        <v>1</v>
      </c>
      <c r="M110">
        <v>4</v>
      </c>
      <c r="N110" t="str">
        <f t="shared" si="1"/>
        <v>Inactive</v>
      </c>
      <c r="O110" s="22" t="str">
        <f>IF(Tabela1[[#This Row],[Plan Status]]="Inactive","Inactive","Active")</f>
        <v>Inactive</v>
      </c>
    </row>
    <row r="111" spans="1:15" ht="30" customHeight="1" x14ac:dyDescent="0.25">
      <c r="A111">
        <v>3340</v>
      </c>
      <c r="B111" t="s">
        <v>138</v>
      </c>
      <c r="C111" t="s">
        <v>18</v>
      </c>
      <c r="D111" s="10">
        <v>45457</v>
      </c>
      <c r="E111" t="s">
        <v>19</v>
      </c>
      <c r="F111">
        <v>15</v>
      </c>
      <c r="G111" t="s">
        <v>20</v>
      </c>
      <c r="H111" t="s">
        <v>19</v>
      </c>
      <c r="I111">
        <v>30</v>
      </c>
      <c r="J111" t="s">
        <v>19</v>
      </c>
      <c r="K111">
        <v>20</v>
      </c>
      <c r="L111">
        <v>15</v>
      </c>
      <c r="M111">
        <v>50</v>
      </c>
      <c r="N111" t="str">
        <f t="shared" si="1"/>
        <v>Active</v>
      </c>
      <c r="O111" s="22" t="str">
        <f>IF(Tabela1[[#This Row],[Plan Status]]="Inactive","Inactive","Active")</f>
        <v>Active</v>
      </c>
    </row>
    <row r="112" spans="1:15" ht="30" customHeight="1" x14ac:dyDescent="0.25">
      <c r="A112">
        <v>3341</v>
      </c>
      <c r="B112" t="s">
        <v>139</v>
      </c>
      <c r="C112" t="s">
        <v>26</v>
      </c>
      <c r="D112" s="10">
        <v>45458</v>
      </c>
      <c r="E112" t="s">
        <v>23</v>
      </c>
      <c r="F112">
        <v>10</v>
      </c>
      <c r="G112" t="s">
        <v>20</v>
      </c>
      <c r="H112" t="s">
        <v>23</v>
      </c>
      <c r="I112" t="s">
        <v>311</v>
      </c>
      <c r="J112" t="s">
        <v>19</v>
      </c>
      <c r="K112">
        <v>20</v>
      </c>
      <c r="L112">
        <v>5</v>
      </c>
      <c r="M112">
        <v>25</v>
      </c>
      <c r="N112" t="str">
        <f t="shared" si="1"/>
        <v>Inactive</v>
      </c>
      <c r="O112" s="22" t="str">
        <f>IF(Tabela1[[#This Row],[Plan Status]]="Inactive","Inactive","Active")</f>
        <v>Inactive</v>
      </c>
    </row>
    <row r="113" spans="1:15" ht="30" customHeight="1" x14ac:dyDescent="0.25">
      <c r="A113">
        <v>3342</v>
      </c>
      <c r="B113" t="s">
        <v>140</v>
      </c>
      <c r="C113" t="s">
        <v>22</v>
      </c>
      <c r="D113" s="10">
        <v>45459</v>
      </c>
      <c r="E113" t="s">
        <v>19</v>
      </c>
      <c r="F113">
        <v>5</v>
      </c>
      <c r="G113" t="s">
        <v>24</v>
      </c>
      <c r="H113" t="s">
        <v>23</v>
      </c>
      <c r="I113" t="s">
        <v>311</v>
      </c>
      <c r="J113" t="s">
        <v>23</v>
      </c>
      <c r="K113">
        <v>0</v>
      </c>
      <c r="L113">
        <v>0</v>
      </c>
      <c r="M113">
        <v>5</v>
      </c>
      <c r="N113" t="str">
        <f t="shared" si="1"/>
        <v>Active</v>
      </c>
      <c r="O113" s="22" t="str">
        <f>IF(Tabela1[[#This Row],[Plan Status]]="Inactive","Inactive","Active")</f>
        <v>Active</v>
      </c>
    </row>
    <row r="114" spans="1:15" ht="30" customHeight="1" x14ac:dyDescent="0.25">
      <c r="A114">
        <v>3343</v>
      </c>
      <c r="B114" t="s">
        <v>141</v>
      </c>
      <c r="C114" t="s">
        <v>18</v>
      </c>
      <c r="D114" s="10">
        <v>45460</v>
      </c>
      <c r="E114" t="s">
        <v>23</v>
      </c>
      <c r="F114">
        <v>15</v>
      </c>
      <c r="G114" t="s">
        <v>27</v>
      </c>
      <c r="H114" t="s">
        <v>19</v>
      </c>
      <c r="I114">
        <v>30</v>
      </c>
      <c r="J114" t="s">
        <v>19</v>
      </c>
      <c r="K114">
        <v>20</v>
      </c>
      <c r="L114">
        <v>20</v>
      </c>
      <c r="M114">
        <v>45</v>
      </c>
      <c r="N114" t="str">
        <f t="shared" si="1"/>
        <v>Inactive</v>
      </c>
      <c r="O114" s="22" t="str">
        <f>IF(Tabela1[[#This Row],[Plan Status]]="Inactive","Inactive","Active")</f>
        <v>Inactive</v>
      </c>
    </row>
    <row r="115" spans="1:15" ht="30" customHeight="1" x14ac:dyDescent="0.25">
      <c r="A115">
        <v>3344</v>
      </c>
      <c r="B115" t="s">
        <v>142</v>
      </c>
      <c r="C115" t="s">
        <v>26</v>
      </c>
      <c r="D115" s="10">
        <v>45461</v>
      </c>
      <c r="E115" t="s">
        <v>19</v>
      </c>
      <c r="F115">
        <v>10</v>
      </c>
      <c r="G115" t="s">
        <v>27</v>
      </c>
      <c r="H115" t="s">
        <v>23</v>
      </c>
      <c r="I115" t="s">
        <v>311</v>
      </c>
      <c r="J115" t="s">
        <v>19</v>
      </c>
      <c r="K115">
        <v>20</v>
      </c>
      <c r="L115">
        <v>12</v>
      </c>
      <c r="M115">
        <v>18</v>
      </c>
      <c r="N115" t="str">
        <f t="shared" si="1"/>
        <v>Active</v>
      </c>
      <c r="O115" s="22" t="str">
        <f>IF(Tabela1[[#This Row],[Plan Status]]="Inactive","Inactive","Active")</f>
        <v>Active</v>
      </c>
    </row>
    <row r="116" spans="1:15" ht="30" customHeight="1" x14ac:dyDescent="0.25">
      <c r="A116">
        <v>3345</v>
      </c>
      <c r="B116" t="s">
        <v>143</v>
      </c>
      <c r="C116" t="s">
        <v>22</v>
      </c>
      <c r="D116" s="10">
        <v>45462</v>
      </c>
      <c r="E116" t="s">
        <v>23</v>
      </c>
      <c r="F116">
        <v>5</v>
      </c>
      <c r="G116" t="s">
        <v>20</v>
      </c>
      <c r="H116" t="s">
        <v>23</v>
      </c>
      <c r="I116" t="s">
        <v>311</v>
      </c>
      <c r="J116" t="s">
        <v>23</v>
      </c>
      <c r="K116">
        <v>0</v>
      </c>
      <c r="L116">
        <v>2</v>
      </c>
      <c r="M116">
        <v>3</v>
      </c>
      <c r="N116" t="str">
        <f t="shared" si="1"/>
        <v>Inactive</v>
      </c>
      <c r="O116" s="22" t="str">
        <f>IF(Tabela1[[#This Row],[Plan Status]]="Inactive","Inactive","Active")</f>
        <v>Inactive</v>
      </c>
    </row>
    <row r="117" spans="1:15" ht="30" customHeight="1" x14ac:dyDescent="0.25">
      <c r="A117">
        <v>3346</v>
      </c>
      <c r="B117" t="s">
        <v>144</v>
      </c>
      <c r="C117" t="s">
        <v>18</v>
      </c>
      <c r="D117" s="10">
        <v>45463</v>
      </c>
      <c r="E117" t="s">
        <v>19</v>
      </c>
      <c r="F117">
        <v>15</v>
      </c>
      <c r="G117" t="s">
        <v>24</v>
      </c>
      <c r="H117" t="s">
        <v>19</v>
      </c>
      <c r="I117">
        <v>30</v>
      </c>
      <c r="J117" t="s">
        <v>19</v>
      </c>
      <c r="K117">
        <v>20</v>
      </c>
      <c r="L117">
        <v>5</v>
      </c>
      <c r="M117">
        <v>60</v>
      </c>
      <c r="N117" t="str">
        <f t="shared" si="1"/>
        <v>Active</v>
      </c>
      <c r="O117" s="22" t="str">
        <f>IF(Tabela1[[#This Row],[Plan Status]]="Inactive","Inactive","Active")</f>
        <v>Active</v>
      </c>
    </row>
    <row r="118" spans="1:15" ht="30" customHeight="1" x14ac:dyDescent="0.25">
      <c r="A118">
        <v>3347</v>
      </c>
      <c r="B118" t="s">
        <v>145</v>
      </c>
      <c r="C118" t="s">
        <v>26</v>
      </c>
      <c r="D118" s="10">
        <v>45464</v>
      </c>
      <c r="E118" t="s">
        <v>23</v>
      </c>
      <c r="F118">
        <v>10</v>
      </c>
      <c r="G118" t="s">
        <v>20</v>
      </c>
      <c r="H118" t="s">
        <v>23</v>
      </c>
      <c r="I118" t="s">
        <v>311</v>
      </c>
      <c r="J118" t="s">
        <v>19</v>
      </c>
      <c r="K118">
        <v>20</v>
      </c>
      <c r="L118">
        <v>10</v>
      </c>
      <c r="M118">
        <v>20</v>
      </c>
      <c r="N118" t="str">
        <f t="shared" si="1"/>
        <v>Inactive</v>
      </c>
      <c r="O118" s="22" t="str">
        <f>IF(Tabela1[[#This Row],[Plan Status]]="Inactive","Inactive","Active")</f>
        <v>Inactive</v>
      </c>
    </row>
    <row r="119" spans="1:15" ht="30" customHeight="1" x14ac:dyDescent="0.25">
      <c r="A119">
        <v>3348</v>
      </c>
      <c r="B119" t="s">
        <v>146</v>
      </c>
      <c r="C119" t="s">
        <v>22</v>
      </c>
      <c r="D119" s="10">
        <v>45465</v>
      </c>
      <c r="E119" t="s">
        <v>19</v>
      </c>
      <c r="F119">
        <v>5</v>
      </c>
      <c r="G119" t="s">
        <v>27</v>
      </c>
      <c r="H119" t="s">
        <v>23</v>
      </c>
      <c r="I119" t="s">
        <v>311</v>
      </c>
      <c r="J119" t="s">
        <v>23</v>
      </c>
      <c r="K119">
        <v>0</v>
      </c>
      <c r="L119">
        <v>0</v>
      </c>
      <c r="M119">
        <v>5</v>
      </c>
      <c r="N119" t="str">
        <f t="shared" si="1"/>
        <v>Active</v>
      </c>
      <c r="O119" s="22" t="str">
        <f>IF(Tabela1[[#This Row],[Plan Status]]="Inactive","Inactive","Active")</f>
        <v>Active</v>
      </c>
    </row>
    <row r="120" spans="1:15" ht="30" customHeight="1" x14ac:dyDescent="0.25">
      <c r="A120">
        <v>3349</v>
      </c>
      <c r="B120" t="s">
        <v>122</v>
      </c>
      <c r="C120" t="s">
        <v>18</v>
      </c>
      <c r="D120" s="10">
        <v>45466</v>
      </c>
      <c r="E120" t="s">
        <v>23</v>
      </c>
      <c r="F120">
        <v>15</v>
      </c>
      <c r="G120" t="s">
        <v>20</v>
      </c>
      <c r="H120" t="s">
        <v>19</v>
      </c>
      <c r="I120">
        <v>30</v>
      </c>
      <c r="J120" t="s">
        <v>19</v>
      </c>
      <c r="K120">
        <v>20</v>
      </c>
      <c r="L120">
        <v>3</v>
      </c>
      <c r="M120">
        <v>62</v>
      </c>
      <c r="N120" t="str">
        <f t="shared" si="1"/>
        <v>Inactive</v>
      </c>
      <c r="O120" s="22" t="str">
        <f>IF(Tabela1[[#This Row],[Plan Status]]="Inactive","Inactive","Active")</f>
        <v>Inactive</v>
      </c>
    </row>
    <row r="121" spans="1:15" ht="30" customHeight="1" x14ac:dyDescent="0.25">
      <c r="A121">
        <v>3350</v>
      </c>
      <c r="B121" t="s">
        <v>147</v>
      </c>
      <c r="C121" t="s">
        <v>26</v>
      </c>
      <c r="D121" s="10">
        <v>45467</v>
      </c>
      <c r="E121" t="s">
        <v>19</v>
      </c>
      <c r="F121">
        <v>10</v>
      </c>
      <c r="G121" t="s">
        <v>24</v>
      </c>
      <c r="H121" t="s">
        <v>23</v>
      </c>
      <c r="I121" t="s">
        <v>311</v>
      </c>
      <c r="J121" t="s">
        <v>19</v>
      </c>
      <c r="K121">
        <v>20</v>
      </c>
      <c r="L121">
        <v>15</v>
      </c>
      <c r="M121">
        <v>15</v>
      </c>
      <c r="N121" t="str">
        <f t="shared" si="1"/>
        <v>Active</v>
      </c>
      <c r="O121" s="22" t="str">
        <f>IF(Tabela1[[#This Row],[Plan Status]]="Inactive","Inactive","Active")</f>
        <v>Active</v>
      </c>
    </row>
    <row r="122" spans="1:15" ht="30" customHeight="1" x14ac:dyDescent="0.25">
      <c r="A122">
        <v>3351</v>
      </c>
      <c r="B122" t="s">
        <v>148</v>
      </c>
      <c r="C122" t="s">
        <v>22</v>
      </c>
      <c r="D122" s="10">
        <v>45468</v>
      </c>
      <c r="E122" t="s">
        <v>23</v>
      </c>
      <c r="F122">
        <v>5</v>
      </c>
      <c r="G122" t="s">
        <v>20</v>
      </c>
      <c r="H122" t="s">
        <v>23</v>
      </c>
      <c r="I122" t="s">
        <v>311</v>
      </c>
      <c r="J122" t="s">
        <v>23</v>
      </c>
      <c r="K122">
        <v>0</v>
      </c>
      <c r="L122">
        <v>1</v>
      </c>
      <c r="M122">
        <v>4</v>
      </c>
      <c r="N122" t="str">
        <f t="shared" si="1"/>
        <v>Inactive</v>
      </c>
      <c r="O122" s="22" t="str">
        <f>IF(Tabela1[[#This Row],[Plan Status]]="Inactive","Inactive","Active")</f>
        <v>Inactive</v>
      </c>
    </row>
    <row r="123" spans="1:15" ht="30" customHeight="1" x14ac:dyDescent="0.25">
      <c r="A123">
        <v>3352</v>
      </c>
      <c r="B123" t="s">
        <v>149</v>
      </c>
      <c r="C123" t="s">
        <v>18</v>
      </c>
      <c r="D123" s="10">
        <v>45469</v>
      </c>
      <c r="E123" t="s">
        <v>19</v>
      </c>
      <c r="F123">
        <v>15</v>
      </c>
      <c r="G123" t="s">
        <v>27</v>
      </c>
      <c r="H123" t="s">
        <v>19</v>
      </c>
      <c r="I123">
        <v>30</v>
      </c>
      <c r="J123" t="s">
        <v>19</v>
      </c>
      <c r="K123">
        <v>20</v>
      </c>
      <c r="L123">
        <v>7</v>
      </c>
      <c r="M123">
        <v>58</v>
      </c>
      <c r="N123" t="str">
        <f t="shared" si="1"/>
        <v>Active</v>
      </c>
      <c r="O123" s="22" t="str">
        <f>IF(Tabela1[[#This Row],[Plan Status]]="Inactive","Inactive","Active")</f>
        <v>Active</v>
      </c>
    </row>
    <row r="124" spans="1:15" ht="30" customHeight="1" x14ac:dyDescent="0.25">
      <c r="A124">
        <v>3353</v>
      </c>
      <c r="B124" t="s">
        <v>150</v>
      </c>
      <c r="C124" t="s">
        <v>26</v>
      </c>
      <c r="D124" s="10">
        <v>45470</v>
      </c>
      <c r="E124" t="s">
        <v>23</v>
      </c>
      <c r="F124">
        <v>10</v>
      </c>
      <c r="G124" t="s">
        <v>20</v>
      </c>
      <c r="H124" t="s">
        <v>23</v>
      </c>
      <c r="I124" t="s">
        <v>311</v>
      </c>
      <c r="J124" t="s">
        <v>19</v>
      </c>
      <c r="K124">
        <v>20</v>
      </c>
      <c r="L124">
        <v>10</v>
      </c>
      <c r="M124">
        <v>20</v>
      </c>
      <c r="N124" t="str">
        <f t="shared" si="1"/>
        <v>Inactive</v>
      </c>
      <c r="O124" s="22" t="str">
        <f>IF(Tabela1[[#This Row],[Plan Status]]="Inactive","Inactive","Active")</f>
        <v>Inactive</v>
      </c>
    </row>
    <row r="125" spans="1:15" ht="30" customHeight="1" x14ac:dyDescent="0.25">
      <c r="A125">
        <v>3354</v>
      </c>
      <c r="B125" t="s">
        <v>151</v>
      </c>
      <c r="C125" t="s">
        <v>22</v>
      </c>
      <c r="D125" s="10">
        <v>45471</v>
      </c>
      <c r="E125" t="s">
        <v>19</v>
      </c>
      <c r="F125">
        <v>5</v>
      </c>
      <c r="G125" t="s">
        <v>24</v>
      </c>
      <c r="H125" t="s">
        <v>23</v>
      </c>
      <c r="I125" t="s">
        <v>311</v>
      </c>
      <c r="J125" t="s">
        <v>23</v>
      </c>
      <c r="K125">
        <v>0</v>
      </c>
      <c r="L125">
        <v>0</v>
      </c>
      <c r="M125">
        <v>5</v>
      </c>
      <c r="N125" t="str">
        <f t="shared" si="1"/>
        <v>Active</v>
      </c>
      <c r="O125" s="22" t="str">
        <f>IF(Tabela1[[#This Row],[Plan Status]]="Inactive","Inactive","Active")</f>
        <v>Active</v>
      </c>
    </row>
    <row r="126" spans="1:15" ht="30" customHeight="1" x14ac:dyDescent="0.25">
      <c r="A126">
        <v>3355</v>
      </c>
      <c r="B126" t="s">
        <v>152</v>
      </c>
      <c r="C126" t="s">
        <v>18</v>
      </c>
      <c r="D126" s="10">
        <v>45472</v>
      </c>
      <c r="E126" t="s">
        <v>23</v>
      </c>
      <c r="F126">
        <v>15</v>
      </c>
      <c r="G126" t="s">
        <v>20</v>
      </c>
      <c r="H126" t="s">
        <v>19</v>
      </c>
      <c r="I126">
        <v>30</v>
      </c>
      <c r="J126" t="s">
        <v>19</v>
      </c>
      <c r="K126">
        <v>20</v>
      </c>
      <c r="L126">
        <v>20</v>
      </c>
      <c r="M126">
        <v>45</v>
      </c>
      <c r="N126" t="str">
        <f t="shared" si="1"/>
        <v>Inactive</v>
      </c>
      <c r="O126" s="22" t="str">
        <f>IF(Tabela1[[#This Row],[Plan Status]]="Inactive","Inactive","Active")</f>
        <v>Inactive</v>
      </c>
    </row>
    <row r="127" spans="1:15" ht="30" customHeight="1" x14ac:dyDescent="0.25">
      <c r="A127">
        <v>3356</v>
      </c>
      <c r="B127" t="s">
        <v>153</v>
      </c>
      <c r="C127" t="s">
        <v>26</v>
      </c>
      <c r="D127" s="10">
        <v>45473</v>
      </c>
      <c r="E127" t="s">
        <v>19</v>
      </c>
      <c r="F127">
        <v>10</v>
      </c>
      <c r="G127" t="s">
        <v>27</v>
      </c>
      <c r="H127" t="s">
        <v>23</v>
      </c>
      <c r="I127" t="s">
        <v>311</v>
      </c>
      <c r="J127" t="s">
        <v>19</v>
      </c>
      <c r="K127">
        <v>20</v>
      </c>
      <c r="L127">
        <v>15</v>
      </c>
      <c r="M127">
        <v>15</v>
      </c>
      <c r="N127" t="str">
        <f t="shared" si="1"/>
        <v>Active</v>
      </c>
      <c r="O127" s="22" t="str">
        <f>IF(Tabela1[[#This Row],[Plan Status]]="Inactive","Inactive","Active")</f>
        <v>Active</v>
      </c>
    </row>
    <row r="128" spans="1:15" ht="30" customHeight="1" x14ac:dyDescent="0.25">
      <c r="A128">
        <v>3357</v>
      </c>
      <c r="B128" t="s">
        <v>154</v>
      </c>
      <c r="C128" t="s">
        <v>22</v>
      </c>
      <c r="D128" s="10">
        <v>45474</v>
      </c>
      <c r="E128" t="s">
        <v>23</v>
      </c>
      <c r="F128">
        <v>5</v>
      </c>
      <c r="G128" t="s">
        <v>20</v>
      </c>
      <c r="H128" t="s">
        <v>23</v>
      </c>
      <c r="I128" t="s">
        <v>311</v>
      </c>
      <c r="J128" t="s">
        <v>23</v>
      </c>
      <c r="K128">
        <v>0</v>
      </c>
      <c r="L128">
        <v>1</v>
      </c>
      <c r="M128">
        <v>4</v>
      </c>
      <c r="N128" t="str">
        <f t="shared" si="1"/>
        <v>Inactive</v>
      </c>
      <c r="O128" s="22" t="str">
        <f>IF(Tabela1[[#This Row],[Plan Status]]="Inactive","Inactive","Active")</f>
        <v>Inactive</v>
      </c>
    </row>
    <row r="129" spans="1:15" ht="30" customHeight="1" x14ac:dyDescent="0.25">
      <c r="A129">
        <v>3358</v>
      </c>
      <c r="B129" t="s">
        <v>155</v>
      </c>
      <c r="C129" t="s">
        <v>18</v>
      </c>
      <c r="D129" s="10">
        <v>45475</v>
      </c>
      <c r="E129" t="s">
        <v>19</v>
      </c>
      <c r="F129">
        <v>15</v>
      </c>
      <c r="G129" t="s">
        <v>24</v>
      </c>
      <c r="H129" t="s">
        <v>19</v>
      </c>
      <c r="I129">
        <v>30</v>
      </c>
      <c r="J129" t="s">
        <v>19</v>
      </c>
      <c r="K129">
        <v>20</v>
      </c>
      <c r="L129">
        <v>3</v>
      </c>
      <c r="M129">
        <v>62</v>
      </c>
      <c r="N129" t="str">
        <f t="shared" si="1"/>
        <v>Active</v>
      </c>
      <c r="O129" s="22" t="str">
        <f>IF(Tabela1[[#This Row],[Plan Status]]="Inactive","Inactive","Active")</f>
        <v>Active</v>
      </c>
    </row>
    <row r="130" spans="1:15" ht="30" customHeight="1" x14ac:dyDescent="0.25">
      <c r="A130">
        <v>3359</v>
      </c>
      <c r="B130" t="s">
        <v>156</v>
      </c>
      <c r="C130" t="s">
        <v>26</v>
      </c>
      <c r="D130" s="10">
        <v>45476</v>
      </c>
      <c r="E130" t="s">
        <v>23</v>
      </c>
      <c r="F130">
        <v>10</v>
      </c>
      <c r="G130" t="s">
        <v>20</v>
      </c>
      <c r="H130" t="s">
        <v>23</v>
      </c>
      <c r="I130" t="s">
        <v>311</v>
      </c>
      <c r="J130" t="s">
        <v>19</v>
      </c>
      <c r="K130">
        <v>20</v>
      </c>
      <c r="L130">
        <v>10</v>
      </c>
      <c r="M130">
        <v>20</v>
      </c>
      <c r="N130" t="str">
        <f t="shared" si="1"/>
        <v>Inactive</v>
      </c>
      <c r="O130" s="22" t="str">
        <f>IF(Tabela1[[#This Row],[Plan Status]]="Inactive","Inactive","Active")</f>
        <v>Inactive</v>
      </c>
    </row>
    <row r="131" spans="1:15" ht="30" customHeight="1" x14ac:dyDescent="0.25">
      <c r="A131">
        <v>3360</v>
      </c>
      <c r="B131" t="s">
        <v>157</v>
      </c>
      <c r="C131" t="s">
        <v>22</v>
      </c>
      <c r="D131" s="10">
        <v>45477</v>
      </c>
      <c r="E131" t="s">
        <v>19</v>
      </c>
      <c r="F131">
        <v>5</v>
      </c>
      <c r="G131" t="s">
        <v>27</v>
      </c>
      <c r="H131" t="s">
        <v>23</v>
      </c>
      <c r="I131" t="s">
        <v>311</v>
      </c>
      <c r="J131" t="s">
        <v>23</v>
      </c>
      <c r="K131">
        <v>0</v>
      </c>
      <c r="L131">
        <v>0</v>
      </c>
      <c r="M131">
        <v>5</v>
      </c>
      <c r="N131" t="str">
        <f t="shared" ref="N131:N194" si="2">IF(E131="Yes",
    "Active",
    IF(D131+IF(G131="Monthly",30, IF(G131="Quarterly",120, IF(G131="Annual",365))) &lt; DATE(2025,3,20),
       "Inactive",
       IF(D131+IF(G131="Monthly",30, IF(G131="Quarterly",120, IF(G131="Annual",365))) - DATE(2025,3,20) &lt;= 7,
           "Active - less than 7 days",
           IF(D131+IF(G131="Monthly",30, IF(G131="Quarterly",120, IF(G131="Annual",365))) - DATE(2025,3,20) &lt;= 15,
               "Active - less than 15 days",
               IF(D131+IF(G131="Monthly",30, IF(G131="Quarterly",120, IF(G131="Annual",365))) - DATE(2025,3,20) &lt;= 30,
                   "Active - less than 30 days",
                   "Active"
               )
           )
       )
    )
)</f>
        <v>Active</v>
      </c>
      <c r="O131" s="22" t="str">
        <f>IF(Tabela1[[#This Row],[Plan Status]]="Inactive","Inactive","Active")</f>
        <v>Active</v>
      </c>
    </row>
    <row r="132" spans="1:15" ht="30" customHeight="1" x14ac:dyDescent="0.25">
      <c r="A132">
        <v>3361</v>
      </c>
      <c r="B132" t="s">
        <v>158</v>
      </c>
      <c r="C132" t="s">
        <v>18</v>
      </c>
      <c r="D132" s="10">
        <v>45478</v>
      </c>
      <c r="E132" t="s">
        <v>23</v>
      </c>
      <c r="F132">
        <v>15</v>
      </c>
      <c r="G132" t="s">
        <v>20</v>
      </c>
      <c r="H132" t="s">
        <v>19</v>
      </c>
      <c r="I132">
        <v>30</v>
      </c>
      <c r="J132" t="s">
        <v>19</v>
      </c>
      <c r="K132">
        <v>20</v>
      </c>
      <c r="L132">
        <v>15</v>
      </c>
      <c r="M132">
        <v>50</v>
      </c>
      <c r="N132" t="str">
        <f t="shared" si="2"/>
        <v>Inactive</v>
      </c>
      <c r="O132" s="22" t="str">
        <f>IF(Tabela1[[#This Row],[Plan Status]]="Inactive","Inactive","Active")</f>
        <v>Inactive</v>
      </c>
    </row>
    <row r="133" spans="1:15" ht="30" customHeight="1" x14ac:dyDescent="0.25">
      <c r="A133">
        <v>3362</v>
      </c>
      <c r="B133" t="s">
        <v>159</v>
      </c>
      <c r="C133" t="s">
        <v>26</v>
      </c>
      <c r="D133" s="10">
        <v>45479</v>
      </c>
      <c r="E133" t="s">
        <v>19</v>
      </c>
      <c r="F133">
        <v>10</v>
      </c>
      <c r="G133" t="s">
        <v>24</v>
      </c>
      <c r="H133" t="s">
        <v>23</v>
      </c>
      <c r="I133" t="s">
        <v>311</v>
      </c>
      <c r="J133" t="s">
        <v>19</v>
      </c>
      <c r="K133">
        <v>20</v>
      </c>
      <c r="L133">
        <v>15</v>
      </c>
      <c r="M133">
        <v>15</v>
      </c>
      <c r="N133" t="str">
        <f t="shared" si="2"/>
        <v>Active</v>
      </c>
      <c r="O133" s="22" t="str">
        <f>IF(Tabela1[[#This Row],[Plan Status]]="Inactive","Inactive","Active")</f>
        <v>Active</v>
      </c>
    </row>
    <row r="134" spans="1:15" ht="30" customHeight="1" x14ac:dyDescent="0.25">
      <c r="A134">
        <v>3363</v>
      </c>
      <c r="B134" t="s">
        <v>160</v>
      </c>
      <c r="C134" t="s">
        <v>22</v>
      </c>
      <c r="D134" s="10">
        <v>45480</v>
      </c>
      <c r="E134" t="s">
        <v>23</v>
      </c>
      <c r="F134">
        <v>5</v>
      </c>
      <c r="G134" t="s">
        <v>20</v>
      </c>
      <c r="H134" t="s">
        <v>23</v>
      </c>
      <c r="I134" t="s">
        <v>311</v>
      </c>
      <c r="J134" t="s">
        <v>23</v>
      </c>
      <c r="K134">
        <v>0</v>
      </c>
      <c r="L134">
        <v>1</v>
      </c>
      <c r="M134">
        <v>4</v>
      </c>
      <c r="N134" t="str">
        <f t="shared" si="2"/>
        <v>Inactive</v>
      </c>
      <c r="O134" s="22" t="str">
        <f>IF(Tabela1[[#This Row],[Plan Status]]="Inactive","Inactive","Active")</f>
        <v>Inactive</v>
      </c>
    </row>
    <row r="135" spans="1:15" ht="30" customHeight="1" x14ac:dyDescent="0.25">
      <c r="A135">
        <v>3364</v>
      </c>
      <c r="B135" t="s">
        <v>161</v>
      </c>
      <c r="C135" t="s">
        <v>18</v>
      </c>
      <c r="D135" s="10">
        <v>45481</v>
      </c>
      <c r="E135" t="s">
        <v>19</v>
      </c>
      <c r="F135">
        <v>15</v>
      </c>
      <c r="G135" t="s">
        <v>27</v>
      </c>
      <c r="H135" t="s">
        <v>19</v>
      </c>
      <c r="I135">
        <v>30</v>
      </c>
      <c r="J135" t="s">
        <v>19</v>
      </c>
      <c r="K135">
        <v>20</v>
      </c>
      <c r="L135">
        <v>7</v>
      </c>
      <c r="M135">
        <v>58</v>
      </c>
      <c r="N135" t="str">
        <f t="shared" si="2"/>
        <v>Active</v>
      </c>
      <c r="O135" s="22" t="str">
        <f>IF(Tabela1[[#This Row],[Plan Status]]="Inactive","Inactive","Active")</f>
        <v>Active</v>
      </c>
    </row>
    <row r="136" spans="1:15" ht="30" customHeight="1" x14ac:dyDescent="0.25">
      <c r="A136">
        <v>3365</v>
      </c>
      <c r="B136" t="s">
        <v>162</v>
      </c>
      <c r="C136" t="s">
        <v>26</v>
      </c>
      <c r="D136" s="10">
        <v>45482</v>
      </c>
      <c r="E136" t="s">
        <v>23</v>
      </c>
      <c r="F136">
        <v>10</v>
      </c>
      <c r="G136" t="s">
        <v>20</v>
      </c>
      <c r="H136" t="s">
        <v>23</v>
      </c>
      <c r="I136" t="s">
        <v>311</v>
      </c>
      <c r="J136" t="s">
        <v>19</v>
      </c>
      <c r="K136">
        <v>20</v>
      </c>
      <c r="L136">
        <v>10</v>
      </c>
      <c r="M136">
        <v>20</v>
      </c>
      <c r="N136" t="str">
        <f t="shared" si="2"/>
        <v>Inactive</v>
      </c>
      <c r="O136" s="22" t="str">
        <f>IF(Tabela1[[#This Row],[Plan Status]]="Inactive","Inactive","Active")</f>
        <v>Inactive</v>
      </c>
    </row>
    <row r="137" spans="1:15" ht="30" customHeight="1" x14ac:dyDescent="0.25">
      <c r="A137">
        <v>3366</v>
      </c>
      <c r="B137" t="s">
        <v>163</v>
      </c>
      <c r="C137" t="s">
        <v>22</v>
      </c>
      <c r="D137" s="10">
        <v>45483</v>
      </c>
      <c r="E137" t="s">
        <v>19</v>
      </c>
      <c r="F137">
        <v>5</v>
      </c>
      <c r="G137" t="s">
        <v>20</v>
      </c>
      <c r="H137" t="s">
        <v>23</v>
      </c>
      <c r="I137" t="s">
        <v>311</v>
      </c>
      <c r="J137" t="s">
        <v>23</v>
      </c>
      <c r="K137">
        <v>0</v>
      </c>
      <c r="L137">
        <v>0</v>
      </c>
      <c r="M137">
        <v>5</v>
      </c>
      <c r="N137" t="str">
        <f t="shared" si="2"/>
        <v>Active</v>
      </c>
      <c r="O137" s="22" t="str">
        <f>IF(Tabela1[[#This Row],[Plan Status]]="Inactive","Inactive","Active")</f>
        <v>Active</v>
      </c>
    </row>
    <row r="138" spans="1:15" ht="30" customHeight="1" x14ac:dyDescent="0.25">
      <c r="A138">
        <v>3367</v>
      </c>
      <c r="B138" t="s">
        <v>164</v>
      </c>
      <c r="C138" t="s">
        <v>18</v>
      </c>
      <c r="D138" s="10">
        <v>45484</v>
      </c>
      <c r="E138" t="s">
        <v>23</v>
      </c>
      <c r="F138">
        <v>15</v>
      </c>
      <c r="G138" t="s">
        <v>27</v>
      </c>
      <c r="H138" t="s">
        <v>19</v>
      </c>
      <c r="I138">
        <v>30</v>
      </c>
      <c r="J138" t="s">
        <v>19</v>
      </c>
      <c r="K138">
        <v>20</v>
      </c>
      <c r="L138">
        <v>7</v>
      </c>
      <c r="M138">
        <v>58</v>
      </c>
      <c r="N138" t="str">
        <f t="shared" si="2"/>
        <v>Inactive</v>
      </c>
      <c r="O138" s="22" t="str">
        <f>IF(Tabela1[[#This Row],[Plan Status]]="Inactive","Inactive","Active")</f>
        <v>Inactive</v>
      </c>
    </row>
    <row r="139" spans="1:15" ht="30" customHeight="1" x14ac:dyDescent="0.25">
      <c r="A139">
        <v>3368</v>
      </c>
      <c r="B139" t="s">
        <v>165</v>
      </c>
      <c r="C139" t="s">
        <v>26</v>
      </c>
      <c r="D139" s="10">
        <v>45485</v>
      </c>
      <c r="E139" t="s">
        <v>19</v>
      </c>
      <c r="F139">
        <v>10</v>
      </c>
      <c r="G139" t="s">
        <v>24</v>
      </c>
      <c r="H139" t="s">
        <v>23</v>
      </c>
      <c r="I139" t="s">
        <v>311</v>
      </c>
      <c r="J139" t="s">
        <v>19</v>
      </c>
      <c r="K139">
        <v>20</v>
      </c>
      <c r="L139">
        <v>10</v>
      </c>
      <c r="M139">
        <v>20</v>
      </c>
      <c r="N139" t="str">
        <f t="shared" si="2"/>
        <v>Active</v>
      </c>
      <c r="O139" s="22" t="str">
        <f>IF(Tabela1[[#This Row],[Plan Status]]="Inactive","Inactive","Active")</f>
        <v>Active</v>
      </c>
    </row>
    <row r="140" spans="1:15" ht="30" customHeight="1" x14ac:dyDescent="0.25">
      <c r="A140">
        <v>3369</v>
      </c>
      <c r="B140" t="s">
        <v>166</v>
      </c>
      <c r="C140" t="s">
        <v>22</v>
      </c>
      <c r="D140" s="10">
        <v>45486</v>
      </c>
      <c r="E140" t="s">
        <v>23</v>
      </c>
      <c r="F140">
        <v>5</v>
      </c>
      <c r="G140" t="s">
        <v>27</v>
      </c>
      <c r="H140" t="s">
        <v>23</v>
      </c>
      <c r="I140" t="s">
        <v>311</v>
      </c>
      <c r="J140" t="s">
        <v>23</v>
      </c>
      <c r="K140">
        <v>0</v>
      </c>
      <c r="L140">
        <v>1</v>
      </c>
      <c r="M140">
        <v>4</v>
      </c>
      <c r="N140" t="str">
        <f t="shared" si="2"/>
        <v>Inactive</v>
      </c>
      <c r="O140" s="22" t="str">
        <f>IF(Tabela1[[#This Row],[Plan Status]]="Inactive","Inactive","Active")</f>
        <v>Inactive</v>
      </c>
    </row>
    <row r="141" spans="1:15" ht="30" customHeight="1" x14ac:dyDescent="0.25">
      <c r="A141">
        <v>3370</v>
      </c>
      <c r="B141" t="s">
        <v>167</v>
      </c>
      <c r="C141" t="s">
        <v>18</v>
      </c>
      <c r="D141" s="10">
        <v>45487</v>
      </c>
      <c r="E141" t="s">
        <v>19</v>
      </c>
      <c r="F141">
        <v>15</v>
      </c>
      <c r="G141" t="s">
        <v>20</v>
      </c>
      <c r="H141" t="s">
        <v>19</v>
      </c>
      <c r="I141">
        <v>30</v>
      </c>
      <c r="J141" t="s">
        <v>19</v>
      </c>
      <c r="K141">
        <v>20</v>
      </c>
      <c r="L141">
        <v>15</v>
      </c>
      <c r="M141">
        <v>50</v>
      </c>
      <c r="N141" t="str">
        <f t="shared" si="2"/>
        <v>Active</v>
      </c>
      <c r="O141" s="22" t="str">
        <f>IF(Tabela1[[#This Row],[Plan Status]]="Inactive","Inactive","Active")</f>
        <v>Active</v>
      </c>
    </row>
    <row r="142" spans="1:15" ht="30" customHeight="1" x14ac:dyDescent="0.25">
      <c r="A142">
        <v>3371</v>
      </c>
      <c r="B142" t="s">
        <v>168</v>
      </c>
      <c r="C142" t="s">
        <v>26</v>
      </c>
      <c r="D142" s="10">
        <v>45488</v>
      </c>
      <c r="E142" t="s">
        <v>23</v>
      </c>
      <c r="F142">
        <v>10</v>
      </c>
      <c r="G142" t="s">
        <v>20</v>
      </c>
      <c r="H142" t="s">
        <v>23</v>
      </c>
      <c r="I142" t="s">
        <v>311</v>
      </c>
      <c r="J142" t="s">
        <v>19</v>
      </c>
      <c r="K142">
        <v>20</v>
      </c>
      <c r="L142">
        <v>5</v>
      </c>
      <c r="M142">
        <v>25</v>
      </c>
      <c r="N142" t="str">
        <f t="shared" si="2"/>
        <v>Inactive</v>
      </c>
      <c r="O142" s="22" t="str">
        <f>IF(Tabela1[[#This Row],[Plan Status]]="Inactive","Inactive","Active")</f>
        <v>Inactive</v>
      </c>
    </row>
    <row r="143" spans="1:15" ht="30" customHeight="1" x14ac:dyDescent="0.25">
      <c r="A143">
        <v>3372</v>
      </c>
      <c r="B143" t="s">
        <v>169</v>
      </c>
      <c r="C143" t="s">
        <v>22</v>
      </c>
      <c r="D143" s="10">
        <v>45489</v>
      </c>
      <c r="E143" t="s">
        <v>19</v>
      </c>
      <c r="F143">
        <v>5</v>
      </c>
      <c r="G143" t="s">
        <v>24</v>
      </c>
      <c r="H143" t="s">
        <v>23</v>
      </c>
      <c r="I143" t="s">
        <v>311</v>
      </c>
      <c r="J143" t="s">
        <v>23</v>
      </c>
      <c r="K143">
        <v>0</v>
      </c>
      <c r="L143">
        <v>0</v>
      </c>
      <c r="M143">
        <v>5</v>
      </c>
      <c r="N143" t="str">
        <f t="shared" si="2"/>
        <v>Active</v>
      </c>
      <c r="O143" s="22" t="str">
        <f>IF(Tabela1[[#This Row],[Plan Status]]="Inactive","Inactive","Active")</f>
        <v>Active</v>
      </c>
    </row>
    <row r="144" spans="1:15" ht="30" customHeight="1" x14ac:dyDescent="0.25">
      <c r="A144">
        <v>3373</v>
      </c>
      <c r="B144" t="s">
        <v>170</v>
      </c>
      <c r="C144" t="s">
        <v>18</v>
      </c>
      <c r="D144" s="10">
        <v>45490</v>
      </c>
      <c r="E144" t="s">
        <v>23</v>
      </c>
      <c r="F144">
        <v>15</v>
      </c>
      <c r="G144" t="s">
        <v>27</v>
      </c>
      <c r="H144" t="s">
        <v>19</v>
      </c>
      <c r="I144">
        <v>30</v>
      </c>
      <c r="J144" t="s">
        <v>19</v>
      </c>
      <c r="K144">
        <v>20</v>
      </c>
      <c r="L144">
        <v>20</v>
      </c>
      <c r="M144">
        <v>45</v>
      </c>
      <c r="N144" t="str">
        <f t="shared" si="2"/>
        <v>Inactive</v>
      </c>
      <c r="O144" s="22" t="str">
        <f>IF(Tabela1[[#This Row],[Plan Status]]="Inactive","Inactive","Active")</f>
        <v>Inactive</v>
      </c>
    </row>
    <row r="145" spans="1:15" ht="30" customHeight="1" x14ac:dyDescent="0.25">
      <c r="A145">
        <v>3374</v>
      </c>
      <c r="B145" t="s">
        <v>171</v>
      </c>
      <c r="C145" t="s">
        <v>26</v>
      </c>
      <c r="D145" s="10">
        <v>45491</v>
      </c>
      <c r="E145" t="s">
        <v>19</v>
      </c>
      <c r="F145">
        <v>10</v>
      </c>
      <c r="G145" t="s">
        <v>27</v>
      </c>
      <c r="H145" t="s">
        <v>23</v>
      </c>
      <c r="I145" t="s">
        <v>311</v>
      </c>
      <c r="J145" t="s">
        <v>19</v>
      </c>
      <c r="K145">
        <v>20</v>
      </c>
      <c r="L145">
        <v>12</v>
      </c>
      <c r="M145">
        <v>18</v>
      </c>
      <c r="N145" t="str">
        <f t="shared" si="2"/>
        <v>Active</v>
      </c>
      <c r="O145" s="22" t="str">
        <f>IF(Tabela1[[#This Row],[Plan Status]]="Inactive","Inactive","Active")</f>
        <v>Active</v>
      </c>
    </row>
    <row r="146" spans="1:15" ht="30" customHeight="1" x14ac:dyDescent="0.25">
      <c r="A146">
        <v>3375</v>
      </c>
      <c r="B146" t="s">
        <v>172</v>
      </c>
      <c r="C146" t="s">
        <v>22</v>
      </c>
      <c r="D146" s="10">
        <v>45492</v>
      </c>
      <c r="E146" t="s">
        <v>23</v>
      </c>
      <c r="F146">
        <v>5</v>
      </c>
      <c r="G146" t="s">
        <v>20</v>
      </c>
      <c r="H146" t="s">
        <v>23</v>
      </c>
      <c r="I146" t="s">
        <v>311</v>
      </c>
      <c r="J146" t="s">
        <v>23</v>
      </c>
      <c r="K146">
        <v>0</v>
      </c>
      <c r="L146">
        <v>2</v>
      </c>
      <c r="M146">
        <v>3</v>
      </c>
      <c r="N146" t="str">
        <f t="shared" si="2"/>
        <v>Inactive</v>
      </c>
      <c r="O146" s="22" t="str">
        <f>IF(Tabela1[[#This Row],[Plan Status]]="Inactive","Inactive","Active")</f>
        <v>Inactive</v>
      </c>
    </row>
    <row r="147" spans="1:15" ht="30" customHeight="1" x14ac:dyDescent="0.25">
      <c r="A147">
        <v>3376</v>
      </c>
      <c r="B147" t="s">
        <v>173</v>
      </c>
      <c r="C147" t="s">
        <v>18</v>
      </c>
      <c r="D147" s="10">
        <v>45493</v>
      </c>
      <c r="E147" t="s">
        <v>19</v>
      </c>
      <c r="F147">
        <v>15</v>
      </c>
      <c r="G147" t="s">
        <v>24</v>
      </c>
      <c r="H147" t="s">
        <v>19</v>
      </c>
      <c r="I147">
        <v>30</v>
      </c>
      <c r="J147" t="s">
        <v>19</v>
      </c>
      <c r="K147">
        <v>20</v>
      </c>
      <c r="L147">
        <v>5</v>
      </c>
      <c r="M147">
        <v>60</v>
      </c>
      <c r="N147" t="str">
        <f t="shared" si="2"/>
        <v>Active</v>
      </c>
      <c r="O147" s="22" t="str">
        <f>IF(Tabela1[[#This Row],[Plan Status]]="Inactive","Inactive","Active")</f>
        <v>Active</v>
      </c>
    </row>
    <row r="148" spans="1:15" ht="30" customHeight="1" x14ac:dyDescent="0.25">
      <c r="A148">
        <v>3377</v>
      </c>
      <c r="B148" t="s">
        <v>174</v>
      </c>
      <c r="C148" t="s">
        <v>26</v>
      </c>
      <c r="D148" s="10">
        <v>45494</v>
      </c>
      <c r="E148" t="s">
        <v>23</v>
      </c>
      <c r="F148">
        <v>10</v>
      </c>
      <c r="G148" t="s">
        <v>20</v>
      </c>
      <c r="H148" t="s">
        <v>23</v>
      </c>
      <c r="I148" t="s">
        <v>311</v>
      </c>
      <c r="J148" t="s">
        <v>19</v>
      </c>
      <c r="K148">
        <v>20</v>
      </c>
      <c r="L148">
        <v>10</v>
      </c>
      <c r="M148">
        <v>20</v>
      </c>
      <c r="N148" t="str">
        <f t="shared" si="2"/>
        <v>Inactive</v>
      </c>
      <c r="O148" s="22" t="str">
        <f>IF(Tabela1[[#This Row],[Plan Status]]="Inactive","Inactive","Active")</f>
        <v>Inactive</v>
      </c>
    </row>
    <row r="149" spans="1:15" ht="30" customHeight="1" x14ac:dyDescent="0.25">
      <c r="A149">
        <v>3378</v>
      </c>
      <c r="B149" t="s">
        <v>175</v>
      </c>
      <c r="C149" t="s">
        <v>22</v>
      </c>
      <c r="D149" s="10">
        <v>45495</v>
      </c>
      <c r="E149" t="s">
        <v>19</v>
      </c>
      <c r="F149">
        <v>5</v>
      </c>
      <c r="G149" t="s">
        <v>27</v>
      </c>
      <c r="H149" t="s">
        <v>23</v>
      </c>
      <c r="I149" t="s">
        <v>311</v>
      </c>
      <c r="J149" t="s">
        <v>23</v>
      </c>
      <c r="K149">
        <v>0</v>
      </c>
      <c r="L149">
        <v>0</v>
      </c>
      <c r="M149">
        <v>5</v>
      </c>
      <c r="N149" t="str">
        <f t="shared" si="2"/>
        <v>Active</v>
      </c>
      <c r="O149" s="22" t="str">
        <f>IF(Tabela1[[#This Row],[Plan Status]]="Inactive","Inactive","Active")</f>
        <v>Active</v>
      </c>
    </row>
    <row r="150" spans="1:15" ht="30" customHeight="1" x14ac:dyDescent="0.25">
      <c r="A150">
        <v>3379</v>
      </c>
      <c r="B150" t="s">
        <v>176</v>
      </c>
      <c r="C150" t="s">
        <v>18</v>
      </c>
      <c r="D150" s="10">
        <v>45496</v>
      </c>
      <c r="E150" t="s">
        <v>23</v>
      </c>
      <c r="F150">
        <v>15</v>
      </c>
      <c r="G150" t="s">
        <v>20</v>
      </c>
      <c r="H150" t="s">
        <v>19</v>
      </c>
      <c r="I150">
        <v>30</v>
      </c>
      <c r="J150" t="s">
        <v>19</v>
      </c>
      <c r="K150">
        <v>20</v>
      </c>
      <c r="L150">
        <v>3</v>
      </c>
      <c r="M150">
        <v>62</v>
      </c>
      <c r="N150" t="str">
        <f t="shared" si="2"/>
        <v>Inactive</v>
      </c>
      <c r="O150" s="22" t="str">
        <f>IF(Tabela1[[#This Row],[Plan Status]]="Inactive","Inactive","Active")</f>
        <v>Inactive</v>
      </c>
    </row>
    <row r="151" spans="1:15" ht="30" customHeight="1" x14ac:dyDescent="0.25">
      <c r="A151">
        <v>3380</v>
      </c>
      <c r="B151" t="s">
        <v>177</v>
      </c>
      <c r="C151" t="s">
        <v>26</v>
      </c>
      <c r="D151" s="10">
        <v>45497</v>
      </c>
      <c r="E151" t="s">
        <v>19</v>
      </c>
      <c r="F151">
        <v>10</v>
      </c>
      <c r="G151" t="s">
        <v>24</v>
      </c>
      <c r="H151" t="s">
        <v>23</v>
      </c>
      <c r="I151" t="s">
        <v>311</v>
      </c>
      <c r="J151" t="s">
        <v>19</v>
      </c>
      <c r="K151">
        <v>20</v>
      </c>
      <c r="L151">
        <v>15</v>
      </c>
      <c r="M151">
        <v>15</v>
      </c>
      <c r="N151" t="str">
        <f t="shared" si="2"/>
        <v>Active</v>
      </c>
      <c r="O151" s="22" t="str">
        <f>IF(Tabela1[[#This Row],[Plan Status]]="Inactive","Inactive","Active")</f>
        <v>Active</v>
      </c>
    </row>
    <row r="152" spans="1:15" ht="30" customHeight="1" x14ac:dyDescent="0.25">
      <c r="A152">
        <v>3381</v>
      </c>
      <c r="B152" t="s">
        <v>178</v>
      </c>
      <c r="C152" t="s">
        <v>22</v>
      </c>
      <c r="D152" s="10">
        <v>45498</v>
      </c>
      <c r="E152" t="s">
        <v>23</v>
      </c>
      <c r="F152">
        <v>5</v>
      </c>
      <c r="G152" t="s">
        <v>20</v>
      </c>
      <c r="H152" t="s">
        <v>23</v>
      </c>
      <c r="I152" t="s">
        <v>311</v>
      </c>
      <c r="J152" t="s">
        <v>23</v>
      </c>
      <c r="K152">
        <v>0</v>
      </c>
      <c r="L152">
        <v>1</v>
      </c>
      <c r="M152">
        <v>4</v>
      </c>
      <c r="N152" t="str">
        <f t="shared" si="2"/>
        <v>Inactive</v>
      </c>
      <c r="O152" s="22" t="str">
        <f>IF(Tabela1[[#This Row],[Plan Status]]="Inactive","Inactive","Active")</f>
        <v>Inactive</v>
      </c>
    </row>
    <row r="153" spans="1:15" ht="30" customHeight="1" x14ac:dyDescent="0.25">
      <c r="A153">
        <v>3382</v>
      </c>
      <c r="B153" t="s">
        <v>179</v>
      </c>
      <c r="C153" t="s">
        <v>18</v>
      </c>
      <c r="D153" s="10">
        <v>45499</v>
      </c>
      <c r="E153" t="s">
        <v>19</v>
      </c>
      <c r="F153">
        <v>15</v>
      </c>
      <c r="G153" t="s">
        <v>27</v>
      </c>
      <c r="H153" t="s">
        <v>19</v>
      </c>
      <c r="I153">
        <v>30</v>
      </c>
      <c r="J153" t="s">
        <v>19</v>
      </c>
      <c r="K153">
        <v>20</v>
      </c>
      <c r="L153">
        <v>7</v>
      </c>
      <c r="M153">
        <v>58</v>
      </c>
      <c r="N153" t="str">
        <f t="shared" si="2"/>
        <v>Active</v>
      </c>
      <c r="O153" s="22" t="str">
        <f>IF(Tabela1[[#This Row],[Plan Status]]="Inactive","Inactive","Active")</f>
        <v>Active</v>
      </c>
    </row>
    <row r="154" spans="1:15" ht="30" customHeight="1" x14ac:dyDescent="0.25">
      <c r="A154">
        <v>3383</v>
      </c>
      <c r="B154" t="s">
        <v>180</v>
      </c>
      <c r="C154" t="s">
        <v>26</v>
      </c>
      <c r="D154" s="10">
        <v>45500</v>
      </c>
      <c r="E154" t="s">
        <v>23</v>
      </c>
      <c r="F154">
        <v>10</v>
      </c>
      <c r="G154" t="s">
        <v>20</v>
      </c>
      <c r="H154" t="s">
        <v>23</v>
      </c>
      <c r="I154" t="s">
        <v>311</v>
      </c>
      <c r="J154" t="s">
        <v>19</v>
      </c>
      <c r="K154">
        <v>20</v>
      </c>
      <c r="L154">
        <v>10</v>
      </c>
      <c r="M154">
        <v>20</v>
      </c>
      <c r="N154" t="str">
        <f t="shared" si="2"/>
        <v>Inactive</v>
      </c>
      <c r="O154" s="22" t="str">
        <f>IF(Tabela1[[#This Row],[Plan Status]]="Inactive","Inactive","Active")</f>
        <v>Inactive</v>
      </c>
    </row>
    <row r="155" spans="1:15" ht="30" customHeight="1" x14ac:dyDescent="0.25">
      <c r="A155">
        <v>3384</v>
      </c>
      <c r="B155" t="s">
        <v>181</v>
      </c>
      <c r="C155" t="s">
        <v>22</v>
      </c>
      <c r="D155" s="10">
        <v>45501</v>
      </c>
      <c r="E155" t="s">
        <v>19</v>
      </c>
      <c r="F155">
        <v>5</v>
      </c>
      <c r="G155" t="s">
        <v>24</v>
      </c>
      <c r="H155" t="s">
        <v>23</v>
      </c>
      <c r="I155" t="s">
        <v>311</v>
      </c>
      <c r="J155" t="s">
        <v>23</v>
      </c>
      <c r="K155">
        <v>0</v>
      </c>
      <c r="L155">
        <v>0</v>
      </c>
      <c r="M155">
        <v>5</v>
      </c>
      <c r="N155" t="str">
        <f t="shared" si="2"/>
        <v>Active</v>
      </c>
      <c r="O155" s="22" t="str">
        <f>IF(Tabela1[[#This Row],[Plan Status]]="Inactive","Inactive","Active")</f>
        <v>Active</v>
      </c>
    </row>
    <row r="156" spans="1:15" ht="30" customHeight="1" x14ac:dyDescent="0.25">
      <c r="A156">
        <v>3385</v>
      </c>
      <c r="B156" t="s">
        <v>182</v>
      </c>
      <c r="C156" t="s">
        <v>18</v>
      </c>
      <c r="D156" s="10">
        <v>45502</v>
      </c>
      <c r="E156" t="s">
        <v>23</v>
      </c>
      <c r="F156">
        <v>15</v>
      </c>
      <c r="G156" t="s">
        <v>20</v>
      </c>
      <c r="H156" t="s">
        <v>19</v>
      </c>
      <c r="I156">
        <v>30</v>
      </c>
      <c r="J156" t="s">
        <v>19</v>
      </c>
      <c r="K156">
        <v>20</v>
      </c>
      <c r="L156">
        <v>20</v>
      </c>
      <c r="M156">
        <v>45</v>
      </c>
      <c r="N156" t="str">
        <f t="shared" si="2"/>
        <v>Inactive</v>
      </c>
      <c r="O156" s="22" t="str">
        <f>IF(Tabela1[[#This Row],[Plan Status]]="Inactive","Inactive","Active")</f>
        <v>Inactive</v>
      </c>
    </row>
    <row r="157" spans="1:15" ht="30" customHeight="1" x14ac:dyDescent="0.25">
      <c r="A157">
        <v>3386</v>
      </c>
      <c r="B157" t="s">
        <v>183</v>
      </c>
      <c r="C157" t="s">
        <v>26</v>
      </c>
      <c r="D157" s="10">
        <v>45503</v>
      </c>
      <c r="E157" t="s">
        <v>19</v>
      </c>
      <c r="F157">
        <v>10</v>
      </c>
      <c r="G157" t="s">
        <v>27</v>
      </c>
      <c r="H157" t="s">
        <v>23</v>
      </c>
      <c r="I157" t="s">
        <v>311</v>
      </c>
      <c r="J157" t="s">
        <v>19</v>
      </c>
      <c r="K157">
        <v>20</v>
      </c>
      <c r="L157">
        <v>15</v>
      </c>
      <c r="M157">
        <v>15</v>
      </c>
      <c r="N157" t="str">
        <f t="shared" si="2"/>
        <v>Active</v>
      </c>
      <c r="O157" s="22" t="str">
        <f>IF(Tabela1[[#This Row],[Plan Status]]="Inactive","Inactive","Active")</f>
        <v>Active</v>
      </c>
    </row>
    <row r="158" spans="1:15" ht="30" customHeight="1" x14ac:dyDescent="0.25">
      <c r="A158">
        <v>3387</v>
      </c>
      <c r="B158" t="s">
        <v>184</v>
      </c>
      <c r="C158" t="s">
        <v>22</v>
      </c>
      <c r="D158" s="10">
        <v>45504</v>
      </c>
      <c r="E158" t="s">
        <v>23</v>
      </c>
      <c r="F158">
        <v>5</v>
      </c>
      <c r="G158" t="s">
        <v>20</v>
      </c>
      <c r="H158" t="s">
        <v>23</v>
      </c>
      <c r="I158" t="s">
        <v>311</v>
      </c>
      <c r="J158" t="s">
        <v>23</v>
      </c>
      <c r="K158">
        <v>0</v>
      </c>
      <c r="L158">
        <v>1</v>
      </c>
      <c r="M158">
        <v>4</v>
      </c>
      <c r="N158" t="str">
        <f t="shared" si="2"/>
        <v>Inactive</v>
      </c>
      <c r="O158" s="22" t="str">
        <f>IF(Tabela1[[#This Row],[Plan Status]]="Inactive","Inactive","Active")</f>
        <v>Inactive</v>
      </c>
    </row>
    <row r="159" spans="1:15" ht="30" customHeight="1" x14ac:dyDescent="0.25">
      <c r="A159">
        <v>3388</v>
      </c>
      <c r="B159" t="s">
        <v>185</v>
      </c>
      <c r="C159" t="s">
        <v>18</v>
      </c>
      <c r="D159" s="10">
        <v>45505</v>
      </c>
      <c r="E159" t="s">
        <v>19</v>
      </c>
      <c r="F159">
        <v>15</v>
      </c>
      <c r="G159" t="s">
        <v>24</v>
      </c>
      <c r="H159" t="s">
        <v>19</v>
      </c>
      <c r="I159">
        <v>30</v>
      </c>
      <c r="J159" t="s">
        <v>19</v>
      </c>
      <c r="K159">
        <v>20</v>
      </c>
      <c r="L159">
        <v>3</v>
      </c>
      <c r="M159">
        <v>62</v>
      </c>
      <c r="N159" t="str">
        <f t="shared" si="2"/>
        <v>Active</v>
      </c>
      <c r="O159" s="22" t="str">
        <f>IF(Tabela1[[#This Row],[Plan Status]]="Inactive","Inactive","Active")</f>
        <v>Active</v>
      </c>
    </row>
    <row r="160" spans="1:15" ht="30" customHeight="1" x14ac:dyDescent="0.25">
      <c r="A160">
        <v>3389</v>
      </c>
      <c r="B160" t="s">
        <v>186</v>
      </c>
      <c r="C160" t="s">
        <v>26</v>
      </c>
      <c r="D160" s="10">
        <v>45506</v>
      </c>
      <c r="E160" t="s">
        <v>23</v>
      </c>
      <c r="F160">
        <v>10</v>
      </c>
      <c r="G160" t="s">
        <v>20</v>
      </c>
      <c r="H160" t="s">
        <v>23</v>
      </c>
      <c r="I160" t="s">
        <v>311</v>
      </c>
      <c r="J160" t="s">
        <v>19</v>
      </c>
      <c r="K160">
        <v>20</v>
      </c>
      <c r="L160">
        <v>10</v>
      </c>
      <c r="M160">
        <v>20</v>
      </c>
      <c r="N160" t="str">
        <f t="shared" si="2"/>
        <v>Inactive</v>
      </c>
      <c r="O160" s="22" t="str">
        <f>IF(Tabela1[[#This Row],[Plan Status]]="Inactive","Inactive","Active")</f>
        <v>Inactive</v>
      </c>
    </row>
    <row r="161" spans="1:15" ht="30" customHeight="1" x14ac:dyDescent="0.25">
      <c r="A161">
        <v>3390</v>
      </c>
      <c r="B161" t="s">
        <v>187</v>
      </c>
      <c r="C161" t="s">
        <v>22</v>
      </c>
      <c r="D161" s="10">
        <v>45507</v>
      </c>
      <c r="E161" t="s">
        <v>19</v>
      </c>
      <c r="F161">
        <v>5</v>
      </c>
      <c r="G161" t="s">
        <v>27</v>
      </c>
      <c r="H161" t="s">
        <v>23</v>
      </c>
      <c r="I161" t="s">
        <v>311</v>
      </c>
      <c r="J161" t="s">
        <v>23</v>
      </c>
      <c r="K161">
        <v>0</v>
      </c>
      <c r="L161">
        <v>0</v>
      </c>
      <c r="M161">
        <v>5</v>
      </c>
      <c r="N161" t="str">
        <f t="shared" si="2"/>
        <v>Active</v>
      </c>
      <c r="O161" s="22" t="str">
        <f>IF(Tabela1[[#This Row],[Plan Status]]="Inactive","Inactive","Active")</f>
        <v>Active</v>
      </c>
    </row>
    <row r="162" spans="1:15" ht="30" customHeight="1" x14ac:dyDescent="0.25">
      <c r="A162">
        <v>3391</v>
      </c>
      <c r="B162" t="s">
        <v>87</v>
      </c>
      <c r="C162" t="s">
        <v>18</v>
      </c>
      <c r="D162" s="10">
        <v>45508</v>
      </c>
      <c r="E162" t="s">
        <v>23</v>
      </c>
      <c r="F162">
        <v>15</v>
      </c>
      <c r="G162" t="s">
        <v>20</v>
      </c>
      <c r="H162" t="s">
        <v>19</v>
      </c>
      <c r="I162">
        <v>30</v>
      </c>
      <c r="J162" t="s">
        <v>19</v>
      </c>
      <c r="K162">
        <v>20</v>
      </c>
      <c r="L162">
        <v>15</v>
      </c>
      <c r="M162">
        <v>50</v>
      </c>
      <c r="N162" t="str">
        <f t="shared" si="2"/>
        <v>Inactive</v>
      </c>
      <c r="O162" s="22" t="str">
        <f>IF(Tabela1[[#This Row],[Plan Status]]="Inactive","Inactive","Active")</f>
        <v>Inactive</v>
      </c>
    </row>
    <row r="163" spans="1:15" ht="30" customHeight="1" x14ac:dyDescent="0.25">
      <c r="A163">
        <v>3392</v>
      </c>
      <c r="B163" t="s">
        <v>188</v>
      </c>
      <c r="C163" t="s">
        <v>26</v>
      </c>
      <c r="D163" s="10">
        <v>45509</v>
      </c>
      <c r="E163" t="s">
        <v>19</v>
      </c>
      <c r="F163">
        <v>10</v>
      </c>
      <c r="G163" t="s">
        <v>24</v>
      </c>
      <c r="H163" t="s">
        <v>23</v>
      </c>
      <c r="I163" t="s">
        <v>311</v>
      </c>
      <c r="J163" t="s">
        <v>19</v>
      </c>
      <c r="K163">
        <v>20</v>
      </c>
      <c r="L163">
        <v>15</v>
      </c>
      <c r="M163">
        <v>15</v>
      </c>
      <c r="N163" t="str">
        <f t="shared" si="2"/>
        <v>Active</v>
      </c>
      <c r="O163" s="22" t="str">
        <f>IF(Tabela1[[#This Row],[Plan Status]]="Inactive","Inactive","Active")</f>
        <v>Active</v>
      </c>
    </row>
    <row r="164" spans="1:15" ht="30" customHeight="1" x14ac:dyDescent="0.25">
      <c r="A164">
        <v>3393</v>
      </c>
      <c r="B164" t="s">
        <v>189</v>
      </c>
      <c r="C164" t="s">
        <v>22</v>
      </c>
      <c r="D164" s="10">
        <v>45510</v>
      </c>
      <c r="E164" t="s">
        <v>23</v>
      </c>
      <c r="F164">
        <v>5</v>
      </c>
      <c r="G164" t="s">
        <v>20</v>
      </c>
      <c r="H164" t="s">
        <v>23</v>
      </c>
      <c r="I164" t="s">
        <v>311</v>
      </c>
      <c r="J164" t="s">
        <v>23</v>
      </c>
      <c r="K164">
        <v>0</v>
      </c>
      <c r="L164">
        <v>1</v>
      </c>
      <c r="M164">
        <v>4</v>
      </c>
      <c r="N164" t="str">
        <f t="shared" si="2"/>
        <v>Inactive</v>
      </c>
      <c r="O164" s="22" t="str">
        <f>IF(Tabela1[[#This Row],[Plan Status]]="Inactive","Inactive","Active")</f>
        <v>Inactive</v>
      </c>
    </row>
    <row r="165" spans="1:15" ht="30" customHeight="1" x14ac:dyDescent="0.25">
      <c r="A165">
        <v>3394</v>
      </c>
      <c r="B165" t="s">
        <v>190</v>
      </c>
      <c r="C165" t="s">
        <v>18</v>
      </c>
      <c r="D165" s="10">
        <v>45511</v>
      </c>
      <c r="E165" t="s">
        <v>19</v>
      </c>
      <c r="F165">
        <v>15</v>
      </c>
      <c r="G165" t="s">
        <v>27</v>
      </c>
      <c r="H165" t="s">
        <v>19</v>
      </c>
      <c r="I165">
        <v>30</v>
      </c>
      <c r="J165" t="s">
        <v>19</v>
      </c>
      <c r="K165">
        <v>20</v>
      </c>
      <c r="L165">
        <v>7</v>
      </c>
      <c r="M165">
        <v>58</v>
      </c>
      <c r="N165" t="str">
        <f t="shared" si="2"/>
        <v>Active</v>
      </c>
      <c r="O165" s="22" t="str">
        <f>IF(Tabela1[[#This Row],[Plan Status]]="Inactive","Inactive","Active")</f>
        <v>Active</v>
      </c>
    </row>
    <row r="166" spans="1:15" ht="30" customHeight="1" x14ac:dyDescent="0.25">
      <c r="A166">
        <v>3395</v>
      </c>
      <c r="B166" t="s">
        <v>191</v>
      </c>
      <c r="C166" t="s">
        <v>26</v>
      </c>
      <c r="D166" s="10">
        <v>45512</v>
      </c>
      <c r="E166" t="s">
        <v>23</v>
      </c>
      <c r="F166">
        <v>10</v>
      </c>
      <c r="G166" t="s">
        <v>20</v>
      </c>
      <c r="H166" t="s">
        <v>23</v>
      </c>
      <c r="I166" t="s">
        <v>311</v>
      </c>
      <c r="J166" t="s">
        <v>19</v>
      </c>
      <c r="K166">
        <v>20</v>
      </c>
      <c r="L166">
        <v>10</v>
      </c>
      <c r="M166">
        <v>20</v>
      </c>
      <c r="N166" t="str">
        <f t="shared" si="2"/>
        <v>Inactive</v>
      </c>
      <c r="O166" s="22" t="str">
        <f>IF(Tabela1[[#This Row],[Plan Status]]="Inactive","Inactive","Active")</f>
        <v>Inactive</v>
      </c>
    </row>
    <row r="167" spans="1:15" ht="30" customHeight="1" x14ac:dyDescent="0.25">
      <c r="A167">
        <v>3396</v>
      </c>
      <c r="B167" t="s">
        <v>192</v>
      </c>
      <c r="C167" t="s">
        <v>22</v>
      </c>
      <c r="D167" s="10">
        <v>45513</v>
      </c>
      <c r="E167" t="s">
        <v>19</v>
      </c>
      <c r="F167">
        <v>5</v>
      </c>
      <c r="G167" t="s">
        <v>24</v>
      </c>
      <c r="H167" t="s">
        <v>23</v>
      </c>
      <c r="I167" t="s">
        <v>311</v>
      </c>
      <c r="J167" t="s">
        <v>23</v>
      </c>
      <c r="K167">
        <v>0</v>
      </c>
      <c r="L167">
        <v>0</v>
      </c>
      <c r="M167">
        <v>5</v>
      </c>
      <c r="N167" t="str">
        <f t="shared" si="2"/>
        <v>Active</v>
      </c>
      <c r="O167" s="22" t="str">
        <f>IF(Tabela1[[#This Row],[Plan Status]]="Inactive","Inactive","Active")</f>
        <v>Active</v>
      </c>
    </row>
    <row r="168" spans="1:15" ht="30" customHeight="1" x14ac:dyDescent="0.25">
      <c r="A168">
        <v>3397</v>
      </c>
      <c r="B168" t="s">
        <v>119</v>
      </c>
      <c r="C168" t="s">
        <v>18</v>
      </c>
      <c r="D168" s="10">
        <v>45514</v>
      </c>
      <c r="E168" t="s">
        <v>23</v>
      </c>
      <c r="F168">
        <v>15</v>
      </c>
      <c r="G168" t="s">
        <v>20</v>
      </c>
      <c r="H168" t="s">
        <v>19</v>
      </c>
      <c r="I168">
        <v>30</v>
      </c>
      <c r="J168" t="s">
        <v>19</v>
      </c>
      <c r="K168">
        <v>20</v>
      </c>
      <c r="L168">
        <v>20</v>
      </c>
      <c r="M168">
        <v>45</v>
      </c>
      <c r="N168" t="str">
        <f t="shared" si="2"/>
        <v>Inactive</v>
      </c>
      <c r="O168" s="22" t="str">
        <f>IF(Tabela1[[#This Row],[Plan Status]]="Inactive","Inactive","Active")</f>
        <v>Inactive</v>
      </c>
    </row>
    <row r="169" spans="1:15" ht="30" customHeight="1" x14ac:dyDescent="0.25">
      <c r="A169">
        <v>3398</v>
      </c>
      <c r="B169" t="s">
        <v>193</v>
      </c>
      <c r="C169" t="s">
        <v>26</v>
      </c>
      <c r="D169" s="10">
        <v>45515</v>
      </c>
      <c r="E169" t="s">
        <v>19</v>
      </c>
      <c r="F169">
        <v>10</v>
      </c>
      <c r="G169" t="s">
        <v>27</v>
      </c>
      <c r="H169" t="s">
        <v>23</v>
      </c>
      <c r="I169" t="s">
        <v>311</v>
      </c>
      <c r="J169" t="s">
        <v>19</v>
      </c>
      <c r="K169">
        <v>20</v>
      </c>
      <c r="L169">
        <v>15</v>
      </c>
      <c r="M169">
        <v>15</v>
      </c>
      <c r="N169" t="str">
        <f t="shared" si="2"/>
        <v>Active</v>
      </c>
      <c r="O169" s="22" t="str">
        <f>IF(Tabela1[[#This Row],[Plan Status]]="Inactive","Inactive","Active")</f>
        <v>Active</v>
      </c>
    </row>
    <row r="170" spans="1:15" ht="30" customHeight="1" x14ac:dyDescent="0.25">
      <c r="A170">
        <v>3399</v>
      </c>
      <c r="B170" t="s">
        <v>194</v>
      </c>
      <c r="C170" t="s">
        <v>22</v>
      </c>
      <c r="D170" s="10">
        <v>45516</v>
      </c>
      <c r="E170" t="s">
        <v>23</v>
      </c>
      <c r="F170">
        <v>5</v>
      </c>
      <c r="G170" t="s">
        <v>20</v>
      </c>
      <c r="H170" t="s">
        <v>23</v>
      </c>
      <c r="I170" t="s">
        <v>311</v>
      </c>
      <c r="J170" t="s">
        <v>23</v>
      </c>
      <c r="K170">
        <v>0</v>
      </c>
      <c r="L170">
        <v>1</v>
      </c>
      <c r="M170">
        <v>4</v>
      </c>
      <c r="N170" t="str">
        <f t="shared" si="2"/>
        <v>Inactive</v>
      </c>
      <c r="O170" s="22" t="str">
        <f>IF(Tabela1[[#This Row],[Plan Status]]="Inactive","Inactive","Active")</f>
        <v>Inactive</v>
      </c>
    </row>
    <row r="171" spans="1:15" ht="30" customHeight="1" x14ac:dyDescent="0.25">
      <c r="A171">
        <v>3400</v>
      </c>
      <c r="B171" t="s">
        <v>195</v>
      </c>
      <c r="C171" t="s">
        <v>18</v>
      </c>
      <c r="D171" s="10">
        <v>45517</v>
      </c>
      <c r="E171" t="s">
        <v>19</v>
      </c>
      <c r="F171">
        <v>15</v>
      </c>
      <c r="G171" t="s">
        <v>24</v>
      </c>
      <c r="H171" t="s">
        <v>19</v>
      </c>
      <c r="I171">
        <v>30</v>
      </c>
      <c r="J171" t="s">
        <v>19</v>
      </c>
      <c r="K171">
        <v>20</v>
      </c>
      <c r="L171">
        <v>5</v>
      </c>
      <c r="M171">
        <v>60</v>
      </c>
      <c r="N171" t="str">
        <f t="shared" si="2"/>
        <v>Active</v>
      </c>
      <c r="O171" s="22" t="str">
        <f>IF(Tabela1[[#This Row],[Plan Status]]="Inactive","Inactive","Active")</f>
        <v>Active</v>
      </c>
    </row>
    <row r="172" spans="1:15" ht="30" customHeight="1" x14ac:dyDescent="0.25">
      <c r="A172">
        <v>3401</v>
      </c>
      <c r="B172" t="s">
        <v>196</v>
      </c>
      <c r="C172" t="s">
        <v>26</v>
      </c>
      <c r="D172" s="10">
        <v>45518</v>
      </c>
      <c r="E172" t="s">
        <v>23</v>
      </c>
      <c r="F172">
        <v>10</v>
      </c>
      <c r="G172" t="s">
        <v>20</v>
      </c>
      <c r="H172" t="s">
        <v>23</v>
      </c>
      <c r="I172" t="s">
        <v>311</v>
      </c>
      <c r="J172" t="s">
        <v>19</v>
      </c>
      <c r="K172">
        <v>20</v>
      </c>
      <c r="L172">
        <v>10</v>
      </c>
      <c r="M172">
        <v>20</v>
      </c>
      <c r="N172" t="str">
        <f t="shared" si="2"/>
        <v>Inactive</v>
      </c>
      <c r="O172" s="22" t="str">
        <f>IF(Tabela1[[#This Row],[Plan Status]]="Inactive","Inactive","Active")</f>
        <v>Inactive</v>
      </c>
    </row>
    <row r="173" spans="1:15" ht="30" customHeight="1" x14ac:dyDescent="0.25">
      <c r="A173">
        <v>3402</v>
      </c>
      <c r="B173" t="s">
        <v>197</v>
      </c>
      <c r="C173" t="s">
        <v>22</v>
      </c>
      <c r="D173" s="10">
        <v>45519</v>
      </c>
      <c r="E173" t="s">
        <v>19</v>
      </c>
      <c r="F173">
        <v>5</v>
      </c>
      <c r="G173" t="s">
        <v>27</v>
      </c>
      <c r="H173" t="s">
        <v>23</v>
      </c>
      <c r="I173" t="s">
        <v>311</v>
      </c>
      <c r="J173" t="s">
        <v>23</v>
      </c>
      <c r="K173">
        <v>0</v>
      </c>
      <c r="L173">
        <v>0</v>
      </c>
      <c r="M173">
        <v>5</v>
      </c>
      <c r="N173" t="str">
        <f t="shared" si="2"/>
        <v>Active</v>
      </c>
      <c r="O173" s="22" t="str">
        <f>IF(Tabela1[[#This Row],[Plan Status]]="Inactive","Inactive","Active")</f>
        <v>Active</v>
      </c>
    </row>
    <row r="174" spans="1:15" ht="30" customHeight="1" x14ac:dyDescent="0.25">
      <c r="A174">
        <v>3403</v>
      </c>
      <c r="B174" t="s">
        <v>198</v>
      </c>
      <c r="C174" t="s">
        <v>18</v>
      </c>
      <c r="D174" s="10">
        <v>45520</v>
      </c>
      <c r="E174" t="s">
        <v>23</v>
      </c>
      <c r="F174">
        <v>15</v>
      </c>
      <c r="G174" t="s">
        <v>20</v>
      </c>
      <c r="H174" t="s">
        <v>19</v>
      </c>
      <c r="I174">
        <v>30</v>
      </c>
      <c r="J174" t="s">
        <v>19</v>
      </c>
      <c r="K174">
        <v>20</v>
      </c>
      <c r="L174">
        <v>3</v>
      </c>
      <c r="M174">
        <v>62</v>
      </c>
      <c r="N174" t="str">
        <f t="shared" si="2"/>
        <v>Inactive</v>
      </c>
      <c r="O174" s="22" t="str">
        <f>IF(Tabela1[[#This Row],[Plan Status]]="Inactive","Inactive","Active")</f>
        <v>Inactive</v>
      </c>
    </row>
    <row r="175" spans="1:15" ht="30" customHeight="1" x14ac:dyDescent="0.25">
      <c r="A175">
        <v>3404</v>
      </c>
      <c r="B175" t="s">
        <v>199</v>
      </c>
      <c r="C175" t="s">
        <v>26</v>
      </c>
      <c r="D175" s="10">
        <v>45521</v>
      </c>
      <c r="E175" t="s">
        <v>19</v>
      </c>
      <c r="F175">
        <v>10</v>
      </c>
      <c r="G175" t="s">
        <v>24</v>
      </c>
      <c r="H175" t="s">
        <v>23</v>
      </c>
      <c r="I175" t="s">
        <v>311</v>
      </c>
      <c r="J175" t="s">
        <v>19</v>
      </c>
      <c r="K175">
        <v>20</v>
      </c>
      <c r="L175">
        <v>15</v>
      </c>
      <c r="M175">
        <v>15</v>
      </c>
      <c r="N175" t="str">
        <f t="shared" si="2"/>
        <v>Active</v>
      </c>
      <c r="O175" s="22" t="str">
        <f>IF(Tabela1[[#This Row],[Plan Status]]="Inactive","Inactive","Active")</f>
        <v>Active</v>
      </c>
    </row>
    <row r="176" spans="1:15" ht="30" customHeight="1" x14ac:dyDescent="0.25">
      <c r="A176">
        <v>3405</v>
      </c>
      <c r="B176" t="s">
        <v>200</v>
      </c>
      <c r="C176" t="s">
        <v>22</v>
      </c>
      <c r="D176" s="10">
        <v>45522</v>
      </c>
      <c r="E176" t="s">
        <v>23</v>
      </c>
      <c r="F176">
        <v>5</v>
      </c>
      <c r="G176" t="s">
        <v>20</v>
      </c>
      <c r="H176" t="s">
        <v>23</v>
      </c>
      <c r="I176" t="s">
        <v>311</v>
      </c>
      <c r="J176" t="s">
        <v>23</v>
      </c>
      <c r="K176">
        <v>0</v>
      </c>
      <c r="L176">
        <v>1</v>
      </c>
      <c r="M176">
        <v>4</v>
      </c>
      <c r="N176" t="str">
        <f t="shared" si="2"/>
        <v>Inactive</v>
      </c>
      <c r="O176" s="22" t="str">
        <f>IF(Tabela1[[#This Row],[Plan Status]]="Inactive","Inactive","Active")</f>
        <v>Inactive</v>
      </c>
    </row>
    <row r="177" spans="1:15" ht="30" customHeight="1" x14ac:dyDescent="0.25">
      <c r="A177">
        <v>3406</v>
      </c>
      <c r="B177" t="s">
        <v>201</v>
      </c>
      <c r="C177" t="s">
        <v>22</v>
      </c>
      <c r="D177" s="10">
        <v>45523</v>
      </c>
      <c r="E177" t="s">
        <v>19</v>
      </c>
      <c r="F177">
        <v>5</v>
      </c>
      <c r="G177" t="s">
        <v>20</v>
      </c>
      <c r="H177" t="s">
        <v>23</v>
      </c>
      <c r="I177" t="s">
        <v>311</v>
      </c>
      <c r="J177" t="s">
        <v>23</v>
      </c>
      <c r="K177">
        <v>0</v>
      </c>
      <c r="L177">
        <v>0</v>
      </c>
      <c r="M177">
        <v>5</v>
      </c>
      <c r="N177" t="str">
        <f t="shared" si="2"/>
        <v>Active</v>
      </c>
      <c r="O177" s="22" t="str">
        <f>IF(Tabela1[[#This Row],[Plan Status]]="Inactive","Inactive","Active")</f>
        <v>Active</v>
      </c>
    </row>
    <row r="178" spans="1:15" ht="30" customHeight="1" x14ac:dyDescent="0.25">
      <c r="A178">
        <v>3407</v>
      </c>
      <c r="B178" t="s">
        <v>202</v>
      </c>
      <c r="C178" t="s">
        <v>18</v>
      </c>
      <c r="D178" s="10">
        <v>45524</v>
      </c>
      <c r="E178" t="s">
        <v>23</v>
      </c>
      <c r="F178">
        <v>15</v>
      </c>
      <c r="G178" t="s">
        <v>27</v>
      </c>
      <c r="H178" t="s">
        <v>19</v>
      </c>
      <c r="I178">
        <v>30</v>
      </c>
      <c r="J178" t="s">
        <v>19</v>
      </c>
      <c r="K178">
        <v>20</v>
      </c>
      <c r="L178">
        <v>7</v>
      </c>
      <c r="M178">
        <v>58</v>
      </c>
      <c r="N178" t="str">
        <f t="shared" si="2"/>
        <v>Inactive</v>
      </c>
      <c r="O178" s="22" t="str">
        <f>IF(Tabela1[[#This Row],[Plan Status]]="Inactive","Inactive","Active")</f>
        <v>Inactive</v>
      </c>
    </row>
    <row r="179" spans="1:15" ht="30" customHeight="1" x14ac:dyDescent="0.25">
      <c r="A179">
        <v>3408</v>
      </c>
      <c r="B179" t="s">
        <v>203</v>
      </c>
      <c r="C179" t="s">
        <v>26</v>
      </c>
      <c r="D179" s="10">
        <v>45525</v>
      </c>
      <c r="E179" t="s">
        <v>19</v>
      </c>
      <c r="F179">
        <v>10</v>
      </c>
      <c r="G179" t="s">
        <v>24</v>
      </c>
      <c r="H179" t="s">
        <v>23</v>
      </c>
      <c r="I179" t="s">
        <v>311</v>
      </c>
      <c r="J179" t="s">
        <v>19</v>
      </c>
      <c r="K179">
        <v>20</v>
      </c>
      <c r="L179">
        <v>10</v>
      </c>
      <c r="M179">
        <v>20</v>
      </c>
      <c r="N179" t="str">
        <f t="shared" si="2"/>
        <v>Active</v>
      </c>
      <c r="O179" s="22" t="str">
        <f>IF(Tabela1[[#This Row],[Plan Status]]="Inactive","Inactive","Active")</f>
        <v>Active</v>
      </c>
    </row>
    <row r="180" spans="1:15" ht="30" customHeight="1" x14ac:dyDescent="0.25">
      <c r="A180">
        <v>3409</v>
      </c>
      <c r="B180" t="s">
        <v>204</v>
      </c>
      <c r="C180" t="s">
        <v>22</v>
      </c>
      <c r="D180" s="10">
        <v>45526</v>
      </c>
      <c r="E180" t="s">
        <v>23</v>
      </c>
      <c r="F180">
        <v>5</v>
      </c>
      <c r="G180" t="s">
        <v>27</v>
      </c>
      <c r="H180" t="s">
        <v>23</v>
      </c>
      <c r="I180" t="s">
        <v>311</v>
      </c>
      <c r="J180" t="s">
        <v>23</v>
      </c>
      <c r="K180">
        <v>0</v>
      </c>
      <c r="L180">
        <v>1</v>
      </c>
      <c r="M180">
        <v>4</v>
      </c>
      <c r="N180" t="str">
        <f t="shared" si="2"/>
        <v>Inactive</v>
      </c>
      <c r="O180" s="22" t="str">
        <f>IF(Tabela1[[#This Row],[Plan Status]]="Inactive","Inactive","Active")</f>
        <v>Inactive</v>
      </c>
    </row>
    <row r="181" spans="1:15" ht="30" customHeight="1" x14ac:dyDescent="0.25">
      <c r="A181">
        <v>3410</v>
      </c>
      <c r="B181" t="s">
        <v>205</v>
      </c>
      <c r="C181" t="s">
        <v>18</v>
      </c>
      <c r="D181" s="10">
        <v>45527</v>
      </c>
      <c r="E181" t="s">
        <v>19</v>
      </c>
      <c r="F181">
        <v>15</v>
      </c>
      <c r="G181" t="s">
        <v>20</v>
      </c>
      <c r="H181" t="s">
        <v>19</v>
      </c>
      <c r="I181">
        <v>30</v>
      </c>
      <c r="J181" t="s">
        <v>19</v>
      </c>
      <c r="K181">
        <v>20</v>
      </c>
      <c r="L181">
        <v>15</v>
      </c>
      <c r="M181">
        <v>50</v>
      </c>
      <c r="N181" t="str">
        <f t="shared" si="2"/>
        <v>Active</v>
      </c>
      <c r="O181" s="22" t="str">
        <f>IF(Tabela1[[#This Row],[Plan Status]]="Inactive","Inactive","Active")</f>
        <v>Active</v>
      </c>
    </row>
    <row r="182" spans="1:15" ht="30" customHeight="1" x14ac:dyDescent="0.25">
      <c r="A182">
        <v>3411</v>
      </c>
      <c r="B182" t="s">
        <v>206</v>
      </c>
      <c r="C182" t="s">
        <v>26</v>
      </c>
      <c r="D182" s="10">
        <v>45528</v>
      </c>
      <c r="E182" t="s">
        <v>23</v>
      </c>
      <c r="F182">
        <v>10</v>
      </c>
      <c r="G182" t="s">
        <v>20</v>
      </c>
      <c r="H182" t="s">
        <v>23</v>
      </c>
      <c r="I182" t="s">
        <v>311</v>
      </c>
      <c r="J182" t="s">
        <v>19</v>
      </c>
      <c r="K182">
        <v>20</v>
      </c>
      <c r="L182">
        <v>5</v>
      </c>
      <c r="M182">
        <v>25</v>
      </c>
      <c r="N182" t="str">
        <f t="shared" si="2"/>
        <v>Inactive</v>
      </c>
      <c r="O182" s="22" t="str">
        <f>IF(Tabela1[[#This Row],[Plan Status]]="Inactive","Inactive","Active")</f>
        <v>Inactive</v>
      </c>
    </row>
    <row r="183" spans="1:15" ht="30" customHeight="1" x14ac:dyDescent="0.25">
      <c r="A183">
        <v>3412</v>
      </c>
      <c r="B183" t="s">
        <v>207</v>
      </c>
      <c r="C183" t="s">
        <v>22</v>
      </c>
      <c r="D183" s="10">
        <v>45529</v>
      </c>
      <c r="E183" t="s">
        <v>19</v>
      </c>
      <c r="F183">
        <v>5</v>
      </c>
      <c r="G183" t="s">
        <v>24</v>
      </c>
      <c r="H183" t="s">
        <v>23</v>
      </c>
      <c r="I183" t="s">
        <v>311</v>
      </c>
      <c r="J183" t="s">
        <v>23</v>
      </c>
      <c r="K183">
        <v>0</v>
      </c>
      <c r="L183">
        <v>0</v>
      </c>
      <c r="M183">
        <v>5</v>
      </c>
      <c r="N183" t="str">
        <f t="shared" si="2"/>
        <v>Active</v>
      </c>
      <c r="O183" s="22" t="str">
        <f>IF(Tabela1[[#This Row],[Plan Status]]="Inactive","Inactive","Active")</f>
        <v>Active</v>
      </c>
    </row>
    <row r="184" spans="1:15" ht="30" customHeight="1" x14ac:dyDescent="0.25">
      <c r="A184">
        <v>3413</v>
      </c>
      <c r="B184" t="s">
        <v>208</v>
      </c>
      <c r="C184" t="s">
        <v>18</v>
      </c>
      <c r="D184" s="10">
        <v>45530</v>
      </c>
      <c r="E184" t="s">
        <v>23</v>
      </c>
      <c r="F184">
        <v>15</v>
      </c>
      <c r="G184" t="s">
        <v>27</v>
      </c>
      <c r="H184" t="s">
        <v>19</v>
      </c>
      <c r="I184">
        <v>30</v>
      </c>
      <c r="J184" t="s">
        <v>19</v>
      </c>
      <c r="K184">
        <v>20</v>
      </c>
      <c r="L184">
        <v>20</v>
      </c>
      <c r="M184">
        <v>45</v>
      </c>
      <c r="N184" t="str">
        <f t="shared" si="2"/>
        <v>Inactive</v>
      </c>
      <c r="O184" s="22" t="str">
        <f>IF(Tabela1[[#This Row],[Plan Status]]="Inactive","Inactive","Active")</f>
        <v>Inactive</v>
      </c>
    </row>
    <row r="185" spans="1:15" ht="30" customHeight="1" x14ac:dyDescent="0.25">
      <c r="A185">
        <v>3414</v>
      </c>
      <c r="B185" t="s">
        <v>209</v>
      </c>
      <c r="C185" t="s">
        <v>26</v>
      </c>
      <c r="D185" s="10">
        <v>45531</v>
      </c>
      <c r="E185" t="s">
        <v>19</v>
      </c>
      <c r="F185">
        <v>10</v>
      </c>
      <c r="G185" t="s">
        <v>27</v>
      </c>
      <c r="H185" t="s">
        <v>23</v>
      </c>
      <c r="I185" t="s">
        <v>311</v>
      </c>
      <c r="J185" t="s">
        <v>19</v>
      </c>
      <c r="K185">
        <v>20</v>
      </c>
      <c r="L185">
        <v>12</v>
      </c>
      <c r="M185">
        <v>18</v>
      </c>
      <c r="N185" t="str">
        <f t="shared" si="2"/>
        <v>Active</v>
      </c>
      <c r="O185" s="22" t="str">
        <f>IF(Tabela1[[#This Row],[Plan Status]]="Inactive","Inactive","Active")</f>
        <v>Active</v>
      </c>
    </row>
    <row r="186" spans="1:15" ht="30" customHeight="1" x14ac:dyDescent="0.25">
      <c r="A186">
        <v>3415</v>
      </c>
      <c r="B186" t="s">
        <v>210</v>
      </c>
      <c r="C186" t="s">
        <v>22</v>
      </c>
      <c r="D186" s="10">
        <v>45532</v>
      </c>
      <c r="E186" t="s">
        <v>23</v>
      </c>
      <c r="F186">
        <v>5</v>
      </c>
      <c r="G186" t="s">
        <v>20</v>
      </c>
      <c r="H186" t="s">
        <v>23</v>
      </c>
      <c r="I186" t="s">
        <v>311</v>
      </c>
      <c r="J186" t="s">
        <v>23</v>
      </c>
      <c r="K186">
        <v>0</v>
      </c>
      <c r="L186">
        <v>2</v>
      </c>
      <c r="M186">
        <v>3</v>
      </c>
      <c r="N186" t="str">
        <f t="shared" si="2"/>
        <v>Inactive</v>
      </c>
      <c r="O186" s="22" t="str">
        <f>IF(Tabela1[[#This Row],[Plan Status]]="Inactive","Inactive","Active")</f>
        <v>Inactive</v>
      </c>
    </row>
    <row r="187" spans="1:15" ht="30" customHeight="1" x14ac:dyDescent="0.25">
      <c r="A187">
        <v>3416</v>
      </c>
      <c r="B187" t="s">
        <v>211</v>
      </c>
      <c r="C187" t="s">
        <v>18</v>
      </c>
      <c r="D187" s="10">
        <v>45533</v>
      </c>
      <c r="E187" t="s">
        <v>19</v>
      </c>
      <c r="F187">
        <v>15</v>
      </c>
      <c r="G187" t="s">
        <v>24</v>
      </c>
      <c r="H187" t="s">
        <v>19</v>
      </c>
      <c r="I187">
        <v>30</v>
      </c>
      <c r="J187" t="s">
        <v>19</v>
      </c>
      <c r="K187">
        <v>20</v>
      </c>
      <c r="L187">
        <v>5</v>
      </c>
      <c r="M187">
        <v>60</v>
      </c>
      <c r="N187" t="str">
        <f t="shared" si="2"/>
        <v>Active</v>
      </c>
      <c r="O187" s="22" t="str">
        <f>IF(Tabela1[[#This Row],[Plan Status]]="Inactive","Inactive","Active")</f>
        <v>Active</v>
      </c>
    </row>
    <row r="188" spans="1:15" ht="30" customHeight="1" x14ac:dyDescent="0.25">
      <c r="A188">
        <v>3417</v>
      </c>
      <c r="B188" t="s">
        <v>212</v>
      </c>
      <c r="C188" t="s">
        <v>26</v>
      </c>
      <c r="D188" s="10">
        <v>45534</v>
      </c>
      <c r="E188" t="s">
        <v>23</v>
      </c>
      <c r="F188">
        <v>10</v>
      </c>
      <c r="G188" t="s">
        <v>20</v>
      </c>
      <c r="H188" t="s">
        <v>23</v>
      </c>
      <c r="I188" t="s">
        <v>311</v>
      </c>
      <c r="J188" t="s">
        <v>19</v>
      </c>
      <c r="K188">
        <v>20</v>
      </c>
      <c r="L188">
        <v>10</v>
      </c>
      <c r="M188">
        <v>20</v>
      </c>
      <c r="N188" t="str">
        <f t="shared" si="2"/>
        <v>Inactive</v>
      </c>
      <c r="O188" s="22" t="str">
        <f>IF(Tabela1[[#This Row],[Plan Status]]="Inactive","Inactive","Active")</f>
        <v>Inactive</v>
      </c>
    </row>
    <row r="189" spans="1:15" ht="30" customHeight="1" x14ac:dyDescent="0.25">
      <c r="A189">
        <v>3418</v>
      </c>
      <c r="B189" t="s">
        <v>213</v>
      </c>
      <c r="C189" t="s">
        <v>22</v>
      </c>
      <c r="D189" s="10">
        <v>45535</v>
      </c>
      <c r="E189" t="s">
        <v>19</v>
      </c>
      <c r="F189">
        <v>5</v>
      </c>
      <c r="G189" t="s">
        <v>27</v>
      </c>
      <c r="H189" t="s">
        <v>23</v>
      </c>
      <c r="I189" t="s">
        <v>311</v>
      </c>
      <c r="J189" t="s">
        <v>23</v>
      </c>
      <c r="K189">
        <v>0</v>
      </c>
      <c r="L189">
        <v>0</v>
      </c>
      <c r="M189">
        <v>5</v>
      </c>
      <c r="N189" t="str">
        <f t="shared" si="2"/>
        <v>Active</v>
      </c>
      <c r="O189" s="22" t="str">
        <f>IF(Tabela1[[#This Row],[Plan Status]]="Inactive","Inactive","Active")</f>
        <v>Active</v>
      </c>
    </row>
    <row r="190" spans="1:15" ht="30" customHeight="1" x14ac:dyDescent="0.25">
      <c r="A190">
        <v>3419</v>
      </c>
      <c r="B190" t="s">
        <v>214</v>
      </c>
      <c r="C190" t="s">
        <v>18</v>
      </c>
      <c r="D190" s="10">
        <v>45536</v>
      </c>
      <c r="E190" t="s">
        <v>23</v>
      </c>
      <c r="F190">
        <v>15</v>
      </c>
      <c r="G190" t="s">
        <v>20</v>
      </c>
      <c r="H190" t="s">
        <v>19</v>
      </c>
      <c r="I190">
        <v>30</v>
      </c>
      <c r="J190" t="s">
        <v>19</v>
      </c>
      <c r="K190">
        <v>20</v>
      </c>
      <c r="L190">
        <v>3</v>
      </c>
      <c r="M190">
        <v>62</v>
      </c>
      <c r="N190" t="str">
        <f t="shared" si="2"/>
        <v>Inactive</v>
      </c>
      <c r="O190" s="22" t="str">
        <f>IF(Tabela1[[#This Row],[Plan Status]]="Inactive","Inactive","Active")</f>
        <v>Inactive</v>
      </c>
    </row>
    <row r="191" spans="1:15" ht="30" customHeight="1" x14ac:dyDescent="0.25">
      <c r="A191">
        <v>3420</v>
      </c>
      <c r="B191" t="s">
        <v>215</v>
      </c>
      <c r="C191" t="s">
        <v>26</v>
      </c>
      <c r="D191" s="10">
        <v>45537</v>
      </c>
      <c r="E191" t="s">
        <v>19</v>
      </c>
      <c r="F191">
        <v>10</v>
      </c>
      <c r="G191" t="s">
        <v>24</v>
      </c>
      <c r="H191" t="s">
        <v>23</v>
      </c>
      <c r="I191" t="s">
        <v>311</v>
      </c>
      <c r="J191" t="s">
        <v>19</v>
      </c>
      <c r="K191">
        <v>20</v>
      </c>
      <c r="L191">
        <v>15</v>
      </c>
      <c r="M191">
        <v>15</v>
      </c>
      <c r="N191" t="str">
        <f t="shared" si="2"/>
        <v>Active</v>
      </c>
      <c r="O191" s="22" t="str">
        <f>IF(Tabela1[[#This Row],[Plan Status]]="Inactive","Inactive","Active")</f>
        <v>Active</v>
      </c>
    </row>
    <row r="192" spans="1:15" ht="30" customHeight="1" x14ac:dyDescent="0.25">
      <c r="A192">
        <v>3421</v>
      </c>
      <c r="B192" t="s">
        <v>44</v>
      </c>
      <c r="C192" t="s">
        <v>22</v>
      </c>
      <c r="D192" s="10">
        <v>45538</v>
      </c>
      <c r="E192" t="s">
        <v>23</v>
      </c>
      <c r="F192">
        <v>5</v>
      </c>
      <c r="G192" t="s">
        <v>20</v>
      </c>
      <c r="H192" t="s">
        <v>23</v>
      </c>
      <c r="I192" t="s">
        <v>311</v>
      </c>
      <c r="J192" t="s">
        <v>23</v>
      </c>
      <c r="K192">
        <v>0</v>
      </c>
      <c r="L192">
        <v>1</v>
      </c>
      <c r="M192">
        <v>4</v>
      </c>
      <c r="N192" t="str">
        <f t="shared" si="2"/>
        <v>Inactive</v>
      </c>
      <c r="O192" s="22" t="str">
        <f>IF(Tabela1[[#This Row],[Plan Status]]="Inactive","Inactive","Active")</f>
        <v>Inactive</v>
      </c>
    </row>
    <row r="193" spans="1:15" ht="30" customHeight="1" x14ac:dyDescent="0.25">
      <c r="A193">
        <v>3422</v>
      </c>
      <c r="B193" t="s">
        <v>216</v>
      </c>
      <c r="C193" t="s">
        <v>18</v>
      </c>
      <c r="D193" s="10">
        <v>45539</v>
      </c>
      <c r="E193" t="s">
        <v>19</v>
      </c>
      <c r="F193">
        <v>15</v>
      </c>
      <c r="G193" t="s">
        <v>27</v>
      </c>
      <c r="H193" t="s">
        <v>19</v>
      </c>
      <c r="I193">
        <v>30</v>
      </c>
      <c r="J193" t="s">
        <v>19</v>
      </c>
      <c r="K193">
        <v>20</v>
      </c>
      <c r="L193">
        <v>7</v>
      </c>
      <c r="M193">
        <v>58</v>
      </c>
      <c r="N193" t="str">
        <f t="shared" si="2"/>
        <v>Active</v>
      </c>
      <c r="O193" s="22" t="str">
        <f>IF(Tabela1[[#This Row],[Plan Status]]="Inactive","Inactive","Active")</f>
        <v>Active</v>
      </c>
    </row>
    <row r="194" spans="1:15" ht="30" customHeight="1" x14ac:dyDescent="0.25">
      <c r="A194">
        <v>3423</v>
      </c>
      <c r="B194" t="s">
        <v>217</v>
      </c>
      <c r="C194" t="s">
        <v>26</v>
      </c>
      <c r="D194" s="10">
        <v>45540</v>
      </c>
      <c r="E194" t="s">
        <v>23</v>
      </c>
      <c r="F194">
        <v>10</v>
      </c>
      <c r="G194" t="s">
        <v>20</v>
      </c>
      <c r="H194" t="s">
        <v>23</v>
      </c>
      <c r="I194" t="s">
        <v>311</v>
      </c>
      <c r="J194" t="s">
        <v>19</v>
      </c>
      <c r="K194">
        <v>20</v>
      </c>
      <c r="L194">
        <v>10</v>
      </c>
      <c r="M194">
        <v>20</v>
      </c>
      <c r="N194" t="str">
        <f t="shared" si="2"/>
        <v>Inactive</v>
      </c>
      <c r="O194" s="22" t="str">
        <f>IF(Tabela1[[#This Row],[Plan Status]]="Inactive","Inactive","Active")</f>
        <v>Inactive</v>
      </c>
    </row>
    <row r="195" spans="1:15" ht="30" customHeight="1" x14ac:dyDescent="0.25">
      <c r="A195">
        <v>3424</v>
      </c>
      <c r="B195" t="s">
        <v>43</v>
      </c>
      <c r="C195" t="s">
        <v>22</v>
      </c>
      <c r="D195" s="10">
        <v>45541</v>
      </c>
      <c r="E195" t="s">
        <v>19</v>
      </c>
      <c r="F195">
        <v>5</v>
      </c>
      <c r="G195" t="s">
        <v>24</v>
      </c>
      <c r="H195" t="s">
        <v>23</v>
      </c>
      <c r="I195" t="s">
        <v>311</v>
      </c>
      <c r="J195" t="s">
        <v>23</v>
      </c>
      <c r="K195">
        <v>0</v>
      </c>
      <c r="L195">
        <v>0</v>
      </c>
      <c r="M195">
        <v>5</v>
      </c>
      <c r="N195" t="str">
        <f t="shared" ref="N195:N258" si="3">IF(E195="Yes",
    "Active",
    IF(D195+IF(G195="Monthly",30, IF(G195="Quarterly",120, IF(G195="Annual",365))) &lt; DATE(2025,3,20),
       "Inactive",
       IF(D195+IF(G195="Monthly",30, IF(G195="Quarterly",120, IF(G195="Annual",365))) - DATE(2025,3,20) &lt;= 7,
           "Active - less than 7 days",
           IF(D195+IF(G195="Monthly",30, IF(G195="Quarterly",120, IF(G195="Annual",365))) - DATE(2025,3,20) &lt;= 15,
               "Active - less than 15 days",
               IF(D195+IF(G195="Monthly",30, IF(G195="Quarterly",120, IF(G195="Annual",365))) - DATE(2025,3,20) &lt;= 30,
                   "Active - less than 30 days",
                   "Active"
               )
           )
       )
    )
)</f>
        <v>Active</v>
      </c>
      <c r="O195" s="22" t="str">
        <f>IF(Tabela1[[#This Row],[Plan Status]]="Inactive","Inactive","Active")</f>
        <v>Active</v>
      </c>
    </row>
    <row r="196" spans="1:15" ht="30" customHeight="1" x14ac:dyDescent="0.25">
      <c r="A196">
        <v>3425</v>
      </c>
      <c r="B196" t="s">
        <v>218</v>
      </c>
      <c r="C196" t="s">
        <v>18</v>
      </c>
      <c r="D196" s="10">
        <v>45542</v>
      </c>
      <c r="E196" t="s">
        <v>23</v>
      </c>
      <c r="F196">
        <v>15</v>
      </c>
      <c r="G196" t="s">
        <v>20</v>
      </c>
      <c r="H196" t="s">
        <v>19</v>
      </c>
      <c r="I196">
        <v>30</v>
      </c>
      <c r="J196" t="s">
        <v>19</v>
      </c>
      <c r="K196">
        <v>20</v>
      </c>
      <c r="L196">
        <v>20</v>
      </c>
      <c r="M196">
        <v>45</v>
      </c>
      <c r="N196" t="str">
        <f t="shared" si="3"/>
        <v>Inactive</v>
      </c>
      <c r="O196" s="22" t="str">
        <f>IF(Tabela1[[#This Row],[Plan Status]]="Inactive","Inactive","Active")</f>
        <v>Inactive</v>
      </c>
    </row>
    <row r="197" spans="1:15" ht="30" customHeight="1" x14ac:dyDescent="0.25">
      <c r="A197">
        <v>3426</v>
      </c>
      <c r="B197" t="s">
        <v>196</v>
      </c>
      <c r="C197" t="s">
        <v>26</v>
      </c>
      <c r="D197" s="10">
        <v>45543</v>
      </c>
      <c r="E197" t="s">
        <v>19</v>
      </c>
      <c r="F197">
        <v>10</v>
      </c>
      <c r="G197" t="s">
        <v>27</v>
      </c>
      <c r="H197" t="s">
        <v>23</v>
      </c>
      <c r="I197" t="s">
        <v>311</v>
      </c>
      <c r="J197" t="s">
        <v>19</v>
      </c>
      <c r="K197">
        <v>20</v>
      </c>
      <c r="L197">
        <v>15</v>
      </c>
      <c r="M197">
        <v>15</v>
      </c>
      <c r="N197" t="str">
        <f t="shared" si="3"/>
        <v>Active</v>
      </c>
      <c r="O197" s="22" t="str">
        <f>IF(Tabela1[[#This Row],[Plan Status]]="Inactive","Inactive","Active")</f>
        <v>Active</v>
      </c>
    </row>
    <row r="198" spans="1:15" ht="30" customHeight="1" x14ac:dyDescent="0.25">
      <c r="A198">
        <v>3427</v>
      </c>
      <c r="B198" t="s">
        <v>219</v>
      </c>
      <c r="C198" t="s">
        <v>22</v>
      </c>
      <c r="D198" s="10">
        <v>45544</v>
      </c>
      <c r="E198" t="s">
        <v>23</v>
      </c>
      <c r="F198">
        <v>5</v>
      </c>
      <c r="G198" t="s">
        <v>20</v>
      </c>
      <c r="H198" t="s">
        <v>23</v>
      </c>
      <c r="I198" t="s">
        <v>311</v>
      </c>
      <c r="J198" t="s">
        <v>23</v>
      </c>
      <c r="K198">
        <v>0</v>
      </c>
      <c r="L198">
        <v>1</v>
      </c>
      <c r="M198">
        <v>4</v>
      </c>
      <c r="N198" t="str">
        <f t="shared" si="3"/>
        <v>Inactive</v>
      </c>
      <c r="O198" s="22" t="str">
        <f>IF(Tabela1[[#This Row],[Plan Status]]="Inactive","Inactive","Active")</f>
        <v>Inactive</v>
      </c>
    </row>
    <row r="199" spans="1:15" ht="30" customHeight="1" x14ac:dyDescent="0.25">
      <c r="A199">
        <v>3428</v>
      </c>
      <c r="B199" t="s">
        <v>220</v>
      </c>
      <c r="C199" t="s">
        <v>18</v>
      </c>
      <c r="D199" s="10">
        <v>45545</v>
      </c>
      <c r="E199" t="s">
        <v>19</v>
      </c>
      <c r="F199">
        <v>15</v>
      </c>
      <c r="G199" t="s">
        <v>24</v>
      </c>
      <c r="H199" t="s">
        <v>19</v>
      </c>
      <c r="I199">
        <v>30</v>
      </c>
      <c r="J199" t="s">
        <v>19</v>
      </c>
      <c r="K199">
        <v>20</v>
      </c>
      <c r="L199">
        <v>3</v>
      </c>
      <c r="M199">
        <v>62</v>
      </c>
      <c r="N199" t="str">
        <f t="shared" si="3"/>
        <v>Active</v>
      </c>
      <c r="O199" s="22" t="str">
        <f>IF(Tabela1[[#This Row],[Plan Status]]="Inactive","Inactive","Active")</f>
        <v>Active</v>
      </c>
    </row>
    <row r="200" spans="1:15" ht="30" customHeight="1" x14ac:dyDescent="0.25">
      <c r="A200">
        <v>3429</v>
      </c>
      <c r="B200" t="s">
        <v>221</v>
      </c>
      <c r="C200" t="s">
        <v>26</v>
      </c>
      <c r="D200" s="10">
        <v>45546</v>
      </c>
      <c r="E200" t="s">
        <v>23</v>
      </c>
      <c r="F200">
        <v>10</v>
      </c>
      <c r="G200" t="s">
        <v>20</v>
      </c>
      <c r="H200" t="s">
        <v>23</v>
      </c>
      <c r="I200" t="s">
        <v>311</v>
      </c>
      <c r="J200" t="s">
        <v>19</v>
      </c>
      <c r="K200">
        <v>20</v>
      </c>
      <c r="L200">
        <v>10</v>
      </c>
      <c r="M200">
        <v>20</v>
      </c>
      <c r="N200" t="str">
        <f t="shared" si="3"/>
        <v>Inactive</v>
      </c>
      <c r="O200" s="22" t="str">
        <f>IF(Tabela1[[#This Row],[Plan Status]]="Inactive","Inactive","Active")</f>
        <v>Inactive</v>
      </c>
    </row>
    <row r="201" spans="1:15" ht="30" customHeight="1" x14ac:dyDescent="0.25">
      <c r="A201">
        <v>3430</v>
      </c>
      <c r="B201" t="s">
        <v>222</v>
      </c>
      <c r="C201" t="s">
        <v>22</v>
      </c>
      <c r="D201" s="10">
        <v>45547</v>
      </c>
      <c r="E201" t="s">
        <v>19</v>
      </c>
      <c r="F201">
        <v>5</v>
      </c>
      <c r="G201" t="s">
        <v>27</v>
      </c>
      <c r="H201" t="s">
        <v>23</v>
      </c>
      <c r="I201" t="s">
        <v>311</v>
      </c>
      <c r="J201" t="s">
        <v>23</v>
      </c>
      <c r="K201">
        <v>0</v>
      </c>
      <c r="L201">
        <v>0</v>
      </c>
      <c r="M201">
        <v>5</v>
      </c>
      <c r="N201" t="str">
        <f t="shared" si="3"/>
        <v>Active</v>
      </c>
      <c r="O201" s="22" t="str">
        <f>IF(Tabela1[[#This Row],[Plan Status]]="Inactive","Inactive","Active")</f>
        <v>Active</v>
      </c>
    </row>
    <row r="202" spans="1:15" ht="30" customHeight="1" x14ac:dyDescent="0.25">
      <c r="A202">
        <v>3431</v>
      </c>
      <c r="B202" t="s">
        <v>223</v>
      </c>
      <c r="C202" t="s">
        <v>18</v>
      </c>
      <c r="D202" s="10">
        <v>45548</v>
      </c>
      <c r="E202" t="s">
        <v>23</v>
      </c>
      <c r="F202">
        <v>15</v>
      </c>
      <c r="G202" t="s">
        <v>20</v>
      </c>
      <c r="H202" t="s">
        <v>19</v>
      </c>
      <c r="I202">
        <v>30</v>
      </c>
      <c r="J202" t="s">
        <v>19</v>
      </c>
      <c r="K202">
        <v>20</v>
      </c>
      <c r="L202">
        <v>15</v>
      </c>
      <c r="M202">
        <v>50</v>
      </c>
      <c r="N202" t="str">
        <f t="shared" si="3"/>
        <v>Inactive</v>
      </c>
      <c r="O202" s="22" t="str">
        <f>IF(Tabela1[[#This Row],[Plan Status]]="Inactive","Inactive","Active")</f>
        <v>Inactive</v>
      </c>
    </row>
    <row r="203" spans="1:15" ht="30" customHeight="1" x14ac:dyDescent="0.25">
      <c r="A203">
        <v>3432</v>
      </c>
      <c r="B203" t="s">
        <v>224</v>
      </c>
      <c r="C203" t="s">
        <v>26</v>
      </c>
      <c r="D203" s="10">
        <v>45549</v>
      </c>
      <c r="E203" t="s">
        <v>19</v>
      </c>
      <c r="F203">
        <v>10</v>
      </c>
      <c r="G203" t="s">
        <v>24</v>
      </c>
      <c r="H203" t="s">
        <v>23</v>
      </c>
      <c r="I203" t="s">
        <v>311</v>
      </c>
      <c r="J203" t="s">
        <v>19</v>
      </c>
      <c r="K203">
        <v>20</v>
      </c>
      <c r="L203">
        <v>15</v>
      </c>
      <c r="M203">
        <v>15</v>
      </c>
      <c r="N203" t="str">
        <f t="shared" si="3"/>
        <v>Active</v>
      </c>
      <c r="O203" s="22" t="str">
        <f>IF(Tabela1[[#This Row],[Plan Status]]="Inactive","Inactive","Active")</f>
        <v>Active</v>
      </c>
    </row>
    <row r="204" spans="1:15" ht="30" customHeight="1" x14ac:dyDescent="0.25">
      <c r="A204">
        <v>3433</v>
      </c>
      <c r="B204" t="s">
        <v>225</v>
      </c>
      <c r="C204" t="s">
        <v>22</v>
      </c>
      <c r="D204" s="10">
        <v>45550</v>
      </c>
      <c r="E204" t="s">
        <v>23</v>
      </c>
      <c r="F204">
        <v>5</v>
      </c>
      <c r="G204" t="s">
        <v>20</v>
      </c>
      <c r="H204" t="s">
        <v>23</v>
      </c>
      <c r="I204" t="s">
        <v>311</v>
      </c>
      <c r="J204" t="s">
        <v>23</v>
      </c>
      <c r="K204">
        <v>0</v>
      </c>
      <c r="L204">
        <v>1</v>
      </c>
      <c r="M204">
        <v>4</v>
      </c>
      <c r="N204" t="str">
        <f t="shared" si="3"/>
        <v>Inactive</v>
      </c>
      <c r="O204" s="22" t="str">
        <f>IF(Tabela1[[#This Row],[Plan Status]]="Inactive","Inactive","Active")</f>
        <v>Inactive</v>
      </c>
    </row>
    <row r="205" spans="1:15" ht="30" customHeight="1" x14ac:dyDescent="0.25">
      <c r="A205">
        <v>3434</v>
      </c>
      <c r="B205" t="s">
        <v>226</v>
      </c>
      <c r="C205" t="s">
        <v>18</v>
      </c>
      <c r="D205" s="10">
        <v>45551</v>
      </c>
      <c r="E205" t="s">
        <v>19</v>
      </c>
      <c r="F205">
        <v>15</v>
      </c>
      <c r="G205" t="s">
        <v>27</v>
      </c>
      <c r="H205" t="s">
        <v>19</v>
      </c>
      <c r="I205">
        <v>30</v>
      </c>
      <c r="J205" t="s">
        <v>19</v>
      </c>
      <c r="K205">
        <v>20</v>
      </c>
      <c r="L205">
        <v>7</v>
      </c>
      <c r="M205">
        <v>58</v>
      </c>
      <c r="N205" t="str">
        <f t="shared" si="3"/>
        <v>Active</v>
      </c>
      <c r="O205" s="22" t="str">
        <f>IF(Tabela1[[#This Row],[Plan Status]]="Inactive","Inactive","Active")</f>
        <v>Active</v>
      </c>
    </row>
    <row r="206" spans="1:15" ht="30" customHeight="1" x14ac:dyDescent="0.25">
      <c r="A206">
        <v>3435</v>
      </c>
      <c r="B206" t="s">
        <v>227</v>
      </c>
      <c r="C206" t="s">
        <v>26</v>
      </c>
      <c r="D206" s="10">
        <v>45552</v>
      </c>
      <c r="E206" t="s">
        <v>23</v>
      </c>
      <c r="F206">
        <v>10</v>
      </c>
      <c r="G206" t="s">
        <v>20</v>
      </c>
      <c r="H206" t="s">
        <v>23</v>
      </c>
      <c r="I206" t="s">
        <v>311</v>
      </c>
      <c r="J206" t="s">
        <v>19</v>
      </c>
      <c r="K206">
        <v>20</v>
      </c>
      <c r="L206">
        <v>10</v>
      </c>
      <c r="M206">
        <v>20</v>
      </c>
      <c r="N206" t="str">
        <f t="shared" si="3"/>
        <v>Inactive</v>
      </c>
      <c r="O206" s="22" t="str">
        <f>IF(Tabela1[[#This Row],[Plan Status]]="Inactive","Inactive","Active")</f>
        <v>Inactive</v>
      </c>
    </row>
    <row r="207" spans="1:15" ht="30" customHeight="1" x14ac:dyDescent="0.25">
      <c r="A207">
        <v>3436</v>
      </c>
      <c r="B207" t="s">
        <v>228</v>
      </c>
      <c r="C207" t="s">
        <v>22</v>
      </c>
      <c r="D207" s="10">
        <v>45553</v>
      </c>
      <c r="E207" t="s">
        <v>19</v>
      </c>
      <c r="F207">
        <v>5</v>
      </c>
      <c r="G207" t="s">
        <v>20</v>
      </c>
      <c r="H207" t="s">
        <v>23</v>
      </c>
      <c r="I207" t="s">
        <v>311</v>
      </c>
      <c r="J207" t="s">
        <v>23</v>
      </c>
      <c r="K207">
        <v>0</v>
      </c>
      <c r="L207">
        <v>0</v>
      </c>
      <c r="M207">
        <v>5</v>
      </c>
      <c r="N207" t="str">
        <f t="shared" si="3"/>
        <v>Active</v>
      </c>
      <c r="O207" s="22" t="str">
        <f>IF(Tabela1[[#This Row],[Plan Status]]="Inactive","Inactive","Active")</f>
        <v>Active</v>
      </c>
    </row>
    <row r="208" spans="1:15" ht="30" customHeight="1" x14ac:dyDescent="0.25">
      <c r="A208">
        <v>3437</v>
      </c>
      <c r="B208" t="s">
        <v>229</v>
      </c>
      <c r="C208" t="s">
        <v>18</v>
      </c>
      <c r="D208" s="10">
        <v>45554</v>
      </c>
      <c r="E208" t="s">
        <v>23</v>
      </c>
      <c r="F208">
        <v>15</v>
      </c>
      <c r="G208" t="s">
        <v>27</v>
      </c>
      <c r="H208" t="s">
        <v>19</v>
      </c>
      <c r="I208">
        <v>30</v>
      </c>
      <c r="J208" t="s">
        <v>19</v>
      </c>
      <c r="K208">
        <v>20</v>
      </c>
      <c r="L208">
        <v>7</v>
      </c>
      <c r="M208">
        <v>58</v>
      </c>
      <c r="N208" t="str">
        <f t="shared" si="3"/>
        <v>Inactive</v>
      </c>
      <c r="O208" s="22" t="str">
        <f>IF(Tabela1[[#This Row],[Plan Status]]="Inactive","Inactive","Active")</f>
        <v>Inactive</v>
      </c>
    </row>
    <row r="209" spans="1:15" ht="30" customHeight="1" x14ac:dyDescent="0.25">
      <c r="A209">
        <v>3438</v>
      </c>
      <c r="B209" t="s">
        <v>230</v>
      </c>
      <c r="C209" t="s">
        <v>26</v>
      </c>
      <c r="D209" s="10">
        <v>45555</v>
      </c>
      <c r="E209" t="s">
        <v>19</v>
      </c>
      <c r="F209">
        <v>10</v>
      </c>
      <c r="G209" t="s">
        <v>24</v>
      </c>
      <c r="H209" t="s">
        <v>23</v>
      </c>
      <c r="I209" t="s">
        <v>311</v>
      </c>
      <c r="J209" t="s">
        <v>19</v>
      </c>
      <c r="K209">
        <v>20</v>
      </c>
      <c r="L209">
        <v>10</v>
      </c>
      <c r="M209">
        <v>20</v>
      </c>
      <c r="N209" t="str">
        <f t="shared" si="3"/>
        <v>Active</v>
      </c>
      <c r="O209" s="22" t="str">
        <f>IF(Tabela1[[#This Row],[Plan Status]]="Inactive","Inactive","Active")</f>
        <v>Active</v>
      </c>
    </row>
    <row r="210" spans="1:15" ht="30" customHeight="1" x14ac:dyDescent="0.25">
      <c r="A210">
        <v>3439</v>
      </c>
      <c r="B210" t="s">
        <v>231</v>
      </c>
      <c r="C210" t="s">
        <v>22</v>
      </c>
      <c r="D210" s="10">
        <v>45556</v>
      </c>
      <c r="E210" t="s">
        <v>23</v>
      </c>
      <c r="F210">
        <v>5</v>
      </c>
      <c r="G210" t="s">
        <v>27</v>
      </c>
      <c r="H210" t="s">
        <v>23</v>
      </c>
      <c r="I210" t="s">
        <v>311</v>
      </c>
      <c r="J210" t="s">
        <v>23</v>
      </c>
      <c r="K210">
        <v>0</v>
      </c>
      <c r="L210">
        <v>1</v>
      </c>
      <c r="M210">
        <v>4</v>
      </c>
      <c r="N210" t="str">
        <f t="shared" si="3"/>
        <v>Inactive</v>
      </c>
      <c r="O210" s="22" t="str">
        <f>IF(Tabela1[[#This Row],[Plan Status]]="Inactive","Inactive","Active")</f>
        <v>Inactive</v>
      </c>
    </row>
    <row r="211" spans="1:15" ht="30" customHeight="1" x14ac:dyDescent="0.25">
      <c r="A211">
        <v>3440</v>
      </c>
      <c r="B211" t="s">
        <v>232</v>
      </c>
      <c r="C211" t="s">
        <v>18</v>
      </c>
      <c r="D211" s="10">
        <v>45557</v>
      </c>
      <c r="E211" t="s">
        <v>19</v>
      </c>
      <c r="F211">
        <v>15</v>
      </c>
      <c r="G211" t="s">
        <v>20</v>
      </c>
      <c r="H211" t="s">
        <v>19</v>
      </c>
      <c r="I211">
        <v>30</v>
      </c>
      <c r="J211" t="s">
        <v>19</v>
      </c>
      <c r="K211">
        <v>20</v>
      </c>
      <c r="L211">
        <v>15</v>
      </c>
      <c r="M211">
        <v>50</v>
      </c>
      <c r="N211" t="str">
        <f t="shared" si="3"/>
        <v>Active</v>
      </c>
      <c r="O211" s="22" t="str">
        <f>IF(Tabela1[[#This Row],[Plan Status]]="Inactive","Inactive","Active")</f>
        <v>Active</v>
      </c>
    </row>
    <row r="212" spans="1:15" ht="30" customHeight="1" x14ac:dyDescent="0.25">
      <c r="A212">
        <v>3441</v>
      </c>
      <c r="B212" t="s">
        <v>233</v>
      </c>
      <c r="C212" t="s">
        <v>26</v>
      </c>
      <c r="D212" s="10">
        <v>45558</v>
      </c>
      <c r="E212" t="s">
        <v>23</v>
      </c>
      <c r="F212">
        <v>10</v>
      </c>
      <c r="G212" t="s">
        <v>20</v>
      </c>
      <c r="H212" t="s">
        <v>23</v>
      </c>
      <c r="I212" t="s">
        <v>311</v>
      </c>
      <c r="J212" t="s">
        <v>19</v>
      </c>
      <c r="K212">
        <v>20</v>
      </c>
      <c r="L212">
        <v>5</v>
      </c>
      <c r="M212">
        <v>25</v>
      </c>
      <c r="N212" t="str">
        <f t="shared" si="3"/>
        <v>Inactive</v>
      </c>
      <c r="O212" s="22" t="str">
        <f>IF(Tabela1[[#This Row],[Plan Status]]="Inactive","Inactive","Active")</f>
        <v>Inactive</v>
      </c>
    </row>
    <row r="213" spans="1:15" ht="30" customHeight="1" x14ac:dyDescent="0.25">
      <c r="A213">
        <v>3442</v>
      </c>
      <c r="B213" t="s">
        <v>234</v>
      </c>
      <c r="C213" t="s">
        <v>22</v>
      </c>
      <c r="D213" s="10">
        <v>45559</v>
      </c>
      <c r="E213" t="s">
        <v>19</v>
      </c>
      <c r="F213">
        <v>5</v>
      </c>
      <c r="G213" t="s">
        <v>24</v>
      </c>
      <c r="H213" t="s">
        <v>23</v>
      </c>
      <c r="I213" t="s">
        <v>311</v>
      </c>
      <c r="J213" t="s">
        <v>23</v>
      </c>
      <c r="K213">
        <v>0</v>
      </c>
      <c r="L213">
        <v>0</v>
      </c>
      <c r="M213">
        <v>5</v>
      </c>
      <c r="N213" t="str">
        <f t="shared" si="3"/>
        <v>Active</v>
      </c>
      <c r="O213" s="22" t="str">
        <f>IF(Tabela1[[#This Row],[Plan Status]]="Inactive","Inactive","Active")</f>
        <v>Active</v>
      </c>
    </row>
    <row r="214" spans="1:15" ht="30" customHeight="1" x14ac:dyDescent="0.25">
      <c r="A214">
        <v>3443</v>
      </c>
      <c r="B214" t="s">
        <v>235</v>
      </c>
      <c r="C214" t="s">
        <v>18</v>
      </c>
      <c r="D214" s="10">
        <v>45560</v>
      </c>
      <c r="E214" t="s">
        <v>23</v>
      </c>
      <c r="F214">
        <v>15</v>
      </c>
      <c r="G214" t="s">
        <v>27</v>
      </c>
      <c r="H214" t="s">
        <v>19</v>
      </c>
      <c r="I214">
        <v>30</v>
      </c>
      <c r="J214" t="s">
        <v>19</v>
      </c>
      <c r="K214">
        <v>20</v>
      </c>
      <c r="L214">
        <v>20</v>
      </c>
      <c r="M214">
        <v>45</v>
      </c>
      <c r="N214" t="str">
        <f t="shared" si="3"/>
        <v>Inactive</v>
      </c>
      <c r="O214" s="22" t="str">
        <f>IF(Tabela1[[#This Row],[Plan Status]]="Inactive","Inactive","Active")</f>
        <v>Inactive</v>
      </c>
    </row>
    <row r="215" spans="1:15" ht="30" customHeight="1" x14ac:dyDescent="0.25">
      <c r="A215">
        <v>3444</v>
      </c>
      <c r="B215" t="s">
        <v>236</v>
      </c>
      <c r="C215" t="s">
        <v>26</v>
      </c>
      <c r="D215" s="10">
        <v>45561</v>
      </c>
      <c r="E215" t="s">
        <v>19</v>
      </c>
      <c r="F215">
        <v>10</v>
      </c>
      <c r="G215" t="s">
        <v>27</v>
      </c>
      <c r="H215" t="s">
        <v>23</v>
      </c>
      <c r="I215" t="s">
        <v>311</v>
      </c>
      <c r="J215" t="s">
        <v>19</v>
      </c>
      <c r="K215">
        <v>20</v>
      </c>
      <c r="L215">
        <v>12</v>
      </c>
      <c r="M215">
        <v>18</v>
      </c>
      <c r="N215" t="str">
        <f t="shared" si="3"/>
        <v>Active</v>
      </c>
      <c r="O215" s="22" t="str">
        <f>IF(Tabela1[[#This Row],[Plan Status]]="Inactive","Inactive","Active")</f>
        <v>Active</v>
      </c>
    </row>
    <row r="216" spans="1:15" ht="30" customHeight="1" x14ac:dyDescent="0.25">
      <c r="A216">
        <v>3445</v>
      </c>
      <c r="B216" t="s">
        <v>66</v>
      </c>
      <c r="C216" t="s">
        <v>22</v>
      </c>
      <c r="D216" s="10">
        <v>45562</v>
      </c>
      <c r="E216" t="s">
        <v>23</v>
      </c>
      <c r="F216">
        <v>5</v>
      </c>
      <c r="G216" t="s">
        <v>20</v>
      </c>
      <c r="H216" t="s">
        <v>23</v>
      </c>
      <c r="I216" t="s">
        <v>311</v>
      </c>
      <c r="J216" t="s">
        <v>23</v>
      </c>
      <c r="K216">
        <v>0</v>
      </c>
      <c r="L216">
        <v>2</v>
      </c>
      <c r="M216">
        <v>3</v>
      </c>
      <c r="N216" t="str">
        <f t="shared" si="3"/>
        <v>Inactive</v>
      </c>
      <c r="O216" s="22" t="str">
        <f>IF(Tabela1[[#This Row],[Plan Status]]="Inactive","Inactive","Active")</f>
        <v>Inactive</v>
      </c>
    </row>
    <row r="217" spans="1:15" ht="30" customHeight="1" x14ac:dyDescent="0.25">
      <c r="A217">
        <v>3446</v>
      </c>
      <c r="B217" t="s">
        <v>237</v>
      </c>
      <c r="C217" t="s">
        <v>18</v>
      </c>
      <c r="D217" s="10">
        <v>45563</v>
      </c>
      <c r="E217" t="s">
        <v>19</v>
      </c>
      <c r="F217">
        <v>15</v>
      </c>
      <c r="G217" t="s">
        <v>24</v>
      </c>
      <c r="H217" t="s">
        <v>19</v>
      </c>
      <c r="I217">
        <v>30</v>
      </c>
      <c r="J217" t="s">
        <v>19</v>
      </c>
      <c r="K217">
        <v>20</v>
      </c>
      <c r="L217">
        <v>5</v>
      </c>
      <c r="M217">
        <v>60</v>
      </c>
      <c r="N217" t="str">
        <f t="shared" si="3"/>
        <v>Active</v>
      </c>
      <c r="O217" s="22" t="str">
        <f>IF(Tabela1[[#This Row],[Plan Status]]="Inactive","Inactive","Active")</f>
        <v>Active</v>
      </c>
    </row>
    <row r="218" spans="1:15" ht="30" customHeight="1" x14ac:dyDescent="0.25">
      <c r="A218">
        <v>3447</v>
      </c>
      <c r="B218" t="s">
        <v>238</v>
      </c>
      <c r="C218" t="s">
        <v>26</v>
      </c>
      <c r="D218" s="10">
        <v>45564</v>
      </c>
      <c r="E218" t="s">
        <v>23</v>
      </c>
      <c r="F218">
        <v>10</v>
      </c>
      <c r="G218" t="s">
        <v>20</v>
      </c>
      <c r="H218" t="s">
        <v>23</v>
      </c>
      <c r="I218" t="s">
        <v>311</v>
      </c>
      <c r="J218" t="s">
        <v>19</v>
      </c>
      <c r="K218">
        <v>20</v>
      </c>
      <c r="L218">
        <v>10</v>
      </c>
      <c r="M218">
        <v>20</v>
      </c>
      <c r="N218" t="str">
        <f t="shared" si="3"/>
        <v>Inactive</v>
      </c>
      <c r="O218" s="22" t="str">
        <f>IF(Tabela1[[#This Row],[Plan Status]]="Inactive","Inactive","Active")</f>
        <v>Inactive</v>
      </c>
    </row>
    <row r="219" spans="1:15" ht="30" customHeight="1" x14ac:dyDescent="0.25">
      <c r="A219">
        <v>3448</v>
      </c>
      <c r="B219" t="s">
        <v>239</v>
      </c>
      <c r="C219" t="s">
        <v>22</v>
      </c>
      <c r="D219" s="10">
        <v>45565</v>
      </c>
      <c r="E219" t="s">
        <v>19</v>
      </c>
      <c r="F219">
        <v>5</v>
      </c>
      <c r="G219" t="s">
        <v>27</v>
      </c>
      <c r="H219" t="s">
        <v>23</v>
      </c>
      <c r="I219" t="s">
        <v>311</v>
      </c>
      <c r="J219" t="s">
        <v>23</v>
      </c>
      <c r="K219">
        <v>0</v>
      </c>
      <c r="L219">
        <v>0</v>
      </c>
      <c r="M219">
        <v>5</v>
      </c>
      <c r="N219" t="str">
        <f t="shared" si="3"/>
        <v>Active</v>
      </c>
      <c r="O219" s="22" t="str">
        <f>IF(Tabela1[[#This Row],[Plan Status]]="Inactive","Inactive","Active")</f>
        <v>Active</v>
      </c>
    </row>
    <row r="220" spans="1:15" ht="30" customHeight="1" x14ac:dyDescent="0.25">
      <c r="A220">
        <v>3449</v>
      </c>
      <c r="B220" t="s">
        <v>240</v>
      </c>
      <c r="C220" t="s">
        <v>18</v>
      </c>
      <c r="D220" s="10">
        <v>45566</v>
      </c>
      <c r="E220" t="s">
        <v>23</v>
      </c>
      <c r="F220">
        <v>15</v>
      </c>
      <c r="G220" t="s">
        <v>20</v>
      </c>
      <c r="H220" t="s">
        <v>19</v>
      </c>
      <c r="I220">
        <v>30</v>
      </c>
      <c r="J220" t="s">
        <v>19</v>
      </c>
      <c r="K220">
        <v>20</v>
      </c>
      <c r="L220">
        <v>3</v>
      </c>
      <c r="M220">
        <v>62</v>
      </c>
      <c r="N220" t="str">
        <f t="shared" si="3"/>
        <v>Inactive</v>
      </c>
      <c r="O220" s="22" t="str">
        <f>IF(Tabela1[[#This Row],[Plan Status]]="Inactive","Inactive","Active")</f>
        <v>Inactive</v>
      </c>
    </row>
    <row r="221" spans="1:15" ht="30" customHeight="1" x14ac:dyDescent="0.25">
      <c r="A221">
        <v>3450</v>
      </c>
      <c r="B221" t="s">
        <v>241</v>
      </c>
      <c r="C221" t="s">
        <v>26</v>
      </c>
      <c r="D221" s="10">
        <v>45567</v>
      </c>
      <c r="E221" t="s">
        <v>19</v>
      </c>
      <c r="F221">
        <v>10</v>
      </c>
      <c r="G221" t="s">
        <v>24</v>
      </c>
      <c r="H221" t="s">
        <v>23</v>
      </c>
      <c r="I221" t="s">
        <v>311</v>
      </c>
      <c r="J221" t="s">
        <v>19</v>
      </c>
      <c r="K221">
        <v>20</v>
      </c>
      <c r="L221">
        <v>15</v>
      </c>
      <c r="M221">
        <v>15</v>
      </c>
      <c r="N221" t="str">
        <f t="shared" si="3"/>
        <v>Active</v>
      </c>
      <c r="O221" s="22" t="str">
        <f>IF(Tabela1[[#This Row],[Plan Status]]="Inactive","Inactive","Active")</f>
        <v>Active</v>
      </c>
    </row>
    <row r="222" spans="1:15" ht="30" customHeight="1" x14ac:dyDescent="0.25">
      <c r="A222">
        <v>3451</v>
      </c>
      <c r="B222" t="s">
        <v>242</v>
      </c>
      <c r="C222" t="s">
        <v>22</v>
      </c>
      <c r="D222" s="10">
        <v>45568</v>
      </c>
      <c r="E222" t="s">
        <v>23</v>
      </c>
      <c r="F222">
        <v>5</v>
      </c>
      <c r="G222" t="s">
        <v>20</v>
      </c>
      <c r="H222" t="s">
        <v>23</v>
      </c>
      <c r="I222" t="s">
        <v>311</v>
      </c>
      <c r="J222" t="s">
        <v>23</v>
      </c>
      <c r="K222">
        <v>0</v>
      </c>
      <c r="L222">
        <v>1</v>
      </c>
      <c r="M222">
        <v>4</v>
      </c>
      <c r="N222" t="str">
        <f t="shared" si="3"/>
        <v>Inactive</v>
      </c>
      <c r="O222" s="22" t="str">
        <f>IF(Tabela1[[#This Row],[Plan Status]]="Inactive","Inactive","Active")</f>
        <v>Inactive</v>
      </c>
    </row>
    <row r="223" spans="1:15" ht="30" customHeight="1" x14ac:dyDescent="0.25">
      <c r="A223">
        <v>3452</v>
      </c>
      <c r="B223" t="s">
        <v>220</v>
      </c>
      <c r="C223" t="s">
        <v>18</v>
      </c>
      <c r="D223" s="10">
        <v>45569</v>
      </c>
      <c r="E223" t="s">
        <v>19</v>
      </c>
      <c r="F223">
        <v>15</v>
      </c>
      <c r="G223" t="s">
        <v>27</v>
      </c>
      <c r="H223" t="s">
        <v>19</v>
      </c>
      <c r="I223">
        <v>30</v>
      </c>
      <c r="J223" t="s">
        <v>19</v>
      </c>
      <c r="K223">
        <v>20</v>
      </c>
      <c r="L223">
        <v>7</v>
      </c>
      <c r="M223">
        <v>58</v>
      </c>
      <c r="N223" t="str">
        <f t="shared" si="3"/>
        <v>Active</v>
      </c>
      <c r="O223" s="22" t="str">
        <f>IF(Tabela1[[#This Row],[Plan Status]]="Inactive","Inactive","Active")</f>
        <v>Active</v>
      </c>
    </row>
    <row r="224" spans="1:15" ht="30" customHeight="1" x14ac:dyDescent="0.25">
      <c r="A224">
        <v>3453</v>
      </c>
      <c r="B224" t="s">
        <v>74</v>
      </c>
      <c r="C224" t="s">
        <v>26</v>
      </c>
      <c r="D224" s="10">
        <v>45570</v>
      </c>
      <c r="E224" t="s">
        <v>23</v>
      </c>
      <c r="F224">
        <v>10</v>
      </c>
      <c r="G224" t="s">
        <v>20</v>
      </c>
      <c r="H224" t="s">
        <v>23</v>
      </c>
      <c r="I224" t="s">
        <v>311</v>
      </c>
      <c r="J224" t="s">
        <v>19</v>
      </c>
      <c r="K224">
        <v>20</v>
      </c>
      <c r="L224">
        <v>10</v>
      </c>
      <c r="M224">
        <v>20</v>
      </c>
      <c r="N224" t="str">
        <f t="shared" si="3"/>
        <v>Inactive</v>
      </c>
      <c r="O224" s="22" t="str">
        <f>IF(Tabela1[[#This Row],[Plan Status]]="Inactive","Inactive","Active")</f>
        <v>Inactive</v>
      </c>
    </row>
    <row r="225" spans="1:15" ht="30" customHeight="1" x14ac:dyDescent="0.25">
      <c r="A225">
        <v>3454</v>
      </c>
      <c r="B225" t="s">
        <v>243</v>
      </c>
      <c r="C225" t="s">
        <v>22</v>
      </c>
      <c r="D225" s="10">
        <v>45571</v>
      </c>
      <c r="E225" t="s">
        <v>19</v>
      </c>
      <c r="F225">
        <v>5</v>
      </c>
      <c r="G225" t="s">
        <v>24</v>
      </c>
      <c r="H225" t="s">
        <v>23</v>
      </c>
      <c r="I225" t="s">
        <v>311</v>
      </c>
      <c r="J225" t="s">
        <v>23</v>
      </c>
      <c r="K225">
        <v>0</v>
      </c>
      <c r="L225">
        <v>0</v>
      </c>
      <c r="M225">
        <v>5</v>
      </c>
      <c r="N225" t="str">
        <f t="shared" si="3"/>
        <v>Active</v>
      </c>
      <c r="O225" s="22" t="str">
        <f>IF(Tabela1[[#This Row],[Plan Status]]="Inactive","Inactive","Active")</f>
        <v>Active</v>
      </c>
    </row>
    <row r="226" spans="1:15" ht="30" customHeight="1" x14ac:dyDescent="0.25">
      <c r="A226">
        <v>3455</v>
      </c>
      <c r="B226" t="s">
        <v>244</v>
      </c>
      <c r="C226" t="s">
        <v>18</v>
      </c>
      <c r="D226" s="10">
        <v>45572</v>
      </c>
      <c r="E226" t="s">
        <v>23</v>
      </c>
      <c r="F226">
        <v>15</v>
      </c>
      <c r="G226" t="s">
        <v>20</v>
      </c>
      <c r="H226" t="s">
        <v>19</v>
      </c>
      <c r="I226">
        <v>30</v>
      </c>
      <c r="J226" t="s">
        <v>19</v>
      </c>
      <c r="K226">
        <v>20</v>
      </c>
      <c r="L226">
        <v>20</v>
      </c>
      <c r="M226">
        <v>45</v>
      </c>
      <c r="N226" t="str">
        <f t="shared" si="3"/>
        <v>Inactive</v>
      </c>
      <c r="O226" s="22" t="str">
        <f>IF(Tabela1[[#This Row],[Plan Status]]="Inactive","Inactive","Active")</f>
        <v>Inactive</v>
      </c>
    </row>
    <row r="227" spans="1:15" ht="30" customHeight="1" x14ac:dyDescent="0.25">
      <c r="A227">
        <v>3456</v>
      </c>
      <c r="B227" t="s">
        <v>245</v>
      </c>
      <c r="C227" t="s">
        <v>26</v>
      </c>
      <c r="D227" s="10">
        <v>45573</v>
      </c>
      <c r="E227" t="s">
        <v>19</v>
      </c>
      <c r="F227">
        <v>10</v>
      </c>
      <c r="G227" t="s">
        <v>27</v>
      </c>
      <c r="H227" t="s">
        <v>23</v>
      </c>
      <c r="I227" t="s">
        <v>311</v>
      </c>
      <c r="J227" t="s">
        <v>19</v>
      </c>
      <c r="K227">
        <v>20</v>
      </c>
      <c r="L227">
        <v>15</v>
      </c>
      <c r="M227">
        <v>15</v>
      </c>
      <c r="N227" t="str">
        <f t="shared" si="3"/>
        <v>Active</v>
      </c>
      <c r="O227" s="22" t="str">
        <f>IF(Tabela1[[#This Row],[Plan Status]]="Inactive","Inactive","Active")</f>
        <v>Active</v>
      </c>
    </row>
    <row r="228" spans="1:15" ht="30" customHeight="1" x14ac:dyDescent="0.25">
      <c r="A228">
        <v>3457</v>
      </c>
      <c r="B228" t="s">
        <v>246</v>
      </c>
      <c r="C228" t="s">
        <v>22</v>
      </c>
      <c r="D228" s="10">
        <v>45574</v>
      </c>
      <c r="E228" t="s">
        <v>23</v>
      </c>
      <c r="F228">
        <v>5</v>
      </c>
      <c r="G228" t="s">
        <v>20</v>
      </c>
      <c r="H228" t="s">
        <v>23</v>
      </c>
      <c r="I228" t="s">
        <v>311</v>
      </c>
      <c r="J228" t="s">
        <v>23</v>
      </c>
      <c r="K228">
        <v>0</v>
      </c>
      <c r="L228">
        <v>1</v>
      </c>
      <c r="M228">
        <v>4</v>
      </c>
      <c r="N228" t="str">
        <f t="shared" si="3"/>
        <v>Inactive</v>
      </c>
      <c r="O228" s="22" t="str">
        <f>IF(Tabela1[[#This Row],[Plan Status]]="Inactive","Inactive","Active")</f>
        <v>Inactive</v>
      </c>
    </row>
    <row r="229" spans="1:15" ht="30" customHeight="1" x14ac:dyDescent="0.25">
      <c r="A229">
        <v>3458</v>
      </c>
      <c r="B229" t="s">
        <v>247</v>
      </c>
      <c r="C229" t="s">
        <v>18</v>
      </c>
      <c r="D229" s="10">
        <v>45575</v>
      </c>
      <c r="E229" t="s">
        <v>19</v>
      </c>
      <c r="F229">
        <v>15</v>
      </c>
      <c r="G229" t="s">
        <v>24</v>
      </c>
      <c r="H229" t="s">
        <v>19</v>
      </c>
      <c r="I229">
        <v>30</v>
      </c>
      <c r="J229" t="s">
        <v>19</v>
      </c>
      <c r="K229">
        <v>20</v>
      </c>
      <c r="L229">
        <v>3</v>
      </c>
      <c r="M229">
        <v>62</v>
      </c>
      <c r="N229" t="str">
        <f t="shared" si="3"/>
        <v>Active</v>
      </c>
      <c r="O229" s="22" t="str">
        <f>IF(Tabela1[[#This Row],[Plan Status]]="Inactive","Inactive","Active")</f>
        <v>Active</v>
      </c>
    </row>
    <row r="230" spans="1:15" ht="30" customHeight="1" x14ac:dyDescent="0.25">
      <c r="A230">
        <v>3459</v>
      </c>
      <c r="B230" t="s">
        <v>248</v>
      </c>
      <c r="C230" t="s">
        <v>26</v>
      </c>
      <c r="D230" s="10">
        <v>45576</v>
      </c>
      <c r="E230" t="s">
        <v>23</v>
      </c>
      <c r="F230">
        <v>10</v>
      </c>
      <c r="G230" t="s">
        <v>20</v>
      </c>
      <c r="H230" t="s">
        <v>23</v>
      </c>
      <c r="I230" t="s">
        <v>311</v>
      </c>
      <c r="J230" t="s">
        <v>19</v>
      </c>
      <c r="K230">
        <v>20</v>
      </c>
      <c r="L230">
        <v>10</v>
      </c>
      <c r="M230">
        <v>20</v>
      </c>
      <c r="N230" t="str">
        <f t="shared" si="3"/>
        <v>Inactive</v>
      </c>
      <c r="O230" s="22" t="str">
        <f>IF(Tabela1[[#This Row],[Plan Status]]="Inactive","Inactive","Active")</f>
        <v>Inactive</v>
      </c>
    </row>
    <row r="231" spans="1:15" ht="30" customHeight="1" x14ac:dyDescent="0.25">
      <c r="A231">
        <v>3460</v>
      </c>
      <c r="B231" t="s">
        <v>156</v>
      </c>
      <c r="C231" t="s">
        <v>22</v>
      </c>
      <c r="D231" s="10">
        <v>45577</v>
      </c>
      <c r="E231" t="s">
        <v>19</v>
      </c>
      <c r="F231">
        <v>5</v>
      </c>
      <c r="G231" t="s">
        <v>27</v>
      </c>
      <c r="H231" t="s">
        <v>23</v>
      </c>
      <c r="I231" t="s">
        <v>311</v>
      </c>
      <c r="J231" t="s">
        <v>23</v>
      </c>
      <c r="K231">
        <v>0</v>
      </c>
      <c r="L231">
        <v>0</v>
      </c>
      <c r="M231">
        <v>5</v>
      </c>
      <c r="N231" t="str">
        <f t="shared" si="3"/>
        <v>Active</v>
      </c>
      <c r="O231" s="22" t="str">
        <f>IF(Tabela1[[#This Row],[Plan Status]]="Inactive","Inactive","Active")</f>
        <v>Active</v>
      </c>
    </row>
    <row r="232" spans="1:15" ht="30" customHeight="1" x14ac:dyDescent="0.25">
      <c r="A232">
        <v>3461</v>
      </c>
      <c r="B232" t="s">
        <v>249</v>
      </c>
      <c r="C232" t="s">
        <v>18</v>
      </c>
      <c r="D232" s="10">
        <v>45578</v>
      </c>
      <c r="E232" t="s">
        <v>23</v>
      </c>
      <c r="F232">
        <v>15</v>
      </c>
      <c r="G232" t="s">
        <v>20</v>
      </c>
      <c r="H232" t="s">
        <v>19</v>
      </c>
      <c r="I232">
        <v>30</v>
      </c>
      <c r="J232" t="s">
        <v>19</v>
      </c>
      <c r="K232">
        <v>20</v>
      </c>
      <c r="L232">
        <v>15</v>
      </c>
      <c r="M232">
        <v>50</v>
      </c>
      <c r="N232" t="str">
        <f t="shared" si="3"/>
        <v>Inactive</v>
      </c>
      <c r="O232" s="22" t="str">
        <f>IF(Tabela1[[#This Row],[Plan Status]]="Inactive","Inactive","Active")</f>
        <v>Inactive</v>
      </c>
    </row>
    <row r="233" spans="1:15" ht="30" customHeight="1" x14ac:dyDescent="0.25">
      <c r="A233">
        <v>3462</v>
      </c>
      <c r="B233" t="s">
        <v>250</v>
      </c>
      <c r="C233" t="s">
        <v>26</v>
      </c>
      <c r="D233" s="10">
        <v>45579</v>
      </c>
      <c r="E233" t="s">
        <v>19</v>
      </c>
      <c r="F233">
        <v>10</v>
      </c>
      <c r="G233" t="s">
        <v>24</v>
      </c>
      <c r="H233" t="s">
        <v>23</v>
      </c>
      <c r="I233" t="s">
        <v>311</v>
      </c>
      <c r="J233" t="s">
        <v>19</v>
      </c>
      <c r="K233">
        <v>20</v>
      </c>
      <c r="L233">
        <v>15</v>
      </c>
      <c r="M233">
        <v>15</v>
      </c>
      <c r="N233" t="str">
        <f t="shared" si="3"/>
        <v>Active</v>
      </c>
      <c r="O233" s="22" t="str">
        <f>IF(Tabela1[[#This Row],[Plan Status]]="Inactive","Inactive","Active")</f>
        <v>Active</v>
      </c>
    </row>
    <row r="234" spans="1:15" ht="30" customHeight="1" x14ac:dyDescent="0.25">
      <c r="A234">
        <v>3463</v>
      </c>
      <c r="B234" t="s">
        <v>251</v>
      </c>
      <c r="C234" t="s">
        <v>22</v>
      </c>
      <c r="D234" s="10">
        <v>45580</v>
      </c>
      <c r="E234" t="s">
        <v>23</v>
      </c>
      <c r="F234">
        <v>5</v>
      </c>
      <c r="G234" t="s">
        <v>20</v>
      </c>
      <c r="H234" t="s">
        <v>23</v>
      </c>
      <c r="I234" t="s">
        <v>311</v>
      </c>
      <c r="J234" t="s">
        <v>23</v>
      </c>
      <c r="K234">
        <v>0</v>
      </c>
      <c r="L234">
        <v>1</v>
      </c>
      <c r="M234">
        <v>4</v>
      </c>
      <c r="N234" t="str">
        <f t="shared" si="3"/>
        <v>Inactive</v>
      </c>
      <c r="O234" s="22" t="str">
        <f>IF(Tabela1[[#This Row],[Plan Status]]="Inactive","Inactive","Active")</f>
        <v>Inactive</v>
      </c>
    </row>
    <row r="235" spans="1:15" ht="30" customHeight="1" x14ac:dyDescent="0.25">
      <c r="A235">
        <v>3464</v>
      </c>
      <c r="B235" t="s">
        <v>252</v>
      </c>
      <c r="C235" t="s">
        <v>18</v>
      </c>
      <c r="D235" s="10">
        <v>45581</v>
      </c>
      <c r="E235" t="s">
        <v>19</v>
      </c>
      <c r="F235">
        <v>15</v>
      </c>
      <c r="G235" t="s">
        <v>27</v>
      </c>
      <c r="H235" t="s">
        <v>19</v>
      </c>
      <c r="I235">
        <v>30</v>
      </c>
      <c r="J235" t="s">
        <v>19</v>
      </c>
      <c r="K235">
        <v>20</v>
      </c>
      <c r="L235">
        <v>7</v>
      </c>
      <c r="M235">
        <v>58</v>
      </c>
      <c r="N235" t="str">
        <f t="shared" si="3"/>
        <v>Active</v>
      </c>
      <c r="O235" s="22" t="str">
        <f>IF(Tabela1[[#This Row],[Plan Status]]="Inactive","Inactive","Active")</f>
        <v>Active</v>
      </c>
    </row>
    <row r="236" spans="1:15" ht="30" customHeight="1" x14ac:dyDescent="0.25">
      <c r="A236">
        <v>3465</v>
      </c>
      <c r="B236" t="s">
        <v>253</v>
      </c>
      <c r="C236" t="s">
        <v>26</v>
      </c>
      <c r="D236" s="10">
        <v>45582</v>
      </c>
      <c r="E236" t="s">
        <v>23</v>
      </c>
      <c r="F236">
        <v>10</v>
      </c>
      <c r="G236" t="s">
        <v>20</v>
      </c>
      <c r="H236" t="s">
        <v>23</v>
      </c>
      <c r="I236" t="s">
        <v>311</v>
      </c>
      <c r="J236" t="s">
        <v>19</v>
      </c>
      <c r="K236">
        <v>20</v>
      </c>
      <c r="L236">
        <v>10</v>
      </c>
      <c r="M236">
        <v>20</v>
      </c>
      <c r="N236" t="str">
        <f t="shared" si="3"/>
        <v>Inactive</v>
      </c>
      <c r="O236" s="22" t="str">
        <f>IF(Tabela1[[#This Row],[Plan Status]]="Inactive","Inactive","Active")</f>
        <v>Inactive</v>
      </c>
    </row>
    <row r="237" spans="1:15" ht="30" customHeight="1" x14ac:dyDescent="0.25">
      <c r="A237">
        <v>3466</v>
      </c>
      <c r="B237" t="s">
        <v>254</v>
      </c>
      <c r="C237" t="s">
        <v>22</v>
      </c>
      <c r="D237" s="10">
        <v>45583</v>
      </c>
      <c r="E237" t="s">
        <v>19</v>
      </c>
      <c r="F237">
        <v>5</v>
      </c>
      <c r="G237" t="s">
        <v>24</v>
      </c>
      <c r="H237" t="s">
        <v>23</v>
      </c>
      <c r="I237" t="s">
        <v>311</v>
      </c>
      <c r="J237" t="s">
        <v>23</v>
      </c>
      <c r="K237">
        <v>0</v>
      </c>
      <c r="L237">
        <v>0</v>
      </c>
      <c r="M237">
        <v>5</v>
      </c>
      <c r="N237" t="str">
        <f t="shared" si="3"/>
        <v>Active</v>
      </c>
      <c r="O237" s="22" t="str">
        <f>IF(Tabela1[[#This Row],[Plan Status]]="Inactive","Inactive","Active")</f>
        <v>Active</v>
      </c>
    </row>
    <row r="238" spans="1:15" ht="30" customHeight="1" x14ac:dyDescent="0.25">
      <c r="A238">
        <v>3467</v>
      </c>
      <c r="B238" t="s">
        <v>255</v>
      </c>
      <c r="C238" t="s">
        <v>18</v>
      </c>
      <c r="D238" s="10">
        <v>45584</v>
      </c>
      <c r="E238" t="s">
        <v>23</v>
      </c>
      <c r="F238">
        <v>15</v>
      </c>
      <c r="G238" t="s">
        <v>20</v>
      </c>
      <c r="H238" t="s">
        <v>19</v>
      </c>
      <c r="I238">
        <v>30</v>
      </c>
      <c r="J238" t="s">
        <v>19</v>
      </c>
      <c r="K238">
        <v>20</v>
      </c>
      <c r="L238">
        <v>15</v>
      </c>
      <c r="M238">
        <v>50</v>
      </c>
      <c r="N238" t="str">
        <f t="shared" si="3"/>
        <v>Inactive</v>
      </c>
      <c r="O238" s="22" t="str">
        <f>IF(Tabela1[[#This Row],[Plan Status]]="Inactive","Inactive","Active")</f>
        <v>Inactive</v>
      </c>
    </row>
    <row r="239" spans="1:15" ht="30" customHeight="1" x14ac:dyDescent="0.25">
      <c r="A239">
        <v>3468</v>
      </c>
      <c r="B239" t="s">
        <v>256</v>
      </c>
      <c r="C239" t="s">
        <v>26</v>
      </c>
      <c r="D239" s="10">
        <v>45585</v>
      </c>
      <c r="E239" t="s">
        <v>19</v>
      </c>
      <c r="F239">
        <v>10</v>
      </c>
      <c r="G239" t="s">
        <v>27</v>
      </c>
      <c r="H239" t="s">
        <v>23</v>
      </c>
      <c r="I239" t="s">
        <v>311</v>
      </c>
      <c r="J239" t="s">
        <v>19</v>
      </c>
      <c r="K239">
        <v>20</v>
      </c>
      <c r="L239">
        <v>12</v>
      </c>
      <c r="M239">
        <v>18</v>
      </c>
      <c r="N239" t="str">
        <f t="shared" si="3"/>
        <v>Active</v>
      </c>
      <c r="O239" s="22" t="str">
        <f>IF(Tabela1[[#This Row],[Plan Status]]="Inactive","Inactive","Active")</f>
        <v>Active</v>
      </c>
    </row>
    <row r="240" spans="1:15" ht="30" customHeight="1" x14ac:dyDescent="0.25">
      <c r="A240">
        <v>3469</v>
      </c>
      <c r="B240" t="s">
        <v>257</v>
      </c>
      <c r="C240" t="s">
        <v>22</v>
      </c>
      <c r="D240" s="10">
        <v>45586</v>
      </c>
      <c r="E240" t="s">
        <v>23</v>
      </c>
      <c r="F240">
        <v>5</v>
      </c>
      <c r="G240" t="s">
        <v>20</v>
      </c>
      <c r="H240" t="s">
        <v>23</v>
      </c>
      <c r="I240" t="s">
        <v>311</v>
      </c>
      <c r="J240" t="s">
        <v>23</v>
      </c>
      <c r="K240">
        <v>0</v>
      </c>
      <c r="L240">
        <v>2</v>
      </c>
      <c r="M240">
        <v>3</v>
      </c>
      <c r="N240" t="str">
        <f t="shared" si="3"/>
        <v>Inactive</v>
      </c>
      <c r="O240" s="22" t="str">
        <f>IF(Tabela1[[#This Row],[Plan Status]]="Inactive","Inactive","Active")</f>
        <v>Inactive</v>
      </c>
    </row>
    <row r="241" spans="1:15" ht="30" customHeight="1" x14ac:dyDescent="0.25">
      <c r="A241">
        <v>3470</v>
      </c>
      <c r="B241" t="s">
        <v>258</v>
      </c>
      <c r="C241" t="s">
        <v>18</v>
      </c>
      <c r="D241" s="10">
        <v>45587</v>
      </c>
      <c r="E241" t="s">
        <v>19</v>
      </c>
      <c r="F241">
        <v>15</v>
      </c>
      <c r="G241" t="s">
        <v>24</v>
      </c>
      <c r="H241" t="s">
        <v>19</v>
      </c>
      <c r="I241">
        <v>30</v>
      </c>
      <c r="J241" t="s">
        <v>19</v>
      </c>
      <c r="K241">
        <v>20</v>
      </c>
      <c r="L241">
        <v>5</v>
      </c>
      <c r="M241">
        <v>60</v>
      </c>
      <c r="N241" t="str">
        <f t="shared" si="3"/>
        <v>Active</v>
      </c>
      <c r="O241" s="22" t="str">
        <f>IF(Tabela1[[#This Row],[Plan Status]]="Inactive","Inactive","Active")</f>
        <v>Active</v>
      </c>
    </row>
    <row r="242" spans="1:15" ht="30" customHeight="1" x14ac:dyDescent="0.25">
      <c r="A242">
        <v>3471</v>
      </c>
      <c r="B242" t="s">
        <v>259</v>
      </c>
      <c r="C242" t="s">
        <v>26</v>
      </c>
      <c r="D242" s="10">
        <v>45588</v>
      </c>
      <c r="E242" t="s">
        <v>23</v>
      </c>
      <c r="F242">
        <v>10</v>
      </c>
      <c r="G242" t="s">
        <v>20</v>
      </c>
      <c r="H242" t="s">
        <v>23</v>
      </c>
      <c r="I242" t="s">
        <v>311</v>
      </c>
      <c r="J242" t="s">
        <v>19</v>
      </c>
      <c r="K242">
        <v>20</v>
      </c>
      <c r="L242">
        <v>10</v>
      </c>
      <c r="M242">
        <v>20</v>
      </c>
      <c r="N242" t="str">
        <f t="shared" si="3"/>
        <v>Inactive</v>
      </c>
      <c r="O242" s="22" t="str">
        <f>IF(Tabela1[[#This Row],[Plan Status]]="Inactive","Inactive","Active")</f>
        <v>Inactive</v>
      </c>
    </row>
    <row r="243" spans="1:15" ht="30" customHeight="1" x14ac:dyDescent="0.25">
      <c r="A243">
        <v>3472</v>
      </c>
      <c r="B243" t="s">
        <v>260</v>
      </c>
      <c r="C243" t="s">
        <v>22</v>
      </c>
      <c r="D243" s="10">
        <v>45589</v>
      </c>
      <c r="E243" t="s">
        <v>19</v>
      </c>
      <c r="F243">
        <v>5</v>
      </c>
      <c r="G243" t="s">
        <v>27</v>
      </c>
      <c r="H243" t="s">
        <v>23</v>
      </c>
      <c r="I243" t="s">
        <v>311</v>
      </c>
      <c r="J243" t="s">
        <v>23</v>
      </c>
      <c r="K243">
        <v>0</v>
      </c>
      <c r="L243">
        <v>0</v>
      </c>
      <c r="M243">
        <v>5</v>
      </c>
      <c r="N243" t="str">
        <f t="shared" si="3"/>
        <v>Active</v>
      </c>
      <c r="O243" s="22" t="str">
        <f>IF(Tabela1[[#This Row],[Plan Status]]="Inactive","Inactive","Active")</f>
        <v>Active</v>
      </c>
    </row>
    <row r="244" spans="1:15" ht="30" customHeight="1" x14ac:dyDescent="0.25">
      <c r="A244">
        <v>3473</v>
      </c>
      <c r="B244" t="s">
        <v>169</v>
      </c>
      <c r="C244" t="s">
        <v>18</v>
      </c>
      <c r="D244" s="10">
        <v>45590</v>
      </c>
      <c r="E244" t="s">
        <v>23</v>
      </c>
      <c r="F244">
        <v>15</v>
      </c>
      <c r="G244" t="s">
        <v>20</v>
      </c>
      <c r="H244" t="s">
        <v>19</v>
      </c>
      <c r="I244">
        <v>30</v>
      </c>
      <c r="J244" t="s">
        <v>19</v>
      </c>
      <c r="K244">
        <v>20</v>
      </c>
      <c r="L244">
        <v>3</v>
      </c>
      <c r="M244">
        <v>62</v>
      </c>
      <c r="N244" t="str">
        <f t="shared" si="3"/>
        <v>Inactive</v>
      </c>
      <c r="O244" s="22" t="str">
        <f>IF(Tabela1[[#This Row],[Plan Status]]="Inactive","Inactive","Active")</f>
        <v>Inactive</v>
      </c>
    </row>
    <row r="245" spans="1:15" ht="30" customHeight="1" x14ac:dyDescent="0.25">
      <c r="A245">
        <v>3474</v>
      </c>
      <c r="B245" t="s">
        <v>261</v>
      </c>
      <c r="C245" t="s">
        <v>26</v>
      </c>
      <c r="D245" s="10">
        <v>45591</v>
      </c>
      <c r="E245" t="s">
        <v>19</v>
      </c>
      <c r="F245">
        <v>10</v>
      </c>
      <c r="G245" t="s">
        <v>24</v>
      </c>
      <c r="H245" t="s">
        <v>23</v>
      </c>
      <c r="I245" t="s">
        <v>311</v>
      </c>
      <c r="J245" t="s">
        <v>19</v>
      </c>
      <c r="K245">
        <v>20</v>
      </c>
      <c r="L245">
        <v>15</v>
      </c>
      <c r="M245">
        <v>15</v>
      </c>
      <c r="N245" t="str">
        <f t="shared" si="3"/>
        <v>Active</v>
      </c>
      <c r="O245" s="22" t="str">
        <f>IF(Tabela1[[#This Row],[Plan Status]]="Inactive","Inactive","Active")</f>
        <v>Active</v>
      </c>
    </row>
    <row r="246" spans="1:15" ht="30" customHeight="1" x14ac:dyDescent="0.25">
      <c r="A246">
        <v>3475</v>
      </c>
      <c r="B246" t="s">
        <v>262</v>
      </c>
      <c r="C246" t="s">
        <v>22</v>
      </c>
      <c r="D246" s="10">
        <v>45592</v>
      </c>
      <c r="E246" t="s">
        <v>23</v>
      </c>
      <c r="F246">
        <v>5</v>
      </c>
      <c r="G246" t="s">
        <v>20</v>
      </c>
      <c r="H246" t="s">
        <v>23</v>
      </c>
      <c r="I246" t="s">
        <v>311</v>
      </c>
      <c r="J246" t="s">
        <v>23</v>
      </c>
      <c r="K246">
        <v>0</v>
      </c>
      <c r="L246">
        <v>1</v>
      </c>
      <c r="M246">
        <v>4</v>
      </c>
      <c r="N246" t="str">
        <f t="shared" si="3"/>
        <v>Inactive</v>
      </c>
      <c r="O246" s="22" t="str">
        <f>IF(Tabela1[[#This Row],[Plan Status]]="Inactive","Inactive","Active")</f>
        <v>Inactive</v>
      </c>
    </row>
    <row r="247" spans="1:15" ht="30" customHeight="1" x14ac:dyDescent="0.25">
      <c r="A247">
        <v>3476</v>
      </c>
      <c r="B247" t="s">
        <v>263</v>
      </c>
      <c r="C247" t="s">
        <v>18</v>
      </c>
      <c r="D247" s="10">
        <v>45593</v>
      </c>
      <c r="E247" t="s">
        <v>19</v>
      </c>
      <c r="F247">
        <v>15</v>
      </c>
      <c r="G247" t="s">
        <v>27</v>
      </c>
      <c r="H247" t="s">
        <v>19</v>
      </c>
      <c r="I247">
        <v>30</v>
      </c>
      <c r="J247" t="s">
        <v>19</v>
      </c>
      <c r="K247">
        <v>20</v>
      </c>
      <c r="L247">
        <v>7</v>
      </c>
      <c r="M247">
        <v>58</v>
      </c>
      <c r="N247" t="str">
        <f t="shared" si="3"/>
        <v>Active</v>
      </c>
      <c r="O247" s="22" t="str">
        <f>IF(Tabela1[[#This Row],[Plan Status]]="Inactive","Inactive","Active")</f>
        <v>Active</v>
      </c>
    </row>
    <row r="248" spans="1:15" ht="30" customHeight="1" x14ac:dyDescent="0.25">
      <c r="A248">
        <v>3477</v>
      </c>
      <c r="B248" t="s">
        <v>264</v>
      </c>
      <c r="C248" t="s">
        <v>26</v>
      </c>
      <c r="D248" s="10">
        <v>45594</v>
      </c>
      <c r="E248" t="s">
        <v>23</v>
      </c>
      <c r="F248">
        <v>10</v>
      </c>
      <c r="G248" t="s">
        <v>20</v>
      </c>
      <c r="H248" t="s">
        <v>23</v>
      </c>
      <c r="I248" t="s">
        <v>311</v>
      </c>
      <c r="J248" t="s">
        <v>19</v>
      </c>
      <c r="K248">
        <v>20</v>
      </c>
      <c r="L248">
        <v>10</v>
      </c>
      <c r="M248">
        <v>20</v>
      </c>
      <c r="N248" t="str">
        <f t="shared" si="3"/>
        <v>Inactive</v>
      </c>
      <c r="O248" s="22" t="str">
        <f>IF(Tabela1[[#This Row],[Plan Status]]="Inactive","Inactive","Active")</f>
        <v>Inactive</v>
      </c>
    </row>
    <row r="249" spans="1:15" ht="30" customHeight="1" x14ac:dyDescent="0.25">
      <c r="A249">
        <v>3478</v>
      </c>
      <c r="B249" t="s">
        <v>265</v>
      </c>
      <c r="C249" t="s">
        <v>22</v>
      </c>
      <c r="D249" s="10">
        <v>45595</v>
      </c>
      <c r="E249" t="s">
        <v>19</v>
      </c>
      <c r="F249">
        <v>5</v>
      </c>
      <c r="G249" t="s">
        <v>24</v>
      </c>
      <c r="H249" t="s">
        <v>23</v>
      </c>
      <c r="I249" t="s">
        <v>311</v>
      </c>
      <c r="J249" t="s">
        <v>23</v>
      </c>
      <c r="K249">
        <v>0</v>
      </c>
      <c r="L249">
        <v>0</v>
      </c>
      <c r="M249">
        <v>5</v>
      </c>
      <c r="N249" t="str">
        <f t="shared" si="3"/>
        <v>Active</v>
      </c>
      <c r="O249" s="22" t="str">
        <f>IF(Tabela1[[#This Row],[Plan Status]]="Inactive","Inactive","Active")</f>
        <v>Active</v>
      </c>
    </row>
    <row r="250" spans="1:15" ht="30" customHeight="1" x14ac:dyDescent="0.25">
      <c r="A250">
        <v>3479</v>
      </c>
      <c r="B250" t="s">
        <v>266</v>
      </c>
      <c r="C250" t="s">
        <v>18</v>
      </c>
      <c r="D250" s="10">
        <v>45596</v>
      </c>
      <c r="E250" t="s">
        <v>23</v>
      </c>
      <c r="F250">
        <v>15</v>
      </c>
      <c r="G250" t="s">
        <v>20</v>
      </c>
      <c r="H250" t="s">
        <v>19</v>
      </c>
      <c r="I250">
        <v>30</v>
      </c>
      <c r="J250" t="s">
        <v>19</v>
      </c>
      <c r="K250">
        <v>20</v>
      </c>
      <c r="L250">
        <v>20</v>
      </c>
      <c r="M250">
        <v>45</v>
      </c>
      <c r="N250" t="str">
        <f t="shared" si="3"/>
        <v>Inactive</v>
      </c>
      <c r="O250" s="22" t="str">
        <f>IF(Tabela1[[#This Row],[Plan Status]]="Inactive","Inactive","Active")</f>
        <v>Inactive</v>
      </c>
    </row>
    <row r="251" spans="1:15" ht="30" customHeight="1" x14ac:dyDescent="0.25">
      <c r="A251">
        <v>3480</v>
      </c>
      <c r="B251" t="s">
        <v>267</v>
      </c>
      <c r="C251" t="s">
        <v>26</v>
      </c>
      <c r="D251" s="10">
        <v>45597</v>
      </c>
      <c r="E251" t="s">
        <v>19</v>
      </c>
      <c r="F251">
        <v>10</v>
      </c>
      <c r="G251" t="s">
        <v>27</v>
      </c>
      <c r="H251" t="s">
        <v>23</v>
      </c>
      <c r="I251" t="s">
        <v>311</v>
      </c>
      <c r="J251" t="s">
        <v>19</v>
      </c>
      <c r="K251">
        <v>20</v>
      </c>
      <c r="L251">
        <v>15</v>
      </c>
      <c r="M251">
        <v>15</v>
      </c>
      <c r="N251" t="str">
        <f t="shared" si="3"/>
        <v>Active</v>
      </c>
      <c r="O251" s="22" t="str">
        <f>IF(Tabela1[[#This Row],[Plan Status]]="Inactive","Inactive","Active")</f>
        <v>Active</v>
      </c>
    </row>
    <row r="252" spans="1:15" ht="30" customHeight="1" x14ac:dyDescent="0.25">
      <c r="A252">
        <v>3481</v>
      </c>
      <c r="B252" t="s">
        <v>268</v>
      </c>
      <c r="C252" t="s">
        <v>22</v>
      </c>
      <c r="D252" s="10">
        <v>45598</v>
      </c>
      <c r="E252" t="s">
        <v>23</v>
      </c>
      <c r="F252">
        <v>5</v>
      </c>
      <c r="G252" t="s">
        <v>20</v>
      </c>
      <c r="H252" t="s">
        <v>23</v>
      </c>
      <c r="I252" t="s">
        <v>311</v>
      </c>
      <c r="J252" t="s">
        <v>23</v>
      </c>
      <c r="K252">
        <v>0</v>
      </c>
      <c r="L252">
        <v>1</v>
      </c>
      <c r="M252">
        <v>4</v>
      </c>
      <c r="N252" t="str">
        <f t="shared" si="3"/>
        <v>Inactive</v>
      </c>
      <c r="O252" s="22" t="str">
        <f>IF(Tabela1[[#This Row],[Plan Status]]="Inactive","Inactive","Active")</f>
        <v>Inactive</v>
      </c>
    </row>
    <row r="253" spans="1:15" ht="30" customHeight="1" x14ac:dyDescent="0.25">
      <c r="A253">
        <v>3482</v>
      </c>
      <c r="B253" t="s">
        <v>269</v>
      </c>
      <c r="C253" t="s">
        <v>18</v>
      </c>
      <c r="D253" s="10">
        <v>45599</v>
      </c>
      <c r="E253" t="s">
        <v>19</v>
      </c>
      <c r="F253">
        <v>15</v>
      </c>
      <c r="G253" t="s">
        <v>24</v>
      </c>
      <c r="H253" t="s">
        <v>19</v>
      </c>
      <c r="I253">
        <v>30</v>
      </c>
      <c r="J253" t="s">
        <v>19</v>
      </c>
      <c r="K253">
        <v>20</v>
      </c>
      <c r="L253">
        <v>3</v>
      </c>
      <c r="M253">
        <v>62</v>
      </c>
      <c r="N253" t="str">
        <f t="shared" si="3"/>
        <v>Active</v>
      </c>
      <c r="O253" s="22" t="str">
        <f>IF(Tabela1[[#This Row],[Plan Status]]="Inactive","Inactive","Active")</f>
        <v>Active</v>
      </c>
    </row>
    <row r="254" spans="1:15" ht="30" customHeight="1" x14ac:dyDescent="0.25">
      <c r="A254">
        <v>3483</v>
      </c>
      <c r="B254" t="s">
        <v>270</v>
      </c>
      <c r="C254" t="s">
        <v>26</v>
      </c>
      <c r="D254" s="10">
        <v>45600</v>
      </c>
      <c r="E254" t="s">
        <v>23</v>
      </c>
      <c r="F254">
        <v>10</v>
      </c>
      <c r="G254" t="s">
        <v>20</v>
      </c>
      <c r="H254" t="s">
        <v>23</v>
      </c>
      <c r="I254" t="s">
        <v>311</v>
      </c>
      <c r="J254" t="s">
        <v>19</v>
      </c>
      <c r="K254">
        <v>20</v>
      </c>
      <c r="L254">
        <v>10</v>
      </c>
      <c r="M254">
        <v>20</v>
      </c>
      <c r="N254" t="str">
        <f t="shared" si="3"/>
        <v>Inactive</v>
      </c>
      <c r="O254" s="22" t="str">
        <f>IF(Tabela1[[#This Row],[Plan Status]]="Inactive","Inactive","Active")</f>
        <v>Inactive</v>
      </c>
    </row>
    <row r="255" spans="1:15" ht="30" customHeight="1" x14ac:dyDescent="0.25">
      <c r="A255">
        <v>3484</v>
      </c>
      <c r="B255" t="s">
        <v>271</v>
      </c>
      <c r="C255" t="s">
        <v>22</v>
      </c>
      <c r="D255" s="10">
        <v>45601</v>
      </c>
      <c r="E255" t="s">
        <v>19</v>
      </c>
      <c r="F255">
        <v>5</v>
      </c>
      <c r="G255" t="s">
        <v>27</v>
      </c>
      <c r="H255" t="s">
        <v>23</v>
      </c>
      <c r="I255" t="s">
        <v>311</v>
      </c>
      <c r="J255" t="s">
        <v>23</v>
      </c>
      <c r="K255">
        <v>0</v>
      </c>
      <c r="L255">
        <v>0</v>
      </c>
      <c r="M255">
        <v>5</v>
      </c>
      <c r="N255" t="str">
        <f t="shared" si="3"/>
        <v>Active</v>
      </c>
      <c r="O255" s="22" t="str">
        <f>IF(Tabela1[[#This Row],[Plan Status]]="Inactive","Inactive","Active")</f>
        <v>Active</v>
      </c>
    </row>
    <row r="256" spans="1:15" ht="30" customHeight="1" x14ac:dyDescent="0.25">
      <c r="A256">
        <v>3485</v>
      </c>
      <c r="B256" t="s">
        <v>272</v>
      </c>
      <c r="C256" t="s">
        <v>18</v>
      </c>
      <c r="D256" s="10">
        <v>45602</v>
      </c>
      <c r="E256" t="s">
        <v>23</v>
      </c>
      <c r="F256">
        <v>15</v>
      </c>
      <c r="G256" t="s">
        <v>20</v>
      </c>
      <c r="H256" t="s">
        <v>19</v>
      </c>
      <c r="I256">
        <v>30</v>
      </c>
      <c r="J256" t="s">
        <v>19</v>
      </c>
      <c r="K256">
        <v>20</v>
      </c>
      <c r="L256">
        <v>15</v>
      </c>
      <c r="M256">
        <v>50</v>
      </c>
      <c r="N256" t="str">
        <f t="shared" si="3"/>
        <v>Inactive</v>
      </c>
      <c r="O256" s="22" t="str">
        <f>IF(Tabela1[[#This Row],[Plan Status]]="Inactive","Inactive","Active")</f>
        <v>Inactive</v>
      </c>
    </row>
    <row r="257" spans="1:15" ht="30" customHeight="1" x14ac:dyDescent="0.25">
      <c r="A257">
        <v>3486</v>
      </c>
      <c r="B257" t="s">
        <v>273</v>
      </c>
      <c r="C257" t="s">
        <v>22</v>
      </c>
      <c r="D257" s="10">
        <v>45603</v>
      </c>
      <c r="E257" t="s">
        <v>19</v>
      </c>
      <c r="F257">
        <v>5</v>
      </c>
      <c r="G257" t="s">
        <v>20</v>
      </c>
      <c r="H257" t="s">
        <v>23</v>
      </c>
      <c r="I257" t="s">
        <v>311</v>
      </c>
      <c r="J257" t="s">
        <v>23</v>
      </c>
      <c r="K257">
        <v>0</v>
      </c>
      <c r="L257">
        <v>0</v>
      </c>
      <c r="M257">
        <v>5</v>
      </c>
      <c r="N257" t="str">
        <f t="shared" si="3"/>
        <v>Active</v>
      </c>
      <c r="O257" s="22" t="str">
        <f>IF(Tabela1[[#This Row],[Plan Status]]="Inactive","Inactive","Active")</f>
        <v>Active</v>
      </c>
    </row>
    <row r="258" spans="1:15" ht="30" customHeight="1" x14ac:dyDescent="0.25">
      <c r="A258">
        <v>3487</v>
      </c>
      <c r="B258" t="s">
        <v>274</v>
      </c>
      <c r="C258" t="s">
        <v>18</v>
      </c>
      <c r="D258" s="10">
        <v>45604</v>
      </c>
      <c r="E258" t="s">
        <v>23</v>
      </c>
      <c r="F258">
        <v>15</v>
      </c>
      <c r="G258" t="s">
        <v>27</v>
      </c>
      <c r="H258" t="s">
        <v>19</v>
      </c>
      <c r="I258">
        <v>30</v>
      </c>
      <c r="J258" t="s">
        <v>19</v>
      </c>
      <c r="K258">
        <v>20</v>
      </c>
      <c r="L258">
        <v>7</v>
      </c>
      <c r="M258">
        <v>58</v>
      </c>
      <c r="N258" t="str">
        <f t="shared" si="3"/>
        <v>Inactive</v>
      </c>
      <c r="O258" s="22" t="str">
        <f>IF(Tabela1[[#This Row],[Plan Status]]="Inactive","Inactive","Active")</f>
        <v>Inactive</v>
      </c>
    </row>
    <row r="259" spans="1:15" ht="30" customHeight="1" x14ac:dyDescent="0.25">
      <c r="A259">
        <v>3488</v>
      </c>
      <c r="B259" t="s">
        <v>275</v>
      </c>
      <c r="C259" t="s">
        <v>26</v>
      </c>
      <c r="D259" s="10">
        <v>45605</v>
      </c>
      <c r="E259" t="s">
        <v>19</v>
      </c>
      <c r="F259">
        <v>10</v>
      </c>
      <c r="G259" t="s">
        <v>24</v>
      </c>
      <c r="H259" t="s">
        <v>23</v>
      </c>
      <c r="I259" t="s">
        <v>311</v>
      </c>
      <c r="J259" t="s">
        <v>19</v>
      </c>
      <c r="K259">
        <v>20</v>
      </c>
      <c r="L259">
        <v>10</v>
      </c>
      <c r="M259">
        <v>20</v>
      </c>
      <c r="N259" t="str">
        <f t="shared" ref="N259:N296" si="4">IF(E259="Yes",
    "Active",
    IF(D259+IF(G259="Monthly",30, IF(G259="Quarterly",120, IF(G259="Annual",365))) &lt; DATE(2025,3,20),
       "Inactive",
       IF(D259+IF(G259="Monthly",30, IF(G259="Quarterly",120, IF(G259="Annual",365))) - DATE(2025,3,20) &lt;= 7,
           "Active - less than 7 days",
           IF(D259+IF(G259="Monthly",30, IF(G259="Quarterly",120, IF(G259="Annual",365))) - DATE(2025,3,20) &lt;= 15,
               "Active - less than 15 days",
               IF(D259+IF(G259="Monthly",30, IF(G259="Quarterly",120, IF(G259="Annual",365))) - DATE(2025,3,20) &lt;= 30,
                   "Active - less than 30 days",
                   "Active"
               )
           )
       )
    )
)</f>
        <v>Active</v>
      </c>
      <c r="O259" s="22" t="str">
        <f>IF(Tabela1[[#This Row],[Plan Status]]="Inactive","Inactive","Active")</f>
        <v>Active</v>
      </c>
    </row>
    <row r="260" spans="1:15" ht="30" customHeight="1" x14ac:dyDescent="0.25">
      <c r="A260">
        <v>3489</v>
      </c>
      <c r="B260" t="s">
        <v>276</v>
      </c>
      <c r="C260" t="s">
        <v>22</v>
      </c>
      <c r="D260" s="10">
        <v>45606</v>
      </c>
      <c r="E260" t="s">
        <v>23</v>
      </c>
      <c r="F260">
        <v>5</v>
      </c>
      <c r="G260" t="s">
        <v>27</v>
      </c>
      <c r="H260" t="s">
        <v>23</v>
      </c>
      <c r="I260" t="s">
        <v>311</v>
      </c>
      <c r="J260" t="s">
        <v>23</v>
      </c>
      <c r="K260">
        <v>0</v>
      </c>
      <c r="L260">
        <v>1</v>
      </c>
      <c r="M260">
        <v>4</v>
      </c>
      <c r="N260" t="str">
        <f t="shared" si="4"/>
        <v>Inactive</v>
      </c>
      <c r="O260" s="22" t="str">
        <f>IF(Tabela1[[#This Row],[Plan Status]]="Inactive","Inactive","Active")</f>
        <v>Inactive</v>
      </c>
    </row>
    <row r="261" spans="1:15" ht="30" customHeight="1" x14ac:dyDescent="0.25">
      <c r="A261">
        <v>3490</v>
      </c>
      <c r="B261" t="s">
        <v>277</v>
      </c>
      <c r="C261" t="s">
        <v>18</v>
      </c>
      <c r="D261" s="10">
        <v>45607</v>
      </c>
      <c r="E261" t="s">
        <v>19</v>
      </c>
      <c r="F261">
        <v>15</v>
      </c>
      <c r="G261" t="s">
        <v>20</v>
      </c>
      <c r="H261" t="s">
        <v>19</v>
      </c>
      <c r="I261">
        <v>30</v>
      </c>
      <c r="J261" t="s">
        <v>19</v>
      </c>
      <c r="K261">
        <v>20</v>
      </c>
      <c r="L261">
        <v>15</v>
      </c>
      <c r="M261">
        <v>50</v>
      </c>
      <c r="N261" t="str">
        <f t="shared" si="4"/>
        <v>Active</v>
      </c>
      <c r="O261" s="22" t="str">
        <f>IF(Tabela1[[#This Row],[Plan Status]]="Inactive","Inactive","Active")</f>
        <v>Active</v>
      </c>
    </row>
    <row r="262" spans="1:15" ht="30" customHeight="1" x14ac:dyDescent="0.25">
      <c r="A262">
        <v>3491</v>
      </c>
      <c r="B262" t="s">
        <v>278</v>
      </c>
      <c r="C262" t="s">
        <v>26</v>
      </c>
      <c r="D262" s="10">
        <v>45608</v>
      </c>
      <c r="E262" t="s">
        <v>23</v>
      </c>
      <c r="F262">
        <v>10</v>
      </c>
      <c r="G262" t="s">
        <v>20</v>
      </c>
      <c r="H262" t="s">
        <v>23</v>
      </c>
      <c r="I262" t="s">
        <v>311</v>
      </c>
      <c r="J262" t="s">
        <v>19</v>
      </c>
      <c r="K262">
        <v>20</v>
      </c>
      <c r="L262">
        <v>5</v>
      </c>
      <c r="M262">
        <v>25</v>
      </c>
      <c r="N262" t="str">
        <f t="shared" si="4"/>
        <v>Inactive</v>
      </c>
      <c r="O262" s="22" t="str">
        <f>IF(Tabela1[[#This Row],[Plan Status]]="Inactive","Inactive","Active")</f>
        <v>Inactive</v>
      </c>
    </row>
    <row r="263" spans="1:15" ht="30" customHeight="1" x14ac:dyDescent="0.25">
      <c r="A263">
        <v>3492</v>
      </c>
      <c r="B263" t="s">
        <v>279</v>
      </c>
      <c r="C263" t="s">
        <v>22</v>
      </c>
      <c r="D263" s="10">
        <v>45609</v>
      </c>
      <c r="E263" t="s">
        <v>19</v>
      </c>
      <c r="F263">
        <v>5</v>
      </c>
      <c r="G263" t="s">
        <v>24</v>
      </c>
      <c r="H263" t="s">
        <v>23</v>
      </c>
      <c r="I263" t="s">
        <v>311</v>
      </c>
      <c r="J263" t="s">
        <v>23</v>
      </c>
      <c r="K263">
        <v>0</v>
      </c>
      <c r="L263">
        <v>0</v>
      </c>
      <c r="M263">
        <v>5</v>
      </c>
      <c r="N263" t="str">
        <f t="shared" si="4"/>
        <v>Active</v>
      </c>
      <c r="O263" s="22" t="str">
        <f>IF(Tabela1[[#This Row],[Plan Status]]="Inactive","Inactive","Active")</f>
        <v>Active</v>
      </c>
    </row>
    <row r="264" spans="1:15" ht="30" customHeight="1" x14ac:dyDescent="0.25">
      <c r="A264">
        <v>3493</v>
      </c>
      <c r="B264" t="s">
        <v>280</v>
      </c>
      <c r="C264" t="s">
        <v>18</v>
      </c>
      <c r="D264" s="10">
        <v>45610</v>
      </c>
      <c r="E264" t="s">
        <v>23</v>
      </c>
      <c r="F264">
        <v>15</v>
      </c>
      <c r="G264" t="s">
        <v>27</v>
      </c>
      <c r="H264" t="s">
        <v>19</v>
      </c>
      <c r="I264">
        <v>30</v>
      </c>
      <c r="J264" t="s">
        <v>19</v>
      </c>
      <c r="K264">
        <v>20</v>
      </c>
      <c r="L264">
        <v>20</v>
      </c>
      <c r="M264">
        <v>45</v>
      </c>
      <c r="N264" t="str">
        <f t="shared" si="4"/>
        <v>Inactive</v>
      </c>
      <c r="O264" s="22" t="str">
        <f>IF(Tabela1[[#This Row],[Plan Status]]="Inactive","Inactive","Active")</f>
        <v>Inactive</v>
      </c>
    </row>
    <row r="265" spans="1:15" ht="30" customHeight="1" x14ac:dyDescent="0.25">
      <c r="A265">
        <v>3494</v>
      </c>
      <c r="B265" t="s">
        <v>281</v>
      </c>
      <c r="C265" t="s">
        <v>26</v>
      </c>
      <c r="D265" s="10">
        <v>45611</v>
      </c>
      <c r="E265" t="s">
        <v>19</v>
      </c>
      <c r="F265">
        <v>10</v>
      </c>
      <c r="G265" t="s">
        <v>27</v>
      </c>
      <c r="H265" t="s">
        <v>23</v>
      </c>
      <c r="I265" t="s">
        <v>311</v>
      </c>
      <c r="J265" t="s">
        <v>19</v>
      </c>
      <c r="K265">
        <v>20</v>
      </c>
      <c r="L265">
        <v>12</v>
      </c>
      <c r="M265">
        <v>18</v>
      </c>
      <c r="N265" t="str">
        <f t="shared" si="4"/>
        <v>Active</v>
      </c>
      <c r="O265" s="22" t="str">
        <f>IF(Tabela1[[#This Row],[Plan Status]]="Inactive","Inactive","Active")</f>
        <v>Active</v>
      </c>
    </row>
    <row r="266" spans="1:15" ht="30" customHeight="1" x14ac:dyDescent="0.25">
      <c r="A266">
        <v>3495</v>
      </c>
      <c r="B266" t="s">
        <v>282</v>
      </c>
      <c r="C266" t="s">
        <v>22</v>
      </c>
      <c r="D266" s="10">
        <v>45612</v>
      </c>
      <c r="E266" t="s">
        <v>23</v>
      </c>
      <c r="F266">
        <v>5</v>
      </c>
      <c r="G266" t="s">
        <v>20</v>
      </c>
      <c r="H266" t="s">
        <v>23</v>
      </c>
      <c r="I266" t="s">
        <v>311</v>
      </c>
      <c r="J266" t="s">
        <v>23</v>
      </c>
      <c r="K266">
        <v>0</v>
      </c>
      <c r="L266">
        <v>2</v>
      </c>
      <c r="M266">
        <v>3</v>
      </c>
      <c r="N266" t="str">
        <f t="shared" si="4"/>
        <v>Inactive</v>
      </c>
      <c r="O266" s="22" t="str">
        <f>IF(Tabela1[[#This Row],[Plan Status]]="Inactive","Inactive","Active")</f>
        <v>Inactive</v>
      </c>
    </row>
    <row r="267" spans="1:15" ht="30" customHeight="1" x14ac:dyDescent="0.25">
      <c r="A267">
        <v>3496</v>
      </c>
      <c r="B267" t="s">
        <v>283</v>
      </c>
      <c r="C267" t="s">
        <v>18</v>
      </c>
      <c r="D267" s="10">
        <v>45613</v>
      </c>
      <c r="E267" t="s">
        <v>19</v>
      </c>
      <c r="F267">
        <v>15</v>
      </c>
      <c r="G267" t="s">
        <v>24</v>
      </c>
      <c r="H267" t="s">
        <v>19</v>
      </c>
      <c r="I267">
        <v>30</v>
      </c>
      <c r="J267" t="s">
        <v>19</v>
      </c>
      <c r="K267">
        <v>20</v>
      </c>
      <c r="L267">
        <v>5</v>
      </c>
      <c r="M267">
        <v>60</v>
      </c>
      <c r="N267" t="str">
        <f t="shared" si="4"/>
        <v>Active</v>
      </c>
      <c r="O267" s="22" t="str">
        <f>IF(Tabela1[[#This Row],[Plan Status]]="Inactive","Inactive","Active")</f>
        <v>Active</v>
      </c>
    </row>
    <row r="268" spans="1:15" ht="30" customHeight="1" x14ac:dyDescent="0.25">
      <c r="A268">
        <v>3497</v>
      </c>
      <c r="B268" t="s">
        <v>284</v>
      </c>
      <c r="C268" t="s">
        <v>26</v>
      </c>
      <c r="D268" s="10">
        <v>45614</v>
      </c>
      <c r="E268" t="s">
        <v>23</v>
      </c>
      <c r="F268">
        <v>10</v>
      </c>
      <c r="G268" t="s">
        <v>20</v>
      </c>
      <c r="H268" t="s">
        <v>23</v>
      </c>
      <c r="I268" t="s">
        <v>311</v>
      </c>
      <c r="J268" t="s">
        <v>19</v>
      </c>
      <c r="K268">
        <v>20</v>
      </c>
      <c r="L268">
        <v>10</v>
      </c>
      <c r="M268">
        <v>20</v>
      </c>
      <c r="N268" t="str">
        <f t="shared" si="4"/>
        <v>Inactive</v>
      </c>
      <c r="O268" s="22" t="str">
        <f>IF(Tabela1[[#This Row],[Plan Status]]="Inactive","Inactive","Active")</f>
        <v>Inactive</v>
      </c>
    </row>
    <row r="269" spans="1:15" ht="30" customHeight="1" x14ac:dyDescent="0.25">
      <c r="A269">
        <v>3498</v>
      </c>
      <c r="B269" t="s">
        <v>285</v>
      </c>
      <c r="C269" t="s">
        <v>22</v>
      </c>
      <c r="D269" s="10">
        <v>45615</v>
      </c>
      <c r="E269" t="s">
        <v>19</v>
      </c>
      <c r="F269">
        <v>5</v>
      </c>
      <c r="G269" t="s">
        <v>27</v>
      </c>
      <c r="H269" t="s">
        <v>23</v>
      </c>
      <c r="I269" t="s">
        <v>311</v>
      </c>
      <c r="J269" t="s">
        <v>23</v>
      </c>
      <c r="K269">
        <v>0</v>
      </c>
      <c r="L269">
        <v>0</v>
      </c>
      <c r="M269">
        <v>5</v>
      </c>
      <c r="N269" t="str">
        <f t="shared" si="4"/>
        <v>Active</v>
      </c>
      <c r="O269" s="22" t="str">
        <f>IF(Tabela1[[#This Row],[Plan Status]]="Inactive","Inactive","Active")</f>
        <v>Active</v>
      </c>
    </row>
    <row r="270" spans="1:15" ht="30" customHeight="1" x14ac:dyDescent="0.25">
      <c r="A270">
        <v>3499</v>
      </c>
      <c r="B270" t="s">
        <v>286</v>
      </c>
      <c r="C270" t="s">
        <v>18</v>
      </c>
      <c r="D270" s="10">
        <v>45616</v>
      </c>
      <c r="E270" t="s">
        <v>23</v>
      </c>
      <c r="F270">
        <v>15</v>
      </c>
      <c r="G270" t="s">
        <v>20</v>
      </c>
      <c r="H270" t="s">
        <v>19</v>
      </c>
      <c r="I270">
        <v>30</v>
      </c>
      <c r="J270" t="s">
        <v>19</v>
      </c>
      <c r="K270">
        <v>20</v>
      </c>
      <c r="L270">
        <v>3</v>
      </c>
      <c r="M270">
        <v>62</v>
      </c>
      <c r="N270" t="str">
        <f t="shared" si="4"/>
        <v>Inactive</v>
      </c>
      <c r="O270" s="22" t="str">
        <f>IF(Tabela1[[#This Row],[Plan Status]]="Inactive","Inactive","Active")</f>
        <v>Inactive</v>
      </c>
    </row>
    <row r="271" spans="1:15" ht="30" customHeight="1" x14ac:dyDescent="0.25">
      <c r="A271">
        <v>3500</v>
      </c>
      <c r="B271" t="s">
        <v>287</v>
      </c>
      <c r="C271" t="s">
        <v>26</v>
      </c>
      <c r="D271" s="10">
        <v>45617</v>
      </c>
      <c r="E271" t="s">
        <v>19</v>
      </c>
      <c r="F271">
        <v>10</v>
      </c>
      <c r="G271" t="s">
        <v>24</v>
      </c>
      <c r="H271" t="s">
        <v>23</v>
      </c>
      <c r="I271" t="s">
        <v>311</v>
      </c>
      <c r="J271" t="s">
        <v>19</v>
      </c>
      <c r="K271">
        <v>20</v>
      </c>
      <c r="L271">
        <v>15</v>
      </c>
      <c r="M271">
        <v>15</v>
      </c>
      <c r="N271" t="str">
        <f t="shared" si="4"/>
        <v>Active</v>
      </c>
      <c r="O271" s="22" t="str">
        <f>IF(Tabela1[[#This Row],[Plan Status]]="Inactive","Inactive","Active")</f>
        <v>Active</v>
      </c>
    </row>
    <row r="272" spans="1:15" ht="30" customHeight="1" x14ac:dyDescent="0.25">
      <c r="A272">
        <v>3501</v>
      </c>
      <c r="B272" t="s">
        <v>288</v>
      </c>
      <c r="C272" t="s">
        <v>22</v>
      </c>
      <c r="D272" s="10">
        <v>45618</v>
      </c>
      <c r="E272" t="s">
        <v>23</v>
      </c>
      <c r="F272">
        <v>5</v>
      </c>
      <c r="G272" t="s">
        <v>20</v>
      </c>
      <c r="H272" t="s">
        <v>23</v>
      </c>
      <c r="I272" t="s">
        <v>311</v>
      </c>
      <c r="J272" t="s">
        <v>23</v>
      </c>
      <c r="K272">
        <v>0</v>
      </c>
      <c r="L272">
        <v>1</v>
      </c>
      <c r="M272">
        <v>4</v>
      </c>
      <c r="N272" t="str">
        <f t="shared" si="4"/>
        <v>Inactive</v>
      </c>
      <c r="O272" s="22" t="str">
        <f>IF(Tabela1[[#This Row],[Plan Status]]="Inactive","Inactive","Active")</f>
        <v>Inactive</v>
      </c>
    </row>
    <row r="273" spans="1:15" ht="30" customHeight="1" x14ac:dyDescent="0.25">
      <c r="A273">
        <v>3502</v>
      </c>
      <c r="B273" t="s">
        <v>289</v>
      </c>
      <c r="C273" t="s">
        <v>18</v>
      </c>
      <c r="D273" s="10">
        <v>45619</v>
      </c>
      <c r="E273" t="s">
        <v>19</v>
      </c>
      <c r="F273">
        <v>15</v>
      </c>
      <c r="G273" t="s">
        <v>27</v>
      </c>
      <c r="H273" t="s">
        <v>19</v>
      </c>
      <c r="I273">
        <v>30</v>
      </c>
      <c r="J273" t="s">
        <v>19</v>
      </c>
      <c r="K273">
        <v>20</v>
      </c>
      <c r="L273">
        <v>7</v>
      </c>
      <c r="M273">
        <v>58</v>
      </c>
      <c r="N273" t="str">
        <f t="shared" si="4"/>
        <v>Active</v>
      </c>
      <c r="O273" s="22" t="str">
        <f>IF(Tabela1[[#This Row],[Plan Status]]="Inactive","Inactive","Active")</f>
        <v>Active</v>
      </c>
    </row>
    <row r="274" spans="1:15" ht="30" customHeight="1" x14ac:dyDescent="0.25">
      <c r="A274">
        <v>3503</v>
      </c>
      <c r="B274" t="s">
        <v>148</v>
      </c>
      <c r="C274" t="s">
        <v>26</v>
      </c>
      <c r="D274" s="10">
        <v>45620</v>
      </c>
      <c r="E274" t="s">
        <v>23</v>
      </c>
      <c r="F274">
        <v>10</v>
      </c>
      <c r="G274" t="s">
        <v>20</v>
      </c>
      <c r="H274" t="s">
        <v>23</v>
      </c>
      <c r="I274" t="s">
        <v>311</v>
      </c>
      <c r="J274" t="s">
        <v>19</v>
      </c>
      <c r="K274">
        <v>20</v>
      </c>
      <c r="L274">
        <v>10</v>
      </c>
      <c r="M274">
        <v>20</v>
      </c>
      <c r="N274" t="str">
        <f t="shared" si="4"/>
        <v>Inactive</v>
      </c>
      <c r="O274" s="22" t="str">
        <f>IF(Tabela1[[#This Row],[Plan Status]]="Inactive","Inactive","Active")</f>
        <v>Inactive</v>
      </c>
    </row>
    <row r="275" spans="1:15" ht="30" customHeight="1" x14ac:dyDescent="0.25">
      <c r="A275">
        <v>3504</v>
      </c>
      <c r="B275" t="s">
        <v>290</v>
      </c>
      <c r="C275" t="s">
        <v>22</v>
      </c>
      <c r="D275" s="10">
        <v>45621</v>
      </c>
      <c r="E275" t="s">
        <v>19</v>
      </c>
      <c r="F275">
        <v>5</v>
      </c>
      <c r="G275" t="s">
        <v>24</v>
      </c>
      <c r="H275" t="s">
        <v>23</v>
      </c>
      <c r="I275" t="s">
        <v>311</v>
      </c>
      <c r="J275" t="s">
        <v>23</v>
      </c>
      <c r="K275">
        <v>0</v>
      </c>
      <c r="L275">
        <v>0</v>
      </c>
      <c r="M275">
        <v>5</v>
      </c>
      <c r="N275" t="str">
        <f t="shared" si="4"/>
        <v>Active</v>
      </c>
      <c r="O275" s="22" t="str">
        <f>IF(Tabela1[[#This Row],[Plan Status]]="Inactive","Inactive","Active")</f>
        <v>Active</v>
      </c>
    </row>
    <row r="276" spans="1:15" ht="30" customHeight="1" x14ac:dyDescent="0.25">
      <c r="A276">
        <v>3505</v>
      </c>
      <c r="B276" t="s">
        <v>291</v>
      </c>
      <c r="C276" t="s">
        <v>18</v>
      </c>
      <c r="D276" s="10">
        <v>45622</v>
      </c>
      <c r="E276" t="s">
        <v>23</v>
      </c>
      <c r="F276">
        <v>15</v>
      </c>
      <c r="G276" t="s">
        <v>20</v>
      </c>
      <c r="H276" t="s">
        <v>19</v>
      </c>
      <c r="I276">
        <v>30</v>
      </c>
      <c r="J276" t="s">
        <v>19</v>
      </c>
      <c r="K276">
        <v>20</v>
      </c>
      <c r="L276">
        <v>20</v>
      </c>
      <c r="M276">
        <v>45</v>
      </c>
      <c r="N276" t="str">
        <f t="shared" si="4"/>
        <v>Inactive</v>
      </c>
      <c r="O276" s="22" t="str">
        <f>IF(Tabela1[[#This Row],[Plan Status]]="Inactive","Inactive","Active")</f>
        <v>Inactive</v>
      </c>
    </row>
    <row r="277" spans="1:15" ht="30" customHeight="1" x14ac:dyDescent="0.25">
      <c r="A277">
        <v>3506</v>
      </c>
      <c r="B277" t="s">
        <v>292</v>
      </c>
      <c r="C277" t="s">
        <v>26</v>
      </c>
      <c r="D277" s="10">
        <v>45623</v>
      </c>
      <c r="E277" t="s">
        <v>19</v>
      </c>
      <c r="F277">
        <v>10</v>
      </c>
      <c r="G277" t="s">
        <v>27</v>
      </c>
      <c r="H277" t="s">
        <v>23</v>
      </c>
      <c r="I277" t="s">
        <v>311</v>
      </c>
      <c r="J277" t="s">
        <v>19</v>
      </c>
      <c r="K277">
        <v>20</v>
      </c>
      <c r="L277">
        <v>15</v>
      </c>
      <c r="M277">
        <v>15</v>
      </c>
      <c r="N277" t="str">
        <f t="shared" si="4"/>
        <v>Active</v>
      </c>
      <c r="O277" s="22" t="str">
        <f>IF(Tabela1[[#This Row],[Plan Status]]="Inactive","Inactive","Active")</f>
        <v>Active</v>
      </c>
    </row>
    <row r="278" spans="1:15" ht="30" customHeight="1" x14ac:dyDescent="0.25">
      <c r="A278">
        <v>3507</v>
      </c>
      <c r="B278" t="s">
        <v>293</v>
      </c>
      <c r="C278" t="s">
        <v>22</v>
      </c>
      <c r="D278" s="10">
        <v>45624</v>
      </c>
      <c r="E278" t="s">
        <v>23</v>
      </c>
      <c r="F278">
        <v>5</v>
      </c>
      <c r="G278" t="s">
        <v>20</v>
      </c>
      <c r="H278" t="s">
        <v>23</v>
      </c>
      <c r="I278" t="s">
        <v>311</v>
      </c>
      <c r="J278" t="s">
        <v>23</v>
      </c>
      <c r="K278">
        <v>0</v>
      </c>
      <c r="L278">
        <v>1</v>
      </c>
      <c r="M278">
        <v>4</v>
      </c>
      <c r="N278" t="str">
        <f t="shared" si="4"/>
        <v>Inactive</v>
      </c>
      <c r="O278" s="22" t="str">
        <f>IF(Tabela1[[#This Row],[Plan Status]]="Inactive","Inactive","Active")</f>
        <v>Inactive</v>
      </c>
    </row>
    <row r="279" spans="1:15" ht="30" customHeight="1" x14ac:dyDescent="0.25">
      <c r="A279">
        <v>3508</v>
      </c>
      <c r="B279" t="s">
        <v>294</v>
      </c>
      <c r="C279" t="s">
        <v>18</v>
      </c>
      <c r="D279" s="10">
        <v>45625</v>
      </c>
      <c r="E279" t="s">
        <v>19</v>
      </c>
      <c r="F279">
        <v>15</v>
      </c>
      <c r="G279" t="s">
        <v>24</v>
      </c>
      <c r="H279" t="s">
        <v>19</v>
      </c>
      <c r="I279">
        <v>30</v>
      </c>
      <c r="J279" t="s">
        <v>19</v>
      </c>
      <c r="K279">
        <v>20</v>
      </c>
      <c r="L279">
        <v>3</v>
      </c>
      <c r="M279">
        <v>62</v>
      </c>
      <c r="N279" t="str">
        <f t="shared" si="4"/>
        <v>Active</v>
      </c>
      <c r="O279" s="22" t="str">
        <f>IF(Tabela1[[#This Row],[Plan Status]]="Inactive","Inactive","Active")</f>
        <v>Active</v>
      </c>
    </row>
    <row r="280" spans="1:15" ht="30" customHeight="1" x14ac:dyDescent="0.25">
      <c r="A280">
        <v>3509</v>
      </c>
      <c r="B280" t="s">
        <v>295</v>
      </c>
      <c r="C280" t="s">
        <v>26</v>
      </c>
      <c r="D280" s="10">
        <v>45626</v>
      </c>
      <c r="E280" t="s">
        <v>23</v>
      </c>
      <c r="F280">
        <v>10</v>
      </c>
      <c r="G280" t="s">
        <v>20</v>
      </c>
      <c r="H280" t="s">
        <v>23</v>
      </c>
      <c r="I280" t="s">
        <v>311</v>
      </c>
      <c r="J280" t="s">
        <v>19</v>
      </c>
      <c r="K280">
        <v>20</v>
      </c>
      <c r="L280">
        <v>10</v>
      </c>
      <c r="M280">
        <v>20</v>
      </c>
      <c r="N280" t="str">
        <f t="shared" si="4"/>
        <v>Inactive</v>
      </c>
      <c r="O280" s="22" t="str">
        <f>IF(Tabela1[[#This Row],[Plan Status]]="Inactive","Inactive","Active")</f>
        <v>Inactive</v>
      </c>
    </row>
    <row r="281" spans="1:15" ht="30" customHeight="1" x14ac:dyDescent="0.25">
      <c r="A281">
        <v>3510</v>
      </c>
      <c r="B281" t="s">
        <v>296</v>
      </c>
      <c r="C281" t="s">
        <v>22</v>
      </c>
      <c r="D281" s="10">
        <v>45627</v>
      </c>
      <c r="E281" t="s">
        <v>19</v>
      </c>
      <c r="F281">
        <v>5</v>
      </c>
      <c r="G281" t="s">
        <v>27</v>
      </c>
      <c r="H281" t="s">
        <v>23</v>
      </c>
      <c r="I281" t="s">
        <v>311</v>
      </c>
      <c r="J281" t="s">
        <v>23</v>
      </c>
      <c r="K281">
        <v>0</v>
      </c>
      <c r="L281">
        <v>0</v>
      </c>
      <c r="M281">
        <v>5</v>
      </c>
      <c r="N281" t="str">
        <f t="shared" si="4"/>
        <v>Active</v>
      </c>
      <c r="O281" s="22" t="str">
        <f>IF(Tabela1[[#This Row],[Plan Status]]="Inactive","Inactive","Active")</f>
        <v>Active</v>
      </c>
    </row>
    <row r="282" spans="1:15" ht="30" customHeight="1" x14ac:dyDescent="0.25">
      <c r="A282">
        <v>3511</v>
      </c>
      <c r="B282" t="s">
        <v>297</v>
      </c>
      <c r="C282" t="s">
        <v>18</v>
      </c>
      <c r="D282" s="10">
        <v>45383</v>
      </c>
      <c r="E282" t="s">
        <v>23</v>
      </c>
      <c r="F282">
        <v>15</v>
      </c>
      <c r="G282" t="s">
        <v>24</v>
      </c>
      <c r="H282" t="s">
        <v>19</v>
      </c>
      <c r="I282">
        <v>30</v>
      </c>
      <c r="J282" t="s">
        <v>19</v>
      </c>
      <c r="K282">
        <v>20</v>
      </c>
      <c r="L282">
        <v>15</v>
      </c>
      <c r="M282">
        <v>50</v>
      </c>
      <c r="N282" t="str">
        <f t="shared" si="4"/>
        <v>Active - less than 15 days</v>
      </c>
      <c r="O282" s="22" t="str">
        <f>IF(Tabela1[[#This Row],[Plan Status]]="Inactive","Inactive","Active")</f>
        <v>Active</v>
      </c>
    </row>
    <row r="283" spans="1:15" ht="30" customHeight="1" x14ac:dyDescent="0.25">
      <c r="A283">
        <v>3512</v>
      </c>
      <c r="B283" t="s">
        <v>298</v>
      </c>
      <c r="C283" t="s">
        <v>26</v>
      </c>
      <c r="D283" s="10">
        <v>45372</v>
      </c>
      <c r="E283" t="s">
        <v>23</v>
      </c>
      <c r="F283">
        <v>10</v>
      </c>
      <c r="G283" t="s">
        <v>24</v>
      </c>
      <c r="H283" t="s">
        <v>23</v>
      </c>
      <c r="I283" t="s">
        <v>311</v>
      </c>
      <c r="J283" t="s">
        <v>19</v>
      </c>
      <c r="K283">
        <v>20</v>
      </c>
      <c r="L283">
        <v>15</v>
      </c>
      <c r="M283">
        <v>15</v>
      </c>
      <c r="N283" t="str">
        <f t="shared" si="4"/>
        <v>Active - less than 7 days</v>
      </c>
      <c r="O283" s="22" t="str">
        <f>IF(Tabela1[[#This Row],[Plan Status]]="Inactive","Inactive","Active")</f>
        <v>Active</v>
      </c>
    </row>
    <row r="284" spans="1:15" ht="30" customHeight="1" x14ac:dyDescent="0.25">
      <c r="A284" s="15">
        <v>3513</v>
      </c>
      <c r="B284" s="15" t="s">
        <v>299</v>
      </c>
      <c r="C284" s="15" t="s">
        <v>22</v>
      </c>
      <c r="D284" s="16">
        <v>45689</v>
      </c>
      <c r="E284" s="15" t="s">
        <v>19</v>
      </c>
      <c r="F284" s="15">
        <v>5</v>
      </c>
      <c r="G284" s="15" t="s">
        <v>20</v>
      </c>
      <c r="H284" s="15" t="s">
        <v>23</v>
      </c>
      <c r="I284" s="15" t="s">
        <v>311</v>
      </c>
      <c r="J284" s="15" t="s">
        <v>23</v>
      </c>
      <c r="K284" s="15">
        <v>0</v>
      </c>
      <c r="L284" s="15">
        <v>1</v>
      </c>
      <c r="M284" s="15">
        <v>4</v>
      </c>
      <c r="N284" s="15" t="str">
        <f t="shared" si="4"/>
        <v>Active</v>
      </c>
      <c r="O284" s="22" t="str">
        <f>IF(Tabela1[[#This Row],[Plan Status]]="Inactive","Inactive","Active")</f>
        <v>Active</v>
      </c>
    </row>
    <row r="285" spans="1:15" ht="30" customHeight="1" x14ac:dyDescent="0.25">
      <c r="A285" s="15">
        <v>3514</v>
      </c>
      <c r="B285" s="15" t="s">
        <v>300</v>
      </c>
      <c r="C285" s="15" t="s">
        <v>18</v>
      </c>
      <c r="D285" s="16">
        <v>45689</v>
      </c>
      <c r="E285" s="15" t="s">
        <v>23</v>
      </c>
      <c r="F285" s="15">
        <v>15</v>
      </c>
      <c r="G285" s="15" t="s">
        <v>20</v>
      </c>
      <c r="H285" s="15" t="s">
        <v>19</v>
      </c>
      <c r="I285" s="15">
        <v>30</v>
      </c>
      <c r="J285" s="15" t="s">
        <v>19</v>
      </c>
      <c r="K285" s="15">
        <v>20</v>
      </c>
      <c r="L285" s="15">
        <v>7</v>
      </c>
      <c r="M285" s="15">
        <v>58</v>
      </c>
      <c r="N285" s="15" t="str">
        <f t="shared" si="4"/>
        <v>Inactive</v>
      </c>
      <c r="O285" s="22" t="str">
        <f>IF(Tabela1[[#This Row],[Plan Status]]="Inactive","Inactive","Active")</f>
        <v>Inactive</v>
      </c>
    </row>
    <row r="286" spans="1:15" ht="30" customHeight="1" x14ac:dyDescent="0.25">
      <c r="A286" s="15">
        <v>3515</v>
      </c>
      <c r="B286" s="15" t="s">
        <v>159</v>
      </c>
      <c r="C286" s="15" t="s">
        <v>26</v>
      </c>
      <c r="D286" s="16">
        <v>45711</v>
      </c>
      <c r="E286" s="15" t="s">
        <v>23</v>
      </c>
      <c r="F286" s="15">
        <v>10</v>
      </c>
      <c r="G286" s="15" t="s">
        <v>20</v>
      </c>
      <c r="H286" s="15" t="s">
        <v>23</v>
      </c>
      <c r="I286" s="15" t="s">
        <v>311</v>
      </c>
      <c r="J286" s="15" t="s">
        <v>19</v>
      </c>
      <c r="K286" s="15">
        <v>20</v>
      </c>
      <c r="L286" s="15">
        <v>10</v>
      </c>
      <c r="M286" s="15">
        <v>20</v>
      </c>
      <c r="N286" s="15" t="str">
        <f t="shared" si="4"/>
        <v>Active - less than 7 days</v>
      </c>
      <c r="O286" s="22" t="str">
        <f>IF(Tabela1[[#This Row],[Plan Status]]="Inactive","Inactive","Active")</f>
        <v>Active</v>
      </c>
    </row>
    <row r="287" spans="1:15" ht="30" customHeight="1" x14ac:dyDescent="0.25">
      <c r="A287" s="15">
        <v>3516</v>
      </c>
      <c r="B287" s="15" t="s">
        <v>160</v>
      </c>
      <c r="C287" s="15" t="s">
        <v>22</v>
      </c>
      <c r="D287" s="16">
        <v>45720</v>
      </c>
      <c r="E287" s="15" t="s">
        <v>23</v>
      </c>
      <c r="F287" s="15">
        <v>5</v>
      </c>
      <c r="G287" s="15" t="s">
        <v>20</v>
      </c>
      <c r="H287" s="15" t="s">
        <v>23</v>
      </c>
      <c r="I287" s="15" t="s">
        <v>311</v>
      </c>
      <c r="J287" s="15" t="s">
        <v>23</v>
      </c>
      <c r="K287" s="15">
        <v>0</v>
      </c>
      <c r="L287" s="15">
        <v>0</v>
      </c>
      <c r="M287" s="15">
        <v>5</v>
      </c>
      <c r="N287" s="15" t="str">
        <f>IF(E287="Yes",
    "Active",
    IF(D287+IF(G287="Monthly",30, IF(G287="Quarterly",120, IF(G287="Annual",365))) &lt; DATE(2025,3,20),
       "Inactive",
       IF(D287+IF(G287="Monthly",30, IF(G287="Quarterly",120, IF(G287="Annual",365))) - DATE(2025,3,20) &lt;= 7,
           "Active - less than 7 days",
           IF(D287+IF(G287="Monthly",30, IF(G287="Quarterly",120, IF(G287="Annual",365))) - DATE(2025,3,20) &lt;= 15,
               "Active - less than 15 days",
               IF(D287+IF(G287="Monthly",30, IF(G287="Quarterly",120, IF(G287="Annual",365))) - DATE(2025,3,20) &lt;= 30,
                   "Active - less than 30 days",
                   "Active"
               )
           )
       )
    )
)</f>
        <v>Active - less than 15 days</v>
      </c>
      <c r="O287" s="22" t="str">
        <f>IF(Tabela1[[#This Row],[Plan Status]]="Inactive","Inactive","Active")</f>
        <v>Active</v>
      </c>
    </row>
    <row r="288" spans="1:15" ht="30" customHeight="1" x14ac:dyDescent="0.25">
      <c r="A288" s="15">
        <v>3517</v>
      </c>
      <c r="B288" s="15" t="s">
        <v>210</v>
      </c>
      <c r="C288" s="15" t="s">
        <v>18</v>
      </c>
      <c r="D288" s="16">
        <v>45730</v>
      </c>
      <c r="E288" s="15" t="s">
        <v>23</v>
      </c>
      <c r="F288" s="15">
        <v>15</v>
      </c>
      <c r="G288" s="15" t="s">
        <v>20</v>
      </c>
      <c r="H288" s="15" t="s">
        <v>19</v>
      </c>
      <c r="I288" s="15">
        <v>30</v>
      </c>
      <c r="J288" s="15" t="s">
        <v>19</v>
      </c>
      <c r="K288" s="15">
        <v>20</v>
      </c>
      <c r="L288" s="15">
        <v>20</v>
      </c>
      <c r="M288" s="15">
        <v>45</v>
      </c>
      <c r="N288" s="15" t="str">
        <f>IF(E288="Yes",
    "Active",
    IF(D288+IF(G288="Monthly",30, IF(G288="Quarterly",120, IF(G288="Annual",365))) &lt; DATE(2025,3,20),
       "Inactive",
       IF(D288+IF(G288="Monthly",30, IF(G288="Quarterly",120, IF(G288="Annual",365))) - DATE(2025,3,20) &lt;= 7,
           "Active - less than 7 days",
           IF(D288+IF(G288="Monthly",30, IF(G288="Quarterly",120, IF(G288="Annual",365))) - DATE(2025,3,20) &lt;= 15,
               "Active - less than 15 days",
               IF(D288+IF(G288="Monthly",30, IF(G288="Quarterly",120, IF(G288="Annual",365))) - DATE(2025,3,20) &lt;= 30,
                   "Active - less than 30 days",
                   "Active"
               )
           )
       )
    )
)</f>
        <v>Active - less than 30 days</v>
      </c>
      <c r="O288" s="22" t="str">
        <f>IF(Tabela1[[#This Row],[Plan Status]]="Inactive","Inactive","Active")</f>
        <v>Active</v>
      </c>
    </row>
    <row r="289" spans="1:15" ht="30" customHeight="1" x14ac:dyDescent="0.25">
      <c r="A289" s="14">
        <v>3518</v>
      </c>
      <c r="B289" s="14" t="s">
        <v>301</v>
      </c>
      <c r="C289" s="14" t="s">
        <v>26</v>
      </c>
      <c r="D289" s="13">
        <v>45611</v>
      </c>
      <c r="E289" s="14" t="s">
        <v>23</v>
      </c>
      <c r="F289" s="14">
        <v>10</v>
      </c>
      <c r="G289" s="14" t="s">
        <v>27</v>
      </c>
      <c r="H289" s="14" t="s">
        <v>23</v>
      </c>
      <c r="I289" s="14" t="s">
        <v>311</v>
      </c>
      <c r="J289" s="14" t="s">
        <v>19</v>
      </c>
      <c r="K289" s="14">
        <v>20</v>
      </c>
      <c r="L289" s="14">
        <v>12</v>
      </c>
      <c r="M289" s="14">
        <v>18</v>
      </c>
      <c r="N289" s="14" t="str">
        <f t="shared" si="4"/>
        <v>Inactive</v>
      </c>
      <c r="O289" s="22" t="str">
        <f>IF(Tabela1[[#This Row],[Plan Status]]="Inactive","Inactive","Active")</f>
        <v>Inactive</v>
      </c>
    </row>
    <row r="290" spans="1:15" ht="30" customHeight="1" x14ac:dyDescent="0.25">
      <c r="A290" s="14">
        <v>3519</v>
      </c>
      <c r="B290" s="14" t="s">
        <v>302</v>
      </c>
      <c r="C290" s="14" t="s">
        <v>22</v>
      </c>
      <c r="D290" s="13">
        <v>45621</v>
      </c>
      <c r="E290" s="14" t="s">
        <v>23</v>
      </c>
      <c r="F290" s="14">
        <v>5</v>
      </c>
      <c r="G290" s="14" t="s">
        <v>27</v>
      </c>
      <c r="H290" s="14" t="s">
        <v>23</v>
      </c>
      <c r="I290" s="14" t="s">
        <v>311</v>
      </c>
      <c r="J290" s="14" t="s">
        <v>23</v>
      </c>
      <c r="K290" s="14">
        <v>0</v>
      </c>
      <c r="L290" s="14">
        <v>2</v>
      </c>
      <c r="M290" s="14">
        <v>3</v>
      </c>
      <c r="N290" s="14" t="str">
        <f t="shared" si="4"/>
        <v>Active - less than 7 days</v>
      </c>
      <c r="O290" s="22" t="str">
        <f>IF(Tabela1[[#This Row],[Plan Status]]="Inactive","Inactive","Active")</f>
        <v>Active</v>
      </c>
    </row>
    <row r="291" spans="1:15" ht="30" customHeight="1" x14ac:dyDescent="0.25">
      <c r="A291" s="14">
        <v>3520</v>
      </c>
      <c r="B291" s="14" t="s">
        <v>303</v>
      </c>
      <c r="C291" s="14" t="s">
        <v>18</v>
      </c>
      <c r="D291" s="13">
        <v>45630</v>
      </c>
      <c r="E291" s="14" t="s">
        <v>23</v>
      </c>
      <c r="F291" s="14">
        <v>15</v>
      </c>
      <c r="G291" s="14" t="s">
        <v>27</v>
      </c>
      <c r="H291" s="14" t="s">
        <v>19</v>
      </c>
      <c r="I291" s="14">
        <v>30</v>
      </c>
      <c r="J291" s="14" t="s">
        <v>19</v>
      </c>
      <c r="K291" s="14">
        <v>20</v>
      </c>
      <c r="L291" s="14">
        <v>5</v>
      </c>
      <c r="M291" s="14">
        <v>60</v>
      </c>
      <c r="N291" s="14" t="str">
        <f t="shared" si="4"/>
        <v>Active - less than 15 days</v>
      </c>
      <c r="O291" s="22" t="str">
        <f>IF(Tabela1[[#This Row],[Plan Status]]="Inactive","Inactive","Active")</f>
        <v>Active</v>
      </c>
    </row>
    <row r="292" spans="1:15" ht="30" customHeight="1" x14ac:dyDescent="0.25">
      <c r="A292" s="14">
        <v>3521</v>
      </c>
      <c r="B292" s="14" t="s">
        <v>304</v>
      </c>
      <c r="C292" s="14" t="s">
        <v>26</v>
      </c>
      <c r="D292" s="13">
        <v>45638</v>
      </c>
      <c r="E292" s="14" t="s">
        <v>23</v>
      </c>
      <c r="F292" s="14">
        <v>10</v>
      </c>
      <c r="G292" s="14" t="s">
        <v>27</v>
      </c>
      <c r="H292" s="14" t="s">
        <v>23</v>
      </c>
      <c r="I292" s="14" t="s">
        <v>311</v>
      </c>
      <c r="J292" s="14" t="s">
        <v>19</v>
      </c>
      <c r="K292" s="14">
        <v>20</v>
      </c>
      <c r="L292" s="14">
        <v>10</v>
      </c>
      <c r="M292" s="14">
        <v>20</v>
      </c>
      <c r="N292" s="14" t="str">
        <f t="shared" si="4"/>
        <v>Active - less than 30 days</v>
      </c>
      <c r="O292" s="22" t="str">
        <f>IF(Tabela1[[#This Row],[Plan Status]]="Inactive","Inactive","Active")</f>
        <v>Active</v>
      </c>
    </row>
    <row r="293" spans="1:15" ht="30" customHeight="1" x14ac:dyDescent="0.25">
      <c r="A293" s="11">
        <v>3522</v>
      </c>
      <c r="B293" s="11" t="s">
        <v>305</v>
      </c>
      <c r="C293" s="11" t="s">
        <v>22</v>
      </c>
      <c r="D293" s="12">
        <v>45383</v>
      </c>
      <c r="E293" s="11" t="s">
        <v>23</v>
      </c>
      <c r="F293" s="11">
        <v>5</v>
      </c>
      <c r="G293" s="11" t="s">
        <v>24</v>
      </c>
      <c r="H293" s="11" t="s">
        <v>23</v>
      </c>
      <c r="I293" s="11" t="s">
        <v>311</v>
      </c>
      <c r="J293" s="11" t="s">
        <v>23</v>
      </c>
      <c r="K293" s="11">
        <v>0</v>
      </c>
      <c r="L293" s="11">
        <v>0</v>
      </c>
      <c r="M293" s="11">
        <v>5</v>
      </c>
      <c r="N293" s="11" t="str">
        <f t="shared" si="4"/>
        <v>Active - less than 15 days</v>
      </c>
      <c r="O293" s="22" t="str">
        <f>IF(Tabela1[[#This Row],[Plan Status]]="Inactive","Inactive","Active")</f>
        <v>Active</v>
      </c>
    </row>
    <row r="294" spans="1:15" ht="30" customHeight="1" x14ac:dyDescent="0.25">
      <c r="A294" s="11">
        <v>3523</v>
      </c>
      <c r="B294" s="11" t="s">
        <v>306</v>
      </c>
      <c r="C294" s="11" t="s">
        <v>18</v>
      </c>
      <c r="D294" s="12">
        <v>45372</v>
      </c>
      <c r="E294" s="11" t="s">
        <v>23</v>
      </c>
      <c r="F294" s="11">
        <v>15</v>
      </c>
      <c r="G294" s="11" t="s">
        <v>24</v>
      </c>
      <c r="H294" s="11" t="s">
        <v>19</v>
      </c>
      <c r="I294" s="11">
        <v>30</v>
      </c>
      <c r="J294" s="11" t="s">
        <v>19</v>
      </c>
      <c r="K294" s="11">
        <v>20</v>
      </c>
      <c r="L294" s="11">
        <v>3</v>
      </c>
      <c r="M294" s="11">
        <v>62</v>
      </c>
      <c r="N294" s="11" t="str">
        <f t="shared" si="4"/>
        <v>Active - less than 7 days</v>
      </c>
      <c r="O294" s="22" t="str">
        <f>IF(Tabela1[[#This Row],[Plan Status]]="Inactive","Inactive","Active")</f>
        <v>Active</v>
      </c>
    </row>
    <row r="295" spans="1:15" ht="30" customHeight="1" x14ac:dyDescent="0.25">
      <c r="A295" s="11">
        <v>3524</v>
      </c>
      <c r="B295" s="11" t="s">
        <v>307</v>
      </c>
      <c r="C295" s="11" t="s">
        <v>26</v>
      </c>
      <c r="D295" s="12">
        <v>45357</v>
      </c>
      <c r="E295" s="11" t="s">
        <v>23</v>
      </c>
      <c r="F295" s="11">
        <v>10</v>
      </c>
      <c r="G295" s="11" t="s">
        <v>24</v>
      </c>
      <c r="H295" s="11" t="s">
        <v>23</v>
      </c>
      <c r="I295" s="11" t="s">
        <v>311</v>
      </c>
      <c r="J295" s="11" t="s">
        <v>19</v>
      </c>
      <c r="K295" s="11">
        <v>20</v>
      </c>
      <c r="L295" s="11">
        <v>15</v>
      </c>
      <c r="M295" s="11">
        <v>15</v>
      </c>
      <c r="N295" s="11" t="str">
        <f t="shared" si="4"/>
        <v>Inactive</v>
      </c>
      <c r="O295" s="22" t="str">
        <f>IF(Tabela1[[#This Row],[Plan Status]]="Inactive","Inactive","Active")</f>
        <v>Inactive</v>
      </c>
    </row>
    <row r="296" spans="1:15" ht="30" customHeight="1" x14ac:dyDescent="0.25">
      <c r="A296" s="11">
        <v>3525</v>
      </c>
      <c r="B296" s="11" t="s">
        <v>308</v>
      </c>
      <c r="C296" s="11" t="s">
        <v>22</v>
      </c>
      <c r="D296" s="12">
        <v>45365</v>
      </c>
      <c r="E296" s="11" t="s">
        <v>23</v>
      </c>
      <c r="F296" s="11">
        <v>5</v>
      </c>
      <c r="G296" s="11" t="s">
        <v>24</v>
      </c>
      <c r="H296" s="11" t="s">
        <v>23</v>
      </c>
      <c r="I296" s="11" t="s">
        <v>311</v>
      </c>
      <c r="J296" s="11" t="s">
        <v>23</v>
      </c>
      <c r="K296" s="11">
        <v>0</v>
      </c>
      <c r="L296" s="11">
        <v>1</v>
      </c>
      <c r="M296" s="11">
        <v>4</v>
      </c>
      <c r="N296" s="11" t="str">
        <f t="shared" si="4"/>
        <v>Inactive</v>
      </c>
      <c r="O296" s="22" t="str">
        <f>IF(Tabela1[[#This Row],[Plan Status]]="Inactive","Inactive","Active")</f>
        <v>Inactive</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A1:F61"/>
  <sheetViews>
    <sheetView showGridLines="0" topLeftCell="A25" zoomScale="80" zoomScaleNormal="80" workbookViewId="0">
      <selection activeCell="D60" sqref="D60"/>
    </sheetView>
  </sheetViews>
  <sheetFormatPr defaultRowHeight="15" x14ac:dyDescent="0.25"/>
  <cols>
    <col min="1" max="1" width="9.7109375" bestFit="1" customWidth="1"/>
    <col min="2" max="2" width="14.140625" bestFit="1" customWidth="1"/>
    <col min="3" max="3" width="14.7109375" bestFit="1" customWidth="1"/>
    <col min="4" max="4" width="17.85546875" bestFit="1" customWidth="1"/>
    <col min="5" max="5" width="11.28515625" bestFit="1" customWidth="1"/>
    <col min="6" max="6" width="22.7109375" bestFit="1" customWidth="1"/>
    <col min="7" max="7" width="8.140625" bestFit="1" customWidth="1"/>
    <col min="8" max="8" width="11.28515625" bestFit="1" customWidth="1"/>
    <col min="9" max="15" width="9.7109375" bestFit="1" customWidth="1"/>
    <col min="16" max="16" width="15.5703125" bestFit="1" customWidth="1"/>
    <col min="17" max="17" width="12.140625" bestFit="1" customWidth="1"/>
  </cols>
  <sheetData>
    <row r="1" spans="1:5" x14ac:dyDescent="0.25">
      <c r="A1" t="s">
        <v>313</v>
      </c>
    </row>
    <row r="3" spans="1:5" x14ac:dyDescent="0.25">
      <c r="A3" t="s">
        <v>335</v>
      </c>
    </row>
    <row r="4" spans="1:5" x14ac:dyDescent="0.25">
      <c r="A4" t="s">
        <v>336</v>
      </c>
    </row>
    <row r="5" spans="1:5" x14ac:dyDescent="0.25">
      <c r="B5" s="8" t="s">
        <v>333</v>
      </c>
      <c r="C5" t="s">
        <v>334</v>
      </c>
    </row>
    <row r="7" spans="1:5" x14ac:dyDescent="0.25">
      <c r="B7" t="s">
        <v>316</v>
      </c>
      <c r="C7" t="s">
        <v>323</v>
      </c>
      <c r="D7" t="s">
        <v>325</v>
      </c>
    </row>
    <row r="8" spans="1:5" x14ac:dyDescent="0.25">
      <c r="B8" s="24">
        <v>295</v>
      </c>
      <c r="C8" s="21">
        <v>7633</v>
      </c>
      <c r="D8" s="23">
        <v>25.874576271186442</v>
      </c>
    </row>
    <row r="11" spans="1:5" x14ac:dyDescent="0.25">
      <c r="A11" t="s">
        <v>337</v>
      </c>
    </row>
    <row r="13" spans="1:5" x14ac:dyDescent="0.25">
      <c r="B13" s="8" t="s">
        <v>333</v>
      </c>
      <c r="C13" t="s">
        <v>318</v>
      </c>
    </row>
    <row r="15" spans="1:5" x14ac:dyDescent="0.25">
      <c r="B15" s="8" t="s">
        <v>314</v>
      </c>
      <c r="C15" t="s">
        <v>316</v>
      </c>
      <c r="D15" t="s">
        <v>323</v>
      </c>
    </row>
    <row r="16" spans="1:5" x14ac:dyDescent="0.25">
      <c r="B16" s="9" t="s">
        <v>23</v>
      </c>
      <c r="C16">
        <v>20</v>
      </c>
      <c r="D16" s="21">
        <v>497</v>
      </c>
      <c r="E16" s="17">
        <f>C16/C18</f>
        <v>0.12345679012345678</v>
      </c>
    </row>
    <row r="17" spans="1:5" x14ac:dyDescent="0.25">
      <c r="B17" s="9" t="s">
        <v>19</v>
      </c>
      <c r="C17">
        <v>142</v>
      </c>
      <c r="D17" s="21">
        <v>3614</v>
      </c>
      <c r="E17" s="17">
        <f>C17/C18</f>
        <v>0.87654320987654322</v>
      </c>
    </row>
    <row r="18" spans="1:5" x14ac:dyDescent="0.25">
      <c r="B18" s="9" t="s">
        <v>315</v>
      </c>
      <c r="C18">
        <v>162</v>
      </c>
      <c r="D18" s="21">
        <v>4111</v>
      </c>
    </row>
    <row r="20" spans="1:5" x14ac:dyDescent="0.25">
      <c r="A20" t="s">
        <v>324</v>
      </c>
    </row>
    <row r="22" spans="1:5" x14ac:dyDescent="0.25">
      <c r="B22" s="8" t="s">
        <v>314</v>
      </c>
      <c r="C22" t="s">
        <v>323</v>
      </c>
      <c r="D22" t="s">
        <v>325</v>
      </c>
    </row>
    <row r="23" spans="1:5" x14ac:dyDescent="0.25">
      <c r="B23" s="9" t="s">
        <v>318</v>
      </c>
      <c r="C23" s="21">
        <v>3826</v>
      </c>
      <c r="D23" s="21">
        <v>25.171052631578949</v>
      </c>
    </row>
    <row r="24" spans="1:5" x14ac:dyDescent="0.25">
      <c r="B24" s="9" t="s">
        <v>319</v>
      </c>
      <c r="C24" s="21">
        <v>120</v>
      </c>
      <c r="D24" s="21">
        <v>30</v>
      </c>
    </row>
    <row r="25" spans="1:5" x14ac:dyDescent="0.25">
      <c r="B25" s="9" t="s">
        <v>320</v>
      </c>
      <c r="C25" s="21">
        <v>65</v>
      </c>
      <c r="D25" s="21">
        <v>32.5</v>
      </c>
    </row>
    <row r="26" spans="1:5" x14ac:dyDescent="0.25">
      <c r="B26" s="9" t="s">
        <v>321</v>
      </c>
      <c r="C26" s="21">
        <v>100</v>
      </c>
      <c r="D26" s="21">
        <v>25</v>
      </c>
    </row>
    <row r="27" spans="1:5" x14ac:dyDescent="0.25">
      <c r="B27" s="9" t="s">
        <v>315</v>
      </c>
      <c r="C27" s="21">
        <v>4111</v>
      </c>
      <c r="D27" s="21">
        <v>25.376543209876544</v>
      </c>
    </row>
    <row r="30" spans="1:5" x14ac:dyDescent="0.25">
      <c r="A30" t="s">
        <v>322</v>
      </c>
    </row>
    <row r="32" spans="1:5" x14ac:dyDescent="0.25">
      <c r="B32" s="8" t="s">
        <v>314</v>
      </c>
      <c r="C32" t="s">
        <v>323</v>
      </c>
    </row>
    <row r="33" spans="1:6" x14ac:dyDescent="0.25">
      <c r="B33" s="9" t="s">
        <v>24</v>
      </c>
      <c r="C33" s="21">
        <v>1810</v>
      </c>
    </row>
    <row r="34" spans="1:6" x14ac:dyDescent="0.25">
      <c r="B34" s="9" t="s">
        <v>20</v>
      </c>
      <c r="C34" s="21">
        <v>3495</v>
      </c>
    </row>
    <row r="35" spans="1:6" x14ac:dyDescent="0.25">
      <c r="B35" s="9" t="s">
        <v>27</v>
      </c>
      <c r="C35" s="21">
        <v>2328</v>
      </c>
    </row>
    <row r="36" spans="1:6" x14ac:dyDescent="0.25">
      <c r="B36" s="9" t="s">
        <v>315</v>
      </c>
      <c r="C36" s="21">
        <v>7633</v>
      </c>
      <c r="E36" s="17"/>
    </row>
    <row r="39" spans="1:6" x14ac:dyDescent="0.25">
      <c r="B39" s="8" t="s">
        <v>314</v>
      </c>
      <c r="C39" t="s">
        <v>332</v>
      </c>
    </row>
    <row r="40" spans="1:6" x14ac:dyDescent="0.25">
      <c r="B40" s="9" t="s">
        <v>24</v>
      </c>
      <c r="C40" s="24">
        <v>73</v>
      </c>
      <c r="D40" s="17">
        <f>C40/$C$43</f>
        <v>0.24745762711864408</v>
      </c>
    </row>
    <row r="41" spans="1:6" x14ac:dyDescent="0.25">
      <c r="B41" s="9" t="s">
        <v>20</v>
      </c>
      <c r="C41" s="24">
        <v>136</v>
      </c>
      <c r="D41" s="17">
        <f>C41/$C$43</f>
        <v>0.46101694915254238</v>
      </c>
    </row>
    <row r="42" spans="1:6" x14ac:dyDescent="0.25">
      <c r="B42" s="9" t="s">
        <v>27</v>
      </c>
      <c r="C42" s="24">
        <v>86</v>
      </c>
      <c r="D42" s="17">
        <f>C42/$C$43</f>
        <v>0.29152542372881357</v>
      </c>
    </row>
    <row r="43" spans="1:6" x14ac:dyDescent="0.25">
      <c r="B43" s="9" t="s">
        <v>315</v>
      </c>
      <c r="C43" s="24">
        <v>295</v>
      </c>
    </row>
    <row r="46" spans="1:6" x14ac:dyDescent="0.25">
      <c r="A46" t="s">
        <v>327</v>
      </c>
    </row>
    <row r="47" spans="1:6" x14ac:dyDescent="0.25">
      <c r="B47" s="8" t="s">
        <v>314</v>
      </c>
      <c r="C47" t="s">
        <v>323</v>
      </c>
      <c r="D47" t="s">
        <v>328</v>
      </c>
    </row>
    <row r="48" spans="1:6" x14ac:dyDescent="0.25">
      <c r="B48" s="9" t="s">
        <v>318</v>
      </c>
      <c r="C48" s="24">
        <v>3826</v>
      </c>
      <c r="D48" s="24">
        <v>152</v>
      </c>
      <c r="E48" t="s">
        <v>329</v>
      </c>
      <c r="F48" s="17">
        <f>SUM(D48:D51)/D53</f>
        <v>0.54915254237288136</v>
      </c>
    </row>
    <row r="49" spans="1:6" x14ac:dyDescent="0.25">
      <c r="B49" s="9" t="s">
        <v>319</v>
      </c>
      <c r="C49" s="24">
        <v>120</v>
      </c>
      <c r="D49" s="24">
        <v>4</v>
      </c>
      <c r="E49" t="s">
        <v>330</v>
      </c>
      <c r="F49" s="17">
        <f>D52/$D$53</f>
        <v>0.45084745762711864</v>
      </c>
    </row>
    <row r="50" spans="1:6" x14ac:dyDescent="0.25">
      <c r="B50" s="9" t="s">
        <v>320</v>
      </c>
      <c r="C50" s="24">
        <v>65</v>
      </c>
      <c r="D50" s="24">
        <v>2</v>
      </c>
      <c r="F50" s="17"/>
    </row>
    <row r="51" spans="1:6" x14ac:dyDescent="0.25">
      <c r="B51" s="9" t="s">
        <v>321</v>
      </c>
      <c r="C51" s="24">
        <v>100</v>
      </c>
      <c r="D51" s="24">
        <v>4</v>
      </c>
      <c r="F51" s="17"/>
    </row>
    <row r="52" spans="1:6" x14ac:dyDescent="0.25">
      <c r="B52" s="9" t="s">
        <v>326</v>
      </c>
      <c r="C52" s="24">
        <v>3522</v>
      </c>
      <c r="D52" s="24">
        <v>133</v>
      </c>
    </row>
    <row r="53" spans="1:6" x14ac:dyDescent="0.25">
      <c r="B53" s="9" t="s">
        <v>315</v>
      </c>
      <c r="C53" s="24">
        <v>7633</v>
      </c>
      <c r="D53" s="24">
        <v>295</v>
      </c>
    </row>
    <row r="55" spans="1:6" x14ac:dyDescent="0.25">
      <c r="A55" t="s">
        <v>338</v>
      </c>
    </row>
    <row r="56" spans="1:6" x14ac:dyDescent="0.25">
      <c r="B56" s="8" t="s">
        <v>333</v>
      </c>
      <c r="C56" t="s">
        <v>334</v>
      </c>
    </row>
    <row r="58" spans="1:6" x14ac:dyDescent="0.25">
      <c r="B58" s="8" t="s">
        <v>314</v>
      </c>
      <c r="C58" t="s">
        <v>316</v>
      </c>
      <c r="D58" t="s">
        <v>323</v>
      </c>
    </row>
    <row r="59" spans="1:6" x14ac:dyDescent="0.25">
      <c r="B59" s="9" t="s">
        <v>23</v>
      </c>
      <c r="C59" s="24">
        <v>153</v>
      </c>
      <c r="D59" s="21">
        <v>4019</v>
      </c>
      <c r="E59" s="17">
        <f>D59/$D$61</f>
        <v>0.52652954277479369</v>
      </c>
    </row>
    <row r="60" spans="1:6" x14ac:dyDescent="0.25">
      <c r="B60" s="9" t="s">
        <v>19</v>
      </c>
      <c r="C60" s="24">
        <v>142</v>
      </c>
      <c r="D60" s="21">
        <v>3614</v>
      </c>
      <c r="E60" s="17">
        <f>D60/$D$61</f>
        <v>0.47347045722520636</v>
      </c>
    </row>
    <row r="61" spans="1:6" x14ac:dyDescent="0.25">
      <c r="B61" s="9" t="s">
        <v>315</v>
      </c>
      <c r="C61" s="24">
        <v>295</v>
      </c>
      <c r="D61" s="21">
        <v>7633</v>
      </c>
    </row>
  </sheetData>
  <pageMargins left="0.511811024" right="0.511811024" top="0.78740157499999996" bottom="0.78740157499999996" header="0.31496062000000002" footer="0.31496062000000002"/>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S130"/>
  <sheetViews>
    <sheetView showGridLines="0" showRowColHeaders="0" tabSelected="1" topLeftCell="B1" zoomScale="60" zoomScaleNormal="60" workbookViewId="0">
      <pane ySplit="5" topLeftCell="A6" activePane="bottomLeft" state="frozen"/>
      <selection pane="bottomLeft" activeCell="AL27" sqref="AL27"/>
    </sheetView>
  </sheetViews>
  <sheetFormatPr defaultRowHeight="15" x14ac:dyDescent="0.25"/>
  <cols>
    <col min="1" max="1" width="27.7109375" style="4" customWidth="1"/>
    <col min="2" max="2" width="3.5703125" customWidth="1"/>
    <col min="12" max="12" width="6.5703125" customWidth="1"/>
  </cols>
  <sheetData>
    <row r="2" spans="1:19" ht="27.75" customHeight="1" thickBot="1" x14ac:dyDescent="0.5">
      <c r="C2" s="18" t="s">
        <v>331</v>
      </c>
      <c r="D2" s="19"/>
      <c r="E2" s="19"/>
      <c r="F2" s="19"/>
      <c r="G2" s="19"/>
      <c r="H2" s="19"/>
      <c r="I2" s="19"/>
      <c r="J2" s="19"/>
      <c r="K2" s="19"/>
      <c r="L2" s="19"/>
      <c r="M2" s="19"/>
      <c r="N2" s="19"/>
      <c r="O2" s="19"/>
      <c r="P2" s="19"/>
      <c r="Q2" s="19"/>
      <c r="R2" s="20"/>
      <c r="S2" s="20"/>
    </row>
    <row r="3" spans="1:19" ht="19.5" customHeight="1" thickTop="1" x14ac:dyDescent="0.25"/>
    <row r="4" spans="1:19" s="7" customFormat="1" ht="8.25" customHeight="1" x14ac:dyDescent="0.25">
      <c r="A4" s="4"/>
    </row>
    <row r="5" spans="1:19" s="7" customFormat="1" ht="7.5" customHeight="1" x14ac:dyDescent="0.25">
      <c r="A5" s="4"/>
    </row>
    <row r="6" spans="1:19" s="11" customFormat="1" ht="7.5" customHeight="1" x14ac:dyDescent="0.25"/>
    <row r="7" spans="1:19" s="7" customFormat="1" ht="10.5" customHeight="1" x14ac:dyDescent="0.25">
      <c r="A7" s="4"/>
    </row>
    <row r="8" spans="1:19" s="7" customFormat="1" ht="9.75" customHeight="1" x14ac:dyDescent="0.25">
      <c r="A8" s="4"/>
    </row>
    <row r="9" spans="1:19" s="7" customFormat="1" ht="11.25" customHeight="1" x14ac:dyDescent="0.25">
      <c r="A9" s="4"/>
    </row>
    <row r="10" spans="1:19" s="7" customFormat="1" x14ac:dyDescent="0.25">
      <c r="A10" s="4"/>
    </row>
    <row r="11" spans="1:19" s="7" customFormat="1" x14ac:dyDescent="0.25">
      <c r="A11" s="4"/>
    </row>
    <row r="12" spans="1:19" s="7" customFormat="1" ht="14.25" customHeight="1" x14ac:dyDescent="0.25">
      <c r="A12" s="4"/>
    </row>
    <row r="13" spans="1:19" s="7" customFormat="1" x14ac:dyDescent="0.25">
      <c r="A13" s="4"/>
    </row>
    <row r="14" spans="1:19" s="7" customFormat="1" x14ac:dyDescent="0.25">
      <c r="A14" s="4"/>
    </row>
    <row r="15" spans="1:19" s="11" customFormat="1" ht="7.5" customHeight="1" x14ac:dyDescent="0.25"/>
    <row r="16" spans="1:19" s="7" customFormat="1" x14ac:dyDescent="0.25">
      <c r="A16" s="4"/>
    </row>
    <row r="17" spans="1:1" s="7" customFormat="1" x14ac:dyDescent="0.25">
      <c r="A17" s="4"/>
    </row>
    <row r="18" spans="1:1" s="7" customFormat="1" x14ac:dyDescent="0.25">
      <c r="A18" s="4"/>
    </row>
    <row r="19" spans="1:1" s="7" customFormat="1" x14ac:dyDescent="0.25">
      <c r="A19" s="4"/>
    </row>
    <row r="20" spans="1:1" s="7" customFormat="1" x14ac:dyDescent="0.25">
      <c r="A20" s="4"/>
    </row>
    <row r="21" spans="1:1" s="7" customFormat="1" x14ac:dyDescent="0.25">
      <c r="A21" s="4"/>
    </row>
    <row r="22" spans="1:1" s="7" customFormat="1" x14ac:dyDescent="0.25">
      <c r="A22" s="4"/>
    </row>
    <row r="23" spans="1:1" s="7" customFormat="1" x14ac:dyDescent="0.25">
      <c r="A23" s="4"/>
    </row>
    <row r="24" spans="1:1" s="7" customFormat="1" x14ac:dyDescent="0.25">
      <c r="A24" s="4"/>
    </row>
    <row r="25" spans="1:1" s="7" customFormat="1" x14ac:dyDescent="0.25">
      <c r="A25" s="4"/>
    </row>
    <row r="26" spans="1:1" s="7" customFormat="1" x14ac:dyDescent="0.25">
      <c r="A26" s="4"/>
    </row>
    <row r="27" spans="1:1" s="7" customFormat="1" x14ac:dyDescent="0.25">
      <c r="A27" s="4"/>
    </row>
    <row r="28" spans="1:1" s="7" customFormat="1" x14ac:dyDescent="0.25">
      <c r="A28" s="4"/>
    </row>
    <row r="29" spans="1:1" s="7" customFormat="1" x14ac:dyDescent="0.25">
      <c r="A29" s="4"/>
    </row>
    <row r="30" spans="1:1" s="7" customFormat="1" x14ac:dyDescent="0.25">
      <c r="A30" s="4"/>
    </row>
    <row r="31" spans="1:1" s="7" customFormat="1" x14ac:dyDescent="0.25">
      <c r="A31" s="4"/>
    </row>
    <row r="32" spans="1:1" s="7" customFormat="1" x14ac:dyDescent="0.25">
      <c r="A32" s="4"/>
    </row>
    <row r="33" spans="1:1" s="7" customFormat="1" x14ac:dyDescent="0.25">
      <c r="A33" s="4"/>
    </row>
    <row r="34" spans="1:1" s="7" customFormat="1" x14ac:dyDescent="0.25">
      <c r="A34" s="4"/>
    </row>
    <row r="35" spans="1:1" s="7" customFormat="1" x14ac:dyDescent="0.25">
      <c r="A35" s="4"/>
    </row>
    <row r="36" spans="1:1" s="7" customFormat="1" x14ac:dyDescent="0.25">
      <c r="A36" s="4"/>
    </row>
    <row r="37" spans="1:1" s="7" customFormat="1" x14ac:dyDescent="0.25">
      <c r="A37" s="4"/>
    </row>
    <row r="38" spans="1:1" s="7" customFormat="1" x14ac:dyDescent="0.25">
      <c r="A38" s="4"/>
    </row>
    <row r="39" spans="1:1" s="7" customFormat="1" x14ac:dyDescent="0.25">
      <c r="A39" s="4"/>
    </row>
    <row r="40" spans="1:1" s="7" customFormat="1" x14ac:dyDescent="0.25">
      <c r="A40" s="4"/>
    </row>
    <row r="41" spans="1:1" s="7" customFormat="1" x14ac:dyDescent="0.25">
      <c r="A41" s="4"/>
    </row>
    <row r="42" spans="1:1" s="7" customFormat="1" x14ac:dyDescent="0.25">
      <c r="A42" s="4"/>
    </row>
    <row r="43" spans="1:1" s="7" customFormat="1" x14ac:dyDescent="0.25">
      <c r="A43" s="4"/>
    </row>
    <row r="44" spans="1:1" s="7" customFormat="1" x14ac:dyDescent="0.25">
      <c r="A44" s="4"/>
    </row>
    <row r="45" spans="1:1" s="7" customFormat="1" x14ac:dyDescent="0.25">
      <c r="A45" s="4"/>
    </row>
    <row r="46" spans="1:1" s="7" customFormat="1" x14ac:dyDescent="0.25">
      <c r="A46" s="4"/>
    </row>
    <row r="47" spans="1:1" s="7" customFormat="1" x14ac:dyDescent="0.25">
      <c r="A47" s="4"/>
    </row>
    <row r="48" spans="1:1" s="7" customFormat="1" x14ac:dyDescent="0.25">
      <c r="A48" s="4"/>
    </row>
    <row r="49" spans="1:1" s="7" customFormat="1" x14ac:dyDescent="0.25">
      <c r="A49" s="4"/>
    </row>
    <row r="50" spans="1:1" s="7" customFormat="1" x14ac:dyDescent="0.25">
      <c r="A50" s="4"/>
    </row>
    <row r="51" spans="1:1" s="7" customFormat="1" x14ac:dyDescent="0.25">
      <c r="A51" s="4"/>
    </row>
    <row r="52" spans="1:1" s="7" customFormat="1" x14ac:dyDescent="0.25">
      <c r="A52" s="4"/>
    </row>
    <row r="53" spans="1:1" s="7" customFormat="1" x14ac:dyDescent="0.25">
      <c r="A53" s="4"/>
    </row>
    <row r="54" spans="1:1" s="7" customFormat="1" x14ac:dyDescent="0.25">
      <c r="A54" s="4"/>
    </row>
    <row r="55" spans="1:1" s="7" customFormat="1" x14ac:dyDescent="0.25">
      <c r="A55" s="4"/>
    </row>
    <row r="56" spans="1:1" s="7" customFormat="1" x14ac:dyDescent="0.25">
      <c r="A56" s="4"/>
    </row>
    <row r="57" spans="1:1" s="7" customFormat="1" x14ac:dyDescent="0.25">
      <c r="A57" s="4"/>
    </row>
    <row r="58" spans="1:1" s="7" customFormat="1" x14ac:dyDescent="0.25">
      <c r="A58" s="4"/>
    </row>
    <row r="59" spans="1:1" s="7" customFormat="1" x14ac:dyDescent="0.25">
      <c r="A59" s="4"/>
    </row>
    <row r="60" spans="1:1" s="7" customFormat="1" x14ac:dyDescent="0.25">
      <c r="A60" s="4"/>
    </row>
    <row r="61" spans="1:1" s="7" customFormat="1" x14ac:dyDescent="0.25">
      <c r="A61" s="4"/>
    </row>
    <row r="62" spans="1:1" s="7" customFormat="1" x14ac:dyDescent="0.25">
      <c r="A62" s="4"/>
    </row>
    <row r="63" spans="1:1" s="7" customFormat="1" x14ac:dyDescent="0.25">
      <c r="A63" s="4"/>
    </row>
    <row r="64" spans="1:1" s="7" customFormat="1" x14ac:dyDescent="0.25">
      <c r="A64" s="4"/>
    </row>
    <row r="65" spans="1:1" s="7" customFormat="1" x14ac:dyDescent="0.25">
      <c r="A65" s="4"/>
    </row>
    <row r="66" spans="1:1" s="7" customFormat="1" x14ac:dyDescent="0.25">
      <c r="A66" s="4"/>
    </row>
    <row r="67" spans="1:1" s="7" customFormat="1" x14ac:dyDescent="0.25">
      <c r="A67" s="4"/>
    </row>
    <row r="68" spans="1:1" s="7" customFormat="1" x14ac:dyDescent="0.25">
      <c r="A68" s="4"/>
    </row>
    <row r="69" spans="1:1" s="7" customFormat="1" x14ac:dyDescent="0.25">
      <c r="A69" s="4"/>
    </row>
    <row r="70" spans="1:1" s="7" customFormat="1" x14ac:dyDescent="0.25">
      <c r="A70" s="4"/>
    </row>
    <row r="71" spans="1:1" s="7" customFormat="1" x14ac:dyDescent="0.25">
      <c r="A71" s="4"/>
    </row>
    <row r="72" spans="1:1" s="7" customFormat="1" x14ac:dyDescent="0.25">
      <c r="A72" s="4"/>
    </row>
    <row r="73" spans="1:1" s="7" customFormat="1" x14ac:dyDescent="0.25">
      <c r="A73" s="4"/>
    </row>
    <row r="74" spans="1:1" s="7" customFormat="1" x14ac:dyDescent="0.25">
      <c r="A74" s="4"/>
    </row>
    <row r="75" spans="1:1" s="7" customFormat="1" x14ac:dyDescent="0.25">
      <c r="A75" s="4"/>
    </row>
    <row r="76" spans="1:1" s="7" customFormat="1" x14ac:dyDescent="0.25">
      <c r="A76" s="4"/>
    </row>
    <row r="77" spans="1:1" s="7" customFormat="1" x14ac:dyDescent="0.25">
      <c r="A77" s="4"/>
    </row>
    <row r="78" spans="1:1" s="7" customFormat="1" x14ac:dyDescent="0.25">
      <c r="A78" s="4"/>
    </row>
    <row r="79" spans="1:1" s="7" customFormat="1" x14ac:dyDescent="0.25">
      <c r="A79" s="4"/>
    </row>
    <row r="80" spans="1:1" s="7" customFormat="1" x14ac:dyDescent="0.25">
      <c r="A80" s="4"/>
    </row>
    <row r="81" spans="1:1" s="7" customFormat="1" x14ac:dyDescent="0.25">
      <c r="A81" s="4"/>
    </row>
    <row r="82" spans="1:1" s="7" customFormat="1" x14ac:dyDescent="0.25">
      <c r="A82" s="4"/>
    </row>
    <row r="83" spans="1:1" s="7" customFormat="1" x14ac:dyDescent="0.25">
      <c r="A83" s="4"/>
    </row>
    <row r="84" spans="1:1" s="7" customFormat="1" x14ac:dyDescent="0.25">
      <c r="A84" s="4"/>
    </row>
    <row r="85" spans="1:1" s="7" customFormat="1" x14ac:dyDescent="0.25">
      <c r="A85" s="4"/>
    </row>
    <row r="86" spans="1:1" s="7" customFormat="1" x14ac:dyDescent="0.25">
      <c r="A86" s="4"/>
    </row>
    <row r="87" spans="1:1" s="7" customFormat="1" x14ac:dyDescent="0.25">
      <c r="A87" s="4"/>
    </row>
    <row r="88" spans="1:1" s="7" customFormat="1" x14ac:dyDescent="0.25">
      <c r="A88" s="4"/>
    </row>
    <row r="89" spans="1:1" s="7" customFormat="1" x14ac:dyDescent="0.25">
      <c r="A89" s="4"/>
    </row>
    <row r="90" spans="1:1" s="7" customFormat="1" x14ac:dyDescent="0.25">
      <c r="A90" s="4"/>
    </row>
    <row r="91" spans="1:1" s="7" customFormat="1" x14ac:dyDescent="0.25">
      <c r="A91" s="4"/>
    </row>
    <row r="92" spans="1:1" s="7" customFormat="1" x14ac:dyDescent="0.25">
      <c r="A92" s="4"/>
    </row>
    <row r="93" spans="1:1" s="7" customFormat="1" x14ac:dyDescent="0.25">
      <c r="A93" s="4"/>
    </row>
    <row r="94" spans="1:1" s="7" customFormat="1" x14ac:dyDescent="0.25">
      <c r="A94" s="4"/>
    </row>
    <row r="95" spans="1:1" s="7" customFormat="1" x14ac:dyDescent="0.25">
      <c r="A95" s="4"/>
    </row>
    <row r="96" spans="1:1" s="7" customFormat="1" x14ac:dyDescent="0.25">
      <c r="A96" s="4"/>
    </row>
    <row r="97" spans="1:1" s="7" customFormat="1" x14ac:dyDescent="0.25">
      <c r="A97" s="4"/>
    </row>
    <row r="98" spans="1:1" s="7" customFormat="1" x14ac:dyDescent="0.25">
      <c r="A98" s="4"/>
    </row>
    <row r="99" spans="1:1" s="7" customFormat="1" x14ac:dyDescent="0.25">
      <c r="A99" s="4"/>
    </row>
    <row r="100" spans="1:1" s="7" customFormat="1" x14ac:dyDescent="0.25">
      <c r="A100" s="4"/>
    </row>
    <row r="101" spans="1:1" s="7" customFormat="1" x14ac:dyDescent="0.25">
      <c r="A101" s="4"/>
    </row>
    <row r="102" spans="1:1" s="7" customFormat="1" x14ac:dyDescent="0.25">
      <c r="A102" s="4"/>
    </row>
    <row r="103" spans="1:1" s="7" customFormat="1" x14ac:dyDescent="0.25">
      <c r="A103" s="4"/>
    </row>
    <row r="104" spans="1:1" s="7" customFormat="1" x14ac:dyDescent="0.25">
      <c r="A104" s="4"/>
    </row>
    <row r="105" spans="1:1" s="7" customFormat="1" x14ac:dyDescent="0.25">
      <c r="A105" s="4"/>
    </row>
    <row r="106" spans="1:1" s="7" customFormat="1" x14ac:dyDescent="0.25">
      <c r="A106" s="4"/>
    </row>
    <row r="107" spans="1:1" s="7" customFormat="1" x14ac:dyDescent="0.25">
      <c r="A107" s="4"/>
    </row>
    <row r="108" spans="1:1" s="7" customFormat="1" x14ac:dyDescent="0.25">
      <c r="A108" s="4"/>
    </row>
    <row r="109" spans="1:1" s="7" customFormat="1" x14ac:dyDescent="0.25">
      <c r="A109" s="4"/>
    </row>
    <row r="110" spans="1:1" s="7" customFormat="1" x14ac:dyDescent="0.25">
      <c r="A110" s="4"/>
    </row>
    <row r="111" spans="1:1" s="7" customFormat="1" x14ac:dyDescent="0.25">
      <c r="A111" s="4"/>
    </row>
    <row r="112" spans="1:1" s="7" customFormat="1" x14ac:dyDescent="0.25">
      <c r="A112" s="4"/>
    </row>
    <row r="113" spans="1:1" s="7" customFormat="1" x14ac:dyDescent="0.25">
      <c r="A113" s="4"/>
    </row>
    <row r="114" spans="1:1" s="7" customFormat="1" x14ac:dyDescent="0.25">
      <c r="A114" s="4"/>
    </row>
    <row r="115" spans="1:1" s="7" customFormat="1" x14ac:dyDescent="0.25">
      <c r="A115" s="4"/>
    </row>
    <row r="116" spans="1:1" s="7" customFormat="1" x14ac:dyDescent="0.25">
      <c r="A116" s="4"/>
    </row>
    <row r="117" spans="1:1" s="7" customFormat="1" x14ac:dyDescent="0.25">
      <c r="A117" s="4"/>
    </row>
    <row r="118" spans="1:1" s="7" customFormat="1" x14ac:dyDescent="0.25">
      <c r="A118" s="4"/>
    </row>
    <row r="119" spans="1:1" s="7" customFormat="1" x14ac:dyDescent="0.25">
      <c r="A119" s="4"/>
    </row>
    <row r="120" spans="1:1" s="7" customFormat="1" x14ac:dyDescent="0.25">
      <c r="A120" s="4"/>
    </row>
    <row r="121" spans="1:1" s="7" customFormat="1" x14ac:dyDescent="0.25">
      <c r="A121" s="4"/>
    </row>
    <row r="122" spans="1:1" s="7" customFormat="1" x14ac:dyDescent="0.25">
      <c r="A122" s="4"/>
    </row>
    <row r="123" spans="1:1" s="7" customFormat="1" x14ac:dyDescent="0.25">
      <c r="A123" s="4"/>
    </row>
    <row r="124" spans="1:1" s="7" customFormat="1" x14ac:dyDescent="0.25">
      <c r="A124" s="4"/>
    </row>
    <row r="125" spans="1:1" s="7" customFormat="1" x14ac:dyDescent="0.25">
      <c r="A125" s="4"/>
    </row>
    <row r="126" spans="1:1" s="7" customFormat="1" x14ac:dyDescent="0.25">
      <c r="A126" s="4"/>
    </row>
    <row r="127" spans="1:1" s="7" customFormat="1" x14ac:dyDescent="0.25">
      <c r="A127" s="4"/>
    </row>
    <row r="128" spans="1:1" s="7" customFormat="1" x14ac:dyDescent="0.25">
      <c r="A128" s="4"/>
    </row>
    <row r="129" spans="1:1" s="7" customFormat="1" x14ac:dyDescent="0.25">
      <c r="A129" s="4"/>
    </row>
    <row r="130" spans="1:1" s="7" customFormat="1" x14ac:dyDescent="0.25">
      <c r="A130" s="4"/>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Guilherme Botelho</cp:lastModifiedBy>
  <dcterms:created xsi:type="dcterms:W3CDTF">2024-12-19T13:13:10Z</dcterms:created>
  <dcterms:modified xsi:type="dcterms:W3CDTF">2025-03-21T18:13:34Z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