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67447\Documents\OPTIONS\"/>
    </mc:Choice>
  </mc:AlternateContent>
  <xr:revisionPtr revIDLastSave="0" documentId="13_ncr:1_{7F9DF7A0-7F4B-4069-B92F-77789DD7567E}" xr6:coauthVersionLast="47" xr6:coauthVersionMax="47" xr10:uidLastSave="{00000000-0000-0000-0000-000000000000}"/>
  <bookViews>
    <workbookView xWindow="735" yWindow="930" windowWidth="26445" windowHeight="13740" firstSheet="1" activeTab="5" xr2:uid="{00000000-000D-0000-FFFF-FFFF00000000}"/>
  </bookViews>
  <sheets>
    <sheet name="Paramètres" sheetId="6" r:id="rId1"/>
    <sheet name="Summary" sheetId="1" r:id="rId2"/>
    <sheet name="50_BIGUS" sheetId="4" r:id="rId3"/>
    <sheet name="REQUETEEIKON" sheetId="5" r:id="rId4"/>
    <sheet name="ZTk4MGVjYjMtZGQyYS00Yj" sheetId="8" state="veryHidden" r:id="rId5"/>
    <sheet name="RATE EUR" sheetId="10" r:id="rId6"/>
    <sheet name="Dividendes" sheetId="7" r:id="rId7"/>
    <sheet name="Equity" sheetId="2" r:id="rId8"/>
    <sheet name="SORTIE" sheetId="11" r:id="rId9"/>
    <sheet name="OPW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5" l="1"/>
  <c r="C3" i="7"/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2" i="11"/>
  <c r="J2" i="11"/>
  <c r="K2" i="11" s="1"/>
  <c r="B3" i="11"/>
  <c r="C3" i="11" s="1"/>
  <c r="B4" i="11"/>
  <c r="C4" i="11" s="1"/>
  <c r="B5" i="11"/>
  <c r="C5" i="11" s="1"/>
  <c r="B6" i="11"/>
  <c r="C6" i="11" s="1"/>
  <c r="B7" i="11"/>
  <c r="C7" i="11"/>
  <c r="B8" i="11"/>
  <c r="C8" i="11" s="1"/>
  <c r="B9" i="11"/>
  <c r="C9" i="11" s="1"/>
  <c r="B10" i="11"/>
  <c r="C10" i="11" s="1"/>
  <c r="B11" i="11"/>
  <c r="C11" i="11"/>
  <c r="B12" i="11"/>
  <c r="C12" i="11" s="1"/>
  <c r="B13" i="11"/>
  <c r="C13" i="11" s="1"/>
  <c r="B14" i="11"/>
  <c r="C14" i="11" s="1"/>
  <c r="B15" i="11"/>
  <c r="C15" i="11"/>
  <c r="B16" i="11"/>
  <c r="C16" i="11" s="1"/>
  <c r="B17" i="11"/>
  <c r="C17" i="11" s="1"/>
  <c r="B18" i="11"/>
  <c r="C18" i="11" s="1"/>
  <c r="B19" i="11"/>
  <c r="C19" i="11"/>
  <c r="B20" i="11"/>
  <c r="C20" i="11"/>
  <c r="B21" i="11"/>
  <c r="C21" i="11" s="1"/>
  <c r="B22" i="11"/>
  <c r="C22" i="11"/>
  <c r="B23" i="11"/>
  <c r="C23" i="11"/>
  <c r="B24" i="11"/>
  <c r="C24" i="11" s="1"/>
  <c r="B25" i="11"/>
  <c r="C25" i="11" s="1"/>
  <c r="B26" i="11"/>
  <c r="C26" i="11" s="1"/>
  <c r="B27" i="11"/>
  <c r="C27" i="11" s="1"/>
  <c r="B28" i="11"/>
  <c r="C28" i="11"/>
  <c r="B29" i="11"/>
  <c r="C29" i="11" s="1"/>
  <c r="B30" i="11"/>
  <c r="C30" i="11"/>
  <c r="B31" i="11"/>
  <c r="C31" i="11"/>
  <c r="B32" i="11"/>
  <c r="C32" i="11" s="1"/>
  <c r="B33" i="11"/>
  <c r="C33" i="11" s="1"/>
  <c r="B34" i="11"/>
  <c r="C34" i="11" s="1"/>
  <c r="B35" i="11"/>
  <c r="C35" i="11" s="1"/>
  <c r="B36" i="11"/>
  <c r="C36" i="11"/>
  <c r="B37" i="11"/>
  <c r="C37" i="11" s="1"/>
  <c r="B38" i="11"/>
  <c r="C38" i="11"/>
  <c r="B39" i="11"/>
  <c r="C39" i="11"/>
  <c r="B40" i="11"/>
  <c r="C40" i="11" s="1"/>
  <c r="B41" i="11"/>
  <c r="C41" i="11" s="1"/>
  <c r="B42" i="11"/>
  <c r="C42" i="11" s="1"/>
  <c r="B43" i="11"/>
  <c r="C43" i="11" s="1"/>
  <c r="B44" i="11"/>
  <c r="C44" i="11"/>
  <c r="B45" i="11"/>
  <c r="C45" i="11" s="1"/>
  <c r="B46" i="11"/>
  <c r="C46" i="11"/>
  <c r="B47" i="11"/>
  <c r="C47" i="11" s="1"/>
  <c r="B48" i="11"/>
  <c r="C48" i="11"/>
  <c r="B49" i="11"/>
  <c r="C49" i="11" s="1"/>
  <c r="B50" i="11"/>
  <c r="C50" i="11" s="1"/>
  <c r="B2" i="11"/>
  <c r="C2" i="11" s="1"/>
  <c r="A48" i="11"/>
  <c r="A49" i="11"/>
  <c r="A50" i="11"/>
  <c r="A43" i="11"/>
  <c r="A44" i="11"/>
  <c r="A45" i="11"/>
  <c r="A46" i="11"/>
  <c r="A47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" i="11"/>
  <c r="K3" i="10" a="1"/>
  <c r="K3" i="10" s="1"/>
  <c r="J2" i="10"/>
  <c r="S2" i="10"/>
  <c r="S3" i="10"/>
  <c r="S4" i="10"/>
  <c r="S5" i="10"/>
  <c r="S6" i="10"/>
  <c r="W2" i="10"/>
  <c r="W3" i="10"/>
  <c r="W4" i="10"/>
  <c r="W5" i="10"/>
  <c r="W6" i="10"/>
  <c r="N2" i="10" a="1"/>
  <c r="W8" i="10" l="1"/>
  <c r="S8" i="10"/>
  <c r="D9" i="11"/>
  <c r="D8" i="11"/>
  <c r="D33" i="11"/>
  <c r="D15" i="11"/>
  <c r="D14" i="11"/>
  <c r="D49" i="11"/>
  <c r="D39" i="11"/>
  <c r="D16" i="11"/>
  <c r="D50" i="11"/>
  <c r="D13" i="11"/>
  <c r="D48" i="11"/>
  <c r="D30" i="11"/>
  <c r="D12" i="11"/>
  <c r="D20" i="11"/>
  <c r="D17" i="11"/>
  <c r="D32" i="11"/>
  <c r="D31" i="11"/>
  <c r="D47" i="11"/>
  <c r="D29" i="11"/>
  <c r="D11" i="11"/>
  <c r="D40" i="11"/>
  <c r="D18" i="11"/>
  <c r="D28" i="11"/>
  <c r="D45" i="11"/>
  <c r="D44" i="11"/>
  <c r="D43" i="11"/>
  <c r="D25" i="11"/>
  <c r="D7" i="11"/>
  <c r="D21" i="11"/>
  <c r="D37" i="11"/>
  <c r="D34" i="11"/>
  <c r="D46" i="11"/>
  <c r="D26" i="11"/>
  <c r="D42" i="11"/>
  <c r="D24" i="11"/>
  <c r="D5" i="11"/>
  <c r="D36" i="11"/>
  <c r="D10" i="11"/>
  <c r="D27" i="11"/>
  <c r="D41" i="11"/>
  <c r="D23" i="11"/>
  <c r="D4" i="11"/>
  <c r="D38" i="11"/>
  <c r="D22" i="11"/>
  <c r="D6" i="11"/>
  <c r="D35" i="11"/>
  <c r="D19" i="11"/>
  <c r="D3" i="11"/>
  <c r="D2" i="11"/>
  <c r="N2" i="10"/>
  <c r="J3" i="10"/>
  <c r="L2" i="10"/>
  <c r="M2" i="10" s="1"/>
  <c r="K4" i="10" a="1"/>
  <c r="K4" i="10" s="1"/>
  <c r="B3" i="10" a="1"/>
  <c r="B3" i="10" s="1"/>
  <c r="A2" i="10"/>
  <c r="E2" i="10" a="1"/>
  <c r="N3" i="10" a="1"/>
  <c r="O2" i="10" l="1"/>
  <c r="E2" i="10"/>
  <c r="N3" i="10"/>
  <c r="E18" i="11"/>
  <c r="E34" i="11"/>
  <c r="E50" i="11"/>
  <c r="E19" i="11"/>
  <c r="E35" i="11"/>
  <c r="E2" i="11"/>
  <c r="E36" i="11"/>
  <c r="E3" i="11"/>
  <c r="E4" i="11"/>
  <c r="E20" i="11"/>
  <c r="E5" i="11"/>
  <c r="E6" i="11"/>
  <c r="E22" i="11"/>
  <c r="E38" i="11"/>
  <c r="E24" i="11"/>
  <c r="E29" i="11"/>
  <c r="E30" i="11"/>
  <c r="E46" i="11"/>
  <c r="E7" i="11"/>
  <c r="E23" i="11"/>
  <c r="E39" i="11"/>
  <c r="E40" i="11"/>
  <c r="E44" i="11"/>
  <c r="E45" i="11"/>
  <c r="E8" i="11"/>
  <c r="E9" i="11"/>
  <c r="E25" i="11"/>
  <c r="E41" i="11"/>
  <c r="E27" i="11"/>
  <c r="E21" i="11"/>
  <c r="E10" i="11"/>
  <c r="E26" i="11"/>
  <c r="E42" i="11"/>
  <c r="E43" i="11"/>
  <c r="E28" i="11"/>
  <c r="E11" i="11"/>
  <c r="E12" i="11"/>
  <c r="E13" i="11"/>
  <c r="E14" i="11"/>
  <c r="E15" i="11"/>
  <c r="E31" i="11"/>
  <c r="E47" i="11"/>
  <c r="E32" i="11"/>
  <c r="E48" i="11"/>
  <c r="E33" i="11"/>
  <c r="E49" i="11"/>
  <c r="E37" i="11"/>
  <c r="E16" i="11"/>
  <c r="E17" i="11"/>
  <c r="K5" i="10" a="1"/>
  <c r="K5" i="10" s="1"/>
  <c r="J4" i="10"/>
  <c r="L3" i="10"/>
  <c r="M3" i="10" s="1"/>
  <c r="A3" i="10"/>
  <c r="C2" i="10"/>
  <c r="D2" i="10" s="1"/>
  <c r="B4" i="10" a="1"/>
  <c r="B4" i="10" s="1"/>
  <c r="N4" i="10" a="1"/>
  <c r="E3" i="10" a="1"/>
  <c r="O3" i="10" l="1"/>
  <c r="N4" i="10"/>
  <c r="J5" i="10"/>
  <c r="L4" i="10"/>
  <c r="M4" i="10" s="1"/>
  <c r="K6" i="10" a="1"/>
  <c r="K6" i="10" s="1"/>
  <c r="F2" i="10"/>
  <c r="E3" i="10"/>
  <c r="C3" i="10"/>
  <c r="D3" i="10" s="1"/>
  <c r="A4" i="10"/>
  <c r="B5" i="10" a="1"/>
  <c r="B5" i="10" s="1"/>
  <c r="N5" i="10" a="1"/>
  <c r="E4" i="10" a="1"/>
  <c r="F3" i="10" l="1"/>
  <c r="O4" i="10"/>
  <c r="N5" i="10"/>
  <c r="J6" i="10"/>
  <c r="L5" i="10"/>
  <c r="M5" i="10" s="1"/>
  <c r="K7" i="10" a="1"/>
  <c r="K7" i="10" s="1"/>
  <c r="E4" i="10"/>
  <c r="A5" i="10"/>
  <c r="C4" i="10"/>
  <c r="D4" i="10" s="1"/>
  <c r="F4" i="10" s="1"/>
  <c r="B6" i="10" a="1"/>
  <c r="B6" i="10" s="1"/>
  <c r="N6" i="10" a="1"/>
  <c r="E5" i="10" a="1"/>
  <c r="O5" i="10" l="1"/>
  <c r="N6" i="10"/>
  <c r="J7" i="10"/>
  <c r="L6" i="10"/>
  <c r="M6" i="10" s="1"/>
  <c r="K8" i="10" a="1"/>
  <c r="K8" i="10" s="1"/>
  <c r="E5" i="10"/>
  <c r="C5" i="10"/>
  <c r="D5" i="10" s="1"/>
  <c r="F5" i="10" s="1"/>
  <c r="B7" i="10" a="1"/>
  <c r="B7" i="10" s="1"/>
  <c r="A6" i="10"/>
  <c r="N7" i="10" a="1"/>
  <c r="E6" i="10" a="1"/>
  <c r="O6" i="10" l="1"/>
  <c r="N7" i="10"/>
  <c r="J8" i="10"/>
  <c r="L7" i="10"/>
  <c r="M7" i="10" s="1"/>
  <c r="O7" i="10" s="1"/>
  <c r="K9" i="10" a="1"/>
  <c r="K9" i="10" s="1"/>
  <c r="E6" i="10"/>
  <c r="A7" i="10"/>
  <c r="C6" i="10"/>
  <c r="D6" i="10" s="1"/>
  <c r="F6" i="10" s="1"/>
  <c r="B8" i="10" a="1"/>
  <c r="B8" i="10" s="1"/>
  <c r="N8" i="10" a="1"/>
  <c r="E7" i="10" a="1"/>
  <c r="N8" i="10" l="1"/>
  <c r="J9" i="10"/>
  <c r="L8" i="10"/>
  <c r="M8" i="10" s="1"/>
  <c r="K10" i="10" a="1"/>
  <c r="K10" i="10" s="1"/>
  <c r="E7" i="10"/>
  <c r="C7" i="10"/>
  <c r="D7" i="10" s="1"/>
  <c r="A8" i="10"/>
  <c r="B9" i="10" a="1"/>
  <c r="B9" i="10" s="1"/>
  <c r="N9" i="10" a="1"/>
  <c r="E8" i="10" a="1"/>
  <c r="O8" i="10" l="1"/>
  <c r="N9" i="10"/>
  <c r="J10" i="10"/>
  <c r="L9" i="10"/>
  <c r="M9" i="10" s="1"/>
  <c r="O9" i="10" s="1"/>
  <c r="K11" i="10" a="1"/>
  <c r="K11" i="10" s="1"/>
  <c r="E8" i="10"/>
  <c r="A9" i="10"/>
  <c r="B10" i="10" a="1"/>
  <c r="B10" i="10" s="1"/>
  <c r="C8" i="10"/>
  <c r="D8" i="10" s="1"/>
  <c r="F8" i="10" s="1"/>
  <c r="F7" i="10"/>
  <c r="N10" i="10" a="1"/>
  <c r="E9" i="10" a="1"/>
  <c r="N10" i="10" l="1"/>
  <c r="J11" i="10"/>
  <c r="L10" i="10"/>
  <c r="M10" i="10" s="1"/>
  <c r="O10" i="10" s="1"/>
  <c r="K12" i="10" a="1"/>
  <c r="K12" i="10" s="1"/>
  <c r="E9" i="10"/>
  <c r="C9" i="10"/>
  <c r="D9" i="10" s="1"/>
  <c r="F9" i="10" s="1"/>
  <c r="A10" i="10"/>
  <c r="B11" i="10" a="1"/>
  <c r="B11" i="10" s="1"/>
  <c r="N11" i="10" a="1"/>
  <c r="E10" i="10" a="1"/>
  <c r="N11" i="10" l="1"/>
  <c r="K13" i="10" a="1"/>
  <c r="K13" i="10" s="1"/>
  <c r="J12" i="10"/>
  <c r="L11" i="10"/>
  <c r="M11" i="10" s="1"/>
  <c r="E10" i="10"/>
  <c r="A11" i="10"/>
  <c r="C10" i="10"/>
  <c r="D10" i="10" s="1"/>
  <c r="F10" i="10" s="1"/>
  <c r="B12" i="10" a="1"/>
  <c r="B12" i="10" s="1"/>
  <c r="N12" i="10" a="1"/>
  <c r="E11" i="10" a="1"/>
  <c r="O11" i="10" l="1"/>
  <c r="N12" i="10"/>
  <c r="J13" i="10"/>
  <c r="L12" i="10"/>
  <c r="M12" i="10" s="1"/>
  <c r="K14" i="10" a="1"/>
  <c r="K14" i="10" s="1"/>
  <c r="E11" i="10"/>
  <c r="C11" i="10"/>
  <c r="D11" i="10" s="1"/>
  <c r="F11" i="10" s="1"/>
  <c r="A12" i="10"/>
  <c r="B13" i="10" a="1"/>
  <c r="B13" i="10" s="1"/>
  <c r="N13" i="10" a="1"/>
  <c r="E12" i="10" a="1"/>
  <c r="O12" i="10" l="1"/>
  <c r="N13" i="10"/>
  <c r="K15" i="10" a="1"/>
  <c r="K15" i="10" s="1"/>
  <c r="J14" i="10"/>
  <c r="L13" i="10"/>
  <c r="M13" i="10" s="1"/>
  <c r="O13" i="10" s="1"/>
  <c r="E12" i="10"/>
  <c r="A13" i="10"/>
  <c r="C12" i="10"/>
  <c r="D12" i="10" s="1"/>
  <c r="B14" i="10" a="1"/>
  <c r="B14" i="10" s="1"/>
  <c r="N14" i="10" a="1"/>
  <c r="E13" i="10" a="1"/>
  <c r="N14" i="10" l="1"/>
  <c r="J15" i="10"/>
  <c r="L14" i="10"/>
  <c r="M14" i="10" s="1"/>
  <c r="K16" i="10" a="1"/>
  <c r="K16" i="10" s="1"/>
  <c r="E13" i="10"/>
  <c r="C13" i="10"/>
  <c r="D13" i="10" s="1"/>
  <c r="B15" i="10" a="1"/>
  <c r="B15" i="10" s="1"/>
  <c r="A14" i="10"/>
  <c r="F12" i="10"/>
  <c r="N15" i="10" a="1"/>
  <c r="E14" i="10" a="1"/>
  <c r="O14" i="10" l="1"/>
  <c r="N15" i="10"/>
  <c r="K17" i="10" a="1"/>
  <c r="K17" i="10" s="1"/>
  <c r="J16" i="10"/>
  <c r="L15" i="10"/>
  <c r="M15" i="10" s="1"/>
  <c r="O15" i="10" s="1"/>
  <c r="E14" i="10"/>
  <c r="B16" i="10" a="1"/>
  <c r="B16" i="10" s="1"/>
  <c r="C14" i="10"/>
  <c r="D14" i="10" s="1"/>
  <c r="F14" i="10" s="1"/>
  <c r="A15" i="10"/>
  <c r="F13" i="10"/>
  <c r="N16" i="10" a="1"/>
  <c r="E15" i="10" a="1"/>
  <c r="N16" i="10" l="1"/>
  <c r="J17" i="10"/>
  <c r="L16" i="10"/>
  <c r="M16" i="10" s="1"/>
  <c r="O16" i="10" s="1"/>
  <c r="K18" i="10" a="1"/>
  <c r="K18" i="10" s="1"/>
  <c r="E15" i="10"/>
  <c r="C15" i="10"/>
  <c r="D15" i="10" s="1"/>
  <c r="B17" i="10" a="1"/>
  <c r="B17" i="10" s="1"/>
  <c r="A16" i="10"/>
  <c r="N17" i="10" a="1"/>
  <c r="E16" i="10" a="1"/>
  <c r="N17" i="10" l="1"/>
  <c r="K19" i="10" a="1"/>
  <c r="K19" i="10" s="1"/>
  <c r="J18" i="10"/>
  <c r="L17" i="10"/>
  <c r="M17" i="10" s="1"/>
  <c r="O17" i="10" s="1"/>
  <c r="E16" i="10"/>
  <c r="A17" i="10"/>
  <c r="C16" i="10"/>
  <c r="D16" i="10" s="1"/>
  <c r="F16" i="10" s="1"/>
  <c r="B18" i="10" a="1"/>
  <c r="B18" i="10" s="1"/>
  <c r="F15" i="10"/>
  <c r="N18" i="10" a="1"/>
  <c r="E17" i="10" a="1"/>
  <c r="N18" i="10" l="1"/>
  <c r="J19" i="10"/>
  <c r="L18" i="10"/>
  <c r="M18" i="10" s="1"/>
  <c r="O18" i="10" s="1"/>
  <c r="K20" i="10" a="1"/>
  <c r="K20" i="10" s="1"/>
  <c r="E17" i="10"/>
  <c r="C17" i="10"/>
  <c r="D17" i="10" s="1"/>
  <c r="F17" i="10" s="1"/>
  <c r="B19" i="10" a="1"/>
  <c r="B19" i="10" s="1"/>
  <c r="A18" i="10"/>
  <c r="N19" i="10" a="1"/>
  <c r="E18" i="10" a="1"/>
  <c r="N19" i="10" l="1"/>
  <c r="K21" i="10" a="1"/>
  <c r="K21" i="10" s="1"/>
  <c r="L20" i="10" s="1"/>
  <c r="J20" i="10"/>
  <c r="L19" i="10"/>
  <c r="M19" i="10" s="1"/>
  <c r="O19" i="10" s="1"/>
  <c r="E18" i="10"/>
  <c r="A19" i="10"/>
  <c r="C18" i="10"/>
  <c r="D18" i="10" s="1"/>
  <c r="F18" i="10" s="1"/>
  <c r="B20" i="10" a="1"/>
  <c r="B20" i="10" s="1"/>
  <c r="N20" i="10" a="1"/>
  <c r="E19" i="10" a="1"/>
  <c r="N20" i="10" l="1"/>
  <c r="N23" i="10"/>
  <c r="M20" i="10"/>
  <c r="O20" i="10" s="1"/>
  <c r="O23" i="10"/>
  <c r="E19" i="10"/>
  <c r="C19" i="10"/>
  <c r="D19" i="10" s="1"/>
  <c r="F19" i="10" s="1"/>
  <c r="B21" i="10" a="1"/>
  <c r="B21" i="10" s="1"/>
  <c r="C20" i="10" s="1"/>
  <c r="A20" i="10"/>
  <c r="E20" i="10" a="1"/>
  <c r="E20" i="10" l="1"/>
  <c r="E23" i="10" s="1"/>
  <c r="D20" i="10"/>
  <c r="F20" i="10" s="1"/>
  <c r="F2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<sst xmlns="http://schemas.openxmlformats.org/spreadsheetml/2006/main" count="7169" uniqueCount="2981">
  <si>
    <t>ISIN</t>
  </si>
  <si>
    <t>Description</t>
  </si>
  <si>
    <t>Position PV</t>
  </si>
  <si>
    <t>Position PV %</t>
  </si>
  <si>
    <t>PositionSize</t>
  </si>
  <si>
    <t>Price</t>
  </si>
  <si>
    <t>PV</t>
  </si>
  <si>
    <t>Ticker</t>
  </si>
  <si>
    <t>GovvieCurve.Ticker</t>
  </si>
  <si>
    <t>Position EDF PV</t>
  </si>
  <si>
    <t>Volume_avg_1m</t>
  </si>
  <si>
    <t>Volume_avg_3m</t>
  </si>
  <si>
    <t>Volume_avg_1y</t>
  </si>
  <si>
    <t>SandPIndustry</t>
  </si>
  <si>
    <t>Country</t>
  </si>
  <si>
    <t>AssetID</t>
  </si>
  <si>
    <t>MarketCap</t>
  </si>
  <si>
    <t>Currency</t>
  </si>
  <si>
    <t>ReferencePortfolioCode</t>
  </si>
  <si>
    <t>IssuerName</t>
  </si>
  <si>
    <t>ParentCompanyName</t>
  </si>
  <si>
    <t>US12504L1098</t>
  </si>
  <si>
    <t>CBRE GROUP (CBRE US, Common Stock)</t>
  </si>
  <si>
    <t>CBRE US</t>
  </si>
  <si>
    <t>EQ0055eX</t>
  </si>
  <si>
    <t>Building and development</t>
  </si>
  <si>
    <t>United States</t>
  </si>
  <si>
    <t>USD</t>
  </si>
  <si>
    <t>CB RICHARD ELLIS GROUP INC</t>
  </si>
  <si>
    <t>US2538681030</t>
  </si>
  <si>
    <t>DIGITAL REALTY (DLR US, Common Stock)</t>
  </si>
  <si>
    <t>DLR US</t>
  </si>
  <si>
    <t>EQ006mYX</t>
  </si>
  <si>
    <t>Equity REITs and REOCs</t>
  </si>
  <si>
    <t>DIGITAL REALTY TRUST INC</t>
  </si>
  <si>
    <t>US2521311074</t>
  </si>
  <si>
    <t>DEXCOM (DXCM US, Common Stock)</t>
  </si>
  <si>
    <t>DXCM US</t>
  </si>
  <si>
    <t>EQ008I2X</t>
  </si>
  <si>
    <t>Drugs</t>
  </si>
  <si>
    <t>DEXCOM INC</t>
  </si>
  <si>
    <t>IE000S9YS762</t>
  </si>
  <si>
    <t>LINDE (LIN US, Common Stock)</t>
  </si>
  <si>
    <t>LIN US</t>
  </si>
  <si>
    <t>EQ00AJFd</t>
  </si>
  <si>
    <t>Chemical/plastics</t>
  </si>
  <si>
    <t>United Kingdom</t>
  </si>
  <si>
    <t>LINDE PLC</t>
  </si>
  <si>
    <t>US35137L2043</t>
  </si>
  <si>
    <t>FOX (FOX US, Common Stock)</t>
  </si>
  <si>
    <t>FOX US</t>
  </si>
  <si>
    <t>EQ00ARIb</t>
  </si>
  <si>
    <t>Broadcast radio and television</t>
  </si>
  <si>
    <t>FOX CORP</t>
  </si>
  <si>
    <t>US8926721064</t>
  </si>
  <si>
    <t>TRADEWEB MARKETS (TW US, Common Stock)</t>
  </si>
  <si>
    <t>TW US</t>
  </si>
  <si>
    <t>EQ00ASDA</t>
  </si>
  <si>
    <t>Financial intermediaries</t>
  </si>
  <si>
    <t>TRADEWEB MARKETS INC.</t>
  </si>
  <si>
    <t>US22788C1053</t>
  </si>
  <si>
    <t>CROWDSTRIKE HLDG (CRWD US, Common Stock)</t>
  </si>
  <si>
    <t>CRWD US</t>
  </si>
  <si>
    <t>EQ00AW3x</t>
  </si>
  <si>
    <t>Business equipment and services</t>
  </si>
  <si>
    <t>CROWDSTRIKE HOLDINGS, INC.</t>
  </si>
  <si>
    <t>US2681501092</t>
  </si>
  <si>
    <t>DYNATRACE (DT US, Common Stock)</t>
  </si>
  <si>
    <t>DT US</t>
  </si>
  <si>
    <t>EQ00AZvi</t>
  </si>
  <si>
    <t>DYNATRACE, INC.</t>
  </si>
  <si>
    <t>US69608A1088</t>
  </si>
  <si>
    <t>PALANTIR TECH (PLTR US, Common Stock)</t>
  </si>
  <si>
    <t>PLTR US</t>
  </si>
  <si>
    <t>EQ00B51V</t>
  </si>
  <si>
    <t>PALANTIR TECHNOLOGIES INC.</t>
  </si>
  <si>
    <t>US7731211089</t>
  </si>
  <si>
    <t>ROCKET LAB (RKLB US, Common Stock)</t>
  </si>
  <si>
    <t>RKLB US</t>
  </si>
  <si>
    <t>EQ00BADE</t>
  </si>
  <si>
    <t>Aerospace and defense</t>
  </si>
  <si>
    <t>ROCKET LAB CORPORATION</t>
  </si>
  <si>
    <t>US7710491033</t>
  </si>
  <si>
    <t>ROBLOX CORP (RBLX US, Common Stock)</t>
  </si>
  <si>
    <t>RBLX US</t>
  </si>
  <si>
    <t>EQ00BIyN</t>
  </si>
  <si>
    <t>ROBLOX CORPORATION</t>
  </si>
  <si>
    <t>US5380341090</t>
  </si>
  <si>
    <t>LIVE NATION (LYV US, Common Stock)</t>
  </si>
  <si>
    <t>LYV US</t>
  </si>
  <si>
    <t>EQ00CugX</t>
  </si>
  <si>
    <t>Leisure goods/activities/movies</t>
  </si>
  <si>
    <t>LIVE NATION ENTERTAINMENT INC</t>
  </si>
  <si>
    <t>US0010551028</t>
  </si>
  <si>
    <t>AFLAC (AFL US, Common Stock)</t>
  </si>
  <si>
    <t>AFL US</t>
  </si>
  <si>
    <t>EQ00IEyX</t>
  </si>
  <si>
    <t>Life Insurance</t>
  </si>
  <si>
    <t>AFLAC INC</t>
  </si>
  <si>
    <t>US0268747849</t>
  </si>
  <si>
    <t>AIG (AIG US, Common Stock)</t>
  </si>
  <si>
    <t>AIG US</t>
  </si>
  <si>
    <t>EQ00IIkX</t>
  </si>
  <si>
    <t>Diversified Insurance</t>
  </si>
  <si>
    <t>AMERICAN INTERNATIONAL GROUP INC</t>
  </si>
  <si>
    <t>US0394831020</t>
  </si>
  <si>
    <t>ARCHER DANIELS (ADM US, Common Stock)</t>
  </si>
  <si>
    <t>ADM US</t>
  </si>
  <si>
    <t>EQ00IKsX</t>
  </si>
  <si>
    <t>Farming/agriculture</t>
  </si>
  <si>
    <t>ARCHER-DANIELS-MIDLAND</t>
  </si>
  <si>
    <t>US0533321024</t>
  </si>
  <si>
    <t>AUTOZONE (AZO US, Common Stock)</t>
  </si>
  <si>
    <t>AZO US</t>
  </si>
  <si>
    <t>EQ00ILqX</t>
  </si>
  <si>
    <t>Retailers</t>
  </si>
  <si>
    <t>AUTOZONE INC</t>
  </si>
  <si>
    <t>US0758871091</t>
  </si>
  <si>
    <t>BD (BDX US, Common Stock)</t>
  </si>
  <si>
    <t>BDX US</t>
  </si>
  <si>
    <t>EQ00IP8X</t>
  </si>
  <si>
    <t>Healthcare</t>
  </si>
  <si>
    <t>BECTON DICKINSON</t>
  </si>
  <si>
    <t>US0970231058</t>
  </si>
  <si>
    <t>BOEING (BA US, Common Stock)</t>
  </si>
  <si>
    <t>BA US</t>
  </si>
  <si>
    <t>EQ00IQvX</t>
  </si>
  <si>
    <t>BOEING COMPANY</t>
  </si>
  <si>
    <t>US1491231015</t>
  </si>
  <si>
    <t>CATERPILLAR (CAT US, Common Stock)</t>
  </si>
  <si>
    <t>CAT US</t>
  </si>
  <si>
    <t>EQ00IVrX</t>
  </si>
  <si>
    <t>Industrial equipment</t>
  </si>
  <si>
    <t>CATERPILLAR INC</t>
  </si>
  <si>
    <t>US1713401024</t>
  </si>
  <si>
    <t>CHURCH &amp; DWIGHT (CHD US, Common Stock)</t>
  </si>
  <si>
    <t>CHD US</t>
  </si>
  <si>
    <t>EQ00IXPX</t>
  </si>
  <si>
    <t>Cosmetics/toiletries</t>
  </si>
  <si>
    <t>CHURCH &amp; DWIGHT</t>
  </si>
  <si>
    <t>US1890541097</t>
  </si>
  <si>
    <t>CLOROX (CLX US, Common Stock)</t>
  </si>
  <si>
    <t>CLX US</t>
  </si>
  <si>
    <t>EQ00IYTX</t>
  </si>
  <si>
    <t>Conglomerates</t>
  </si>
  <si>
    <t>CLOROX</t>
  </si>
  <si>
    <t>US1264081035</t>
  </si>
  <si>
    <t>CSX (CSX US, Common Stock)</t>
  </si>
  <si>
    <t>CSX US</t>
  </si>
  <si>
    <t>EQ00IbrX</t>
  </si>
  <si>
    <t>Rail industries</t>
  </si>
  <si>
    <t>CSX CORPORATION</t>
  </si>
  <si>
    <t>US2546871060</t>
  </si>
  <si>
    <t>WALT DISNEY (DIS US, Common Stock)</t>
  </si>
  <si>
    <t>DIS US</t>
  </si>
  <si>
    <t>EQ00IdYX</t>
  </si>
  <si>
    <t>Publishing</t>
  </si>
  <si>
    <t>WALT DISNEY COMPANY</t>
  </si>
  <si>
    <t>US25746U1097</t>
  </si>
  <si>
    <t>DOMINION US (D US, Common Stock)</t>
  </si>
  <si>
    <t>D US</t>
  </si>
  <si>
    <t>EQ00IdeX</t>
  </si>
  <si>
    <t>Utilities</t>
  </si>
  <si>
    <t>DOMINION ENERGY INC</t>
  </si>
  <si>
    <t>US2944291051</t>
  </si>
  <si>
    <t>EQUIFAX (EFX US, Common Stock)</t>
  </si>
  <si>
    <t>EFX US</t>
  </si>
  <si>
    <t>EQ00IhZX</t>
  </si>
  <si>
    <t>EQUIFAX INC</t>
  </si>
  <si>
    <t>US4278661081</t>
  </si>
  <si>
    <t>HERSHEY (HSY US, Common Stock)</t>
  </si>
  <si>
    <t>HSY US</t>
  </si>
  <si>
    <t>EQ00IqiX</t>
  </si>
  <si>
    <t>Food products</t>
  </si>
  <si>
    <t>HERSHEY FOODS CORP</t>
  </si>
  <si>
    <t>US4404521001</t>
  </si>
  <si>
    <t>HORMEL FOODS (HRL US, Common Stock)</t>
  </si>
  <si>
    <t>HRL US</t>
  </si>
  <si>
    <t>EQ00Is7X</t>
  </si>
  <si>
    <t>HORMEL FOODS CORP</t>
  </si>
  <si>
    <t>US4435106079</t>
  </si>
  <si>
    <t>HUBBELL (HUBB US, Common Stock)</t>
  </si>
  <si>
    <t>HUBB US</t>
  </si>
  <si>
    <t>EQ00IsYX</t>
  </si>
  <si>
    <t>Electronics/electric</t>
  </si>
  <si>
    <t>HUBBELL INC.</t>
  </si>
  <si>
    <t>US4523081093</t>
  </si>
  <si>
    <t>ILLINOIS TOOL (ITW US, Common Stock)</t>
  </si>
  <si>
    <t>ITW US</t>
  </si>
  <si>
    <t>EQ00IswX</t>
  </si>
  <si>
    <t>ILLINOIS TOOL WORKS</t>
  </si>
  <si>
    <t>US5010441013</t>
  </si>
  <si>
    <t>KROGER (KR US, Common Stock)</t>
  </si>
  <si>
    <t>KR US</t>
  </si>
  <si>
    <t>EQ00Ix0X</t>
  </si>
  <si>
    <t>Food/drug retailers</t>
  </si>
  <si>
    <t>KROGER CO</t>
  </si>
  <si>
    <t>US78409V1044</t>
  </si>
  <si>
    <t>S&amp;P GLOBAL (SPGI US, Common Stock)</t>
  </si>
  <si>
    <t>SPGI US</t>
  </si>
  <si>
    <t>EQ00J1JX</t>
  </si>
  <si>
    <t>MCGRAW-HILL INC</t>
  </si>
  <si>
    <t>US1266501006</t>
  </si>
  <si>
    <t>CVS HEALTH (CVS US, Common Stock)</t>
  </si>
  <si>
    <t>CVS US</t>
  </si>
  <si>
    <t>EQ00J1hX</t>
  </si>
  <si>
    <t>CVS/CAREMARK CORP</t>
  </si>
  <si>
    <t>US58933Y1055</t>
  </si>
  <si>
    <t>MERCK &amp; CO (MRK US, Common Stock)</t>
  </si>
  <si>
    <t>MRK US</t>
  </si>
  <si>
    <t>EQ00J1nX</t>
  </si>
  <si>
    <t>MERCK &amp; CO INC.</t>
  </si>
  <si>
    <t>US5951121038</t>
  </si>
  <si>
    <t>MICRON TECH (MU US, Common Stock)</t>
  </si>
  <si>
    <t>MU US</t>
  </si>
  <si>
    <t>EQ00J2ZX</t>
  </si>
  <si>
    <t>MICRON TECHNOLOGY INC</t>
  </si>
  <si>
    <t>US5049221055</t>
  </si>
  <si>
    <t>LABCORP HLDG (LH US, Common Stock)</t>
  </si>
  <si>
    <t>LH US</t>
  </si>
  <si>
    <t>EQ00J4MX</t>
  </si>
  <si>
    <t>LABCORP HOLDINGS INC</t>
  </si>
  <si>
    <t>US6668071029</t>
  </si>
  <si>
    <t>NORTHROP GRUMMAN (NOC US, Common Stock)</t>
  </si>
  <si>
    <t>NOC US</t>
  </si>
  <si>
    <t>EQ00J6vX</t>
  </si>
  <si>
    <t>NORTHROP GRUMMAN CORP</t>
  </si>
  <si>
    <t>US02209S1033</t>
  </si>
  <si>
    <t>ALTRIA GROUP (MO US, Common Stock)</t>
  </si>
  <si>
    <t>MO US</t>
  </si>
  <si>
    <t>EQ00JBHX</t>
  </si>
  <si>
    <t>Beverage and tobacco</t>
  </si>
  <si>
    <t>ALTRIA GROUP INC</t>
  </si>
  <si>
    <t>US6934751057</t>
  </si>
  <si>
    <t>PNC FINL SVC (PNC US, Common Stock)</t>
  </si>
  <si>
    <t>PNC US</t>
  </si>
  <si>
    <t>EQ00JDAX</t>
  </si>
  <si>
    <t>PNC FINANCIAL SERVICES GROUP INC</t>
  </si>
  <si>
    <t>US88262P1021</t>
  </si>
  <si>
    <t>TEXAS PACIFIC (TPL US, Common Stock)</t>
  </si>
  <si>
    <t>TPL US</t>
  </si>
  <si>
    <t>EQ00JPDX</t>
  </si>
  <si>
    <t>Oil and gas</t>
  </si>
  <si>
    <t>TEXAS PACIFIC LAND CORPORATION</t>
  </si>
  <si>
    <t>US91324P1021</t>
  </si>
  <si>
    <t>UNITEDHEALTH (UNH US, Common Stock)</t>
  </si>
  <si>
    <t>UNH US</t>
  </si>
  <si>
    <t>EQ00JTBX</t>
  </si>
  <si>
    <t>UNITED HEALTHCARE CORP</t>
  </si>
  <si>
    <t>US92276F1003</t>
  </si>
  <si>
    <t>VENTAS (VTR US, Common Stock)</t>
  </si>
  <si>
    <t>VTR US</t>
  </si>
  <si>
    <t>EQ00JV4X</t>
  </si>
  <si>
    <t>VENTAS INC</t>
  </si>
  <si>
    <t>US9581021055</t>
  </si>
  <si>
    <t>WESTERN DIGITAL (WDC US, Common Stock)</t>
  </si>
  <si>
    <t>WDC US</t>
  </si>
  <si>
    <t>EQ00JXIX</t>
  </si>
  <si>
    <t>WESTERN DIGITAL CORP</t>
  </si>
  <si>
    <t>US9694571004</t>
  </si>
  <si>
    <t>WILLIAMS (WMB US, Common Stock)</t>
  </si>
  <si>
    <t>WMB US</t>
  </si>
  <si>
    <t>EQ00JYJX</t>
  </si>
  <si>
    <t>WILLIAMS COMPANIES</t>
  </si>
  <si>
    <t>US0527691069</t>
  </si>
  <si>
    <t>AUTODESK (ADSK US, Common Stock)</t>
  </si>
  <si>
    <t>ADSK US</t>
  </si>
  <si>
    <t>EQ00JaaX</t>
  </si>
  <si>
    <t>AUTODESK INC</t>
  </si>
  <si>
    <t>US1729081059</t>
  </si>
  <si>
    <t>CINTAS (CTAS US, Common Stock)</t>
  </si>
  <si>
    <t>CTAS US</t>
  </si>
  <si>
    <t>EQ00JbGX</t>
  </si>
  <si>
    <t>CINTAS SALES CRP</t>
  </si>
  <si>
    <t>US0382221051</t>
  </si>
  <si>
    <t>APPLIED (AMAT US, Common Stock)</t>
  </si>
  <si>
    <t>AMAT US</t>
  </si>
  <si>
    <t>EQ00JmOX</t>
  </si>
  <si>
    <t>APPLIED MATERIALS INC</t>
  </si>
  <si>
    <t>US95040Q1040</t>
  </si>
  <si>
    <t>WELLTOWER (WELL US, Common Stock)</t>
  </si>
  <si>
    <t>WELL US</t>
  </si>
  <si>
    <t>EQ00KgWX</t>
  </si>
  <si>
    <t>WELLTOWER INC</t>
  </si>
  <si>
    <t>US5128073062</t>
  </si>
  <si>
    <t>LAM RESEARCH (LRCX US, Common Stock)</t>
  </si>
  <si>
    <t>LRCX US</t>
  </si>
  <si>
    <t>EQ00KyxX</t>
  </si>
  <si>
    <t>LAM RESEARCH CORP</t>
  </si>
  <si>
    <t>US1152361010</t>
  </si>
  <si>
    <t>BROWN &amp; BROWN (BRO US, Common Stock)</t>
  </si>
  <si>
    <t>BRO US</t>
  </si>
  <si>
    <t>EQ00LNvX</t>
  </si>
  <si>
    <t>BROWN &amp; BROWN INC</t>
  </si>
  <si>
    <t>US7475251036</t>
  </si>
  <si>
    <t>QUALCOMM (QCOM US, Common Stock)</t>
  </si>
  <si>
    <t>QCOM US</t>
  </si>
  <si>
    <t>EQ00LRVX</t>
  </si>
  <si>
    <t>QUALCOMM INC</t>
  </si>
  <si>
    <t>US7782961038</t>
  </si>
  <si>
    <t>ROSS STORES (ROST US, Common Stock)</t>
  </si>
  <si>
    <t>ROST US</t>
  </si>
  <si>
    <t>EQ00LWaX</t>
  </si>
  <si>
    <t>ROSS STORES INC</t>
  </si>
  <si>
    <t>US21036P1084</t>
  </si>
  <si>
    <t>CONSTELLATION (STZ US, Common Stock)</t>
  </si>
  <si>
    <t>STZ US</t>
  </si>
  <si>
    <t>EQ00LxsX</t>
  </si>
  <si>
    <t>CONSTELLATION BRANDS INC</t>
  </si>
  <si>
    <t>CH0044328745</t>
  </si>
  <si>
    <t>CHUBB LTD CH (CB US, Common Stock)</t>
  </si>
  <si>
    <t>CB US</t>
  </si>
  <si>
    <t>EQ00QxPX</t>
  </si>
  <si>
    <t>Switzerland</t>
  </si>
  <si>
    <t>CHUBB LTD</t>
  </si>
  <si>
    <t>US7588491032</t>
  </si>
  <si>
    <t>REGENCY CENTER (REG US, Common Stock)</t>
  </si>
  <si>
    <t>REG US</t>
  </si>
  <si>
    <t>EQ00T4sX</t>
  </si>
  <si>
    <t>REGENCY CENTERS CORP</t>
  </si>
  <si>
    <t>US8666741041</t>
  </si>
  <si>
    <t>SUN COMMUNITIES (SUI US, Common Stock)</t>
  </si>
  <si>
    <t>SUI US</t>
  </si>
  <si>
    <t>EQ00TBAX</t>
  </si>
  <si>
    <t>Mortgage REITs</t>
  </si>
  <si>
    <t>SUN COMMUNITIES OPER LP</t>
  </si>
  <si>
    <t>US0534841012</t>
  </si>
  <si>
    <t>AVALONBAY US (AVB US, Common Stock)</t>
  </si>
  <si>
    <t>AVB US</t>
  </si>
  <si>
    <t>EQ00TGIX</t>
  </si>
  <si>
    <t>AVALONBAY COMMUNITIES INC</t>
  </si>
  <si>
    <t>US2172041061</t>
  </si>
  <si>
    <t>COPART (CPRT US, Common Stock)</t>
  </si>
  <si>
    <t>CPRT US</t>
  </si>
  <si>
    <t>EQ00ULMX</t>
  </si>
  <si>
    <t>COPART INC</t>
  </si>
  <si>
    <t>SG9999000020</t>
  </si>
  <si>
    <t>FLEX LTD (FLEX US, Common Stock)</t>
  </si>
  <si>
    <t>FLEX US</t>
  </si>
  <si>
    <t>EQ00VSAX</t>
  </si>
  <si>
    <t>FLEXTRONICS INTL LTD</t>
  </si>
  <si>
    <t>US16411R2085</t>
  </si>
  <si>
    <t>CHENIERE ENERGY (LNG US, Common Stock)</t>
  </si>
  <si>
    <t>LNG US</t>
  </si>
  <si>
    <t>EQ00XPxX</t>
  </si>
  <si>
    <t>CHENIERE ENERGY INC</t>
  </si>
  <si>
    <t>US29084Q1004</t>
  </si>
  <si>
    <t>EMCOR GRP (EME US, Common Stock)</t>
  </si>
  <si>
    <t>EME US</t>
  </si>
  <si>
    <t>EQ00XlCX</t>
  </si>
  <si>
    <t>EMCOR GROUP INC</t>
  </si>
  <si>
    <t>US03073E1055</t>
  </si>
  <si>
    <t>CENCORA (COR US, Common Stock)</t>
  </si>
  <si>
    <t>COR US</t>
  </si>
  <si>
    <t>EQ00XrpX</t>
  </si>
  <si>
    <t>CENCORA INC</t>
  </si>
  <si>
    <t>BMG0450A1053</t>
  </si>
  <si>
    <t>ARCH CAPITAL GRP (ACGL US, Common Stock)</t>
  </si>
  <si>
    <t>ACGL US</t>
  </si>
  <si>
    <t>EQ00aUqX</t>
  </si>
  <si>
    <t>Property &amp; Casualty Insurance</t>
  </si>
  <si>
    <t>Bermuda</t>
  </si>
  <si>
    <t>ARCH CAPITAL GROUP LTD</t>
  </si>
  <si>
    <t>US8581191009</t>
  </si>
  <si>
    <t>STEEL DYNAMICS (STLD US, Common Stock)</t>
  </si>
  <si>
    <t>STLD US</t>
  </si>
  <si>
    <t>EQ00fBzX</t>
  </si>
  <si>
    <t>Steel</t>
  </si>
  <si>
    <t>STEEL DYNAMICS INC</t>
  </si>
  <si>
    <t>US91913Y1001</t>
  </si>
  <si>
    <t>VALERO ENERGY (VLO US, Common Stock)</t>
  </si>
  <si>
    <t>VLO US</t>
  </si>
  <si>
    <t>EQ00hd3X</t>
  </si>
  <si>
    <t>VALERO ENERGY</t>
  </si>
  <si>
    <t>US67066G1040</t>
  </si>
  <si>
    <t>NVIDIA (NVDA US, Common Stock)</t>
  </si>
  <si>
    <t>NVDA US</t>
  </si>
  <si>
    <t>EQ00iy2X</t>
  </si>
  <si>
    <t>NVIDIA CORP</t>
  </si>
  <si>
    <t>US5949724083</t>
  </si>
  <si>
    <t>STRATEGY (MSTR US, Common Stock)</t>
  </si>
  <si>
    <t>MSTR US</t>
  </si>
  <si>
    <t>EQ00j2mX</t>
  </si>
  <si>
    <t>MASTER SA-TECIDOS PLAST</t>
  </si>
  <si>
    <t>US15135B1017</t>
  </si>
  <si>
    <t>CENTENE (CNC US, Common Stock)</t>
  </si>
  <si>
    <t>CNC US</t>
  </si>
  <si>
    <t>EQ00kMwX</t>
  </si>
  <si>
    <t>CENTENE CORP</t>
  </si>
  <si>
    <t>US00846U1016</t>
  </si>
  <si>
    <t>AGILENT (A US, Common Stock)</t>
  </si>
  <si>
    <t>A US</t>
  </si>
  <si>
    <t>EQ00mdkX</t>
  </si>
  <si>
    <t>AGILENT TECHNOLOGIES INC</t>
  </si>
  <si>
    <t>US29362U1043</t>
  </si>
  <si>
    <t>ENTEGRIS (ENTG US, Common Stock)</t>
  </si>
  <si>
    <t>ENTG US</t>
  </si>
  <si>
    <t>EQ00nQWX</t>
  </si>
  <si>
    <t>ENTEGRIS INC</t>
  </si>
  <si>
    <t>US79466L3024</t>
  </si>
  <si>
    <t>SALESFORCE (CRM US, Common Stock)</t>
  </si>
  <si>
    <t>CRM US</t>
  </si>
  <si>
    <t>EQ00nT2X</t>
  </si>
  <si>
    <t>SALESFORCE.COM INC</t>
  </si>
  <si>
    <t>US4576693075</t>
  </si>
  <si>
    <t>INSMED (INSM US, Common Stock)</t>
  </si>
  <si>
    <t>INSM US</t>
  </si>
  <si>
    <t>EQ00nilX</t>
  </si>
  <si>
    <t>INSMED INC</t>
  </si>
  <si>
    <t>US98956P1021</t>
  </si>
  <si>
    <t>ZIMMER BIOMET (ZBH US, Common Stock)</t>
  </si>
  <si>
    <t>ZBH US</t>
  </si>
  <si>
    <t>EQ00pNjX</t>
  </si>
  <si>
    <t>ZIMMER HOLDINGS INC</t>
  </si>
  <si>
    <t>US00766T1007</t>
  </si>
  <si>
    <t>AECOM (ACM US, Common Stock)</t>
  </si>
  <si>
    <t>ACM US</t>
  </si>
  <si>
    <t>EQ01FmuX</t>
  </si>
  <si>
    <t>AECOM TECHNOLOGY CORP</t>
  </si>
  <si>
    <t>US0304201033</t>
  </si>
  <si>
    <t>AMERICAN WATER (AWK US, Common Stock)</t>
  </si>
  <si>
    <t>AWK US</t>
  </si>
  <si>
    <t>EQ01yp5X</t>
  </si>
  <si>
    <t>AMERICAN WATER WORKS CO INC/NEW</t>
  </si>
  <si>
    <t>US49271V1008</t>
  </si>
  <si>
    <t>KEURIG DR PEPPER (KDP US, Common Stock)</t>
  </si>
  <si>
    <t>KDP US</t>
  </si>
  <si>
    <t>EQ02BxmX</t>
  </si>
  <si>
    <t>DR PEPPER SNAPPLE GROUP INC</t>
  </si>
  <si>
    <t>US87612G1013</t>
  </si>
  <si>
    <t>TARGA RES (TRGP US, Common Stock)</t>
  </si>
  <si>
    <t>TRGP US</t>
  </si>
  <si>
    <t>EQ02oK6X</t>
  </si>
  <si>
    <t>TARGA RESOURCES INVESTMENTS INC</t>
  </si>
  <si>
    <t>US49456B1017</t>
  </si>
  <si>
    <t>KINDER MORGAN DE (KMI US, Common Stock)</t>
  </si>
  <si>
    <t>KMI US</t>
  </si>
  <si>
    <t>EQ02qY9X</t>
  </si>
  <si>
    <t>KINDER MORGAN HOLDCO LLC</t>
  </si>
  <si>
    <t>US65249B1098</t>
  </si>
  <si>
    <t>NEWS CORP (NWSA US, Common Stock)</t>
  </si>
  <si>
    <t>NWSA US</t>
  </si>
  <si>
    <t>EQ05ZHRX</t>
  </si>
  <si>
    <t>NEWS CORP/ NEW</t>
  </si>
  <si>
    <t>US0404132054</t>
  </si>
  <si>
    <t>ARISTA NETWORKS (ANET US, Common Stock)</t>
  </si>
  <si>
    <t>ANET US</t>
  </si>
  <si>
    <t>EQ064fxX</t>
  </si>
  <si>
    <t>ARISTA NETWORKS INC</t>
  </si>
  <si>
    <t>US16119P1084</t>
  </si>
  <si>
    <t>CHARTER COMMNS (CHTR US, Common Stock)</t>
  </si>
  <si>
    <t>CHTR US</t>
  </si>
  <si>
    <t>EQ08EVYX</t>
  </si>
  <si>
    <t>CHARTER COMMUNICATIONS INC</t>
  </si>
  <si>
    <t>US34959J1088</t>
  </si>
  <si>
    <t>FORTIVE (FTV US, Common Stock)</t>
  </si>
  <si>
    <t>FTV US</t>
  </si>
  <si>
    <t>EQ08HCCX</t>
  </si>
  <si>
    <t>FORTIVE CORP</t>
  </si>
  <si>
    <t>US67059N1081</t>
  </si>
  <si>
    <t>NUTANIX (NTNX US, Common Stock)</t>
  </si>
  <si>
    <t>NTNX US</t>
  </si>
  <si>
    <t>EQ08RnsX</t>
  </si>
  <si>
    <t>NUTANIX INC</t>
  </si>
  <si>
    <t>US90384S3031</t>
  </si>
  <si>
    <t>ULTA BEAUTY (ULTA US, Common Stock)</t>
  </si>
  <si>
    <t>ULTA US</t>
  </si>
  <si>
    <t>EQ08g0oX</t>
  </si>
  <si>
    <t>ULTA BEAUTY INC</t>
  </si>
  <si>
    <t>US83304A1060</t>
  </si>
  <si>
    <t>SNAP (SNAP US, Common Stock)</t>
  </si>
  <si>
    <t>SNAP US</t>
  </si>
  <si>
    <t>EQ08oeVX</t>
  </si>
  <si>
    <t>SNAP INC/DE</t>
  </si>
  <si>
    <t>US6792951054</t>
  </si>
  <si>
    <t>OKTA (OKTA US, Common Stock)</t>
  </si>
  <si>
    <t>OKTA US</t>
  </si>
  <si>
    <t>EQ08syQX</t>
  </si>
  <si>
    <t>OKTA INC</t>
  </si>
  <si>
    <t>US26614N1028</t>
  </si>
  <si>
    <t>DUPONT DE (DD US, Common Stock)</t>
  </si>
  <si>
    <t>DD US</t>
  </si>
  <si>
    <t>EQ096wAX</t>
  </si>
  <si>
    <t>DUPONT DE NEMOURS INC</t>
  </si>
  <si>
    <t>US9256521090</t>
  </si>
  <si>
    <t>VICI (VICI US, Common Stock)</t>
  </si>
  <si>
    <t>VICI US</t>
  </si>
  <si>
    <t>EQ09ChJX</t>
  </si>
  <si>
    <t>VICI PROPERTIES INC</t>
  </si>
  <si>
    <t>US98980G1022</t>
  </si>
  <si>
    <t>ZSCALER (ZS US, Common Stock)</t>
  </si>
  <si>
    <t>ZS US</t>
  </si>
  <si>
    <t>EQ09cq5X</t>
  </si>
  <si>
    <t>ZSCALER INC</t>
  </si>
  <si>
    <t>US11135F1012</t>
  </si>
  <si>
    <t>BROADCOM (AVGO US, Common Stock)</t>
  </si>
  <si>
    <t>AVGO US</t>
  </si>
  <si>
    <t>EQ09fnNX</t>
  </si>
  <si>
    <t>BROADCOM INC</t>
  </si>
  <si>
    <t>US30034W1062</t>
  </si>
  <si>
    <t>EVERGY (EVRG US, Common Stock)</t>
  </si>
  <si>
    <t>EVRG US</t>
  </si>
  <si>
    <t>EQ09lwBX</t>
  </si>
  <si>
    <t>EVERGY INC</t>
  </si>
  <si>
    <t>US6293775085</t>
  </si>
  <si>
    <t>NRG ENERGY (NRG US, Common Stock)</t>
  </si>
  <si>
    <t>NRG US</t>
  </si>
  <si>
    <t>EQ004DwX</t>
  </si>
  <si>
    <t>NRG ENERGY INC</t>
  </si>
  <si>
    <t>US7591EP1005</t>
  </si>
  <si>
    <t>REGIONS FINCL (RF US, Common Stock)</t>
  </si>
  <si>
    <t>RF US</t>
  </si>
  <si>
    <t>EQ006TjX</t>
  </si>
  <si>
    <t>REGIONS FINANCIAL CORP</t>
  </si>
  <si>
    <t>US8334451098</t>
  </si>
  <si>
    <t>SNOWFLAKE (SNOW US, Common Stock)</t>
  </si>
  <si>
    <t>SNOW US</t>
  </si>
  <si>
    <t>EQ00B3zv</t>
  </si>
  <si>
    <t>SNOWFLAKE INC.</t>
  </si>
  <si>
    <t>US02156V1098</t>
  </si>
  <si>
    <t>OKLO (OKLO US, Common Stock)</t>
  </si>
  <si>
    <t>OKLO US</t>
  </si>
  <si>
    <t>EQ00BTbM</t>
  </si>
  <si>
    <t>ALTC ACQUISITION CORP.</t>
  </si>
  <si>
    <t>KYG254571055</t>
  </si>
  <si>
    <t>CREDO TECHNOLOGY (CRDO US, Common Stock)</t>
  </si>
  <si>
    <t>CRDO US</t>
  </si>
  <si>
    <t>EQ00BjfG</t>
  </si>
  <si>
    <t>Cayman Islands</t>
  </si>
  <si>
    <t>CREDO TECHNOLOGY GROUP HOLDING LTD</t>
  </si>
  <si>
    <t>US21037T1097</t>
  </si>
  <si>
    <t>CONSTELLATION PA (CEG US, Common Stock)</t>
  </si>
  <si>
    <t>CEG US</t>
  </si>
  <si>
    <t>EQ00Bk9n</t>
  </si>
  <si>
    <t>CONSTELLATION ENERGY CORPORATION</t>
  </si>
  <si>
    <t>US0028241000</t>
  </si>
  <si>
    <t>ABBOTT (ABT US, Common Stock)</t>
  </si>
  <si>
    <t>ABT US</t>
  </si>
  <si>
    <t>EQ00IEOX</t>
  </si>
  <si>
    <t>ABBOTT LABORATORIES</t>
  </si>
  <si>
    <t>US1423391002</t>
  </si>
  <si>
    <t>CARLISLE (CSL US, Common Stock)</t>
  </si>
  <si>
    <t>CSL US</t>
  </si>
  <si>
    <t>EQ00IVHX</t>
  </si>
  <si>
    <t>CARLISLE COMPANIES INC</t>
  </si>
  <si>
    <t>US1941621039</t>
  </si>
  <si>
    <t>COLGATE (CL US, Common Stock)</t>
  </si>
  <si>
    <t>CL US</t>
  </si>
  <si>
    <t>EQ00IZOX</t>
  </si>
  <si>
    <t>COLGATE-PALMOLIVE COMPANY</t>
  </si>
  <si>
    <t>US35671D8570</t>
  </si>
  <si>
    <t>FREEPORT MCMORAN (FCX US, Common Stock)</t>
  </si>
  <si>
    <t>FCX US</t>
  </si>
  <si>
    <t>EQ00IlRX</t>
  </si>
  <si>
    <t>Nonferrous metals/minerals</t>
  </si>
  <si>
    <t>FREEPORT-MCMORAN INC</t>
  </si>
  <si>
    <t>US5404241086</t>
  </si>
  <si>
    <t>LOEWS (L US, Common Stock)</t>
  </si>
  <si>
    <t>L US</t>
  </si>
  <si>
    <t>EQ00IyhX</t>
  </si>
  <si>
    <t>LOEWS CORP</t>
  </si>
  <si>
    <t>US5745991068</t>
  </si>
  <si>
    <t>MASCO (MAS US, Common Stock)</t>
  </si>
  <si>
    <t>MAS US</t>
  </si>
  <si>
    <t>EQ00J0LX</t>
  </si>
  <si>
    <t>MASCO CORPORATION</t>
  </si>
  <si>
    <t>US6826801036</t>
  </si>
  <si>
    <t>ONEOK (OKE US, Common Stock)</t>
  </si>
  <si>
    <t>OKE US</t>
  </si>
  <si>
    <t>EQ00J8TX</t>
  </si>
  <si>
    <t>ONEOK INC</t>
  </si>
  <si>
    <t>US69351T1060</t>
  </si>
  <si>
    <t>PPL (PPL US, Common Stock)</t>
  </si>
  <si>
    <t>PPL US</t>
  </si>
  <si>
    <t>EQ00J9yX</t>
  </si>
  <si>
    <t>PPL CORP</t>
  </si>
  <si>
    <t>US6935061076</t>
  </si>
  <si>
    <t>PPG INDS (PPG US, Common Stock)</t>
  </si>
  <si>
    <t>PPG US</t>
  </si>
  <si>
    <t>EQ00JDeX</t>
  </si>
  <si>
    <t>PPG INDUSTRIES INC</t>
  </si>
  <si>
    <t>US8243481061</t>
  </si>
  <si>
    <t>SHERWIN-WILLIAMS (SHW US, Common Stock)</t>
  </si>
  <si>
    <t>SHW US</t>
  </si>
  <si>
    <t>EQ00JIsX</t>
  </si>
  <si>
    <t>SHERWIN-WILLIAMS CO</t>
  </si>
  <si>
    <t>US8330341012</t>
  </si>
  <si>
    <t>SNAP-ON (SNA US, Common Stock)</t>
  </si>
  <si>
    <t>SNA US</t>
  </si>
  <si>
    <t>EQ00JJGX</t>
  </si>
  <si>
    <t>SNAP-ON INC</t>
  </si>
  <si>
    <t>US8425871071</t>
  </si>
  <si>
    <t>SOUTHERN CO (SO US, Common Stock)</t>
  </si>
  <si>
    <t>SO US</t>
  </si>
  <si>
    <t>EQ00JJwX</t>
  </si>
  <si>
    <t>THE SOUTHERN COMPANY</t>
  </si>
  <si>
    <t>US9026531049</t>
  </si>
  <si>
    <t>UDR (UDR US, Common Stock)</t>
  </si>
  <si>
    <t>UDR US</t>
  </si>
  <si>
    <t>EQ00JT8X</t>
  </si>
  <si>
    <t>UNITED DOMINION REALTY TRUST I</t>
  </si>
  <si>
    <t>US9291601097</t>
  </si>
  <si>
    <t>VULCAN MATLS (VMC US, Common Stock)</t>
  </si>
  <si>
    <t>VMC US</t>
  </si>
  <si>
    <t>EQ00JVtX</t>
  </si>
  <si>
    <t>VULCAN MATERIALS CO</t>
  </si>
  <si>
    <t>US0378331005</t>
  </si>
  <si>
    <t>APPLE (AAPL US, Common Stock)</t>
  </si>
  <si>
    <t>AAPL US</t>
  </si>
  <si>
    <t>EQ00JaUX</t>
  </si>
  <si>
    <t>APPLE INC</t>
  </si>
  <si>
    <t>US20030N1019</t>
  </si>
  <si>
    <t>COMCAST (CMCSA US, Common Stock)</t>
  </si>
  <si>
    <t>CMCSA US</t>
  </si>
  <si>
    <t>EQ00JbeX</t>
  </si>
  <si>
    <t>Cable and satellite television</t>
  </si>
  <si>
    <t>COMCAST CORPORATION</t>
  </si>
  <si>
    <t>US5797802064</t>
  </si>
  <si>
    <t>MCCORMICK (MKC US, Common Stock)</t>
  </si>
  <si>
    <t>MKC US</t>
  </si>
  <si>
    <t>EQ00JdFX</t>
  </si>
  <si>
    <t>Food service</t>
  </si>
  <si>
    <t>MCCORMICK &amp; COMPANY INC</t>
  </si>
  <si>
    <t>US2855121099</t>
  </si>
  <si>
    <t>ELECTRONIC ARTS (EA US, Common Stock)</t>
  </si>
  <si>
    <t>EA US</t>
  </si>
  <si>
    <t>EQ00KRuX</t>
  </si>
  <si>
    <t>ELECTRONIC ARTS INC</t>
  </si>
  <si>
    <t>US09062X1037</t>
  </si>
  <si>
    <t>BIOGEN (BIIB US, Common Stock)</t>
  </si>
  <si>
    <t>BIIB US</t>
  </si>
  <si>
    <t>EQ00KlPX</t>
  </si>
  <si>
    <t>BIOGEN IDEC INC</t>
  </si>
  <si>
    <t>US4262811015</t>
  </si>
  <si>
    <t>JHA (JKHY US, Common Stock)</t>
  </si>
  <si>
    <t>JKHY US</t>
  </si>
  <si>
    <t>EQ00KsNX</t>
  </si>
  <si>
    <t>JACK HENRY &amp; ASSOCIATES INC</t>
  </si>
  <si>
    <t>US6556631025</t>
  </si>
  <si>
    <t>NORDSON (NDSN US, Common Stock)</t>
  </si>
  <si>
    <t>NDSN US</t>
  </si>
  <si>
    <t>EQ00LBdX</t>
  </si>
  <si>
    <t>NORDSON CORP</t>
  </si>
  <si>
    <t>US6795801009</t>
  </si>
  <si>
    <t>OLD DOMINION (ODFL US, Common Stock)</t>
  </si>
  <si>
    <t>ODFL US</t>
  </si>
  <si>
    <t>EQ00LGQX</t>
  </si>
  <si>
    <t>Surface transport</t>
  </si>
  <si>
    <t>OLD DOMINION FREIGHT LINE</t>
  </si>
  <si>
    <t>US92532F1003</t>
  </si>
  <si>
    <t>VERTEX PHARMS (VRTX US, Common Stock)</t>
  </si>
  <si>
    <t>VRTX US</t>
  </si>
  <si>
    <t>EQ00LvPX</t>
  </si>
  <si>
    <t>VERTEX PHARMACEUTICALS</t>
  </si>
  <si>
    <t>US6174464486</t>
  </si>
  <si>
    <t>MORGAN STANLEY (MS US, Common Stock)</t>
  </si>
  <si>
    <t>MS US</t>
  </si>
  <si>
    <t>EQ00QmxX</t>
  </si>
  <si>
    <t>MORGAN STANLEY</t>
  </si>
  <si>
    <t>US5950171042</t>
  </si>
  <si>
    <t>MICROCHIP TECH (MCHP US, Common Stock)</t>
  </si>
  <si>
    <t>MCHP US</t>
  </si>
  <si>
    <t>EQ00QrVX</t>
  </si>
  <si>
    <t>MICROCHIP TECHNOLOGY INC</t>
  </si>
  <si>
    <t>US8288061091</t>
  </si>
  <si>
    <t>SIMON PROP GRP (SPG US, Common Stock)</t>
  </si>
  <si>
    <t>SPG US</t>
  </si>
  <si>
    <t>EQ00TCWX</t>
  </si>
  <si>
    <t>SIMON PROPERTY GROUP, INC.</t>
  </si>
  <si>
    <t>US59522J1034</t>
  </si>
  <si>
    <t>MID-AMERICA APT (MAA US, Common Stock)</t>
  </si>
  <si>
    <t>MAA US</t>
  </si>
  <si>
    <t>EQ00TCfX</t>
  </si>
  <si>
    <t>MID-AMER APT COMMUNITIES</t>
  </si>
  <si>
    <t>US7443201022</t>
  </si>
  <si>
    <t>PRUDENTIAL FINL (PRU US, Common Stock)</t>
  </si>
  <si>
    <t>PRU US</t>
  </si>
  <si>
    <t>EQ00Va0X</t>
  </si>
  <si>
    <t>PRUDENTIAL FINANCIAL</t>
  </si>
  <si>
    <t>US7739031091</t>
  </si>
  <si>
    <t>ROCKWELL AUTOMAT (ROK US, Common Stock)</t>
  </si>
  <si>
    <t>ROK US</t>
  </si>
  <si>
    <t>EQ00g01X</t>
  </si>
  <si>
    <t>ROCKWELL INTL CORP</t>
  </si>
  <si>
    <t>US0311001004</t>
  </si>
  <si>
    <t>AMETEK (AME US, Common Stock)</t>
  </si>
  <si>
    <t>AME US</t>
  </si>
  <si>
    <t>EQ00hkMX</t>
  </si>
  <si>
    <t>AMETEK INC</t>
  </si>
  <si>
    <t>US5719032022</t>
  </si>
  <si>
    <t>MARRIOTT INTNL (MAR US, Common Stock)</t>
  </si>
  <si>
    <t>MAR US</t>
  </si>
  <si>
    <t>EQ00iyEX</t>
  </si>
  <si>
    <t>Lodging and casinos</t>
  </si>
  <si>
    <t>MARRIOTT INTERNATIONAL</t>
  </si>
  <si>
    <t>US5261071071</t>
  </si>
  <si>
    <t>LII (LII US, Common Stock)</t>
  </si>
  <si>
    <t>LII US</t>
  </si>
  <si>
    <t>EQ00nD4X</t>
  </si>
  <si>
    <t>LENNOX INTERNATIONAL</t>
  </si>
  <si>
    <t>US6311031081</t>
  </si>
  <si>
    <t>NASDAQ (NDAQ US, Common Stock)</t>
  </si>
  <si>
    <t>NDAQ US</t>
  </si>
  <si>
    <t>EQ00nJqX</t>
  </si>
  <si>
    <t>NASDAQ OMX GROUP INC/THE</t>
  </si>
  <si>
    <t>US6092071058</t>
  </si>
  <si>
    <t>MONDELEZ INTL (MDLZ US, Common Stock)</t>
  </si>
  <si>
    <t>MDLZ US</t>
  </si>
  <si>
    <t>EQ00nh1X</t>
  </si>
  <si>
    <t>MONDELEZ INTERNATIONAL INC</t>
  </si>
  <si>
    <t>US5738741041</t>
  </si>
  <si>
    <t>MARVELL TECH (MRVL US, Common Stock)</t>
  </si>
  <si>
    <t>MRVL US</t>
  </si>
  <si>
    <t>EQ00nlfX</t>
  </si>
  <si>
    <t>MARVELL TECHNOLOGY INC</t>
  </si>
  <si>
    <t>US98389B1008</t>
  </si>
  <si>
    <t>XCEL ENERGY (XEL US, Common Stock)</t>
  </si>
  <si>
    <t>XEL US</t>
  </si>
  <si>
    <t>EQ00oYUX</t>
  </si>
  <si>
    <t>XCEL ENERGY INC</t>
  </si>
  <si>
    <t>US92826C8394</t>
  </si>
  <si>
    <t>VISA (V US, Common Stock)</t>
  </si>
  <si>
    <t>V US</t>
  </si>
  <si>
    <t>EQ0253nX</t>
  </si>
  <si>
    <t>VISA INC</t>
  </si>
  <si>
    <t>US34959E1091</t>
  </si>
  <si>
    <t>FORTINET (FTNT US, Common Stock)</t>
  </si>
  <si>
    <t>FTNT US</t>
  </si>
  <si>
    <t>EQ02bcAX</t>
  </si>
  <si>
    <t>FORTINET INC</t>
  </si>
  <si>
    <t>NL0009538784</t>
  </si>
  <si>
    <t>NXP SEMICONDTRS (NXPI US, Common Stock)</t>
  </si>
  <si>
    <t>NXPI US</t>
  </si>
  <si>
    <t>EQ02kIBX</t>
  </si>
  <si>
    <t>Netherlands</t>
  </si>
  <si>
    <t>NXP SEMICONDUCTOR NV</t>
  </si>
  <si>
    <t>US6974351057</t>
  </si>
  <si>
    <t>PALO ALTO (PANW US, Common Stock)</t>
  </si>
  <si>
    <t>PANW US</t>
  </si>
  <si>
    <t>EQ034fEX</t>
  </si>
  <si>
    <t>PALO ALTO NETWORKS INC</t>
  </si>
  <si>
    <t>US98138H1014</t>
  </si>
  <si>
    <t>WORKDAY (WDAY US, Common Stock)</t>
  </si>
  <si>
    <t>WDAY US</t>
  </si>
  <si>
    <t>EQ05AUfX</t>
  </si>
  <si>
    <t>WORKDAY INC</t>
  </si>
  <si>
    <t>US36467J1088</t>
  </si>
  <si>
    <t>GAMING &amp; LEISURE (GLPI US, Common Stock)</t>
  </si>
  <si>
    <t>GLPI US</t>
  </si>
  <si>
    <t>EQ05iwiX</t>
  </si>
  <si>
    <t>GAMING AND LEISURE PROPERTIES INC</t>
  </si>
  <si>
    <t>US31620R3030</t>
  </si>
  <si>
    <t>FIDELITY NATL FN (FNF US, Common Stock)</t>
  </si>
  <si>
    <t>FNF US</t>
  </si>
  <si>
    <t>EQ0665UX</t>
  </si>
  <si>
    <t>FIDELITY NATIONAL FINANCIAL, INC</t>
  </si>
  <si>
    <t>US4435731009</t>
  </si>
  <si>
    <t>HUBSPOT (HUBS US, Common Stock)</t>
  </si>
  <si>
    <t>HUBS US</t>
  </si>
  <si>
    <t>EQ06QKMX</t>
  </si>
  <si>
    <t>HUBSPOT INC</t>
  </si>
  <si>
    <t>US42824C1099</t>
  </si>
  <si>
    <t>HPE (HPE US, Common Stock)</t>
  </si>
  <si>
    <t>HPE US</t>
  </si>
  <si>
    <t>EQ07VqGX</t>
  </si>
  <si>
    <t>HEWLETT PACKARD ENTERPRISE CO</t>
  </si>
  <si>
    <t>US5312297550</t>
  </si>
  <si>
    <t>FORMULA ONE (FWONK US, Common Stock)</t>
  </si>
  <si>
    <t>FWONK US</t>
  </si>
  <si>
    <t>EQ086qaX</t>
  </si>
  <si>
    <t>LIBERTY MEDIA GROUP</t>
  </si>
  <si>
    <t>US88339J1051</t>
  </si>
  <si>
    <t>TRADE DESK (TTD US, Common Stock)</t>
  </si>
  <si>
    <t>TTD US</t>
  </si>
  <si>
    <t>EQ08QeDX</t>
  </si>
  <si>
    <t>TRADE DESK INC</t>
  </si>
  <si>
    <t>US05722G1004</t>
  </si>
  <si>
    <t>BAKER HUGHES (BKR US, Common Stock)</t>
  </si>
  <si>
    <t>BKR US</t>
  </si>
  <si>
    <t>EQ092ATX</t>
  </si>
  <si>
    <t>BAKER HUGHES A GE CO</t>
  </si>
  <si>
    <t>IE00BKVD2N49</t>
  </si>
  <si>
    <t>SEAGATE (STX US, Common Stock)</t>
  </si>
  <si>
    <t>STX US</t>
  </si>
  <si>
    <t>EQ001H2X</t>
  </si>
  <si>
    <t>Singapore</t>
  </si>
  <si>
    <t>SEAGATE TECHNOLOGY HOLDINGS PLC</t>
  </si>
  <si>
    <t>US30225T1025</t>
  </si>
  <si>
    <t>EXTRA SPACE (EXR US, Common Stock)</t>
  </si>
  <si>
    <t>EXR US</t>
  </si>
  <si>
    <t>EQ0061QX</t>
  </si>
  <si>
    <t>EXPRO INTERNATIONAL GROUP</t>
  </si>
  <si>
    <t>US35137L1052</t>
  </si>
  <si>
    <t>FOX (FOXA US, Common Stock)</t>
  </si>
  <si>
    <t>FOXA US</t>
  </si>
  <si>
    <t>EQ00AQw3</t>
  </si>
  <si>
    <t>US72352L1061</t>
  </si>
  <si>
    <t>PINTEREST (PINS US, Common Stock)</t>
  </si>
  <si>
    <t>PINS US</t>
  </si>
  <si>
    <t>EQ00AT9c</t>
  </si>
  <si>
    <t>PINTEREST INC</t>
  </si>
  <si>
    <t>US22052L1044</t>
  </si>
  <si>
    <t>CORTEVA (CTVA US, Common Stock)</t>
  </si>
  <si>
    <t>CTVA US</t>
  </si>
  <si>
    <t>EQ00AVK5</t>
  </si>
  <si>
    <t>CORTEVA INC</t>
  </si>
  <si>
    <t>US23804L1035</t>
  </si>
  <si>
    <t>DATADOG (DDOG US, Common Stock)</t>
  </si>
  <si>
    <t>DDOG US</t>
  </si>
  <si>
    <t>EQ00Acsc</t>
  </si>
  <si>
    <t>DATADOG, INC.</t>
  </si>
  <si>
    <t>US26142V1052</t>
  </si>
  <si>
    <t>DRAFTKINGS (DKNG US, Common Stock)</t>
  </si>
  <si>
    <t>DKNG US</t>
  </si>
  <si>
    <t>EQ00AiNA</t>
  </si>
  <si>
    <t>DRAFTKINGS INC</t>
  </si>
  <si>
    <t>US8887871080</t>
  </si>
  <si>
    <t>TOAST (TOST US, Common Stock)</t>
  </si>
  <si>
    <t>TOST US</t>
  </si>
  <si>
    <t>EQ00BZZr</t>
  </si>
  <si>
    <t>TOAST INC</t>
  </si>
  <si>
    <t>US76954A1034</t>
  </si>
  <si>
    <t>RIVIAN (RIVN US, Common Stock)</t>
  </si>
  <si>
    <t>RIVN US</t>
  </si>
  <si>
    <t>EQ00BdCQ</t>
  </si>
  <si>
    <t>Automotive</t>
  </si>
  <si>
    <t>RIVIAN AUTOMOTIVE, INC.</t>
  </si>
  <si>
    <t>US21871X1090</t>
  </si>
  <si>
    <t>COREBRIDGE FINCL (CRBG US, Common Stock)</t>
  </si>
  <si>
    <t>CRBG US</t>
  </si>
  <si>
    <t>EQ00C0fZ</t>
  </si>
  <si>
    <t>COREBRIDGE FINANCIAL INC</t>
  </si>
  <si>
    <t>US36266G1076</t>
  </si>
  <si>
    <t>GE HEALTHCARE (GEHC US, Common Stock)</t>
  </si>
  <si>
    <t>GEHC US</t>
  </si>
  <si>
    <t>EQ00C6F6</t>
  </si>
  <si>
    <t>GE HEALTHCARE TECHNOLOGIES INC</t>
  </si>
  <si>
    <t>US0640581007</t>
  </si>
  <si>
    <t>BONY MELLON (BK US, Common Stock)</t>
  </si>
  <si>
    <t>BK US</t>
  </si>
  <si>
    <t>EQ00INsX</t>
  </si>
  <si>
    <t>BANK OF NEW YORK COMPANY, INC</t>
  </si>
  <si>
    <t>US1011371077</t>
  </si>
  <si>
    <t>BOSTON (BSX US, Common Stock)</t>
  </si>
  <si>
    <t>BSX US</t>
  </si>
  <si>
    <t>EQ00IRGX</t>
  </si>
  <si>
    <t>BOSTON SCIENTIFC</t>
  </si>
  <si>
    <t>US1101221083</t>
  </si>
  <si>
    <t>BRISTOL-MYERS (BMY US, Common Stock)</t>
  </si>
  <si>
    <t>BMY US</t>
  </si>
  <si>
    <t>EQ00IRnX</t>
  </si>
  <si>
    <t>BRISTOL-MEYERS SQUIBB COMPANY</t>
  </si>
  <si>
    <t>US1156372096</t>
  </si>
  <si>
    <t>BROWN FORMN (BF/B US, Common Stock)</t>
  </si>
  <si>
    <t>BF/B US</t>
  </si>
  <si>
    <t>EQ00ITmX</t>
  </si>
  <si>
    <t>BROWN-FORMAN CORPORATION</t>
  </si>
  <si>
    <t>US2910111044</t>
  </si>
  <si>
    <t>EMERSON ELECTRIC (EMR US, Common Stock)</t>
  </si>
  <si>
    <t>EMR US</t>
  </si>
  <si>
    <t>EQ00IgSX</t>
  </si>
  <si>
    <t>EMERSON ELECTRIC CO</t>
  </si>
  <si>
    <t>US3696043013</t>
  </si>
  <si>
    <t>GE (GE US, Common Stock)</t>
  </si>
  <si>
    <t>GE US</t>
  </si>
  <si>
    <t>EQ00Im7X</t>
  </si>
  <si>
    <t>GENERAL ELECTRIC CO</t>
  </si>
  <si>
    <t>US40434L1052</t>
  </si>
  <si>
    <t>HP (HPQ US, Common Stock)</t>
  </si>
  <si>
    <t>HPQ US</t>
  </si>
  <si>
    <t>EQ00IqoX</t>
  </si>
  <si>
    <t>HP INC</t>
  </si>
  <si>
    <t>US15189T1079</t>
  </si>
  <si>
    <t>CENTERPNT ENERGY (CNP US, Common Stock)</t>
  </si>
  <si>
    <t>CNP US</t>
  </si>
  <si>
    <t>EQ00IsJX</t>
  </si>
  <si>
    <t>CENTERPOINT ENERGY INC</t>
  </si>
  <si>
    <t>IE00BTN1Y115</t>
  </si>
  <si>
    <t>MEDTRONIC (MDT US, Common Stock)</t>
  </si>
  <si>
    <t>MDT US</t>
  </si>
  <si>
    <t>EQ00J1VX</t>
  </si>
  <si>
    <t>Ireland</t>
  </si>
  <si>
    <t>MEDTRONIC INC</t>
  </si>
  <si>
    <t>US0605051046</t>
  </si>
  <si>
    <t>BOFAML (BAC US, Common Stock)</t>
  </si>
  <si>
    <t>BAC US</t>
  </si>
  <si>
    <t>EQ00J3sX</t>
  </si>
  <si>
    <t>BANK OF AMERICA CORPORATION</t>
  </si>
  <si>
    <t>US65473P1057</t>
  </si>
  <si>
    <t>NISOURCE (NI US, Common Stock)</t>
  </si>
  <si>
    <t>NI US</t>
  </si>
  <si>
    <t>EQ00J5lX</t>
  </si>
  <si>
    <t>NISOURCE INC</t>
  </si>
  <si>
    <t>US6819191064</t>
  </si>
  <si>
    <t>OMNICOM GROUP (OMC US, Common Stock)</t>
  </si>
  <si>
    <t>OMC US</t>
  </si>
  <si>
    <t>EQ00J8NX</t>
  </si>
  <si>
    <t>OMNICOM GROUP</t>
  </si>
  <si>
    <t>US7458671010</t>
  </si>
  <si>
    <t>PULTEGROUP (PHM US, Common Stock)</t>
  </si>
  <si>
    <t>PHM US</t>
  </si>
  <si>
    <t>EQ00JC9X</t>
  </si>
  <si>
    <t>PULTE CORP</t>
  </si>
  <si>
    <t>US1729674242</t>
  </si>
  <si>
    <t>CITIGROUP (C US, Common Stock)</t>
  </si>
  <si>
    <t>C US</t>
  </si>
  <si>
    <t>EQ00JDwX</t>
  </si>
  <si>
    <t>CITIGROUP INC</t>
  </si>
  <si>
    <t>US7445731067</t>
  </si>
  <si>
    <t>PSEG (PEG US, Common Stock)</t>
  </si>
  <si>
    <t>PEG US</t>
  </si>
  <si>
    <t>EQ00JElX</t>
  </si>
  <si>
    <t>PUBLIC SVC ENTERPRISE GP</t>
  </si>
  <si>
    <t>US8085131055</t>
  </si>
  <si>
    <t>CHARLES SCHWAB (SCHW US, Common Stock)</t>
  </si>
  <si>
    <t>SCHW US</t>
  </si>
  <si>
    <t>EQ00JIIX</t>
  </si>
  <si>
    <t>CHARLES SCHWAB CORP</t>
  </si>
  <si>
    <t>US89417E1091</t>
  </si>
  <si>
    <t>TRAVELERS (TRV US, Common Stock)</t>
  </si>
  <si>
    <t>TRV US</t>
  </si>
  <si>
    <t>EQ00JKuX</t>
  </si>
  <si>
    <t>TRAVELERS COS INC/THE</t>
  </si>
  <si>
    <t>US9022521051</t>
  </si>
  <si>
    <t>TYLER TECH (TYL US, Common Stock)</t>
  </si>
  <si>
    <t>TYL US</t>
  </si>
  <si>
    <t>EQ00JSDX</t>
  </si>
  <si>
    <t>TYLER TECHNOLOGIES INC</t>
  </si>
  <si>
    <t>US9139031002</t>
  </si>
  <si>
    <t>UNIVERSAL HEALTH (UHS US, Common Stock)</t>
  </si>
  <si>
    <t>UHS US</t>
  </si>
  <si>
    <t>EQ00JTiX</t>
  </si>
  <si>
    <t>UNIVERSAL HEALTH SERVICES INC</t>
  </si>
  <si>
    <t>US4581401001</t>
  </si>
  <si>
    <t>INTEL (INTC US, Common Stock)</t>
  </si>
  <si>
    <t>INTC US</t>
  </si>
  <si>
    <t>EQ00JcQX</t>
  </si>
  <si>
    <t>INTEL CORP</t>
  </si>
  <si>
    <t>US4824801009</t>
  </si>
  <si>
    <t>KLA CORP (KLAC US, Common Stock)</t>
  </si>
  <si>
    <t>KLAC US</t>
  </si>
  <si>
    <t>EQ00Jd3X</t>
  </si>
  <si>
    <t>KLA-TENCOR CORP</t>
  </si>
  <si>
    <t>US5949181045</t>
  </si>
  <si>
    <t>MICROSOFT (MSFT US, Common Stock)</t>
  </si>
  <si>
    <t>MSFT US</t>
  </si>
  <si>
    <t>EQ00JdUX</t>
  </si>
  <si>
    <t>MICROSOFT CORP</t>
  </si>
  <si>
    <t>US1720621010</t>
  </si>
  <si>
    <t>CINCINNATI FIN (CINF US, Common Stock)</t>
  </si>
  <si>
    <t>CINF US</t>
  </si>
  <si>
    <t>EQ00K9lX</t>
  </si>
  <si>
    <t>CINCINNATI FIN'L CORP.</t>
  </si>
  <si>
    <t>US3119001044</t>
  </si>
  <si>
    <t>FASTENAL (FAST US, Common Stock)</t>
  </si>
  <si>
    <t>FAST US</t>
  </si>
  <si>
    <t>EQ00KU8X</t>
  </si>
  <si>
    <t>FASTENAL CO</t>
  </si>
  <si>
    <t>US31946M1036</t>
  </si>
  <si>
    <t>1ST CITIZEN BANC (FCNCA US, Common Stock)</t>
  </si>
  <si>
    <t>FCNCA US</t>
  </si>
  <si>
    <t>EQ00KUlX</t>
  </si>
  <si>
    <t>FCB/NC CAPITAL TRUST I</t>
  </si>
  <si>
    <t>US3032501047</t>
  </si>
  <si>
    <t>FAIR ISAAC (FICO US, Common Stock)</t>
  </si>
  <si>
    <t>FICO US</t>
  </si>
  <si>
    <t>EQ00KWAX</t>
  </si>
  <si>
    <t>HNC SOFTWARE INC</t>
  </si>
  <si>
    <t>US3167731005</t>
  </si>
  <si>
    <t>FIFTH THIRD (FITB US, Common Stock)</t>
  </si>
  <si>
    <t>FITB US</t>
  </si>
  <si>
    <t>EQ00KWqX</t>
  </si>
  <si>
    <t>FIFTH THIRD BANCORP</t>
  </si>
  <si>
    <t>US4228062083</t>
  </si>
  <si>
    <t>HEICO CORP (HEI/A US, Common Stock)</t>
  </si>
  <si>
    <t>HEI/A US</t>
  </si>
  <si>
    <t>EQ00Kh3X</t>
  </si>
  <si>
    <t>HEICO CORP</t>
  </si>
  <si>
    <t>US4364401012</t>
  </si>
  <si>
    <t>HOLOGIC (HOLX US, Common Stock)</t>
  </si>
  <si>
    <t>HOLX US</t>
  </si>
  <si>
    <t>EQ00KinX</t>
  </si>
  <si>
    <t>HOLOGIC INC</t>
  </si>
  <si>
    <t>US4456581077</t>
  </si>
  <si>
    <t>JB HUNT TRANS (JBHT US, Common Stock)</t>
  </si>
  <si>
    <t>JBHT US</t>
  </si>
  <si>
    <t>EQ00KreX</t>
  </si>
  <si>
    <t>JB HUNT TRANSPRT SVCS</t>
  </si>
  <si>
    <t>US62944T1051</t>
  </si>
  <si>
    <t>NVR (NVR US, Common Stock)</t>
  </si>
  <si>
    <t>NVR US</t>
  </si>
  <si>
    <t>EQ00LF7X</t>
  </si>
  <si>
    <t>NVR L.P.</t>
  </si>
  <si>
    <t>US69370C1009</t>
  </si>
  <si>
    <t>PTC (PTC US, Common Stock)</t>
  </si>
  <si>
    <t>PTC US</t>
  </si>
  <si>
    <t>EQ00LNFX</t>
  </si>
  <si>
    <t>PARAMETRIC TECHNOLOGY</t>
  </si>
  <si>
    <t>US7496851038</t>
  </si>
  <si>
    <t>RPM INTL (RPM US, Common Stock)</t>
  </si>
  <si>
    <t>RPM US</t>
  </si>
  <si>
    <t>EQ00LWgX</t>
  </si>
  <si>
    <t>RPM INTERNATIONAL INC.</t>
  </si>
  <si>
    <t>US8962391004</t>
  </si>
  <si>
    <t>TRIMBLE (TRMB US, Common Stock)</t>
  </si>
  <si>
    <t>TRMB US</t>
  </si>
  <si>
    <t>EQ00LniX</t>
  </si>
  <si>
    <t>TRIMBLE NAVIGATION LTD</t>
  </si>
  <si>
    <t>US4663131039</t>
  </si>
  <si>
    <t>JABIL (JBL US, Common Stock)</t>
  </si>
  <si>
    <t>JBL US</t>
  </si>
  <si>
    <t>EQ00R1uX</t>
  </si>
  <si>
    <t>JABIL CIRCUIT INC</t>
  </si>
  <si>
    <t>US0200021014</t>
  </si>
  <si>
    <t>ALLSTATE (ALL US, Common Stock)</t>
  </si>
  <si>
    <t>ALL US</t>
  </si>
  <si>
    <t>EQ00RtoX</t>
  </si>
  <si>
    <t>ALLSTATE CORP</t>
  </si>
  <si>
    <t>US5732841060</t>
  </si>
  <si>
    <t>MARTIN MARI MAT (MLM US, Common Stock)</t>
  </si>
  <si>
    <t>MLM US</t>
  </si>
  <si>
    <t>EQ00VKfX</t>
  </si>
  <si>
    <t>MARTIN MARIETTA MATERIAL</t>
  </si>
  <si>
    <t>US64110D1046</t>
  </si>
  <si>
    <t>NETAPP (NTAP US, Common Stock)</t>
  </si>
  <si>
    <t>NTAP US</t>
  </si>
  <si>
    <t>EQ00aeQX</t>
  </si>
  <si>
    <t>NETWORK APPLIANCE INC</t>
  </si>
  <si>
    <t>US4165151048</t>
  </si>
  <si>
    <t>HARTFORD INSUR (HIG US, Common Stock)</t>
  </si>
  <si>
    <t>HIG US</t>
  </si>
  <si>
    <t>EQ00agnX</t>
  </si>
  <si>
    <t>HARTFORD FINL SVCS GRP</t>
  </si>
  <si>
    <t>US03027X1000</t>
  </si>
  <si>
    <t>AMERICAN TOWER (AMT US, Common Stock)</t>
  </si>
  <si>
    <t>AMT US</t>
  </si>
  <si>
    <t>EQ00gK9X</t>
  </si>
  <si>
    <t>AMERICAN TOWER CORP</t>
  </si>
  <si>
    <t>IE00B4BNMY34</t>
  </si>
  <si>
    <t>ACCENTURE (ACN US, Common Stock)</t>
  </si>
  <si>
    <t>ACN US</t>
  </si>
  <si>
    <t>EQ00hwqX</t>
  </si>
  <si>
    <t>ACCENTURE LTD</t>
  </si>
  <si>
    <t>US9884981013</t>
  </si>
  <si>
    <t>YUM! BRANDS (YUM US, Common Stock)</t>
  </si>
  <si>
    <t>YUM US</t>
  </si>
  <si>
    <t>EQ00i2bX</t>
  </si>
  <si>
    <t>YUM! BRANDS INC</t>
  </si>
  <si>
    <t>US74340W1036</t>
  </si>
  <si>
    <t>PROLOGIS MD (PLD US, Common Stock)</t>
  </si>
  <si>
    <t>PLD US</t>
  </si>
  <si>
    <t>EQ00i54X</t>
  </si>
  <si>
    <t>PROLOGIS INC</t>
  </si>
  <si>
    <t>US74762E1029</t>
  </si>
  <si>
    <t>QUANTA SERVICES (PWR US, Common Stock)</t>
  </si>
  <si>
    <t>PWR US</t>
  </si>
  <si>
    <t>EQ00iTkX</t>
  </si>
  <si>
    <t>QUANTA SERVICES INC</t>
  </si>
  <si>
    <t>US0236081024</t>
  </si>
  <si>
    <t>AMEREN (AEE US, Common Stock)</t>
  </si>
  <si>
    <t>AEE US</t>
  </si>
  <si>
    <t>EQ00ipZX</t>
  </si>
  <si>
    <t>AMEREN CORP</t>
  </si>
  <si>
    <t>IE00BDB6Q211</t>
  </si>
  <si>
    <t>WILLIS TOWERS (WTW US, Common Stock)</t>
  </si>
  <si>
    <t>WTW US</t>
  </si>
  <si>
    <t>EQ00pP5X</t>
  </si>
  <si>
    <t>WILLIS GROUP HOLDINGS PLC</t>
  </si>
  <si>
    <t>US45866F1049</t>
  </si>
  <si>
    <t>INTERCONTI EXC (ICE US, Common Stock)</t>
  </si>
  <si>
    <t>ICE US</t>
  </si>
  <si>
    <t>EQ00pUAX</t>
  </si>
  <si>
    <t>INTERCONTINENTALEXCHANGE INC</t>
  </si>
  <si>
    <t>US31620M1062</t>
  </si>
  <si>
    <t>FIDELITY NTL INF (FIS US, Common Stock)</t>
  </si>
  <si>
    <t>FIS US</t>
  </si>
  <si>
    <t>EQ00qOFX</t>
  </si>
  <si>
    <t>FIDELITY NATIONAL INFORMATION SERVICES INC</t>
  </si>
  <si>
    <t>US8725901040</t>
  </si>
  <si>
    <t>T-MOBILE US (TMUS US, Common Stock)</t>
  </si>
  <si>
    <t>TMUS US</t>
  </si>
  <si>
    <t>EQ01BGbX</t>
  </si>
  <si>
    <t>Telecommunications</t>
  </si>
  <si>
    <t>T-MOBILE US INC</t>
  </si>
  <si>
    <t>US45841N1072</t>
  </si>
  <si>
    <t>INTRACTIVE BRK (IBKR US, Common Stock)</t>
  </si>
  <si>
    <t>IBKR US</t>
  </si>
  <si>
    <t>EQ01LVpX</t>
  </si>
  <si>
    <t>INTERACTIVE BROKERS GROUP INC</t>
  </si>
  <si>
    <t>US92345Y1064</t>
  </si>
  <si>
    <t>VERISK ANALYTICS (VRSK US, Common Stock)</t>
  </si>
  <si>
    <t>VRSK US</t>
  </si>
  <si>
    <t>EQ02a7wX</t>
  </si>
  <si>
    <t>VERISK ANALYTICS INC</t>
  </si>
  <si>
    <t>US4485791028</t>
  </si>
  <si>
    <t>HYATT HOTELS (H US, Common Stock)</t>
  </si>
  <si>
    <t>H US</t>
  </si>
  <si>
    <t>EQ02bFQX</t>
  </si>
  <si>
    <t>HYATT HOTELS CORP</t>
  </si>
  <si>
    <t>US2566771059</t>
  </si>
  <si>
    <t>DOLLAR GENERAL (DG US, Common Stock)</t>
  </si>
  <si>
    <t>DG US</t>
  </si>
  <si>
    <t>EQ02bWGX</t>
  </si>
  <si>
    <t>DOLLAR GENERAL CORP</t>
  </si>
  <si>
    <t>US12503M1080</t>
  </si>
  <si>
    <t>CBOE GLO MARKETS (CBOE US, Common Stock)</t>
  </si>
  <si>
    <t>CBOE US</t>
  </si>
  <si>
    <t>EQ02hcAX</t>
  </si>
  <si>
    <t>CBOE HOLDINGS INC</t>
  </si>
  <si>
    <t>US37045V1008</t>
  </si>
  <si>
    <t>GM (GM US, Common Stock)</t>
  </si>
  <si>
    <t>GM US</t>
  </si>
  <si>
    <t>EQ02nlAX</t>
  </si>
  <si>
    <t>GENERAL MOTORS CO</t>
  </si>
  <si>
    <t>US70432V1026</t>
  </si>
  <si>
    <t>PAYCOM SOFTWARE (PAYC US, Common Stock)</t>
  </si>
  <si>
    <t>PAYC US</t>
  </si>
  <si>
    <t>EQ05zxPX</t>
  </si>
  <si>
    <t>PAYCOM SOFTWARE INC</t>
  </si>
  <si>
    <t>US87165B1035</t>
  </si>
  <si>
    <t>SYNCHRONY FINCL (SYF US, Common Stock)</t>
  </si>
  <si>
    <t>SYF US</t>
  </si>
  <si>
    <t>EQ06CTFX</t>
  </si>
  <si>
    <t>SYNCHRONY FINANCIAL</t>
  </si>
  <si>
    <t>US49338L1035</t>
  </si>
  <si>
    <t>KEYSIGHT TECH (KEYS US, Common Stock)</t>
  </si>
  <si>
    <t>KEYS US</t>
  </si>
  <si>
    <t>EQ06SFmX</t>
  </si>
  <si>
    <t>ELECTRONICS MEASUREMENT PRODUCTS</t>
  </si>
  <si>
    <t>US6323071042</t>
  </si>
  <si>
    <t>NATERA (NTRA US, Common Stock)</t>
  </si>
  <si>
    <t>NTRA US</t>
  </si>
  <si>
    <t>EQ07DqDX</t>
  </si>
  <si>
    <t>NATERA INC</t>
  </si>
  <si>
    <t>US98954M2008</t>
  </si>
  <si>
    <t>ZILLOW GROUP (Z US, Common Stock)</t>
  </si>
  <si>
    <t>Z US</t>
  </si>
  <si>
    <t>EQ07ItTX</t>
  </si>
  <si>
    <t>ZILLOW INC</t>
  </si>
  <si>
    <t>US92537N1081</t>
  </si>
  <si>
    <t>VERTIV HOLDG (VRT US, Common Stock)</t>
  </si>
  <si>
    <t>VRT US</t>
  </si>
  <si>
    <t>EQ09rFMX</t>
  </si>
  <si>
    <t>GS ACQUISITION HOLDINGS CORP</t>
  </si>
  <si>
    <t>CH1430134226</t>
  </si>
  <si>
    <t>AMRIZE (AMRZ US, Common Stock)</t>
  </si>
  <si>
    <t>AMRZ US</t>
  </si>
  <si>
    <t>EL007EBN</t>
  </si>
  <si>
    <t>AMRIZE LTD</t>
  </si>
  <si>
    <t>US2533931026</t>
  </si>
  <si>
    <t>DICK'S SPORTING (DKS US, Common Stock)</t>
  </si>
  <si>
    <t>DKS US</t>
  </si>
  <si>
    <t>EQ001ktX</t>
  </si>
  <si>
    <t>DICK'S SPORTING GOODS INC</t>
  </si>
  <si>
    <t>US25754A2015</t>
  </si>
  <si>
    <t>DOMINOS PIZZA (DPZ US, Common Stock)</t>
  </si>
  <si>
    <t>DPZ US</t>
  </si>
  <si>
    <t>EQ005jlX</t>
  </si>
  <si>
    <t>DOMINO'S PIZZA FDG CORP</t>
  </si>
  <si>
    <t>US9344231041</t>
  </si>
  <si>
    <t>WARNER BROS DIS (WBD US, Common Stock)</t>
  </si>
  <si>
    <t>WBD US</t>
  </si>
  <si>
    <t>EQ008joX</t>
  </si>
  <si>
    <t>WARNER BROS DISCOVERY INC</t>
  </si>
  <si>
    <t>US18915M1071</t>
  </si>
  <si>
    <t>CLOUDFLARE (NET US, Common Stock)</t>
  </si>
  <si>
    <t>NET US</t>
  </si>
  <si>
    <t>EQ00AcZh</t>
  </si>
  <si>
    <t>CLOUDFLARE, INC.</t>
  </si>
  <si>
    <t>GB00BMVP7Y09</t>
  </si>
  <si>
    <t>ROYALTY PHARMA (RPRX US, Common Stock)</t>
  </si>
  <si>
    <t>RPRX US</t>
  </si>
  <si>
    <t>EQ00Ay0V</t>
  </si>
  <si>
    <t>ROYALTY PHARMA PLC</t>
  </si>
  <si>
    <t>US46222L1089</t>
  </si>
  <si>
    <t>IONQ (IONQ US, Common Stock)</t>
  </si>
  <si>
    <t>IONQ US</t>
  </si>
  <si>
    <t>EQ00BDaY</t>
  </si>
  <si>
    <t>DMY TECHNOLOGY GROUP INC III</t>
  </si>
  <si>
    <t>US1651677353</t>
  </si>
  <si>
    <t>EXPAND ENERGY (EXE US, Common Stock)</t>
  </si>
  <si>
    <t>EXE US</t>
  </si>
  <si>
    <t>EQ00BGhx</t>
  </si>
  <si>
    <t>CHESAPEAKE ENERGY CORP</t>
  </si>
  <si>
    <t>US03831W1080</t>
  </si>
  <si>
    <t>APPLOVIN (APP US, Common Stock)</t>
  </si>
  <si>
    <t>APP US</t>
  </si>
  <si>
    <t>EQ00BMX1</t>
  </si>
  <si>
    <t>APPLOVIN CORP</t>
  </si>
  <si>
    <t>US49177J1025</t>
  </si>
  <si>
    <t>KENVUE (KVUE US, Common Stock)</t>
  </si>
  <si>
    <t>KVUE US</t>
  </si>
  <si>
    <t>EQ00CDMX</t>
  </si>
  <si>
    <t>KENVUE INC</t>
  </si>
  <si>
    <t>US75734B1008</t>
  </si>
  <si>
    <t>REDDIT (RDDT US, Common Stock)</t>
  </si>
  <si>
    <t>RDDT US</t>
  </si>
  <si>
    <t>EQ00CVzj</t>
  </si>
  <si>
    <t>REDDIT INC</t>
  </si>
  <si>
    <t>US8936411003</t>
  </si>
  <si>
    <t>TRANSDIGM GROUP (TDG US, Common Stock)</t>
  </si>
  <si>
    <t>TDG US</t>
  </si>
  <si>
    <t>EQ00D3gX</t>
  </si>
  <si>
    <t>TRANSDIGM INC</t>
  </si>
  <si>
    <t>US4385161066</t>
  </si>
  <si>
    <t>HONEYWELL INTL (HON US, Common Stock)</t>
  </si>
  <si>
    <t>HON US</t>
  </si>
  <si>
    <t>EQ00IHCX</t>
  </si>
  <si>
    <t>HONEYWELL INTERNATIONL INC.</t>
  </si>
  <si>
    <t>US0495601058</t>
  </si>
  <si>
    <t>ATMOS ENERGY (ATO US, Common Stock)</t>
  </si>
  <si>
    <t>ATO US</t>
  </si>
  <si>
    <t>EQ00ILYX</t>
  </si>
  <si>
    <t>ATMOS ENERGY</t>
  </si>
  <si>
    <t>US92343V1044</t>
  </si>
  <si>
    <t>VERIZON (VZ US, Common Stock)</t>
  </si>
  <si>
    <t>VZ US</t>
  </si>
  <si>
    <t>EQ00IPEX</t>
  </si>
  <si>
    <t>VERIZON COMMUNICATIONS INC</t>
  </si>
  <si>
    <t>US1255231003</t>
  </si>
  <si>
    <t>CIGNA GROUP (CI US, Common Stock)</t>
  </si>
  <si>
    <t>CI US</t>
  </si>
  <si>
    <t>EQ00IXYX</t>
  </si>
  <si>
    <t>CIGNA GROUP</t>
  </si>
  <si>
    <t>US2358511028</t>
  </si>
  <si>
    <t>DANAHER (DHR US, Common Stock)</t>
  </si>
  <si>
    <t>DHR US</t>
  </si>
  <si>
    <t>EQ00IcaX</t>
  </si>
  <si>
    <t>DANAHER CORP</t>
  </si>
  <si>
    <t>US2441991054</t>
  </si>
  <si>
    <t>DEERE (DE US, Common Stock)</t>
  </si>
  <si>
    <t>DE US</t>
  </si>
  <si>
    <t>EQ00IcpX</t>
  </si>
  <si>
    <t>DEERE &amp; CO</t>
  </si>
  <si>
    <t>US2600031080</t>
  </si>
  <si>
    <t>DOVER (DOV US, Common Stock)</t>
  </si>
  <si>
    <t>DOV US</t>
  </si>
  <si>
    <t>EQ00Ie5X</t>
  </si>
  <si>
    <t>DOVER CORP</t>
  </si>
  <si>
    <t>US26441C2044</t>
  </si>
  <si>
    <t>DUKE ENERGY (DUK US, Common Stock)</t>
  </si>
  <si>
    <t>DUK US</t>
  </si>
  <si>
    <t>EQ00If0X</t>
  </si>
  <si>
    <t>DUKE ENERGY CORP</t>
  </si>
  <si>
    <t>US2788651006</t>
  </si>
  <si>
    <t>ECOLAB (ECL US, Common Stock)</t>
  </si>
  <si>
    <t>ECL US</t>
  </si>
  <si>
    <t>EQ00IfaX</t>
  </si>
  <si>
    <t>ECOLAB INC</t>
  </si>
  <si>
    <t>US29364G1031</t>
  </si>
  <si>
    <t>ENTERGY (ETR US, Common Stock)</t>
  </si>
  <si>
    <t>ETR US</t>
  </si>
  <si>
    <t>EQ00IhQX</t>
  </si>
  <si>
    <t>ENTERGY CORPORATION</t>
  </si>
  <si>
    <t>US65339F1012</t>
  </si>
  <si>
    <t>NEXTERA ENERGY (NEE US, Common Stock)</t>
  </si>
  <si>
    <t>NEE US</t>
  </si>
  <si>
    <t>EQ00Il6X</t>
  </si>
  <si>
    <t>NEXTERA ENERGY INC</t>
  </si>
  <si>
    <t>US3848021040</t>
  </si>
  <si>
    <t>WW GRAINGER (GWW US, Common Stock)</t>
  </si>
  <si>
    <t>GWW US</t>
  </si>
  <si>
    <t>EQ00InuX</t>
  </si>
  <si>
    <t>WW GRAINGER INC</t>
  </si>
  <si>
    <t>US42250P1030</t>
  </si>
  <si>
    <t>HEALTHPEAK PR (DOC US, Common Stock)</t>
  </si>
  <si>
    <t>DOC US</t>
  </si>
  <si>
    <t>EQ00IpwX</t>
  </si>
  <si>
    <t>HEALTHPEAK PROPERTIES INC</t>
  </si>
  <si>
    <t>US4448591028</t>
  </si>
  <si>
    <t>HUMANA DE (HUM US, Common Stock)</t>
  </si>
  <si>
    <t>HUM US</t>
  </si>
  <si>
    <t>EQ00IseX</t>
  </si>
  <si>
    <t>HUMANA INC</t>
  </si>
  <si>
    <t>US45167R1041</t>
  </si>
  <si>
    <t>IDEX (IEX US, Common Stock)</t>
  </si>
  <si>
    <t>IEX US</t>
  </si>
  <si>
    <t>EQ00IsqX</t>
  </si>
  <si>
    <t>IDEX CORP</t>
  </si>
  <si>
    <t>US4595061015</t>
  </si>
  <si>
    <t>INTL FLAVORS (IFF US, Common Stock)</t>
  </si>
  <si>
    <t>IFF US</t>
  </si>
  <si>
    <t>EQ00IuLX</t>
  </si>
  <si>
    <t>INTL FLAVORS &amp; FRAGRANCE</t>
  </si>
  <si>
    <t>US4601461035</t>
  </si>
  <si>
    <t>INTL PAPER (IP US, Common Stock)</t>
  </si>
  <si>
    <t>IP US</t>
  </si>
  <si>
    <t>EQ00IuXX</t>
  </si>
  <si>
    <t>Forest products</t>
  </si>
  <si>
    <t>INTERNATIONAL PAPER CO.</t>
  </si>
  <si>
    <t>US88579Y1010</t>
  </si>
  <si>
    <t>3M (MMM US, Common Stock)</t>
  </si>
  <si>
    <t>MMM US</t>
  </si>
  <si>
    <t>EQ00J2rX</t>
  </si>
  <si>
    <t>3M COMPANY</t>
  </si>
  <si>
    <t>US9497461015</t>
  </si>
  <si>
    <t>WELLS FARGO (WFC US, Common Stock)</t>
  </si>
  <si>
    <t>WFC US</t>
  </si>
  <si>
    <t>EQ00J71X</t>
  </si>
  <si>
    <t>WELLS FARGO &amp; COMPANY</t>
  </si>
  <si>
    <t>US69331C1080</t>
  </si>
  <si>
    <t>PG&amp;E US (PCG US, Common Stock)</t>
  </si>
  <si>
    <t>PCG US</t>
  </si>
  <si>
    <t>EQ00J9FX</t>
  </si>
  <si>
    <t>PACIFIC GAS &amp; ELECTRIC COMPANY</t>
  </si>
  <si>
    <t>US20825C1045</t>
  </si>
  <si>
    <t>CONOCOPHILLIPS (COP US, Common Stock)</t>
  </si>
  <si>
    <t>COP US</t>
  </si>
  <si>
    <t>EQ00JBuX</t>
  </si>
  <si>
    <t>CONOCOPHILLIPS</t>
  </si>
  <si>
    <t>US2810201077</t>
  </si>
  <si>
    <t>EDISON INTL (EIX US, Common Stock)</t>
  </si>
  <si>
    <t>EIX US</t>
  </si>
  <si>
    <t>EQ00JHoX</t>
  </si>
  <si>
    <t>EDISON INTERNATIONAL</t>
  </si>
  <si>
    <t>US89832Q1094</t>
  </si>
  <si>
    <t>TRUIST FINANCIAL (TFC US, Common Stock)</t>
  </si>
  <si>
    <t>TFC US</t>
  </si>
  <si>
    <t>EQ00JK2X</t>
  </si>
  <si>
    <t>TRUIST FINANCIAL CORP</t>
  </si>
  <si>
    <t>US8832031012</t>
  </si>
  <si>
    <t>TEXTRON (TXT US, Common Stock)</t>
  </si>
  <si>
    <t>TXT US</t>
  </si>
  <si>
    <t>EQ00JPMX</t>
  </si>
  <si>
    <t>TEXTRON INC</t>
  </si>
  <si>
    <t>US92939U1060</t>
  </si>
  <si>
    <t>WEC ENERGY GROUP (WEC US, Common Stock)</t>
  </si>
  <si>
    <t>WEC US</t>
  </si>
  <si>
    <t>EQ00JYnX</t>
  </si>
  <si>
    <t>WISCONSIN ENERGY CORPORATION</t>
  </si>
  <si>
    <t>US0844231029</t>
  </si>
  <si>
    <t>W R BERKLEY (WRB US, Common Stock)</t>
  </si>
  <si>
    <t>WRB US</t>
  </si>
  <si>
    <t>EQ00JxWX</t>
  </si>
  <si>
    <t>BERKLEY (WR) CORPORATION</t>
  </si>
  <si>
    <t>US14149Y1082</t>
  </si>
  <si>
    <t>CARDINAL HEALTH (CAH US, Common Stock)</t>
  </si>
  <si>
    <t>CAH US</t>
  </si>
  <si>
    <t>EQ00K6cX</t>
  </si>
  <si>
    <t>CARDINAL HEALTH INC</t>
  </si>
  <si>
    <t>US23331A1097</t>
  </si>
  <si>
    <t>DR HORTON (DHI US, Common Stock)</t>
  </si>
  <si>
    <t>DHI US</t>
  </si>
  <si>
    <t>EQ00KMOX</t>
  </si>
  <si>
    <t>D.R. HORTON INC</t>
  </si>
  <si>
    <t>US3021301094</t>
  </si>
  <si>
    <t>EXPEDITORS (EXPD US, Common Stock)</t>
  </si>
  <si>
    <t>EXPD US</t>
  </si>
  <si>
    <t>EQ00KTGX</t>
  </si>
  <si>
    <t>EXPEDITORS INTERNATIONAL OF WASHINGTON INC</t>
  </si>
  <si>
    <t>US3377381088</t>
  </si>
  <si>
    <t>FISERV (FISV US, Common Stock)</t>
  </si>
  <si>
    <t>FISV US</t>
  </si>
  <si>
    <t>EQ00KWkX</t>
  </si>
  <si>
    <t>FISERVE INC</t>
  </si>
  <si>
    <t>US4932671088</t>
  </si>
  <si>
    <t>KEYCORP (KEY US, Common Stock)</t>
  </si>
  <si>
    <t>KEY US</t>
  </si>
  <si>
    <t>EQ00Le2X</t>
  </si>
  <si>
    <t>KEYCORP</t>
  </si>
  <si>
    <t>US9029733048</t>
  </si>
  <si>
    <t>US BANCORP (USB US, Common Stock)</t>
  </si>
  <si>
    <t>USB US</t>
  </si>
  <si>
    <t>EQ00Lh8X</t>
  </si>
  <si>
    <t>US BANCORP</t>
  </si>
  <si>
    <t>US67103H1077</t>
  </si>
  <si>
    <t>OREILLY AUTO (ORLY US, Common Stock)</t>
  </si>
  <si>
    <t>ORLY US</t>
  </si>
  <si>
    <t>EQ00R3MX</t>
  </si>
  <si>
    <t>O'REILLY AUTOMOTIVE INC</t>
  </si>
  <si>
    <t>US3666511072</t>
  </si>
  <si>
    <t>GARTNER (IT US, Common Stock)</t>
  </si>
  <si>
    <t>IT US</t>
  </si>
  <si>
    <t>EQ00SxHX</t>
  </si>
  <si>
    <t>GARTNER INC</t>
  </si>
  <si>
    <t>US9418481035</t>
  </si>
  <si>
    <t>WATERS (WAT US, Common Stock)</t>
  </si>
  <si>
    <t>WAT US</t>
  </si>
  <si>
    <t>EQ00YpFX</t>
  </si>
  <si>
    <t>SAMDO CORPORATION</t>
  </si>
  <si>
    <t>US7611521078</t>
  </si>
  <si>
    <t>RESMED (RMD US, Common Stock)</t>
  </si>
  <si>
    <t>RMD US</t>
  </si>
  <si>
    <t>EQ00aYTX</t>
  </si>
  <si>
    <t>RESMED INC</t>
  </si>
  <si>
    <t>US46284V1017</t>
  </si>
  <si>
    <t>IRON MOUNTAIN (IRM US, Common Stock)</t>
  </si>
  <si>
    <t>IRM US</t>
  </si>
  <si>
    <t>EQ00ai3X</t>
  </si>
  <si>
    <t>IRON MOUNTAIN INC</t>
  </si>
  <si>
    <t>US74251V1026</t>
  </si>
  <si>
    <t>PRINCIPAL FINCL (PFG US, Common Stock)</t>
  </si>
  <si>
    <t>PFG US</t>
  </si>
  <si>
    <t>EQ00dt2X</t>
  </si>
  <si>
    <t>PRINCIPAL FINANCIAL GROUP INC</t>
  </si>
  <si>
    <t>US0357108390</t>
  </si>
  <si>
    <t>ANNALY (NLY US, Common Stock)</t>
  </si>
  <si>
    <t>NLY US</t>
  </si>
  <si>
    <t>EQ00gLqX</t>
  </si>
  <si>
    <t>ANNALY MORTGAGE MANAGEMT</t>
  </si>
  <si>
    <t>US3379321074</t>
  </si>
  <si>
    <t>FIRSTENERGY (FE US, Common Stock)</t>
  </si>
  <si>
    <t>FE US</t>
  </si>
  <si>
    <t>EQ00iCHX</t>
  </si>
  <si>
    <t>FIRSTENERGY CORP</t>
  </si>
  <si>
    <t>US92936U1097</t>
  </si>
  <si>
    <t>WP CAREY (WPC US, Common Stock)</t>
  </si>
  <si>
    <t>WPC US</t>
  </si>
  <si>
    <t>EQ00il1X</t>
  </si>
  <si>
    <t>WP CAREY &amp; CO LLC</t>
  </si>
  <si>
    <t>US78410G1040</t>
  </si>
  <si>
    <t>SBA COMMNS (SBAC US, Common Stock)</t>
  </si>
  <si>
    <t>SBAC US</t>
  </si>
  <si>
    <t>EQ00j5vX</t>
  </si>
  <si>
    <t>SBA COMMUNICATIONS CORP</t>
  </si>
  <si>
    <t>US7607591002</t>
  </si>
  <si>
    <t>REPUBLIC SERVS (RSG US, Common Stock)</t>
  </si>
  <si>
    <t>RSG US</t>
  </si>
  <si>
    <t>EQ00jtHX</t>
  </si>
  <si>
    <t>Ecological services and equipment</t>
  </si>
  <si>
    <t>REPUBLIC SERVICES INC</t>
  </si>
  <si>
    <t>US59156R1086</t>
  </si>
  <si>
    <t>METLIFE (MET US, Common Stock)</t>
  </si>
  <si>
    <t>MET US</t>
  </si>
  <si>
    <t>EQ00ndmX</t>
  </si>
  <si>
    <t>METROPOLITAN LIFE INSURANCE</t>
  </si>
  <si>
    <t>US31488V1070</t>
  </si>
  <si>
    <t>FERGUSON ENTPS (FERG US, Common Stock)</t>
  </si>
  <si>
    <t>FERG US</t>
  </si>
  <si>
    <t>EQ00quWX</t>
  </si>
  <si>
    <t>FERGUSON ENTERPRISES INC</t>
  </si>
  <si>
    <t>CA94106B1013</t>
  </si>
  <si>
    <t>WASTE CONNECT (WCN US, Common Stock)</t>
  </si>
  <si>
    <t>WCN US</t>
  </si>
  <si>
    <t>EQ00r3EX</t>
  </si>
  <si>
    <t>BFI CANADA LTD</t>
  </si>
  <si>
    <t>US45784P1012</t>
  </si>
  <si>
    <t>INSULET (PODD US, Common Stock)</t>
  </si>
  <si>
    <t>PODD US</t>
  </si>
  <si>
    <t>EQ01MS8X</t>
  </si>
  <si>
    <t>INSULET CORP</t>
  </si>
  <si>
    <t>US09260D1072</t>
  </si>
  <si>
    <t>BLACKSTONE DE (BX US, Common Stock)</t>
  </si>
  <si>
    <t>BX US</t>
  </si>
  <si>
    <t>EQ01YJcX</t>
  </si>
  <si>
    <t>BLACKSTONE GROUP LP/THE</t>
  </si>
  <si>
    <t>IE000IVNQZ81</t>
  </si>
  <si>
    <t>TE CONNECTITY (TEL US, Common Stock)</t>
  </si>
  <si>
    <t>TEL US</t>
  </si>
  <si>
    <t>EQ01tCJX</t>
  </si>
  <si>
    <t>TE CONNECTIVITY PLC</t>
  </si>
  <si>
    <t>NL0009434992</t>
  </si>
  <si>
    <t>LYONDELL (LYB US, Common Stock)</t>
  </si>
  <si>
    <t>LYB US</t>
  </si>
  <si>
    <t>EQ02gfcX</t>
  </si>
  <si>
    <t>LYONDELLBASELL INDUSTRIES NV</t>
  </si>
  <si>
    <t>US48251W1045</t>
  </si>
  <si>
    <t>KKR &amp; CO (KKR US, Common Stock)</t>
  </si>
  <si>
    <t>KKR US</t>
  </si>
  <si>
    <t>EQ02jenX</t>
  </si>
  <si>
    <t>KKR &amp; CO INC</t>
  </si>
  <si>
    <t>US25278X1090</t>
  </si>
  <si>
    <t>DIAMONDBACK (FANG US, Common Stock)</t>
  </si>
  <si>
    <t>FANG US</t>
  </si>
  <si>
    <t>EQ05Al1X</t>
  </si>
  <si>
    <t>DIAMONDBACK ENERGY INC</t>
  </si>
  <si>
    <t>US9224751084</t>
  </si>
  <si>
    <t>VEEVA SYSTEMS (VEEV US, Common Stock)</t>
  </si>
  <si>
    <t>VEEV US</t>
  </si>
  <si>
    <t>EQ05jBlX</t>
  </si>
  <si>
    <t>VEEVA SYSTEMS INC</t>
  </si>
  <si>
    <t>US61174X1090</t>
  </si>
  <si>
    <t>MONSTER BEVERAGE (MNST US, Common Stock)</t>
  </si>
  <si>
    <t>MNST US</t>
  </si>
  <si>
    <t>EQ075LKX</t>
  </si>
  <si>
    <t>MONSTER BEVERAGE CORP</t>
  </si>
  <si>
    <t>US02079K3059</t>
  </si>
  <si>
    <t>ALPHABET (GOOGL US, Common Stock)</t>
  </si>
  <si>
    <t>GOOGL US</t>
  </si>
  <si>
    <t>EQ07RKsX</t>
  </si>
  <si>
    <t>ALPHABET INC</t>
  </si>
  <si>
    <t>US74624M1027</t>
  </si>
  <si>
    <t>PURE STORAGE (PSTG US, Common Stock)</t>
  </si>
  <si>
    <t>PSTG US</t>
  </si>
  <si>
    <t>EQ07SVVX</t>
  </si>
  <si>
    <t>PURE STORAGE INC</t>
  </si>
  <si>
    <t>US90138F1021</t>
  </si>
  <si>
    <t>TWILIO (TWLO US, Common Stock)</t>
  </si>
  <si>
    <t>TWLO US</t>
  </si>
  <si>
    <t>EQ08IJsX</t>
  </si>
  <si>
    <t>TWILIO INC</t>
  </si>
  <si>
    <t>US45687V1061</t>
  </si>
  <si>
    <t>INGERSOLL RAN (IR US, Common Stock)</t>
  </si>
  <si>
    <t>IR US</t>
  </si>
  <si>
    <t>EQ08wIYX</t>
  </si>
  <si>
    <t>INGERSOLL RAND INC.</t>
  </si>
  <si>
    <t>US21873S1087</t>
  </si>
  <si>
    <t>COREWEAVE (CRWV US, Common Stock)</t>
  </si>
  <si>
    <t>CRWV US</t>
  </si>
  <si>
    <t>EL007Bjc</t>
  </si>
  <si>
    <t>COREWEAVE, INC.</t>
  </si>
  <si>
    <t>US6098391054</t>
  </si>
  <si>
    <t>MONOLITHIC POWER (MPWR US, Common Stock)</t>
  </si>
  <si>
    <t>MPWR US</t>
  </si>
  <si>
    <t>EQ006bNX</t>
  </si>
  <si>
    <t>MONOLITHIC POWER SYSTEMS INC</t>
  </si>
  <si>
    <t>US30212P3038</t>
  </si>
  <si>
    <t>EXPEDIA GROUP (EXPE US, Common Stock)</t>
  </si>
  <si>
    <t>EXPE US</t>
  </si>
  <si>
    <t>EQ00AIRX</t>
  </si>
  <si>
    <t>EXPEDIA INC</t>
  </si>
  <si>
    <t>US77311W1018</t>
  </si>
  <si>
    <t>ROCKET COMPANIES (RKT US, Common Stock)</t>
  </si>
  <si>
    <t>RKT US</t>
  </si>
  <si>
    <t>EQ00B1RA</t>
  </si>
  <si>
    <t>ROCKET COMPANIES, INC.</t>
  </si>
  <si>
    <t>US00827B1061</t>
  </si>
  <si>
    <t>AFFIRM HOLDINGS (AFRM US, Common Stock)</t>
  </si>
  <si>
    <t>AFRM US</t>
  </si>
  <si>
    <t>EQ00BDwx</t>
  </si>
  <si>
    <t>AFFIRM HOLDINGS, INC.</t>
  </si>
  <si>
    <t>US83406F1021</t>
  </si>
  <si>
    <t>SOFI TECH (SOFI US, Common Stock)</t>
  </si>
  <si>
    <t>SOFI US</t>
  </si>
  <si>
    <t>EQ00BQbz</t>
  </si>
  <si>
    <t>SOFI TECHNOLOGIES INC</t>
  </si>
  <si>
    <t>US79589L1061</t>
  </si>
  <si>
    <t>SAMSARA (IOT US, Common Stock)</t>
  </si>
  <si>
    <t>IOT US</t>
  </si>
  <si>
    <t>EQ00BgWh</t>
  </si>
  <si>
    <t>SAMSARA INC.</t>
  </si>
  <si>
    <t>IE00028FXN24</t>
  </si>
  <si>
    <t>SMURFIT WESTROCK (SW US, Common Stock)</t>
  </si>
  <si>
    <t>SW US</t>
  </si>
  <si>
    <t>EQ00CcWR</t>
  </si>
  <si>
    <t>Containers and glass products</t>
  </si>
  <si>
    <t>SMURFIT WESTROCK PLC</t>
  </si>
  <si>
    <t>US0079031078</t>
  </si>
  <si>
    <t>AMD (AMD US, Common Stock)</t>
  </si>
  <si>
    <t>AMD US</t>
  </si>
  <si>
    <t>EQ00IEjX</t>
  </si>
  <si>
    <t>ADVANCED MICRO DEVICES INC</t>
  </si>
  <si>
    <t>US0255371017</t>
  </si>
  <si>
    <t>AEP INC (AEP US, Common Stock)</t>
  </si>
  <si>
    <t>AEP US</t>
  </si>
  <si>
    <t>EQ00IIGX</t>
  </si>
  <si>
    <t>AMERICAN ELECTRIC POWER CO INC</t>
  </si>
  <si>
    <t>US0258161092</t>
  </si>
  <si>
    <t>AMERICAN EXPRESS (AXP US, Common Stock)</t>
  </si>
  <si>
    <t>AXP US</t>
  </si>
  <si>
    <t>EQ00IIMX</t>
  </si>
  <si>
    <t>AMERICAN EXPRESS COMPANY</t>
  </si>
  <si>
    <t>US0326541051</t>
  </si>
  <si>
    <t>ANALOG DEVICES (ADI US, Common Stock)</t>
  </si>
  <si>
    <t>ADI US</t>
  </si>
  <si>
    <t>EQ00IJoX</t>
  </si>
  <si>
    <t>ANALOG DEVICES INC</t>
  </si>
  <si>
    <t>US0530151036</t>
  </si>
  <si>
    <t>ADP (ADP US, Common Stock)</t>
  </si>
  <si>
    <t>ADP US</t>
  </si>
  <si>
    <t>EQ00ILkX</t>
  </si>
  <si>
    <t>AUTOMATIC DATA PROCESSING INC</t>
  </si>
  <si>
    <t>US0865161014</t>
  </si>
  <si>
    <t>BEST BUY (BBY US, Common Stock)</t>
  </si>
  <si>
    <t>BBY US</t>
  </si>
  <si>
    <t>EQ00IQFX</t>
  </si>
  <si>
    <t>BEST BUY CO</t>
  </si>
  <si>
    <t>PA1436583006</t>
  </si>
  <si>
    <t>CARNIVL (CCL US, Common Stock)</t>
  </si>
  <si>
    <t>CCL US</t>
  </si>
  <si>
    <t>EQ00IVNX</t>
  </si>
  <si>
    <t>CARNIVAL CORP</t>
  </si>
  <si>
    <t>US46625H1005</t>
  </si>
  <si>
    <t>JP MORGAN (JPM US, Common Stock)</t>
  </si>
  <si>
    <t>JPM US</t>
  </si>
  <si>
    <t>EQ00IWvX</t>
  </si>
  <si>
    <t>JPMORGAN CHASE &amp; CO.</t>
  </si>
  <si>
    <t>US1258961002</t>
  </si>
  <si>
    <t>CMS ENERGY (CMS US, Common Stock)</t>
  </si>
  <si>
    <t>CMS US</t>
  </si>
  <si>
    <t>EQ00IYZX</t>
  </si>
  <si>
    <t>CMS ENERGY CORP</t>
  </si>
  <si>
    <t>US1912161007</t>
  </si>
  <si>
    <t>COCA-COLA (KO US, Common Stock)</t>
  </si>
  <si>
    <t>KO US</t>
  </si>
  <si>
    <t>EQ00IYxX</t>
  </si>
  <si>
    <t>THE COCA-COLA COMPANY</t>
  </si>
  <si>
    <t>US2193501051</t>
  </si>
  <si>
    <t>CORNING (GLW US, Common Stock)</t>
  </si>
  <si>
    <t>GLW US</t>
  </si>
  <si>
    <t>EQ00IawX</t>
  </si>
  <si>
    <t>CORNING INC</t>
  </si>
  <si>
    <t>US26875P1012</t>
  </si>
  <si>
    <t>EOG RESOURCES (EOG US, Common Stock)</t>
  </si>
  <si>
    <t>EOG US</t>
  </si>
  <si>
    <t>EQ00IhKX</t>
  </si>
  <si>
    <t>EOG RESOURCES INC</t>
  </si>
  <si>
    <t>US31428X1063</t>
  </si>
  <si>
    <t>FEDEX (FDX US, Common Stock)</t>
  </si>
  <si>
    <t>FDX US</t>
  </si>
  <si>
    <t>EQ00IiXX</t>
  </si>
  <si>
    <t>FEDEX CORP</t>
  </si>
  <si>
    <t>US3453708600</t>
  </si>
  <si>
    <t>FORD MOTOR (F US, Common Stock)</t>
  </si>
  <si>
    <t>F US</t>
  </si>
  <si>
    <t>EQ00IkrX</t>
  </si>
  <si>
    <t>FORD MOTOR COMPANY</t>
  </si>
  <si>
    <t>US3703341046</t>
  </si>
  <si>
    <t>GENERAL MILLS (GIS US, Common Stock)</t>
  </si>
  <si>
    <t>GIS US</t>
  </si>
  <si>
    <t>EQ00ImMX</t>
  </si>
  <si>
    <t>GENERAL MILLS INC</t>
  </si>
  <si>
    <t>US4062161017</t>
  </si>
  <si>
    <t>HALLIBURTON (HAL US, Common Stock)</t>
  </si>
  <si>
    <t>HAL US</t>
  </si>
  <si>
    <t>EQ00IoRX</t>
  </si>
  <si>
    <t>HALLIBURTON COMPANY</t>
  </si>
  <si>
    <t>US4592001014</t>
  </si>
  <si>
    <t>IBM (IBM US, Common Stock)</t>
  </si>
  <si>
    <t>IBM US</t>
  </si>
  <si>
    <t>EQ00Iu3X</t>
  </si>
  <si>
    <t>IBM CORPORATION</t>
  </si>
  <si>
    <t>US5801351017</t>
  </si>
  <si>
    <t>MCDONALD'S CORP (MCD US, Common Stock)</t>
  </si>
  <si>
    <t>MCD US</t>
  </si>
  <si>
    <t>EQ00J14X</t>
  </si>
  <si>
    <t>MCDONALDS CORPORATION</t>
  </si>
  <si>
    <t>US6541061031</t>
  </si>
  <si>
    <t>NIKE (NKE US, Common Stock)</t>
  </si>
  <si>
    <t>NKE US</t>
  </si>
  <si>
    <t>EQ00J5fX</t>
  </si>
  <si>
    <t>Clothing/textiles</t>
  </si>
  <si>
    <t>NIKE INC</t>
  </si>
  <si>
    <t>US30040W1080</t>
  </si>
  <si>
    <t>EVERSOURCE (ES US, Common Stock)</t>
  </si>
  <si>
    <t>ES US</t>
  </si>
  <si>
    <t>EQ00J6XX</t>
  </si>
  <si>
    <t>NORTHEAST UTILITIES</t>
  </si>
  <si>
    <t>US7010941042</t>
  </si>
  <si>
    <t>PARKER-HANNIFIN (PH US, Common Stock)</t>
  </si>
  <si>
    <t>PH US</t>
  </si>
  <si>
    <t>EQ00J9dX</t>
  </si>
  <si>
    <t>PARKER-HANNIFIN CORP</t>
  </si>
  <si>
    <t>US7433151039</t>
  </si>
  <si>
    <t>PROGRESSIVE (PGR US, Common Stock)</t>
  </si>
  <si>
    <t>PGR US</t>
  </si>
  <si>
    <t>EQ00JETX</t>
  </si>
  <si>
    <t>PROGRESSIVE CORPORATION</t>
  </si>
  <si>
    <t>AN8068571086</t>
  </si>
  <si>
    <t>SLB LIMITED (SLB US, Common Stock)</t>
  </si>
  <si>
    <t>SLB US</t>
  </si>
  <si>
    <t>EQ00JI0X</t>
  </si>
  <si>
    <t>SCHLUMBERGER LTD</t>
  </si>
  <si>
    <t>US5705351048</t>
  </si>
  <si>
    <t>MARKEL GRP (MKL US, Common Stock)</t>
  </si>
  <si>
    <t>MKL US</t>
  </si>
  <si>
    <t>EQ00L0wX</t>
  </si>
  <si>
    <t>MARKEL CORP</t>
  </si>
  <si>
    <t>US7043261079</t>
  </si>
  <si>
    <t>PAYCHEX (PAYX US, Common Stock)</t>
  </si>
  <si>
    <t>PAYX US</t>
  </si>
  <si>
    <t>EQ00LJcX</t>
  </si>
  <si>
    <t>PAYCHEX INC</t>
  </si>
  <si>
    <t>US8574771031</t>
  </si>
  <si>
    <t>STATE STREET (STT US, Common Stock)</t>
  </si>
  <si>
    <t>STT US</t>
  </si>
  <si>
    <t>EQ00Lg4X</t>
  </si>
  <si>
    <t>STATE STREET CORP</t>
  </si>
  <si>
    <t>US6687711084</t>
  </si>
  <si>
    <t>GEN DIGITAL (GEN US, Common Stock)</t>
  </si>
  <si>
    <t>GEN US</t>
  </si>
  <si>
    <t>EQ00LipX</t>
  </si>
  <si>
    <t>SYMANTEC CORP</t>
  </si>
  <si>
    <t>US74144T1088</t>
  </si>
  <si>
    <t>T ROWE PRICE GRP (TROW US, Common Stock)</t>
  </si>
  <si>
    <t>TROW US</t>
  </si>
  <si>
    <t>EQ00LoCX</t>
  </si>
  <si>
    <t>T ROWE PRICE GROUP INC</t>
  </si>
  <si>
    <t>US94106L1098</t>
  </si>
  <si>
    <t>WASTE MGMT (WM US, Common Stock)</t>
  </si>
  <si>
    <t>WM US</t>
  </si>
  <si>
    <t>EQ00LrLX</t>
  </si>
  <si>
    <t>WASTE MANAGEMENT INC</t>
  </si>
  <si>
    <t>US9426222009</t>
  </si>
  <si>
    <t>WATSCO (WSO US, Common Stock)</t>
  </si>
  <si>
    <t>WSO US</t>
  </si>
  <si>
    <t>EQ00LzQX</t>
  </si>
  <si>
    <t>WATSCO INC</t>
  </si>
  <si>
    <t>US29472R1086</t>
  </si>
  <si>
    <t>EQTY LFSTYLE PRP (ELS US, Common Stock)</t>
  </si>
  <si>
    <t>ELS US</t>
  </si>
  <si>
    <t>EQ00R0YX</t>
  </si>
  <si>
    <t>EQUITY LIFESTYLE PROPERTIES INC</t>
  </si>
  <si>
    <t>US58155Q1031</t>
  </si>
  <si>
    <t>MCKESSON (MCK US, Common Stock)</t>
  </si>
  <si>
    <t>MCK US</t>
  </si>
  <si>
    <t>EQ00XcOX</t>
  </si>
  <si>
    <t>MCKESSON CORPORATION</t>
  </si>
  <si>
    <t>US2371941053</t>
  </si>
  <si>
    <t>DARDEN (DRI US, Common Stock)</t>
  </si>
  <si>
    <t>DRI US</t>
  </si>
  <si>
    <t>EQ00aMQX</t>
  </si>
  <si>
    <t>DARDEN RESTAURANTS INC</t>
  </si>
  <si>
    <t>US64125C1099</t>
  </si>
  <si>
    <t>NEUROCRINE (NBIX US, Common Stock)</t>
  </si>
  <si>
    <t>NBIX US</t>
  </si>
  <si>
    <t>EQ00al9X</t>
  </si>
  <si>
    <t>NEUROCRINE BIOSCIENCES INC</t>
  </si>
  <si>
    <t>US5184391044</t>
  </si>
  <si>
    <t>ESTEE LAUDER (EL US, Common Stock)</t>
  </si>
  <si>
    <t>EL US</t>
  </si>
  <si>
    <t>EQ00cK1X</t>
  </si>
  <si>
    <t>ESTEE LAUDER COS INC</t>
  </si>
  <si>
    <t>US5926881054</t>
  </si>
  <si>
    <t>METTLER-TOLEDO (MTD US, Common Stock)</t>
  </si>
  <si>
    <t>MTD US</t>
  </si>
  <si>
    <t>EQ00fn6X</t>
  </si>
  <si>
    <t>METTLER TOLEDO INC</t>
  </si>
  <si>
    <t>US0152711091</t>
  </si>
  <si>
    <t>ALEXANDRIA REE (ARE US, Common Stock)</t>
  </si>
  <si>
    <t>ARE US</t>
  </si>
  <si>
    <t>EQ00gUhX</t>
  </si>
  <si>
    <t>ALEXANDRIA REAL ESTATE</t>
  </si>
  <si>
    <t>US1011211018</t>
  </si>
  <si>
    <t>BXP (BXP US, Common Stock)</t>
  </si>
  <si>
    <t>BXP US</t>
  </si>
  <si>
    <t>EQ00hTWX</t>
  </si>
  <si>
    <t>BOSTON PROPERTIES INC</t>
  </si>
  <si>
    <t>US1924461023</t>
  </si>
  <si>
    <t>COGNIZANT TECH (CTSH US, Common Stock)</t>
  </si>
  <si>
    <t>CTSH US</t>
  </si>
  <si>
    <t>EQ00j2dX</t>
  </si>
  <si>
    <t>COGNIZANT TECHNOLOGY SOLUTIONS CORP</t>
  </si>
  <si>
    <t>US22160N1090</t>
  </si>
  <si>
    <t>COSTAR GRP (CSGP US, Common Stock)</t>
  </si>
  <si>
    <t>CSGP US</t>
  </si>
  <si>
    <t>EQ00js1X</t>
  </si>
  <si>
    <t>COSTAR GROUP INC</t>
  </si>
  <si>
    <t>US4523271090</t>
  </si>
  <si>
    <t>ILLUMINA (ILMN US, Common Stock)</t>
  </si>
  <si>
    <t>ILMN US</t>
  </si>
  <si>
    <t>EQ00l6cX</t>
  </si>
  <si>
    <t>ILLUMINA INC</t>
  </si>
  <si>
    <t>US09290D1019</t>
  </si>
  <si>
    <t>BLACKROCK (BLK US, Common Stock)</t>
  </si>
  <si>
    <t>BLK US</t>
  </si>
  <si>
    <t>EQ00nJVX</t>
  </si>
  <si>
    <t>BLACKROCK INC</t>
  </si>
  <si>
    <t>US6951561090</t>
  </si>
  <si>
    <t>PACKAGING CORP (PKG US, Common Stock)</t>
  </si>
  <si>
    <t>PKG US</t>
  </si>
  <si>
    <t>EQ00nJtX</t>
  </si>
  <si>
    <t>PACKAGING CORPORATION OF AMERI</t>
  </si>
  <si>
    <t>US05464C1018</t>
  </si>
  <si>
    <t>AXON ENTERPRISE (AXON US, Common Stock)</t>
  </si>
  <si>
    <t>AXON US</t>
  </si>
  <si>
    <t>EQ00pMQX</t>
  </si>
  <si>
    <t>TASER INTERNATIONAL INC</t>
  </si>
  <si>
    <t>IE0001827041</t>
  </si>
  <si>
    <t>CRH (CRH US, Common Stock)</t>
  </si>
  <si>
    <t>CRH US</t>
  </si>
  <si>
    <t>EQ00qq4X</t>
  </si>
  <si>
    <t>CRH PLC</t>
  </si>
  <si>
    <t>US3364331070</t>
  </si>
  <si>
    <t>FIRST SOLAR (FSLR US, Common Stock)</t>
  </si>
  <si>
    <t>FSLR US</t>
  </si>
  <si>
    <t>EQ00vpVX</t>
  </si>
  <si>
    <t>FIRST SOLAR INC</t>
  </si>
  <si>
    <t>US2473617023</t>
  </si>
  <si>
    <t>DELTA AIR (DAL US, Common Stock)</t>
  </si>
  <si>
    <t>DAL US</t>
  </si>
  <si>
    <t>EQ01o9UX</t>
  </si>
  <si>
    <t>Air transport</t>
  </si>
  <si>
    <t>DELTA AIR LINES INC</t>
  </si>
  <si>
    <t>US5500211090</t>
  </si>
  <si>
    <t>LULULEMON (LULU US, Common Stock)</t>
  </si>
  <si>
    <t>LULU US</t>
  </si>
  <si>
    <t>EQ01obzX</t>
  </si>
  <si>
    <t>Canada</t>
  </si>
  <si>
    <t>LULULEMON CORP</t>
  </si>
  <si>
    <t>US55354G1004</t>
  </si>
  <si>
    <t>MSCI (MSCI US, Common Stock)</t>
  </si>
  <si>
    <t>MSCI US</t>
  </si>
  <si>
    <t>EQ01vEAX</t>
  </si>
  <si>
    <t>MSCI INC</t>
  </si>
  <si>
    <t>US78467J1007</t>
  </si>
  <si>
    <t>SS&amp;C TECH HLDGS (SSNC US, Common Stock)</t>
  </si>
  <si>
    <t>SSNC US</t>
  </si>
  <si>
    <t>EQ02fp1X</t>
  </si>
  <si>
    <t>SS&amp;C TECHNOLOGIES HOLDINGS INC</t>
  </si>
  <si>
    <t>US88160R1014</t>
  </si>
  <si>
    <t>TESLA (TSLA US, Common Stock)</t>
  </si>
  <si>
    <t>TSLA US</t>
  </si>
  <si>
    <t>EQ02hyEX</t>
  </si>
  <si>
    <t>TESLA INC</t>
  </si>
  <si>
    <t>US2199481068</t>
  </si>
  <si>
    <t>CORPAY (CPAY US, Common Stock)</t>
  </si>
  <si>
    <t>CPAY US</t>
  </si>
  <si>
    <t>EQ02odMX</t>
  </si>
  <si>
    <t>FLEETCOR TECHNOLOGIES INC</t>
  </si>
  <si>
    <t>US40412C1018</t>
  </si>
  <si>
    <t>HCA HEALTHCARE (HCA US, Common Stock)</t>
  </si>
  <si>
    <t>HCA US</t>
  </si>
  <si>
    <t>EQ02rAEX</t>
  </si>
  <si>
    <t>HCA INC.</t>
  </si>
  <si>
    <t>US98978V1035</t>
  </si>
  <si>
    <t>ZOETIS (ZTS US, Common Stock)</t>
  </si>
  <si>
    <t>ZTS US</t>
  </si>
  <si>
    <t>EQ05KxFX</t>
  </si>
  <si>
    <t>ZOETIS INC</t>
  </si>
  <si>
    <t>US46266C1053</t>
  </si>
  <si>
    <t>IQVIA HLDGS (IQV US, Common Stock)</t>
  </si>
  <si>
    <t>IQV US</t>
  </si>
  <si>
    <t>EQ05UIjX</t>
  </si>
  <si>
    <t>QUINTILES TRANSNATIONAL HOLDINGS INC</t>
  </si>
  <si>
    <t>US1220171060</t>
  </si>
  <si>
    <t>BURLINGTON (BURL US, Common Stock)</t>
  </si>
  <si>
    <t>BURL US</t>
  </si>
  <si>
    <t>EQ05hzIX</t>
  </si>
  <si>
    <t>BURLINGTON STORES INC</t>
  </si>
  <si>
    <t>IE00BFRT3W74</t>
  </si>
  <si>
    <t>ALLEGION (ALLE US, Common Stock)</t>
  </si>
  <si>
    <t>ALLE US</t>
  </si>
  <si>
    <t>EQ05mHfX</t>
  </si>
  <si>
    <t>ALLEGION PLC</t>
  </si>
  <si>
    <t>US3802371076</t>
  </si>
  <si>
    <t>GODADDY (GDDY US, Common Stock)</t>
  </si>
  <si>
    <t>GDDY US</t>
  </si>
  <si>
    <t>EQ06vJVX</t>
  </si>
  <si>
    <t>GODADDY INC</t>
  </si>
  <si>
    <t>US89400J1079</t>
  </si>
  <si>
    <t>TRANSUNION (TRU US, Common Stock)</t>
  </si>
  <si>
    <t>TRU US</t>
  </si>
  <si>
    <t>EQ07BhRX</t>
  </si>
  <si>
    <t>TRANSUNION HOLDING CO INC</t>
  </si>
  <si>
    <t>US70450Y1038</t>
  </si>
  <si>
    <t>PAYPAL HLDG (PYPL US, Common Stock)</t>
  </si>
  <si>
    <t>PYPL US</t>
  </si>
  <si>
    <t>EQ07E1IX</t>
  </si>
  <si>
    <t>PAYPAL INC</t>
  </si>
  <si>
    <t>US02079K1079</t>
  </si>
  <si>
    <t>ALPHABET (GOOG US, Common Stock)</t>
  </si>
  <si>
    <t>GOOG US</t>
  </si>
  <si>
    <t>EQ07RKvX</t>
  </si>
  <si>
    <t>US46187W1071</t>
  </si>
  <si>
    <t>INVITATION HOMES (INVH US, Common Stock)</t>
  </si>
  <si>
    <t>INVH US</t>
  </si>
  <si>
    <t>EQ08gKqX</t>
  </si>
  <si>
    <t>INVITATION HOMES INC</t>
  </si>
  <si>
    <t>US1252691001</t>
  </si>
  <si>
    <t>CF INDS (CF US, Common Stock)</t>
  </si>
  <si>
    <t>CF US</t>
  </si>
  <si>
    <t>EQ009ViX</t>
  </si>
  <si>
    <t>CF INDUSTRIES HOLDINGS INC</t>
  </si>
  <si>
    <t>US03076C1062</t>
  </si>
  <si>
    <t>AMERIPRISE FIN (AMP US, Common Stock)</t>
  </si>
  <si>
    <t>AMP US</t>
  </si>
  <si>
    <t>EQ009imX</t>
  </si>
  <si>
    <t>AMERIPRISE FINANCIAL INC</t>
  </si>
  <si>
    <t>US24703L2025</t>
  </si>
  <si>
    <t>DELL TECH (DELL US, Common Stock)</t>
  </si>
  <si>
    <t>DELL US</t>
  </si>
  <si>
    <t>EQ00AMRU</t>
  </si>
  <si>
    <t>DELL TECHNOLOGIES INC</t>
  </si>
  <si>
    <t>US68902V1070</t>
  </si>
  <si>
    <t>OTIS WORLDWIDE (OTIS US, Common Stock)</t>
  </si>
  <si>
    <t>OTIS US</t>
  </si>
  <si>
    <t>EQ00Atm6</t>
  </si>
  <si>
    <t>OTIS WORLDWIDE CORP</t>
  </si>
  <si>
    <t>US25809K1051</t>
  </si>
  <si>
    <t>DOORDASH (DASH US, Common Stock)</t>
  </si>
  <si>
    <t>DASH US</t>
  </si>
  <si>
    <t>EQ00BAiU</t>
  </si>
  <si>
    <t>DOORDASH, INC.</t>
  </si>
  <si>
    <t>US0090661010</t>
  </si>
  <si>
    <t>AIRBNB (ABNB US, Common Stock)</t>
  </si>
  <si>
    <t>ABNB US</t>
  </si>
  <si>
    <t>EQ00BAlX</t>
  </si>
  <si>
    <t>AIRBNB INC</t>
  </si>
  <si>
    <t>US19260Q1076</t>
  </si>
  <si>
    <t>COINBASE GLO (COIN US, Common Stock)</t>
  </si>
  <si>
    <t>COIN US</t>
  </si>
  <si>
    <t>EQ00BMJu</t>
  </si>
  <si>
    <t>COINBASE GLOBAL, INC.</t>
  </si>
  <si>
    <t>US9100471096</t>
  </si>
  <si>
    <t>UNITED ARLNS (UAL US, Common Stock)</t>
  </si>
  <si>
    <t>UAL US</t>
  </si>
  <si>
    <t>EQ00DR3X</t>
  </si>
  <si>
    <t>UNITED CONTINENTAL HOLDINGS INC</t>
  </si>
  <si>
    <t>US0536111091</t>
  </si>
  <si>
    <t>AVERY DENNISON (AVY US, Common Stock)</t>
  </si>
  <si>
    <t>AVY US</t>
  </si>
  <si>
    <t>EQ00ILwX</t>
  </si>
  <si>
    <t>AVERY DENNISON CORP</t>
  </si>
  <si>
    <t>US87612E1064</t>
  </si>
  <si>
    <t>TARGET (TGT US, Common Stock)</t>
  </si>
  <si>
    <t>TGT US</t>
  </si>
  <si>
    <t>EQ00IcjX</t>
  </si>
  <si>
    <t>TARGET CORPORATION</t>
  </si>
  <si>
    <t>IE00B8KQN827</t>
  </si>
  <si>
    <t>EATON CORP (ETN US, Common Stock)</t>
  </si>
  <si>
    <t>ETN US</t>
  </si>
  <si>
    <t>EQ00IfUX</t>
  </si>
  <si>
    <t>EATON CORPORATION</t>
  </si>
  <si>
    <t>US30231G1022</t>
  </si>
  <si>
    <t>EXXON MOBIL (XOM US, Common Stock)</t>
  </si>
  <si>
    <t>XOM US</t>
  </si>
  <si>
    <t>EQ00Ii9X</t>
  </si>
  <si>
    <t>EXXON CAPITAL CORP</t>
  </si>
  <si>
    <t>US3724601055</t>
  </si>
  <si>
    <t>GENUINE PARTS (GPC US, Common Stock)</t>
  </si>
  <si>
    <t>GPC US</t>
  </si>
  <si>
    <t>EQ00ImzX</t>
  </si>
  <si>
    <t>GENUINE PARTS CO</t>
  </si>
  <si>
    <t>US3841091040</t>
  </si>
  <si>
    <t>GRACO (GGG US, Common Stock)</t>
  </si>
  <si>
    <t>GGG US</t>
  </si>
  <si>
    <t>EQ00InlX</t>
  </si>
  <si>
    <t>GRACO INC</t>
  </si>
  <si>
    <t>US5024311095</t>
  </si>
  <si>
    <t>L3HARRIS TECH (LHX US, Common Stock)</t>
  </si>
  <si>
    <t>LHX US</t>
  </si>
  <si>
    <t>EQ00IpSX</t>
  </si>
  <si>
    <t>HARRIS CORPORATION</t>
  </si>
  <si>
    <t>IE00BK9ZQ967</t>
  </si>
  <si>
    <t>TRANE TECH (TT US, Common Stock)</t>
  </si>
  <si>
    <t>TT US</t>
  </si>
  <si>
    <t>EQ00ItWX</t>
  </si>
  <si>
    <t>TRANE TECHNOLOGIES PLC</t>
  </si>
  <si>
    <t>US4943681035</t>
  </si>
  <si>
    <t>KIMBERLY CLARK (KMB US, Common Stock)</t>
  </si>
  <si>
    <t>KMB US</t>
  </si>
  <si>
    <t>EQ00IwZX</t>
  </si>
  <si>
    <t>KIMBERLY-CLARK CORP.</t>
  </si>
  <si>
    <t>US5486611073</t>
  </si>
  <si>
    <t>LOWE'S (LOW US, Common Stock)</t>
  </si>
  <si>
    <t>LOW US</t>
  </si>
  <si>
    <t>EQ00Iz5X</t>
  </si>
  <si>
    <t>LOWE'S COMPANIES INC</t>
  </si>
  <si>
    <t>US30161N1019</t>
  </si>
  <si>
    <t>EXELON (EXC US, Common Stock)</t>
  </si>
  <si>
    <t>EXC US</t>
  </si>
  <si>
    <t>EQ00JB8X</t>
  </si>
  <si>
    <t>EXELON CORPORATION</t>
  </si>
  <si>
    <t>US29670G1022</t>
  </si>
  <si>
    <t>ESSENTIAL (WTRG US, Common Stock)</t>
  </si>
  <si>
    <t>WTRG US</t>
  </si>
  <si>
    <t>EQ00JBEX</t>
  </si>
  <si>
    <t>PHILA SUBURBAN WATER CO</t>
  </si>
  <si>
    <t>US8807701029</t>
  </si>
  <si>
    <t>TERADYNE (TER US, Common Stock)</t>
  </si>
  <si>
    <t>TER US</t>
  </si>
  <si>
    <t>EQ00JOjX</t>
  </si>
  <si>
    <t>ZEHNTEL INC</t>
  </si>
  <si>
    <t>US9311421039</t>
  </si>
  <si>
    <t>WALMART (WMT US, Common Stock)</t>
  </si>
  <si>
    <t>WMT US</t>
  </si>
  <si>
    <t>EQ00JWBX</t>
  </si>
  <si>
    <t>WAL-MART STORES INC</t>
  </si>
  <si>
    <t>US0188021085</t>
  </si>
  <si>
    <t>ALLIANT ENERGY (LNT US, Common Stock)</t>
  </si>
  <si>
    <t>LNT US</t>
  </si>
  <si>
    <t>EQ00JZEX</t>
  </si>
  <si>
    <t>ALLIANT ENERGY CORP</t>
  </si>
  <si>
    <t>US00724F1012</t>
  </si>
  <si>
    <t>ADOBE (ADBE US, Common Stock)</t>
  </si>
  <si>
    <t>ADBE US</t>
  </si>
  <si>
    <t>EQ00JZrX</t>
  </si>
  <si>
    <t>ADOBE SYSTEMS INC</t>
  </si>
  <si>
    <t>US17275R1023</t>
  </si>
  <si>
    <t>CISCO SYSTEMS (CSCO US, Common Stock)</t>
  </si>
  <si>
    <t>CSCO US</t>
  </si>
  <si>
    <t>EQ00JbMX</t>
  </si>
  <si>
    <t>CISCO SYSTEMS, INC.</t>
  </si>
  <si>
    <t>US68389X1054</t>
  </si>
  <si>
    <t>ORACLE (ORCL US, Common Stock)</t>
  </si>
  <si>
    <t>ORCL US</t>
  </si>
  <si>
    <t>EQ00JeJX</t>
  </si>
  <si>
    <t>ORACLE CORP</t>
  </si>
  <si>
    <t>US6937181088</t>
  </si>
  <si>
    <t>PACCAR DE (PCAR US, Common Stock)</t>
  </si>
  <si>
    <t>PCAR US</t>
  </si>
  <si>
    <t>EQ00JeVX</t>
  </si>
  <si>
    <t>PACCAR FINANCIAL CORP</t>
  </si>
  <si>
    <t>US6658591044</t>
  </si>
  <si>
    <t>NORTHERN TRUST (NTRS US, Common Stock)</t>
  </si>
  <si>
    <t>NTRS US</t>
  </si>
  <si>
    <t>EQ00LEgX</t>
  </si>
  <si>
    <t>NORTHERN TRUST CORP</t>
  </si>
  <si>
    <t>IE00BLS09M33</t>
  </si>
  <si>
    <t>PENTAIR (PNR US, Common Stock)</t>
  </si>
  <si>
    <t>PNR US</t>
  </si>
  <si>
    <t>EQ00LNjX</t>
  </si>
  <si>
    <t>PENTAIR LTD</t>
  </si>
  <si>
    <t>US8552441094</t>
  </si>
  <si>
    <t>STARBUCKS (SBUX US, Common Stock)</t>
  </si>
  <si>
    <t>SBUX US</t>
  </si>
  <si>
    <t>EQ00LYcX</t>
  </si>
  <si>
    <t>STARBUCKS CORP</t>
  </si>
  <si>
    <t>US9699041011</t>
  </si>
  <si>
    <t>WILLIAMS-SONOMA (WSM US, Common Stock)</t>
  </si>
  <si>
    <t>WSM US</t>
  </si>
  <si>
    <t>EQ00LzKX</t>
  </si>
  <si>
    <t>WILLIAMS-SONOMA INC</t>
  </si>
  <si>
    <t>US45337C1027</t>
  </si>
  <si>
    <t>INCYTE (INCY US, Common Stock)</t>
  </si>
  <si>
    <t>INCY US</t>
  </si>
  <si>
    <t>EQ00T4FX</t>
  </si>
  <si>
    <t>INCYTE GENOMICS INC</t>
  </si>
  <si>
    <t>US14040H1059</t>
  </si>
  <si>
    <t>CAPITAL ONE FIN (COF US, Common Stock)</t>
  </si>
  <si>
    <t>COF US</t>
  </si>
  <si>
    <t>EQ00Yo5X</t>
  </si>
  <si>
    <t>CAPITAL ONE FINANCIAL</t>
  </si>
  <si>
    <t>US12541W2098</t>
  </si>
  <si>
    <t>CH ROBINSON (CHRW US, Common Stock)</t>
  </si>
  <si>
    <t>CHRW US</t>
  </si>
  <si>
    <t>EQ00hwhX</t>
  </si>
  <si>
    <t>CH ROBINSON WORLDWIDE INC</t>
  </si>
  <si>
    <t>US92343E1029</t>
  </si>
  <si>
    <t>VERISIGN (VRSN US, Common Stock)</t>
  </si>
  <si>
    <t>VRSN US</t>
  </si>
  <si>
    <t>EQ00iDgX</t>
  </si>
  <si>
    <t>VERISIGN INC</t>
  </si>
  <si>
    <t>US22822V1017</t>
  </si>
  <si>
    <t>CROWN CASTLE (CCI US, Common Stock)</t>
  </si>
  <si>
    <t>CCI US</t>
  </si>
  <si>
    <t>EQ00ictX</t>
  </si>
  <si>
    <t>CROWN CASTLE INTERNATIONAL CORP</t>
  </si>
  <si>
    <t>US38141G1040</t>
  </si>
  <si>
    <t>GOLDMAN SACHS (GS US, Common Stock)</t>
  </si>
  <si>
    <t>GS US</t>
  </si>
  <si>
    <t>EQ00k8TX</t>
  </si>
  <si>
    <t>GOLDMAN SACHS GROUP INC/THE</t>
  </si>
  <si>
    <t>US8168511090</t>
  </si>
  <si>
    <t>SEMPRA USA (SRE US, Common Stock)</t>
  </si>
  <si>
    <t>SRE US</t>
  </si>
  <si>
    <t>EQ00kGtX</t>
  </si>
  <si>
    <t>SEMPRA ENERGY</t>
  </si>
  <si>
    <t>US3156161024</t>
  </si>
  <si>
    <t>F5 (FFIV US, Common Stock)</t>
  </si>
  <si>
    <t>FFIV US</t>
  </si>
  <si>
    <t>EQ00kwtX</t>
  </si>
  <si>
    <t>F5 NETWORKS INC</t>
  </si>
  <si>
    <t>US64110L1061</t>
  </si>
  <si>
    <t>NETFLIX (NFLX US, Common Stock)</t>
  </si>
  <si>
    <t>NFLX US</t>
  </si>
  <si>
    <t>EQ00matX</t>
  </si>
  <si>
    <t>NETFLIX INC</t>
  </si>
  <si>
    <t>US12008R1077</t>
  </si>
  <si>
    <t>BUILDERS FRSTSRC (BLDR US, Common Stock)</t>
  </si>
  <si>
    <t>BLDR US</t>
  </si>
  <si>
    <t>EQ00nH2X</t>
  </si>
  <si>
    <t>BUILDERS FIRSTSOURCE INC</t>
  </si>
  <si>
    <t>CH1300646267</t>
  </si>
  <si>
    <t>BUNGE GLOBAL (BG US, Common Stock)</t>
  </si>
  <si>
    <t>BG US</t>
  </si>
  <si>
    <t>EQ00pQ9X</t>
  </si>
  <si>
    <t>BUNGE GLOBAL SA</t>
  </si>
  <si>
    <t>IE00BWT6H894</t>
  </si>
  <si>
    <t>FLUTTER (FLUT US, Common Stock)</t>
  </si>
  <si>
    <t>FLUT US</t>
  </si>
  <si>
    <t>EQ019MIX</t>
  </si>
  <si>
    <t>FLUTTER ENTERTAINMENT PLC</t>
  </si>
  <si>
    <t>US2787681061</t>
  </si>
  <si>
    <t>ECHOSTAR (SATS US, Common Stock)</t>
  </si>
  <si>
    <t>SATS US</t>
  </si>
  <si>
    <t>EQ027ejX</t>
  </si>
  <si>
    <t>ECHOSTAR HOLDING CORP</t>
  </si>
  <si>
    <t>US50212V1008</t>
  </si>
  <si>
    <t>LPL HLDG (LPLA US, Common Stock)</t>
  </si>
  <si>
    <t>LPLA US</t>
  </si>
  <si>
    <t>EQ02nlDX</t>
  </si>
  <si>
    <t>LPL INVESTMENT HOLDINGS INC</t>
  </si>
  <si>
    <t>JE00BTDN8H13</t>
  </si>
  <si>
    <t>APTIV (APTV US, Common Stock)</t>
  </si>
  <si>
    <t>APTV US</t>
  </si>
  <si>
    <t>EQ02yVkX</t>
  </si>
  <si>
    <t>APTIV PLC</t>
  </si>
  <si>
    <t>US7185461040</t>
  </si>
  <si>
    <t>PHILLIPS 66 (PSX US, Common Stock)</t>
  </si>
  <si>
    <t>PSX US</t>
  </si>
  <si>
    <t>EQ032K7X</t>
  </si>
  <si>
    <t>PHILLIPS 66</t>
  </si>
  <si>
    <t>US00287Y1091</t>
  </si>
  <si>
    <t>ABBVIE (ABBV US, Common Stock)</t>
  </si>
  <si>
    <t>ABBV US</t>
  </si>
  <si>
    <t>EQ05GVXX</t>
  </si>
  <si>
    <t>ABBVIE INC</t>
  </si>
  <si>
    <t>US43300A2033</t>
  </si>
  <si>
    <t>HILTON WRLDWIDE (HLT US, Common Stock)</t>
  </si>
  <si>
    <t>HLT US</t>
  </si>
  <si>
    <t>EQ05oX4X</t>
  </si>
  <si>
    <t>HILTON WORLDWIDE HOLDINGS INC</t>
  </si>
  <si>
    <t>US03990B1017</t>
  </si>
  <si>
    <t>ARES MANAGEMENT (ARES US, Common Stock)</t>
  </si>
  <si>
    <t>ARES US</t>
  </si>
  <si>
    <t>EQ061sRX</t>
  </si>
  <si>
    <t>ARES MANAGEMENT LP</t>
  </si>
  <si>
    <t>US5007541064</t>
  </si>
  <si>
    <t>KRAFT HEINZ (KHC US, Common Stock)</t>
  </si>
  <si>
    <t>KHC US</t>
  </si>
  <si>
    <t>EQ07E0uX</t>
  </si>
  <si>
    <t>H.J. HEINZ CO</t>
  </si>
  <si>
    <t>US4432011082</t>
  </si>
  <si>
    <t>HOWMET (HWM US, Common Stock)</t>
  </si>
  <si>
    <t>HWM US</t>
  </si>
  <si>
    <t>EQ08VatX</t>
  </si>
  <si>
    <t>ARCONIC INC/DE</t>
  </si>
  <si>
    <t>US0937121079</t>
  </si>
  <si>
    <t>BLOOM ENERGY (BE US, Common Stock)</t>
  </si>
  <si>
    <t>BE US</t>
  </si>
  <si>
    <t>EQ09qvuX</t>
  </si>
  <si>
    <t>BLOOM ENERGY CORP</t>
  </si>
  <si>
    <t>US12572Q1058</t>
  </si>
  <si>
    <t>CME GRP (CME US, Common Stock)</t>
  </si>
  <si>
    <t>CME US</t>
  </si>
  <si>
    <t>EQ0011VX</t>
  </si>
  <si>
    <t>CME GROUP INC</t>
  </si>
  <si>
    <t>US02043Q1076</t>
  </si>
  <si>
    <t>ALNYLAM PHARMS (ALNY US, Common Stock)</t>
  </si>
  <si>
    <t>ALNY US</t>
  </si>
  <si>
    <t>EQ003MKX</t>
  </si>
  <si>
    <t>ALNYLAM PHARMACEUTICALS INC</t>
  </si>
  <si>
    <t>US90353T1007</t>
  </si>
  <si>
    <t>UBER (UBER US, Common Stock)</t>
  </si>
  <si>
    <t>UBER US</t>
  </si>
  <si>
    <t>EQ00AU31</t>
  </si>
  <si>
    <t>UBER TECHNOLOGIES INC</t>
  </si>
  <si>
    <t>JE00BJ1F3079</t>
  </si>
  <si>
    <t>AMCR (AMCR US, Common Stock)</t>
  </si>
  <si>
    <t>AMCR US</t>
  </si>
  <si>
    <t>EQ00AW2J</t>
  </si>
  <si>
    <t>AMCOR PLC</t>
  </si>
  <si>
    <t>US14448C1045</t>
  </si>
  <si>
    <t>CARRIER GLOBAL (CARR US, Common Stock)</t>
  </si>
  <si>
    <t>CARR US</t>
  </si>
  <si>
    <t>EQ00Atn7</t>
  </si>
  <si>
    <t>CARRIER GLOBAL CORP</t>
  </si>
  <si>
    <t>US08265T2087</t>
  </si>
  <si>
    <t>BENTLEY SYSTEMS (BSY US, Common Stock)</t>
  </si>
  <si>
    <t>BSY US</t>
  </si>
  <si>
    <t>EQ00B4Tp</t>
  </si>
  <si>
    <t>BENTLEY SYSTEMS INC</t>
  </si>
  <si>
    <t>US57636Q1040</t>
  </si>
  <si>
    <t>MASTERCARD (MA US, Common Stock)</t>
  </si>
  <si>
    <t>MA US</t>
  </si>
  <si>
    <t>EQ00BHAX</t>
  </si>
  <si>
    <t>MASTERCARD INC</t>
  </si>
  <si>
    <t>US5253271028</t>
  </si>
  <si>
    <t>LEIDOS HOLDINGS (LDOS US, Common Stock)</t>
  </si>
  <si>
    <t>LDOS US</t>
  </si>
  <si>
    <t>EQ00BIiX</t>
  </si>
  <si>
    <t>SCIENCE APPLICATIONS INT</t>
  </si>
  <si>
    <t>US7707001027</t>
  </si>
  <si>
    <t>ROBINHOOD (HOOD US, Common Stock)</t>
  </si>
  <si>
    <t>HOOD US</t>
  </si>
  <si>
    <t>EQ00BVgq</t>
  </si>
  <si>
    <t>ROBINHOOD MARKETS INC</t>
  </si>
  <si>
    <t>US04626A1034</t>
  </si>
  <si>
    <t>ASTERA LABS (ALAB US, Common Stock)</t>
  </si>
  <si>
    <t>ALAB US</t>
  </si>
  <si>
    <t>EQ00CVty</t>
  </si>
  <si>
    <t>ASTERA LABS, INC</t>
  </si>
  <si>
    <t>IE00BLP1HW54</t>
  </si>
  <si>
    <t>AON (AON US, Common Stock)</t>
  </si>
  <si>
    <t>AON US</t>
  </si>
  <si>
    <t>EQ00IKLX</t>
  </si>
  <si>
    <t>AON CORPORATION</t>
  </si>
  <si>
    <t>US0584981064</t>
  </si>
  <si>
    <t>BALL (BALL US, Common Stock)</t>
  </si>
  <si>
    <t>BALL US</t>
  </si>
  <si>
    <t>EQ00IMcX</t>
  </si>
  <si>
    <t>BALL CORP</t>
  </si>
  <si>
    <t>US0846707026</t>
  </si>
  <si>
    <t>BERKSHIRE (BRK/B US, Common Stock)</t>
  </si>
  <si>
    <t>BRK/B US</t>
  </si>
  <si>
    <t>EQ00IQ3X</t>
  </si>
  <si>
    <t>BERKSHIRE HATHAWAY INC</t>
  </si>
  <si>
    <t>US1667641005</t>
  </si>
  <si>
    <t>CHEVRON (CVX US, Common Stock)</t>
  </si>
  <si>
    <t>CVX US</t>
  </si>
  <si>
    <t>EQ00IXAX</t>
  </si>
  <si>
    <t>CHEVRONTEXACO CORP</t>
  </si>
  <si>
    <t>US2166485019</t>
  </si>
  <si>
    <t>COOPER (COO US, Common Stock)</t>
  </si>
  <si>
    <t>COO US</t>
  </si>
  <si>
    <t>EQ00IahX</t>
  </si>
  <si>
    <t>COOPER COMPANIES INC</t>
  </si>
  <si>
    <t>US26884L1098</t>
  </si>
  <si>
    <t>EQT CORP (EQT US, Common Stock)</t>
  </si>
  <si>
    <t>EQT US</t>
  </si>
  <si>
    <t>EQ00IhfX</t>
  </si>
  <si>
    <t>EQUITABLE RESOURSES INC</t>
  </si>
  <si>
    <t>US4370761029</t>
  </si>
  <si>
    <t>HOME DEPOT (HD US, Common Stock)</t>
  </si>
  <si>
    <t>HD US</t>
  </si>
  <si>
    <t>EQ00IrUX</t>
  </si>
  <si>
    <t>HOME DEPOT INC</t>
  </si>
  <si>
    <t>US46982L1089</t>
  </si>
  <si>
    <t>JACOBS SOLUTIONS (J US, Common Stock)</t>
  </si>
  <si>
    <t>J US</t>
  </si>
  <si>
    <t>EQ00IvJX</t>
  </si>
  <si>
    <t>JACOBS SOLUTIONS INC</t>
  </si>
  <si>
    <t>US4781601046</t>
  </si>
  <si>
    <t>JOHNSON&amp;JOHNSON (JNJ US, Common Stock)</t>
  </si>
  <si>
    <t>JNJ US</t>
  </si>
  <si>
    <t>EQ00IvYX</t>
  </si>
  <si>
    <t>JOHNSON &amp; JOHNSON</t>
  </si>
  <si>
    <t>US49446R1095</t>
  </si>
  <si>
    <t>KIMCO REALTY (KIM US, Common Stock)</t>
  </si>
  <si>
    <t>KIM US</t>
  </si>
  <si>
    <t>EQ00IwfX</t>
  </si>
  <si>
    <t>KIMCO REALTY CORP</t>
  </si>
  <si>
    <t>US5324571083</t>
  </si>
  <si>
    <t>LILLY (LLY US, Common Stock)</t>
  </si>
  <si>
    <t>LLY US</t>
  </si>
  <si>
    <t>EQ00IyDX</t>
  </si>
  <si>
    <t>ELI LILLY &amp; CO</t>
  </si>
  <si>
    <t>US6200763075</t>
  </si>
  <si>
    <t>MOTOROLA (MSI US, Common Stock)</t>
  </si>
  <si>
    <t>MSI US</t>
  </si>
  <si>
    <t>EQ00J3FX</t>
  </si>
  <si>
    <t>MOTOROLA INC</t>
  </si>
  <si>
    <t>US6516391066</t>
  </si>
  <si>
    <t>NEWMONT CORP (NEM US, Common Stock)</t>
  </si>
  <si>
    <t>NEM US</t>
  </si>
  <si>
    <t>EQ00J5EX</t>
  </si>
  <si>
    <t>NEWMONT CORP</t>
  </si>
  <si>
    <t>US6745991058</t>
  </si>
  <si>
    <t>OCCIDENTAL (OXY US, Common Stock)</t>
  </si>
  <si>
    <t>OXY US</t>
  </si>
  <si>
    <t>EQ00J7hX</t>
  </si>
  <si>
    <t>OCCIDENTAL PETROLEUM CORPORAT</t>
  </si>
  <si>
    <t>US7134481081</t>
  </si>
  <si>
    <t>PEPSICO (PEP US, Common Stock)</t>
  </si>
  <si>
    <t>PEP US</t>
  </si>
  <si>
    <t>EQ00JAMX</t>
  </si>
  <si>
    <t>PEPSICO INC</t>
  </si>
  <si>
    <t>US7170811035</t>
  </si>
  <si>
    <t>PFIZER (PFE US, Common Stock)</t>
  </si>
  <si>
    <t>PFE US</t>
  </si>
  <si>
    <t>EQ00JAkX</t>
  </si>
  <si>
    <t>PFIZER INC</t>
  </si>
  <si>
    <t>US7427181091</t>
  </si>
  <si>
    <t>PROCTER GAMBLE (PG US, Common Stock)</t>
  </si>
  <si>
    <t>PG US</t>
  </si>
  <si>
    <t>EQ00JEBX</t>
  </si>
  <si>
    <t>PROCTER &amp; GAMBLE CO.</t>
  </si>
  <si>
    <t>US74460D1090</t>
  </si>
  <si>
    <t>PUB STRG (PSA US, Common Stock)</t>
  </si>
  <si>
    <t>PSA US</t>
  </si>
  <si>
    <t>EQ00JLgX</t>
  </si>
  <si>
    <t>PUBLIC STORAGE</t>
  </si>
  <si>
    <t>US8718291078</t>
  </si>
  <si>
    <t>SYSCO (SYY US, Common Stock)</t>
  </si>
  <si>
    <t>SYY US</t>
  </si>
  <si>
    <t>EQ00JMkX</t>
  </si>
  <si>
    <t>SYSCO CORPORATION</t>
  </si>
  <si>
    <t>US8825081040</t>
  </si>
  <si>
    <t>TEXAS INSTRUMENT (TXN US, Common Stock)</t>
  </si>
  <si>
    <t>TXN US</t>
  </si>
  <si>
    <t>EQ00JP7X</t>
  </si>
  <si>
    <t>TEXAS INSTRUMENTS</t>
  </si>
  <si>
    <t>US8725401090</t>
  </si>
  <si>
    <t>TJX (TJX US, Common Stock)</t>
  </si>
  <si>
    <t>TJX US</t>
  </si>
  <si>
    <t>EQ00JQ8X</t>
  </si>
  <si>
    <t>TJX COMPANIES INC</t>
  </si>
  <si>
    <t>IE00BY7QL619</t>
  </si>
  <si>
    <t>JOHNSON CNTRLS (JCI US, Common Stock)</t>
  </si>
  <si>
    <t>JCI US</t>
  </si>
  <si>
    <t>EQ00JS7X</t>
  </si>
  <si>
    <t>JOHNSON CONTROLS INTERNATIONAL PLC</t>
  </si>
  <si>
    <t>US9078181081</t>
  </si>
  <si>
    <t>UNION PACIFIC (UNP US, Common Stock)</t>
  </si>
  <si>
    <t>UNP US</t>
  </si>
  <si>
    <t>EQ00JSnX</t>
  </si>
  <si>
    <t>UNION PACIFIC CORP</t>
  </si>
  <si>
    <t>US9621661043</t>
  </si>
  <si>
    <t>WEYERHAEUSER (WY US, Common Stock)</t>
  </si>
  <si>
    <t>WY US</t>
  </si>
  <si>
    <t>EQ00JXyX</t>
  </si>
  <si>
    <t>WEYERHAUSER COMPANY</t>
  </si>
  <si>
    <t>US9024941034</t>
  </si>
  <si>
    <t>TYSON FOODS (TSN US, Common Stock)</t>
  </si>
  <si>
    <t>TSN US</t>
  </si>
  <si>
    <t>EQ00JfoX</t>
  </si>
  <si>
    <t>TYSON FOODS INC</t>
  </si>
  <si>
    <t>US55261F1049</t>
  </si>
  <si>
    <t>M&amp;T BNK US (MTB US, Common Stock)</t>
  </si>
  <si>
    <t>MTB US</t>
  </si>
  <si>
    <t>EQ00KVUX</t>
  </si>
  <si>
    <t>M&amp;T BANK CORPORATION</t>
  </si>
  <si>
    <t>US3755581036</t>
  </si>
  <si>
    <t>GILEAD SCIENCES (GILD US, Common Stock)</t>
  </si>
  <si>
    <t>GILD US</t>
  </si>
  <si>
    <t>EQ00Kd5X</t>
  </si>
  <si>
    <t>GILEAD SCIENCES INC</t>
  </si>
  <si>
    <t>US4461501045</t>
  </si>
  <si>
    <t>HUNTINGTON BANC (HBAN US, Common Stock)</t>
  </si>
  <si>
    <t>HBAN US</t>
  </si>
  <si>
    <t>EQ00KgBX</t>
  </si>
  <si>
    <t>HUNTINGTON NATIONAL BANK</t>
  </si>
  <si>
    <t>US4228061093</t>
  </si>
  <si>
    <t>HEICO CORP (HEI US, Common Stock)</t>
  </si>
  <si>
    <t>HEI US</t>
  </si>
  <si>
    <t>EQ00KgxX</t>
  </si>
  <si>
    <t>US7766961061</t>
  </si>
  <si>
    <t>ROPER TECH (ROP US, Common Stock)</t>
  </si>
  <si>
    <t>ROP US</t>
  </si>
  <si>
    <t>EQ00LWUX</t>
  </si>
  <si>
    <t>ROPER INDUSTRIES INC</t>
  </si>
  <si>
    <t>US8716071076</t>
  </si>
  <si>
    <t>SYNOPSYS (SNPS US, Common Stock)</t>
  </si>
  <si>
    <t>SNPS US</t>
  </si>
  <si>
    <t>EQ00LdeX</t>
  </si>
  <si>
    <t>SYNOPSYS INC</t>
  </si>
  <si>
    <t>US9892071054</t>
  </si>
  <si>
    <t>ZEBRA TECH (ZBRA US, Common Stock)</t>
  </si>
  <si>
    <t>ZBRA US</t>
  </si>
  <si>
    <t>EQ00M11X</t>
  </si>
  <si>
    <t>ZEBRA TECHNOLOGIES CORP</t>
  </si>
  <si>
    <t>LR0008862868</t>
  </si>
  <si>
    <t>ROYAL CARIB CRUS (RCL US, Common Stock)</t>
  </si>
  <si>
    <t>RCL US</t>
  </si>
  <si>
    <t>EQ00R8XX</t>
  </si>
  <si>
    <t>ROYAL CARIBBEAN CRUISES</t>
  </si>
  <si>
    <t>US29476L1070</t>
  </si>
  <si>
    <t>EQUITY RESIDENT (EQR US, Common Stock)</t>
  </si>
  <si>
    <t>EQR US</t>
  </si>
  <si>
    <t>EQ00SL9X</t>
  </si>
  <si>
    <t>ERP OPERATING LP</t>
  </si>
  <si>
    <t>US8923561067</t>
  </si>
  <si>
    <t>TRACTOR SUPPLY (TSCO US, Common Stock)</t>
  </si>
  <si>
    <t>TSCO US</t>
  </si>
  <si>
    <t>EQ00THAX</t>
  </si>
  <si>
    <t>TRACTOR SUPPLY CO</t>
  </si>
  <si>
    <t>US2971781057</t>
  </si>
  <si>
    <t>ESSEX PRPTY TR (ESS US, Common Stock)</t>
  </si>
  <si>
    <t>ESS US</t>
  </si>
  <si>
    <t>EQ00VlcX</t>
  </si>
  <si>
    <t>ESSEX PROPERTY TRUST INC</t>
  </si>
  <si>
    <t>US7561091049</t>
  </si>
  <si>
    <t>REALTY INCOME (O US, Common Stock)</t>
  </si>
  <si>
    <t>O US</t>
  </si>
  <si>
    <t>EQ00XbHX</t>
  </si>
  <si>
    <t>REALTY INCOME CORP</t>
  </si>
  <si>
    <t>US29530P1021</t>
  </si>
  <si>
    <t>ERIE INDEMNITY (ERIE US, Common Stock)</t>
  </si>
  <si>
    <t>ERIE US</t>
  </si>
  <si>
    <t>EQ00cMFX</t>
  </si>
  <si>
    <t>ERIE INDEMNITY CO</t>
  </si>
  <si>
    <t>US0320951017</t>
  </si>
  <si>
    <t>AMPHENOL (APH US, Common Stock)</t>
  </si>
  <si>
    <t>APH US</t>
  </si>
  <si>
    <t>EQ00hXFX</t>
  </si>
  <si>
    <t>AMPHENOL CORP</t>
  </si>
  <si>
    <t>US1999081045</t>
  </si>
  <si>
    <t>COMFORT SYS (FIX US, Common Stock)</t>
  </si>
  <si>
    <t>FIX US</t>
  </si>
  <si>
    <t>EQ00hmCX</t>
  </si>
  <si>
    <t>COMFORT SYSTEMS USA INC</t>
  </si>
  <si>
    <t>US46120E6023</t>
  </si>
  <si>
    <t>INTUITIVE (ISRG US, Common Stock)</t>
  </si>
  <si>
    <t>ISRG US</t>
  </si>
  <si>
    <t>EQ00j3tX</t>
  </si>
  <si>
    <t>INTUITIVE SURGICAL INC</t>
  </si>
  <si>
    <t>US6821891057</t>
  </si>
  <si>
    <t>ON SEMICONDUCTOR (ON US, Common Stock)</t>
  </si>
  <si>
    <t>ON US</t>
  </si>
  <si>
    <t>EQ00kKEX</t>
  </si>
  <si>
    <t>ON SEMICONDUCTOR CORPORATION</t>
  </si>
  <si>
    <t>US6153691059</t>
  </si>
  <si>
    <t>MOODY'S (MCO US, Common Stock)</t>
  </si>
  <si>
    <t>MCO US</t>
  </si>
  <si>
    <t>EQ00kKfX</t>
  </si>
  <si>
    <t>MOODY'S CORP</t>
  </si>
  <si>
    <t>US09857L1089</t>
  </si>
  <si>
    <t>BOOKING HLDG (BKNG US, Common Stock)</t>
  </si>
  <si>
    <t>BKNG US</t>
  </si>
  <si>
    <t>EQ00krrX</t>
  </si>
  <si>
    <t>BOOKING HOLDINGS INC</t>
  </si>
  <si>
    <t>US8793601050</t>
  </si>
  <si>
    <t>TELEDYNE TECH (TDY US, Common Stock)</t>
  </si>
  <si>
    <t>TDY US</t>
  </si>
  <si>
    <t>EQ00nVtX</t>
  </si>
  <si>
    <t>ISCO INC</t>
  </si>
  <si>
    <t>CH0114405324</t>
  </si>
  <si>
    <t>GARMIN (GRMN US, Common Stock)</t>
  </si>
  <si>
    <t>GRMN US</t>
  </si>
  <si>
    <t>EQ00nxlX</t>
  </si>
  <si>
    <t>GARMIN LTD</t>
  </si>
  <si>
    <t>US28176E1082</t>
  </si>
  <si>
    <t>EDWARDS LIFESCI (EW US, Common Stock)</t>
  </si>
  <si>
    <t>EW US</t>
  </si>
  <si>
    <t>EQ00oX5X</t>
  </si>
  <si>
    <t>EDWARDS LIFESCIENCES COR</t>
  </si>
  <si>
    <t>US58733R1023</t>
  </si>
  <si>
    <t>MERCADOLIBRE (MELI US, Common Stock)</t>
  </si>
  <si>
    <t>MELI US</t>
  </si>
  <si>
    <t>EQ01qUnX</t>
  </si>
  <si>
    <t>Uruguay</t>
  </si>
  <si>
    <t>MERCADOLIBRE INC</t>
  </si>
  <si>
    <t>US03769M1062</t>
  </si>
  <si>
    <t>APOLLO GLOBAL (APO US, Common Stock)</t>
  </si>
  <si>
    <t>APO US</t>
  </si>
  <si>
    <t>EQ02rfmX</t>
  </si>
  <si>
    <t>APOLLO GLOBAL MANAGEMENT INC</t>
  </si>
  <si>
    <t>US56585A1025</t>
  </si>
  <si>
    <t>MARATHON PTRLUM (MPC US, Common Stock)</t>
  </si>
  <si>
    <t>MPC US</t>
  </si>
  <si>
    <t>EQ02usVX</t>
  </si>
  <si>
    <t>MARATHON PETROLEUM CORP</t>
  </si>
  <si>
    <t>US98419M1009</t>
  </si>
  <si>
    <t>XYLM (XYL US, Common Stock)</t>
  </si>
  <si>
    <t>XYL US</t>
  </si>
  <si>
    <t>EQ02xdJX</t>
  </si>
  <si>
    <t>XYLEM INC/NY</t>
  </si>
  <si>
    <t>US12514G1085</t>
  </si>
  <si>
    <t>CDW CORP (CDW US, Common Stock)</t>
  </si>
  <si>
    <t>CDW US</t>
  </si>
  <si>
    <t>EQ05aDMX</t>
  </si>
  <si>
    <t>CDW CORP/DE</t>
  </si>
  <si>
    <t>US02665T3068</t>
  </si>
  <si>
    <t>AMERICAN HOMES 4 (AMH US, Common Stock)</t>
  </si>
  <si>
    <t>AMH US</t>
  </si>
  <si>
    <t>EQ05cwrX</t>
  </si>
  <si>
    <t>AMERICAN HOMES 4 RENT</t>
  </si>
  <si>
    <t>US8522341036</t>
  </si>
  <si>
    <t>BLOCK (XYZ US, Common Stock)</t>
  </si>
  <si>
    <t>XYZ US</t>
  </si>
  <si>
    <t>EQ07h4zX</t>
  </si>
  <si>
    <t>SQUARE INC</t>
  </si>
  <si>
    <t>US60937P1066</t>
  </si>
  <si>
    <t>MONGODB (MDB US, Common Stock)</t>
  </si>
  <si>
    <t>MDB US</t>
  </si>
  <si>
    <t>EQ09CwPX</t>
  </si>
  <si>
    <t>MONGODB INC</t>
  </si>
  <si>
    <t>US2561631068</t>
  </si>
  <si>
    <t>DOCUSIGN (DOCU US, Common Stock)</t>
  </si>
  <si>
    <t>DOCU US</t>
  </si>
  <si>
    <t>EQ09iD5X</t>
  </si>
  <si>
    <t>DOCUSIGN INC</t>
  </si>
  <si>
    <t>US29452E1010</t>
  </si>
  <si>
    <t>EQUITABLE HLDG (EQH US, Common Stock)</t>
  </si>
  <si>
    <t>EQH US</t>
  </si>
  <si>
    <t>EQ09jXFX</t>
  </si>
  <si>
    <t>AXA EQUITABLE HOLDINGS INC</t>
  </si>
  <si>
    <t>US74743L1008</t>
  </si>
  <si>
    <t>QNITY ELECTRONIC (Q US, Common Stock)</t>
  </si>
  <si>
    <t>Q US</t>
  </si>
  <si>
    <t>EL007THt</t>
  </si>
  <si>
    <t>QNITY ELECTRONICS, INC.</t>
  </si>
  <si>
    <t>US8326964058</t>
  </si>
  <si>
    <t>J M SMUCKER (SJM US, Common Stock)</t>
  </si>
  <si>
    <t>SJM US</t>
  </si>
  <si>
    <t>EQ001LyX</t>
  </si>
  <si>
    <t>INTL MULTIFOODS CORP</t>
  </si>
  <si>
    <t>US29444U7000</t>
  </si>
  <si>
    <t>EQUINIX (EQIX US, Common Stock)</t>
  </si>
  <si>
    <t>EQIX US</t>
  </si>
  <si>
    <t>EQ002WkX</t>
  </si>
  <si>
    <t>EQUINIX INC</t>
  </si>
  <si>
    <t>US5178341070</t>
  </si>
  <si>
    <t>LVSC (LVS US, Common Stock)</t>
  </si>
  <si>
    <t>LVS US</t>
  </si>
  <si>
    <t>EQ0070CX</t>
  </si>
  <si>
    <t>LAS VEGAS SANDS CORP</t>
  </si>
  <si>
    <t>US2605571031</t>
  </si>
  <si>
    <t>DOW (DOW US, Common Stock)</t>
  </si>
  <si>
    <t>DOW US</t>
  </si>
  <si>
    <t>EQ00AROA</t>
  </si>
  <si>
    <t>DOW CHEMICAL</t>
  </si>
  <si>
    <t>US98980L1017</t>
  </si>
  <si>
    <t>ZOOM COMMNS (ZM US, Common Stock)</t>
  </si>
  <si>
    <t>ZM US</t>
  </si>
  <si>
    <t>EQ00AT9x</t>
  </si>
  <si>
    <t>ZOOM VIDEO COMMUNICATIONS, INC.</t>
  </si>
  <si>
    <t>US92338C1036</t>
  </si>
  <si>
    <t>VERALTO (VLTO US, Common Stock)</t>
  </si>
  <si>
    <t>VLTO US</t>
  </si>
  <si>
    <t>EQ00CLbS</t>
  </si>
  <si>
    <t>VERALTO CORP</t>
  </si>
  <si>
    <t>US1696561059</t>
  </si>
  <si>
    <t>CHIPOTLE (CMG US, Common Stock)</t>
  </si>
  <si>
    <t>CMG US</t>
  </si>
  <si>
    <t>EQ00CMuX</t>
  </si>
  <si>
    <t>CHIPOTLE MEXICAN GRILL INC</t>
  </si>
  <si>
    <t>US36828A1016</t>
  </si>
  <si>
    <t>GE VERNOVA (GEV US, Common Stock)</t>
  </si>
  <si>
    <t>GEV US</t>
  </si>
  <si>
    <t>EQ00CWZ0</t>
  </si>
  <si>
    <t>GE VERNOVA INC</t>
  </si>
  <si>
    <t>US83444M1018</t>
  </si>
  <si>
    <t>SOLVENTUM (SOLV US, Common Stock)</t>
  </si>
  <si>
    <t>SOLV US</t>
  </si>
  <si>
    <t>EQ00CWcX</t>
  </si>
  <si>
    <t>SOLVENTUM CORP</t>
  </si>
  <si>
    <t>US0091581068</t>
  </si>
  <si>
    <t>AIR PRDCTS (APD US, Common Stock)</t>
  </si>
  <si>
    <t>APD US</t>
  </si>
  <si>
    <t>EQ00IFAX</t>
  </si>
  <si>
    <t>AIR PRODUCTS &amp; CHEMICALS</t>
  </si>
  <si>
    <t>US0718131099</t>
  </si>
  <si>
    <t>BAXTER INTL (BAX US, Common Stock)</t>
  </si>
  <si>
    <t>BAX US</t>
  </si>
  <si>
    <t>EQ00IOVX</t>
  </si>
  <si>
    <t>BAXTER INTERNATIONAL INC.</t>
  </si>
  <si>
    <t>US1270971039</t>
  </si>
  <si>
    <t>COTERRA ENERGY (CTRA US, Common Stock)</t>
  </si>
  <si>
    <t>CTRA US</t>
  </si>
  <si>
    <t>EQ00IUVX</t>
  </si>
  <si>
    <t>CABOT OIL &amp; GAS</t>
  </si>
  <si>
    <t>US1273871087</t>
  </si>
  <si>
    <t>CADENCE DESIGN (CDNS US, Common Stock)</t>
  </si>
  <si>
    <t>CDNS US</t>
  </si>
  <si>
    <t>EQ00IUbX</t>
  </si>
  <si>
    <t>CADENCE DESIGN SYSTEMS</t>
  </si>
  <si>
    <t>US2091151041</t>
  </si>
  <si>
    <t>CONSOLIDATED EDI (ED US, Common Stock)</t>
  </si>
  <si>
    <t>ED US</t>
  </si>
  <si>
    <t>EQ00IaPX</t>
  </si>
  <si>
    <t>CONSOLIDATED EDISON OF NEW YOR</t>
  </si>
  <si>
    <t>US2310211063</t>
  </si>
  <si>
    <t>CUMMINS (CMI US, Common Stock)</t>
  </si>
  <si>
    <t>CMI US</t>
  </si>
  <si>
    <t>EQ00IcCX</t>
  </si>
  <si>
    <t>CUMMINS INC</t>
  </si>
  <si>
    <t>US3635761097</t>
  </si>
  <si>
    <t>ARTHUR J. GALLAG (AJG US, Common Stock)</t>
  </si>
  <si>
    <t>AJG US</t>
  </si>
  <si>
    <t>EQ00IldX</t>
  </si>
  <si>
    <t>ARTHUR J GALLAGHER &amp; CO</t>
  </si>
  <si>
    <t>US3695501086</t>
  </si>
  <si>
    <t>GENERAL DYNAMICS (GD US, Common Stock)</t>
  </si>
  <si>
    <t>GD US</t>
  </si>
  <si>
    <t>EQ00Im1X</t>
  </si>
  <si>
    <t>GENERAL DYNAMICS</t>
  </si>
  <si>
    <t>US5260571048</t>
  </si>
  <si>
    <t>LENNAR (LEN US, Common Stock)</t>
  </si>
  <si>
    <t>LEN US</t>
  </si>
  <si>
    <t>EQ00IxyX</t>
  </si>
  <si>
    <t>LENNAR CORP</t>
  </si>
  <si>
    <t>US5717481023</t>
  </si>
  <si>
    <t>MARSH MCLENNAN (MMC US, Common Stock)</t>
  </si>
  <si>
    <t>MMC US</t>
  </si>
  <si>
    <t>EQ00J0FX</t>
  </si>
  <si>
    <t>MARSH &amp; MCLENNAN COS INC</t>
  </si>
  <si>
    <t>US6558441084</t>
  </si>
  <si>
    <t>NORFOLK SOUTHERN (NSC US, Common Stock)</t>
  </si>
  <si>
    <t>NSC US</t>
  </si>
  <si>
    <t>EQ00J63X</t>
  </si>
  <si>
    <t>NORFOLK SOUTHERN CORPORATION</t>
  </si>
  <si>
    <t>US6703461052</t>
  </si>
  <si>
    <t>NUCOR (NUE US, Common Stock)</t>
  </si>
  <si>
    <t>NUE US</t>
  </si>
  <si>
    <t>EQ00J7SX</t>
  </si>
  <si>
    <t>NUCOR CORP</t>
  </si>
  <si>
    <t>US0259321042</t>
  </si>
  <si>
    <t>AMERICAN FNL GRP (AFG US, Common Stock)</t>
  </si>
  <si>
    <t>AFG US</t>
  </si>
  <si>
    <t>EQ00J9sX</t>
  </si>
  <si>
    <t>AMERICAN FINANCIAL GROUP INC</t>
  </si>
  <si>
    <t>US7547301090</t>
  </si>
  <si>
    <t>RAYMOND JAMES FI (RJF US, Common Stock)</t>
  </si>
  <si>
    <t>RJF US</t>
  </si>
  <si>
    <t>EQ00JFIX</t>
  </si>
  <si>
    <t>RAYMOND JAMES FINL INC.</t>
  </si>
  <si>
    <t>US7757111049</t>
  </si>
  <si>
    <t>ROLLINS (ROL US, Common Stock)</t>
  </si>
  <si>
    <t>ROL US</t>
  </si>
  <si>
    <t>EQ00JGPX</t>
  </si>
  <si>
    <t>ROLLINS INC</t>
  </si>
  <si>
    <t>US00206R1023</t>
  </si>
  <si>
    <t>AT&amp;T (T US, Common Stock)</t>
  </si>
  <si>
    <t>T US</t>
  </si>
  <si>
    <t>EQ00JKKX</t>
  </si>
  <si>
    <t>AT&amp;T INC</t>
  </si>
  <si>
    <t>US8835561023</t>
  </si>
  <si>
    <t>THERMO FISHER (TMO US, Common Stock)</t>
  </si>
  <si>
    <t>TMO US</t>
  </si>
  <si>
    <t>EQ00JPSX</t>
  </si>
  <si>
    <t>THERMO FISHER SCIENTIFIC INC</t>
  </si>
  <si>
    <t>US75513E1010</t>
  </si>
  <si>
    <t>RTX CORP (RTX US, Common Stock)</t>
  </si>
  <si>
    <t>RTX US</t>
  </si>
  <si>
    <t>EQ00JTNX</t>
  </si>
  <si>
    <t>RAYTHEON TECHNOLOGIES CORP</t>
  </si>
  <si>
    <t>US9553061055</t>
  </si>
  <si>
    <t>WEST PHARM SVC (WST US, Common Stock)</t>
  </si>
  <si>
    <t>WST US</t>
  </si>
  <si>
    <t>EQ00JXCX</t>
  </si>
  <si>
    <t>WEST PHARMACEUTICAL SVCS</t>
  </si>
  <si>
    <t>US0311621009</t>
  </si>
  <si>
    <t>AMGEN (AMGN US, Common Stock)</t>
  </si>
  <si>
    <t>AMGN US</t>
  </si>
  <si>
    <t>EQ00JaFX</t>
  </si>
  <si>
    <t>AMGEN INC</t>
  </si>
  <si>
    <t>US22160K1051</t>
  </si>
  <si>
    <t>COSTCO WHOLESALE (COST US, Common Stock)</t>
  </si>
  <si>
    <t>COST US</t>
  </si>
  <si>
    <t>EQ00JekX</t>
  </si>
  <si>
    <t>COSTCO WHOLESALE CORP</t>
  </si>
  <si>
    <t>US8636671013</t>
  </si>
  <si>
    <t>STRYKER (SYK US, Common Stock)</t>
  </si>
  <si>
    <t>SYK US</t>
  </si>
  <si>
    <t>EQ00JfEX</t>
  </si>
  <si>
    <t>STRYKER CORP</t>
  </si>
  <si>
    <t>US45168D1046</t>
  </si>
  <si>
    <t>IDEXX LABS (IDXX US, Common Stock)</t>
  </si>
  <si>
    <t>IDXX US</t>
  </si>
  <si>
    <t>EQ00KlbX</t>
  </si>
  <si>
    <t>IDEXX LABORATORIES INC</t>
  </si>
  <si>
    <t>US75886F1075</t>
  </si>
  <si>
    <t>REGENERON PHARMS (REGN US, Common Stock)</t>
  </si>
  <si>
    <t>REGN US</t>
  </si>
  <si>
    <t>EQ00LTjX</t>
  </si>
  <si>
    <t>REGENERON PHARMACEUTICAL</t>
  </si>
  <si>
    <t>US4612021034</t>
  </si>
  <si>
    <t>INTUIT (INTU US, Common Stock)</t>
  </si>
  <si>
    <t>INTU US</t>
  </si>
  <si>
    <t>EQ00QmWX</t>
  </si>
  <si>
    <t>INTUIT INC</t>
  </si>
  <si>
    <t>US2435371073</t>
  </si>
  <si>
    <t>DECKERS OUTDOOR (DECK US, Common Stock)</t>
  </si>
  <si>
    <t>DECK US</t>
  </si>
  <si>
    <t>EQ00T2nX</t>
  </si>
  <si>
    <t>DECKERS OUTDOOR CORP</t>
  </si>
  <si>
    <t>US9113121068</t>
  </si>
  <si>
    <t>UPS (UPS US, Common Stock)</t>
  </si>
  <si>
    <t>UPS US</t>
  </si>
  <si>
    <t>EQ00Va3X</t>
  </si>
  <si>
    <t>UNITED PARCEL SERVICE OF AMERI</t>
  </si>
  <si>
    <t>US7595091023</t>
  </si>
  <si>
    <t>RELIANCE INC (RS US, Common Stock)</t>
  </si>
  <si>
    <t>RS US</t>
  </si>
  <si>
    <t>EQ00VnJX</t>
  </si>
  <si>
    <t>RELIANCE STEEL &amp; ALUMINUM CO</t>
  </si>
  <si>
    <t>US5398301094</t>
  </si>
  <si>
    <t>LOCKHEED (LMT US, Common Stock)</t>
  </si>
  <si>
    <t>LMT US</t>
  </si>
  <si>
    <t>EQ00XqoX</t>
  </si>
  <si>
    <t>LOCKHEED MARTIN CORPORATION</t>
  </si>
  <si>
    <t>US2567461080</t>
  </si>
  <si>
    <t>DOLLAR TREE (DLTR US, Common Stock)</t>
  </si>
  <si>
    <t>DLTR US</t>
  </si>
  <si>
    <t>EQ00YyyX</t>
  </si>
  <si>
    <t>DOLLAR TREE STORES INC</t>
  </si>
  <si>
    <t>US9297401088</t>
  </si>
  <si>
    <t>WESTINGHOUSE AIR (WAB US, Common Stock)</t>
  </si>
  <si>
    <t>WAB US</t>
  </si>
  <si>
    <t>EQ00aY2X</t>
  </si>
  <si>
    <t>WESTINGHOUSE AIR BRAKE</t>
  </si>
  <si>
    <t>BMG3223R1088</t>
  </si>
  <si>
    <t>EVEREST GROUP (EG US, Common Stock)</t>
  </si>
  <si>
    <t>EG US</t>
  </si>
  <si>
    <t>EQ00bnhX</t>
  </si>
  <si>
    <t>EVEREST REINSURANCE HLDG</t>
  </si>
  <si>
    <t>US74834L1008</t>
  </si>
  <si>
    <t>QUESTDIAGNOSTICS (DGX US, Common Stock)</t>
  </si>
  <si>
    <t>DGX US</t>
  </si>
  <si>
    <t>EQ00fzIX</t>
  </si>
  <si>
    <t>QUEST DIAGNOSTIC INC</t>
  </si>
  <si>
    <t>US1717793095</t>
  </si>
  <si>
    <t>CIENA (CIEN US, Common Stock)</t>
  </si>
  <si>
    <t>CIEN US</t>
  </si>
  <si>
    <t>EQ00gKXX</t>
  </si>
  <si>
    <t>CIENA CORP</t>
  </si>
  <si>
    <t>US0231351067</t>
  </si>
  <si>
    <t>AMAZON.COM (AMZN US, Common Stock)</t>
  </si>
  <si>
    <t>AMZN US</t>
  </si>
  <si>
    <t>EQ00gVHX</t>
  </si>
  <si>
    <t>AMAZON.COM INC</t>
  </si>
  <si>
    <t>US8740541094</t>
  </si>
  <si>
    <t>TAKE-TWO (TTWO US, Common Stock)</t>
  </si>
  <si>
    <t>TTWO US</t>
  </si>
  <si>
    <t>EQ00hSYX</t>
  </si>
  <si>
    <t>TAKE-TWO INTERACTIVE SOFTWARE INC</t>
  </si>
  <si>
    <t>US9113631090</t>
  </si>
  <si>
    <t>UNITED RENTALS (URI US, Common Stock)</t>
  </si>
  <si>
    <t>URI US</t>
  </si>
  <si>
    <t>EQ00iBYX</t>
  </si>
  <si>
    <t>UNITED RENTALS (NA) INC</t>
  </si>
  <si>
    <t>US2786421030</t>
  </si>
  <si>
    <t>EBAY (EBAY US, Common Stock)</t>
  </si>
  <si>
    <t>EBAY US</t>
  </si>
  <si>
    <t>EQ00k4nX</t>
  </si>
  <si>
    <t>EBAY INC</t>
  </si>
  <si>
    <t>US25179M1036</t>
  </si>
  <si>
    <t>DEVON ENERGY (DVN US, Common Stock)</t>
  </si>
  <si>
    <t>DVN US</t>
  </si>
  <si>
    <t>EQ00ltFX</t>
  </si>
  <si>
    <t>DEVON ENERGY CORPORATION</t>
  </si>
  <si>
    <t>US0367521038</t>
  </si>
  <si>
    <t>ELEVANCE HEALTH (ELV US, Common Stock)</t>
  </si>
  <si>
    <t>ELV US</t>
  </si>
  <si>
    <t>EQ00n77X</t>
  </si>
  <si>
    <t>ELEVANCE HEALTH INC</t>
  </si>
  <si>
    <t>US91307C1027</t>
  </si>
  <si>
    <t>UTD THERAPEUT (UTHR US, Common Stock)</t>
  </si>
  <si>
    <t>UTHR US</t>
  </si>
  <si>
    <t>EQ00nIIX</t>
  </si>
  <si>
    <t>UNITED THERAPEUTICS CORP</t>
  </si>
  <si>
    <t>US2333311072</t>
  </si>
  <si>
    <t>DTE ENERGY (DTE US, Common Stock)</t>
  </si>
  <si>
    <t>DTE US</t>
  </si>
  <si>
    <t>EQ00nJeX</t>
  </si>
  <si>
    <t>DTE CORP</t>
  </si>
  <si>
    <t>US8760301072</t>
  </si>
  <si>
    <t>TAPESTRY (TPR US, Common Stock)</t>
  </si>
  <si>
    <t>TPR US</t>
  </si>
  <si>
    <t>EQ00nrlX</t>
  </si>
  <si>
    <t>COACH INC</t>
  </si>
  <si>
    <t>US37940X1028</t>
  </si>
  <si>
    <t>GLOBAL PAYMENTS (GPN US, Common Stock)</t>
  </si>
  <si>
    <t>GPN US</t>
  </si>
  <si>
    <t>EQ00nxTX</t>
  </si>
  <si>
    <t>GLOBAL PAYMENTS INC</t>
  </si>
  <si>
    <t>US11133T1034</t>
  </si>
  <si>
    <t>BROADRIDGE (BR US, Common Stock)</t>
  </si>
  <si>
    <t>BR US</t>
  </si>
  <si>
    <t>EQ016S6X</t>
  </si>
  <si>
    <t>BROADRIDGE FINANCIAL SOLUTIONS INC</t>
  </si>
  <si>
    <t>US86800U3023</t>
  </si>
  <si>
    <t>SUPER MICRO COMP (SMCI US, Common Stock)</t>
  </si>
  <si>
    <t>SMCI US</t>
  </si>
  <si>
    <t>EQ01LLEX</t>
  </si>
  <si>
    <t>SUPER MICRO COMPUTER INC</t>
  </si>
  <si>
    <t>US7181721090</t>
  </si>
  <si>
    <t>PHILIP MORRIS (PM US, Common Stock)</t>
  </si>
  <si>
    <t>PM US</t>
  </si>
  <si>
    <t>EQ028N6X</t>
  </si>
  <si>
    <t>PHILIP MORRIS INTERNATIONAL INC.</t>
  </si>
  <si>
    <t>US0995021062</t>
  </si>
  <si>
    <t>BOOZ ALLEN (BAH US, Common Stock)</t>
  </si>
  <si>
    <t>BAH US</t>
  </si>
  <si>
    <t>EQ02nibX</t>
  </si>
  <si>
    <t>BOOZ ALLEN HAMILTON HOLDING CORP</t>
  </si>
  <si>
    <t>US14316J1088</t>
  </si>
  <si>
    <t>CARLYLE GROUP (CG US, Common Stock)</t>
  </si>
  <si>
    <t>CG US</t>
  </si>
  <si>
    <t>EQ032qUX</t>
  </si>
  <si>
    <t>CARLYLE GROUP/THE</t>
  </si>
  <si>
    <t>US30303M1027</t>
  </si>
  <si>
    <t>META PLATFORMS (META US, Common Stock)</t>
  </si>
  <si>
    <t>META US</t>
  </si>
  <si>
    <t>EQ0339GX</t>
  </si>
  <si>
    <t>META PLATFORMS INC</t>
  </si>
  <si>
    <t>US81762P1021</t>
  </si>
  <si>
    <t>SERVICENOW (NOW US, Common Stock)</t>
  </si>
  <si>
    <t>NOW US</t>
  </si>
  <si>
    <t>EQ0349gX</t>
  </si>
  <si>
    <t>SERVICE-NOW.COM</t>
  </si>
  <si>
    <t>NL0010545661</t>
  </si>
  <si>
    <t>CNH INDUSTRIAL (CNH US, Common Stock)</t>
  </si>
  <si>
    <t>CNH US</t>
  </si>
  <si>
    <t>EQ05hhRX</t>
  </si>
  <si>
    <t>CNH INDUSTRIAL NV</t>
  </si>
  <si>
    <t>US1746101054</t>
  </si>
  <si>
    <t>CITIZNS FNCL (CFG US, Common Stock)</t>
  </si>
  <si>
    <t>CFG US</t>
  </si>
  <si>
    <t>EQ06HrGX</t>
  </si>
  <si>
    <t>CITIZENS FINANCIAL GROUP INC</t>
  </si>
  <si>
    <t>IE00BFY8C754</t>
  </si>
  <si>
    <t>STERIS (STE US, Common Stock)</t>
  </si>
  <si>
    <t>STE US</t>
  </si>
  <si>
    <t>EQ07bEEX</t>
  </si>
  <si>
    <t>STERIS PLC</t>
  </si>
  <si>
    <t>US0494681010</t>
  </si>
  <si>
    <t>ATLASSIAN US (TEAM US, Common Stock)</t>
  </si>
  <si>
    <t>TEAM US</t>
  </si>
  <si>
    <t>EQ07mkWX</t>
  </si>
  <si>
    <t>Australia</t>
  </si>
  <si>
    <t>ATLASSIAN CORP</t>
  </si>
  <si>
    <t>US92840M1027</t>
  </si>
  <si>
    <t>VISTRA CORP (VST US, Common Stock)</t>
  </si>
  <si>
    <t>VST US</t>
  </si>
  <si>
    <t>EQ08S3AX</t>
  </si>
  <si>
    <t>TCEH CORP</t>
  </si>
  <si>
    <t>US1468691027</t>
  </si>
  <si>
    <t>CARVANA (CVNA US, Common Stock)</t>
  </si>
  <si>
    <t>CVNA US</t>
  </si>
  <si>
    <t>EQ08uxrX</t>
  </si>
  <si>
    <t>CARVANA CO/US</t>
  </si>
  <si>
    <t>Price Close</t>
  </si>
  <si>
    <t>Average Daily Volume - 30 Days</t>
  </si>
  <si>
    <t>Volatility - 250 days</t>
  </si>
  <si>
    <t>Volatility - 260 days</t>
  </si>
  <si>
    <t>Unable to collect data for the field 'TR.PriceClose' and some specific identifier(s).</t>
  </si>
  <si>
    <t>Unable to collect data for the field 'TR.AvgDailyVolume30D' and some specific identifier(s).</t>
  </si>
  <si>
    <t>Unable to collect data for the field 'TR.Volatility250D' and some specific identifier(s).</t>
  </si>
  <si>
    <t>Unable to collect data for the field 'TR.Volatility260D' and some specific identifier(s).</t>
  </si>
  <si>
    <t>S : Prix du sous-jacent (spot) Type : float Exemple : 100.0 Description : Cours actuel de l’action ou de l’indice.</t>
  </si>
  <si>
    <t># 2. K : Prix d’exercice (strike) Type : float Exemple : 100.0 Description : Niveau auquel tu as le droit d’acheter (call) ou vendre (put) à maturité.</t>
  </si>
  <si>
    <t># 3. T : Maturité (en années) Type : float Exemple : 0.5 (pour 6 mois), 1.0 (pour 1 an) Description : Temps restant jusqu’à l’échéance, exprimé en fraction d’année.</t>
  </si>
  <si>
    <t># 4. r : Taux sans risque (continu) Type : float Exemple : 0.02 (pour 2 %) Description : Taux d’intérêt sans risque annualisé, en continu (utilisé dans l’actualisation).</t>
  </si>
  <si>
    <t># 5. q : Taux de dividende (continu) Type : float Exemple : 0.01 (pour 1 %), ou 0.0 si aucun dividende Description : Rendement du dividende annualisé, en continu.</t>
  </si>
  <si>
    <t># 6. sigma : Volatilité (annualisée) Type : float Exemple : 0.20 (pour 20 %) Description : Volatilité du sous-jacent (implicite ou historique), annualisée.</t>
  </si>
  <si>
    <t># 7. opt_type : Type d’option Type : str, valeurs possibles : "call" ou "put" Exemple : "call" Description : Précise si tu veux le prix</t>
  </si>
  <si>
    <t>AVAIL(TR.DividendYield(SDate=0D),TR.DividendYield(SDate=0D-1AD),TR.DividendYield(SDate=0D-2AD),TR.DividendYield(SDate=0D-3AD))/*Dividend Yield*/</t>
  </si>
  <si>
    <t>AVG(TR.DividendYield(SDate=0D,EDate=0D-5AY,Frq=W))/*Dividend Yield 5 YR Avg*/</t>
  </si>
  <si>
    <t>AVG(TR.DividendYield(SDate=0D,EDate=0D-10AY,Frq=W))/*Dividend Yield 10 YR Avg*/</t>
  </si>
  <si>
    <t>TR.F.DivPaidCashTotCF</t>
  </si>
  <si>
    <t>TR.F.DistribForPrefShr</t>
  </si>
  <si>
    <t>TR.DPSMean</t>
  </si>
  <si>
    <t>TR.ANNUALIZEDDIVIDEND</t>
  </si>
  <si>
    <t>TR.F.DivToPolicyHold</t>
  </si>
  <si>
    <t>TR.F.ComprIncDivOnPrefStock</t>
  </si>
  <si>
    <t>TR.F.DPSSpecialIssue</t>
  </si>
  <si>
    <t>TR.F.DPSComGrossIssue</t>
  </si>
  <si>
    <t>TR.DPSSmartEst</t>
  </si>
  <si>
    <t>TR.F.PriorityDivIssue</t>
  </si>
  <si>
    <t>TR.F.IntrDivIncExpnNetFin</t>
  </si>
  <si>
    <t>TR.F.IntrDivIncFinTot</t>
  </si>
  <si>
    <t>DIVIDEND</t>
  </si>
  <si>
    <t>TR.F.DivYldComStockIssuePct</t>
  </si>
  <si>
    <t>TR.F.DivYldComStockGrossIssuePct</t>
  </si>
  <si>
    <t>TR.F.DivYldComStockIssueByPrdEndDatePct</t>
  </si>
  <si>
    <t>TR.F.DivYldComStockGrossIssueByPrdEndDatePct</t>
  </si>
  <si>
    <t>AVAIL(TR.DIVIDENDYIELD(SDATE=0D),TR.DIVIDENDYIELD(SDATE=0D-1AD),TR.DIVIDENDYIELD(SDATE=0D-2AD),TR.DIVIDENDYIELD(SDATE=0D-3AD))/*DIVIDEND YIELD*/</t>
  </si>
  <si>
    <t>AVG(TR.DIVIDENDYIELD(SDATE=0D,EDATE=0D-5AY,FRQ=W))/*DIVIDEND YIELD 5 YR AVG*/</t>
  </si>
  <si>
    <t>AVG(TR.DIVIDENDYIELD(SDATE=0D,EDATE=0D-10AY,FRQ=W))/*DIVIDEND YIELD 10 YR AVG*/</t>
  </si>
  <si>
    <t>Dividends Paid - Cash - Total - Cash Flow</t>
  </si>
  <si>
    <t>Distribution for Preferred Shares</t>
  </si>
  <si>
    <t>Dividend Per Share - Mean</t>
  </si>
  <si>
    <t>Annualized Dividend</t>
  </si>
  <si>
    <t>Dividends to Policy Holders</t>
  </si>
  <si>
    <t>Comprehensive Income - Dividend on Preferred Stock</t>
  </si>
  <si>
    <t>DPS - Special - Gross - Issue - By Announcement Date</t>
  </si>
  <si>
    <t>DPS - Common - Gross - Issue - By Announcement Date</t>
  </si>
  <si>
    <t>Dividend Per Share - SmartEstimate®</t>
  </si>
  <si>
    <t>Priority Dividends - Issue Specific</t>
  </si>
  <si>
    <t>Interest &amp; Dividend Income/(Expense) - Net - Finance</t>
  </si>
  <si>
    <t>Interest &amp; Dividend Income - Finance - Total</t>
  </si>
  <si>
    <t>Dividend</t>
  </si>
  <si>
    <t>Dividend Yield - Common - Net - Issue - %</t>
  </si>
  <si>
    <t>Dividend Yield - Common - Gross - Issue - %</t>
  </si>
  <si>
    <t>Dividend Yield - Common - Net - Issue - By Period End Date - %</t>
  </si>
  <si>
    <t>Dividend Yield - Common - Gross - Issue - By Period End Date - %</t>
  </si>
  <si>
    <t>Unable to collect data for the field 'TR.F.DivPaidCashTotCF' and some specific identifier(s).</t>
  </si>
  <si>
    <t>Unable to collect data for the field 'TR.F.DistribForPrefShr' and some specific identifier(s).</t>
  </si>
  <si>
    <t>Unable to collect data for the field 'TR.F.DivToPolicyHold' and some specific identifier(s).</t>
  </si>
  <si>
    <t>Unable to collect data for the field 'TR.F.ComprIncDivOnPrefStock' and some specific identifier(s).</t>
  </si>
  <si>
    <t>Unable to collect data for the field 'TR.F.DPSSpecialIssue' and some specific identifier(s).</t>
  </si>
  <si>
    <t>Unable to collect data for the field 'TR.F.DPSComGrossIssue' and some specific identifier(s).</t>
  </si>
  <si>
    <t>Unable to collect data for the field 'TR.F.PriorityDivIssue' and some specific identifier(s).</t>
  </si>
  <si>
    <t>Unable to collect data for the field 'TR.F.IntrDivIncExpnNetFin' and some specific identifier(s).</t>
  </si>
  <si>
    <t>Unable to collect data for the field 'TR.F.IntrDivIncFinTot' and some specific identifier(s).</t>
  </si>
  <si>
    <t>The record could not be found (Error code: 0)</t>
  </si>
  <si>
    <t>Unable to collect data for the field 'TR.F.DivYldComStockIssuePct' and some specific identifier(s).</t>
  </si>
  <si>
    <t>Unable to collect data for the field 'TR.F.DivYldComStockGrossIssuePct' and some specific identifier(s).</t>
  </si>
  <si>
    <t>Unable to collect data for the field 'TR.F.DivYldComStockIssueByPrdEndDatePct' and some specific identifier(s).</t>
  </si>
  <si>
    <t>Unable to collect data for the field 'TR.F.DivYldComStockGrossIssueByPrdEndDatePct' and some specific identifier(s).</t>
  </si>
  <si>
    <t>AuditId=235970189_133446_STD_F271EEE9-6F5F-4E8F-9EB2-44B82A8AE3E5</t>
  </si>
  <si>
    <t>AuditId=235970332_133446_STD_F271EEE9-6F5F-4E8F-9EB2-44B82A8AE3E5</t>
  </si>
  <si>
    <t>AuditId=247832_133446_ANA_20916F21-15AE-410E-B7A9-1961F01B9BD4</t>
  </si>
  <si>
    <t>AuditId=247421_133446_ANA_20916F21-15AE-410E-B7A9-1961F01B9BD4</t>
  </si>
  <si>
    <t>AuditId=297484566_19775_STD_3820D4EB-36FB-489A-BB97-F5A9A7AEAD56</t>
  </si>
  <si>
    <t>AuditId=297484682_19775_STD_3820D4EB-36FB-489A-BB97-F5A9A7AEAD56</t>
  </si>
  <si>
    <t>AuditId=383335_19775_ANA_02E328CC-6E3F-4389-8E11-32F53C8BE7EC</t>
  </si>
  <si>
    <t>AuditId=383349_19775_ANA_02E328CC-6E3F-4389-8E11-32F53C8BE7EC</t>
  </si>
  <si>
    <t>AuditId=383439_19775_ANA_26BD9B3E-8146-4952-A9C7-21E37AC1A90B</t>
  </si>
  <si>
    <t>AuditId=383443_19775_ANA_26BD9B3E-8146-4952-A9C7-21E37AC1A90B</t>
  </si>
  <si>
    <t>AuditId=297486533_19775_STD_71EB7D30-8C45-4D2A-9470-A04C418ACBA9</t>
  </si>
  <si>
    <t>AuditId=261953028_27602_STD_C724CA47-B4B6-4FB4-A09A-B5938A992717</t>
  </si>
  <si>
    <t>AuditId=261953152_27602_STD_C724CA47-B4B6-4FB4-A09A-B5938A992717</t>
  </si>
  <si>
    <t>AuditId=338820_27602_ANA_F70941D3-DE45-48A2-B8E0-0D1F9675D341</t>
  </si>
  <si>
    <t>AuditId=339216_27602_ANA_F70941D3-DE45-48A2-B8E0-0D1F9675D341</t>
  </si>
  <si>
    <t>AuditId=339211_27602_ANA_F70941D3-DE45-48A2-B8E0-0D1F9675D341</t>
  </si>
  <si>
    <t>AuditId=339210_27602_ANA_F70941D3-DE45-48A2-B8E0-0D1F9675D341</t>
  </si>
  <si>
    <t>AuditId=242087017_114492_STD_6EBCF9C1-6F13-432C-BBD0-914A2E281706</t>
  </si>
  <si>
    <t>AuditId=334922_114492_ANA_72B46BE2-D09D-4FA0-92C0-BA174582876D</t>
  </si>
  <si>
    <t>AuditId=334926_114492_ANA_72B46BE2-D09D-4FA0-92C0-BA174582876D</t>
  </si>
  <si>
    <t>AuditId=216006161_114888980_STD_24C3869B-2652-4F2A-ACC1-E8568517C007</t>
  </si>
  <si>
    <t>AuditId=216006374_114888980_STD_24C3869B-2652-4F2A-ACC1-E8568517C007</t>
  </si>
  <si>
    <t>AuditId=216075_114888980_ANA_EE9A86C1-BFE9-4B1C-B909-4742E48C9FD2</t>
  </si>
  <si>
    <t>AuditId=216123_114888980_ANA_EE9A86C1-BFE9-4B1C-B909-4742E48C9FD2</t>
  </si>
  <si>
    <t>AuditId=226031_114888980_ANA_AA5EA064-EA50-4FB6-9AF6-84651D4D73EB</t>
  </si>
  <si>
    <t>AuditId=226028_114888980_ANA_AA5EA064-EA50-4FB6-9AF6-84651D4D73EB</t>
  </si>
  <si>
    <t>AuditId=216006366_114888980_STD_24C3869B-2652-4F2A-ACC1-E8568517C007</t>
  </si>
  <si>
    <t>AuditId=216064_114888980_ANA_EE9A86C1-BFE9-4B1C-B909-4742E48C9FD2</t>
  </si>
  <si>
    <t>AuditId=216119_114888980_ANA_EE9A86C1-BFE9-4B1C-B909-4742E48C9FD2</t>
  </si>
  <si>
    <t>AuditId=226032_114888980_ANA_AA5EA064-EA50-4FB6-9AF6-84651D4D73EB</t>
  </si>
  <si>
    <t>AuditId=226025_114888980_ANA_AA5EA064-EA50-4FB6-9AF6-84651D4D73EB</t>
  </si>
  <si>
    <t>AuditId=216006370_114888980_STD_24C3869B-2652-4F2A-ACC1-E8568517C007</t>
  </si>
  <si>
    <t>AuditId=290405654_116770864_STD_1B71F801-186D-4C73-AE51-EFE7F24160DB</t>
  </si>
  <si>
    <t>AuditId=290405756_116770864_STD_1B71F801-186D-4C73-AE51-EFE7F24160DB</t>
  </si>
  <si>
    <t>AuditId=151048_116770864_ANA_374F216F-3C17-4115-9983-9913D3BE5091</t>
  </si>
  <si>
    <t>AuditId=151070_116770864_ANA_374F216F-3C17-4115-9983-9913D3BE5091</t>
  </si>
  <si>
    <t>AuditId=151123_116770864_ANA_374F216F-3C17-4115-9983-9913D3BE5091</t>
  </si>
  <si>
    <t>AuditId=151130_116770864_ANA_374F216F-3C17-4115-9983-9913D3BE5091</t>
  </si>
  <si>
    <t>AuditId=239701386_102739130_STD_F61558F7-6BCD-4542-8F42-A05D7225A622</t>
  </si>
  <si>
    <t>AuditId=239701525_102739130_STD_F61558F7-6BCD-4542-8F42-A05D7225A622</t>
  </si>
  <si>
    <t>AuditId=138985_102739130_ANA_48F2B97F-54F6-4D35-A63D-1FF5D49C485C</t>
  </si>
  <si>
    <t>AuditId=139048_102739130_ANA_48F2B97F-54F6-4D35-A63D-1FF5D49C485C</t>
  </si>
  <si>
    <t>AuditId=143421_102739130_ANA_4922DA38-068F-4EDC-853F-5F756A22EF5B</t>
  </si>
  <si>
    <t>AuditId=143422_102739130_ANA_4922DA38-068F-4EDC-853F-5F756A22EF5B</t>
  </si>
  <si>
    <t>AuditId=239745374_102739130_STD_374AC42B-669A-4D54-99F7-BB5D3532A6D2</t>
  </si>
  <si>
    <t>AuditId=239745372_102739130_STD_374AC42B-669A-4D54-99F7-BB5D3532A6D2</t>
  </si>
  <si>
    <t>AuditId=239765416_103324829_STD_1B4F0F65-7E59-4390-8C1F-3DB391A81502</t>
  </si>
  <si>
    <t>AuditId=160934_103324829_ANA_8604E691-0DAA-4114-BE3B-3867A7798A75</t>
  </si>
  <si>
    <t>AuditId=160964_103324829_ANA_8604E691-0DAA-4114-BE3B-3867A7798A75</t>
  </si>
  <si>
    <t>AuditId=166666_103324829_ANA_E5264DFD-C42C-4F5E-8FB5-B81AB5E5C878</t>
  </si>
  <si>
    <t>AuditId=166668_103324829_ANA_E5264DFD-C42C-4F5E-8FB5-B81AB5E5C878</t>
  </si>
  <si>
    <t>AuditId=239765421_103324829_STD_1B4F0F65-7E59-4390-8C1F-3DB391A81502</t>
  </si>
  <si>
    <t>AuditId=239765425_103324829_STD_1B4F0F65-7E59-4390-8C1F-3DB391A81502</t>
  </si>
  <si>
    <t>AuditId=239765424_103324829_STD_1B4F0F65-7E59-4390-8C1F-3DB391A81502</t>
  </si>
  <si>
    <t>AuditId=239765423_103324829_STD_1B4F0F65-7E59-4390-8C1F-3DB391A81502</t>
  </si>
  <si>
    <t>AuditId=239765427_103324829_STD_1B4F0F65-7E59-4390-8C1F-3DB391A81502</t>
  </si>
  <si>
    <t>AuditId=237890139_21528_STD_4BF26B41-6D89-4D4F-B39C-7F473ED11172</t>
  </si>
  <si>
    <t>AuditId=237890411_21528_STD_4BF26B41-6D89-4D4F-B39C-7F473ED11172</t>
  </si>
  <si>
    <t>AuditId=237890393_21528_STD_4BF26B41-6D89-4D4F-B39C-7F473ED11172</t>
  </si>
  <si>
    <t>AuditId=237890486_21528_STD_4BF26B41-6D89-4D4F-B39C-7F473ED11172</t>
  </si>
  <si>
    <t>AuditId=237890481_21528_STD_4BF26B41-6D89-4D4F-B39C-7F473ED11172</t>
  </si>
  <si>
    <t>AuditId=1027479_21528_ANA_83AC3FF6-48A8-4690-B46C-AD0EE599A941</t>
  </si>
  <si>
    <t>AuditId=1027774_21528_ANA_83AC3FF6-48A8-4690-B46C-AD0EE599A941</t>
  </si>
  <si>
    <t>AuditId=1044082_21528_ANA_0EE18F3A-E7F9-43DA-B6BC-08491147C798</t>
  </si>
  <si>
    <t>AuditId=1044083_21528_ANA_0EE18F3A-E7F9-43DA-B6BC-08491147C798</t>
  </si>
  <si>
    <t>AuditId=241900674_18231_STD_B15D84A9-9A0A-4DCC-990B-ED5B71D46207</t>
  </si>
  <si>
    <t>AuditId=241900798_18231_STD_B15D84A9-9A0A-4DCC-990B-ED5B71D46207</t>
  </si>
  <si>
    <t>AuditId=346329_18231_ANA_7D6E1258-31A3-4889-AC40-E8C073DD06F3</t>
  </si>
  <si>
    <t>AuditId=346338_18231_ANA_7D6E1258-31A3-4889-AC40-E8C073DD06F3</t>
  </si>
  <si>
    <t>AuditId=351225_18231_ANA_FA757548-08C1-4F37-8A61-92B3D82BDCBA</t>
  </si>
  <si>
    <t>AuditId=351226_18231_ANA_FA757548-08C1-4F37-8A61-92B3D82BDCBA</t>
  </si>
  <si>
    <t>AuditId=319663_20438_STD_CC5150A3-2BDA-4AA1-93FB-234247279405</t>
  </si>
  <si>
    <t>AuditId=343547_20438_ANA_C0A4C4C8-7B4F-4317-8313-30C5338A9D92</t>
  </si>
  <si>
    <t>AuditId=343271_20438_ANA_C0A4C4C8-7B4F-4317-8313-30C5338A9D92</t>
  </si>
  <si>
    <t>AuditId=345922_20438_ANA_5855BFB7-0D5A-4746-BE57-EB79A3A71A50</t>
  </si>
  <si>
    <t>AuditId=345913_20438_ANA_5855BFB7-0D5A-4746-BE57-EB79A3A71A50</t>
  </si>
  <si>
    <t>AuditId=319667_20438_STD_CC5150A3-2BDA-4AA1-93FB-234247279405</t>
  </si>
  <si>
    <t>AuditId=343546_20438_ANA_C0A4C4C8-7B4F-4317-8313-30C5338A9D92</t>
  </si>
  <si>
    <t>AuditId=343270_20438_ANA_C0A4C4C8-7B4F-4317-8313-30C5338A9D92</t>
  </si>
  <si>
    <t>AuditId=345924_20438_ANA_5855BFB7-0D5A-4746-BE57-EB79A3A71A50</t>
  </si>
  <si>
    <t>AuditId=345923_20438_ANA_5855BFB7-0D5A-4746-BE57-EB79A3A71A50</t>
  </si>
  <si>
    <t>Taux sans risque (Risk-Free Rate)</t>
  </si>
  <si>
    <r>
      <t>Définition</t>
    </r>
    <r>
      <rPr>
        <sz val="11"/>
        <rFont val="Segoe UI"/>
        <family val="2"/>
      </rPr>
      <t xml:space="preserve"> : C’est le rendement d’un actif considéré comme sans risque (souvent les obligations d’État à court terme).</t>
    </r>
  </si>
  <si>
    <r>
      <t>Caractère</t>
    </r>
    <r>
      <rPr>
        <sz val="11"/>
        <rFont val="Segoe UI"/>
        <family val="2"/>
      </rPr>
      <t xml:space="preserve"> :</t>
    </r>
  </si>
  <si>
    <r>
      <t xml:space="preserve">Il </t>
    </r>
    <r>
      <rPr>
        <b/>
        <sz val="11"/>
        <rFont val="Segoe UI"/>
        <family val="2"/>
      </rPr>
      <t>n’est pas spécifique à une action</t>
    </r>
    <r>
      <rPr>
        <sz val="11"/>
        <rFont val="Segoe UI"/>
        <family val="2"/>
      </rPr>
      <t>, mais dépend du marché et de la devise.</t>
    </r>
  </si>
  <si>
    <t>Exemple :</t>
  </si>
  <si>
    <t>Pour des options sur actions américaines → taux des Treasuries US.</t>
  </si>
  <si>
    <t>Pour des options sur actions européennes → taux des obligations d’État de la zone euro.</t>
  </si>
  <si>
    <r>
      <t>Impact</t>
    </r>
    <r>
      <rPr>
        <sz val="11"/>
        <rFont val="Segoe UI"/>
        <family val="2"/>
      </rPr>
      <t xml:space="preserve"> : Plus le taux sans risque est élevé, plus la valeur des options d’achat (call) augmente et celle des options de vente (put) diminue.</t>
    </r>
  </si>
  <si>
    <t>2. Taux de dividende (Dividend Yield)</t>
  </si>
  <si>
    <r>
      <t>Définition</t>
    </r>
    <r>
      <rPr>
        <sz val="11"/>
        <rFont val="Segoe UI"/>
        <family val="2"/>
      </rPr>
      <t xml:space="preserve"> : Rendement attendu des dividendes de l’action sous-jacente.</t>
    </r>
  </si>
  <si>
    <r>
      <t xml:space="preserve">Il </t>
    </r>
    <r>
      <rPr>
        <b/>
        <sz val="11"/>
        <rFont val="Segoe UI"/>
        <family val="2"/>
      </rPr>
      <t>est spécifique à chaque action</t>
    </r>
    <r>
      <rPr>
        <sz val="11"/>
        <rFont val="Segoe UI"/>
        <family val="2"/>
      </rPr>
      <t xml:space="preserve"> (ou indice si l’option porte sur un indice).</t>
    </r>
  </si>
  <si>
    <t>Une action qui verse 3 % de dividende → taux de dividende = 3 %.</t>
  </si>
  <si>
    <t>Une autre qui ne verse rien → taux = 0 %.</t>
  </si>
  <si>
    <r>
      <t>Impact</t>
    </r>
    <r>
      <rPr>
        <sz val="11"/>
        <rFont val="Segoe UI"/>
        <family val="2"/>
      </rPr>
      <t xml:space="preserve"> :</t>
    </r>
  </si>
  <si>
    <r>
      <t xml:space="preserve">Un dividende élevé </t>
    </r>
    <r>
      <rPr>
        <b/>
        <sz val="11"/>
        <rFont val="Segoe UI"/>
        <family val="2"/>
      </rPr>
      <t>diminue la valeur des calls</t>
    </r>
    <r>
      <rPr>
        <sz val="11"/>
        <rFont val="Segoe UI"/>
        <family val="2"/>
      </rPr>
      <t xml:space="preserve"> et </t>
    </r>
    <r>
      <rPr>
        <b/>
        <sz val="11"/>
        <rFont val="Segoe UI"/>
        <family val="2"/>
      </rPr>
      <t>augmente la valeur des puts</t>
    </r>
    <r>
      <rPr>
        <sz val="11"/>
        <rFont val="Segoe UI"/>
        <family val="2"/>
      </rPr>
      <t>, car le prix de l’action tend à baisser après détachement du dividende.</t>
    </r>
  </si>
  <si>
    <r>
      <t xml:space="preserve">✅ </t>
    </r>
    <r>
      <rPr>
        <b/>
        <sz val="11"/>
        <rFont val="Segoe UI"/>
        <family val="2"/>
      </rPr>
      <t>En résumé</t>
    </r>
    <r>
      <rPr>
        <sz val="11"/>
        <rFont val="Segoe UI"/>
        <family val="2"/>
      </rPr>
      <t xml:space="preserve"> :</t>
    </r>
  </si>
  <si>
    <r>
      <t>Taux sans risque</t>
    </r>
    <r>
      <rPr>
        <sz val="11"/>
        <rFont val="Segoe UI"/>
        <family val="2"/>
      </rPr>
      <t xml:space="preserve"> = paramètre global lié au marché et à la devise.</t>
    </r>
  </si>
  <si>
    <r>
      <t>Taux de dividende</t>
    </r>
    <r>
      <rPr>
        <sz val="11"/>
        <rFont val="Segoe UI"/>
        <family val="2"/>
      </rPr>
      <t xml:space="preserve"> = paramètre propre à l’action (ou à l’indice) sous-jacent.</t>
    </r>
  </si>
  <si>
    <t>Fixing Date</t>
  </si>
  <si>
    <t>Start Date</t>
  </si>
  <si>
    <t>End Date</t>
  </si>
  <si>
    <t>Nb Days</t>
  </si>
  <si>
    <t>Rate</t>
  </si>
  <si>
    <t>SOFR</t>
  </si>
  <si>
    <t>TICKER</t>
  </si>
  <si>
    <t>S</t>
  </si>
  <si>
    <t>K</t>
  </si>
  <si>
    <t>T</t>
  </si>
  <si>
    <t>r</t>
  </si>
  <si>
    <t>q</t>
  </si>
  <si>
    <t>sigma</t>
  </si>
  <si>
    <t>call</t>
  </si>
  <si>
    <t>Tyopt</t>
  </si>
  <si>
    <t>Bonjour Guillaume,</t>
  </si>
  <si>
    <r>
      <t>Pour récupérer les RIC des listed options, je vous suggère l’ APP « </t>
    </r>
    <r>
      <rPr>
        <i/>
        <sz val="11"/>
        <rFont val="Aptos"/>
        <family val="2"/>
      </rPr>
      <t>Options Watch</t>
    </r>
    <r>
      <rPr>
        <sz val="11"/>
        <rFont val="Aptos"/>
        <family val="2"/>
      </rPr>
      <t xml:space="preserve"> »  (cf shortcut = </t>
    </r>
    <r>
      <rPr>
        <b/>
        <sz val="11"/>
        <rFont val="Aptos"/>
        <family val="2"/>
      </rPr>
      <t>OPW</t>
    </r>
    <r>
      <rPr>
        <sz val="11"/>
        <rFont val="Aptos"/>
        <family val="2"/>
      </rPr>
      <t>) (Voir exemple ci-dessous)</t>
    </r>
  </si>
  <si>
    <r>
      <t xml:space="preserve">Vous avez accès à un pricer d’option (cf shortcut= </t>
    </r>
    <r>
      <rPr>
        <b/>
        <sz val="11"/>
        <rFont val="Aptos"/>
        <family val="2"/>
      </rPr>
      <t>OPR</t>
    </r>
    <r>
      <rPr>
        <sz val="11"/>
        <rFont val="Aptos"/>
        <family val="2"/>
      </rPr>
      <t>) (Voir exemple sur NVIDIA avec un focus sur les dividendes)</t>
    </r>
  </si>
  <si>
    <t>EU1YT=RR</t>
  </si>
  <si>
    <t>EU2YT=RR</t>
  </si>
  <si>
    <t>EU10YT=RR</t>
  </si>
  <si>
    <t>EU5YT=RR</t>
  </si>
  <si>
    <t>EU30YT=RR</t>
  </si>
  <si>
    <t>US1YT=RR</t>
  </si>
  <si>
    <t>US2YT=RR</t>
  </si>
  <si>
    <t>US5YT=RR</t>
  </si>
  <si>
    <t>US10YT=RR</t>
  </si>
  <si>
    <t>US30YT=RR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</si>
</sst>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###"/>
    <numFmt numFmtId="165" formatCode="0.0"/>
    <numFmt numFmtId="166" formatCode="0.000000"/>
  </numFmts>
  <fonts count="13" x14ac:knownFonts="1">
    <font>
      <sz val="10"/>
      <name val="Tahoma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</font>
    <font>
      <b/>
      <sz val="10"/>
      <name val="Arial"/>
    </font>
    <font>
      <b/>
      <sz val="11"/>
      <color theme="1"/>
      <name val="Aptos Narrow"/>
      <family val="2"/>
      <scheme val="minor"/>
    </font>
    <font>
      <sz val="10"/>
      <name val="Tahoma"/>
      <family val="2"/>
    </font>
    <font>
      <sz val="11"/>
      <name val="Segoe UI"/>
      <family val="2"/>
    </font>
    <font>
      <b/>
      <sz val="13.5"/>
      <name val="Segoe UI"/>
      <family val="2"/>
    </font>
    <font>
      <b/>
      <sz val="11"/>
      <name val="Segoe UI"/>
      <family val="2"/>
    </font>
    <font>
      <sz val="11"/>
      <name val="Aptos"/>
      <family val="2"/>
    </font>
    <font>
      <i/>
      <sz val="11"/>
      <name val="Aptos"/>
      <family val="2"/>
    </font>
    <font>
      <b/>
      <sz val="1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49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49" fontId="3" fillId="0" borderId="2" xfId="0" applyNumberFormat="1" applyFont="1" applyBorder="1"/>
    <xf numFmtId="49" fontId="3" fillId="0" borderId="3" xfId="0" applyNumberFormat="1" applyFont="1" applyBorder="1"/>
    <xf numFmtId="4" fontId="3" fillId="0" borderId="3" xfId="0" applyNumberFormat="1" applyFont="1" applyBorder="1"/>
    <xf numFmtId="164" fontId="3" fillId="0" borderId="3" xfId="0" applyNumberFormat="1" applyFont="1" applyBorder="1"/>
    <xf numFmtId="49" fontId="3" fillId="0" borderId="4" xfId="0" applyNumberFormat="1" applyFont="1" applyBorder="1"/>
    <xf numFmtId="4" fontId="3" fillId="0" borderId="2" xfId="0" applyNumberFormat="1" applyFont="1" applyBorder="1"/>
    <xf numFmtId="4" fontId="3" fillId="0" borderId="4" xfId="0" applyNumberFormat="1" applyFont="1" applyBorder="1"/>
    <xf numFmtId="0" fontId="0" fillId="0" borderId="0" xfId="0" quotePrefix="1"/>
    <xf numFmtId="0" fontId="4" fillId="0" borderId="0" xfId="0" applyFont="1"/>
    <xf numFmtId="49" fontId="3" fillId="0" borderId="1" xfId="0" quotePrefix="1" applyNumberFormat="1" applyFont="1" applyBorder="1"/>
    <xf numFmtId="165" fontId="3" fillId="0" borderId="1" xfId="0" applyNumberFormat="1" applyFont="1" applyBorder="1"/>
    <xf numFmtId="165" fontId="0" fillId="0" borderId="0" xfId="0" applyNumberFormat="1"/>
    <xf numFmtId="0" fontId="0" fillId="2" borderId="0" xfId="0" applyFill="1"/>
    <xf numFmtId="0" fontId="2" fillId="2" borderId="0" xfId="1" applyFill="1"/>
    <xf numFmtId="0" fontId="2" fillId="0" borderId="0" xfId="1"/>
    <xf numFmtId="0" fontId="2" fillId="3" borderId="0" xfId="1" applyFill="1"/>
    <xf numFmtId="0" fontId="2" fillId="4" borderId="0" xfId="1" applyFill="1"/>
    <xf numFmtId="3" fontId="0" fillId="0" borderId="0" xfId="0" applyNumberForma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3"/>
    </xf>
    <xf numFmtId="0" fontId="7" fillId="0" borderId="0" xfId="0" applyFont="1" applyAlignment="1">
      <alignment vertical="center"/>
    </xf>
    <xf numFmtId="14" fontId="2" fillId="0" borderId="0" xfId="1" applyNumberFormat="1"/>
    <xf numFmtId="14" fontId="5" fillId="5" borderId="0" xfId="1" applyNumberFormat="1" applyFont="1" applyFill="1"/>
    <xf numFmtId="166" fontId="2" fillId="0" borderId="0" xfId="1" applyNumberFormat="1"/>
    <xf numFmtId="0" fontId="5" fillId="2" borderId="0" xfId="1" applyFont="1" applyFill="1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horizontal="center"/>
    </xf>
    <xf numFmtId="0" fontId="10" fillId="0" borderId="0" xfId="0" applyFont="1" applyAlignment="1">
      <alignment vertical="center"/>
    </xf>
    <xf numFmtId="0" fontId="1" fillId="0" borderId="0" xfId="1" applyFont="1" applyAlignment="1">
      <alignment horizontal="center"/>
    </xf>
    <xf numFmtId="2" fontId="2" fillId="2" borderId="0" xfId="1" applyNumberFormat="1" applyFill="1"/>
  </cellXfs>
  <cellStyles count="2">
    <cellStyle name="Normal" xfId="0" builtinId="0"/>
    <cellStyle name="Normal 2" xfId="1" xr:uid="{96436994-7219-492D-8F5B-504AA795C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>
        <v>1.9330000000000001</v>
        <stp/>
        <stp>29</stp>
        <stp>413310203</stp>
        <tr r="E6" s="10"/>
      </tp>
      <tp>
        <v>1.931</v>
        <stp/>
        <stp>39</stp>
        <stp>413310203</stp>
        <tr r="E11" s="10"/>
      </tp>
      <tp>
        <v>1.931</v>
        <stp/>
        <stp>49</stp>
        <stp>413310203</stp>
        <tr r="E16" s="10"/>
      </tp>
      <tp t="s">
        <v>Updated at 11:58:00</v>
        <stp/>
        <stp>59</stp>
        <stp>413310203</stp>
        <tr r="C3" s="7"/>
      </tp>
      <tp>
        <v>1.931</v>
        <stp/>
        <stp>47</stp>
        <stp>413310203</stp>
        <tr r="E15" s="10"/>
      </tp>
      <tp>
        <v>1.931</v>
        <stp/>
        <stp>57</stp>
        <stp>413310203</stp>
        <tr r="E20" s="10"/>
      </tp>
      <tp>
        <v>1.9330000000000001</v>
        <stp/>
        <stp>26</stp>
        <stp>413310203</stp>
        <tr r="E5" s="10"/>
      </tp>
      <tp>
        <v>1.931</v>
        <stp/>
        <stp>36</stp>
        <stp>413310203</stp>
        <tr r="E10" s="10"/>
      </tp>
      <tp>
        <v>1.9330000000000001</v>
        <stp/>
        <stp>25</stp>
        <stp>413310203</stp>
        <tr r="E4" s="10"/>
      </tp>
      <tp>
        <v>1.931</v>
        <stp/>
        <stp>55</stp>
        <stp>413310203</stp>
        <tr r="E19" s="10"/>
      </tp>
      <tp>
        <v>1.931</v>
        <stp/>
        <stp>34</stp>
        <stp>413310203</stp>
        <tr r="E9" s="10"/>
      </tp>
      <tp>
        <v>1.931</v>
        <stp/>
        <stp>44</stp>
        <stp>413310203</stp>
        <tr r="E14" s="10"/>
      </tp>
      <tp>
        <v>1.9330000000000001</v>
        <stp/>
        <stp>23</stp>
        <stp>413310203</stp>
        <tr r="E3" s="10"/>
      </tp>
      <tp>
        <v>1.931</v>
        <stp/>
        <stp>33</stp>
        <stp>413310203</stp>
        <tr r="E8" s="10"/>
      </tp>
      <tp>
        <v>1.931</v>
        <stp/>
        <stp>53</stp>
        <stp>413310203</stp>
        <tr r="E18" s="10"/>
      </tp>
      <tp>
        <v>1.931</v>
        <stp/>
        <stp>42</stp>
        <stp>413310203</stp>
        <tr r="E13" s="10"/>
      </tp>
      <tp>
        <v>1.9319999999999999</v>
        <stp/>
        <stp>31</stp>
        <stp>413310203</stp>
        <tr r="E7" s="10"/>
      </tp>
      <tp>
        <v>1.9359999999999999</v>
        <stp/>
        <stp>11</stp>
        <stp>413310203</stp>
        <tr r="E2" s="10"/>
      </tp>
      <tp>
        <v>1.931</v>
        <stp/>
        <stp>41</stp>
        <stp>413310203</stp>
        <tr r="E12" s="10"/>
      </tp>
      <tp>
        <v>1.931</v>
        <stp/>
        <stp>51</stp>
        <stp>413310203</stp>
        <tr r="E17" s="10"/>
      </tp>
      <tp t="s">
        <v>Updated at 11:58:00</v>
        <stp/>
        <stp>60</stp>
        <stp>413310203</stp>
        <tr r="C1" s="5"/>
      </tp>
      <tp>
        <v>3.64</v>
        <stp/>
        <stp>152</stp>
        <stp>413310203</stp>
        <tr r="N18" s="10"/>
      </tp>
      <tp>
        <v>3.64</v>
        <stp/>
        <stp>142</stp>
        <stp>413310203</stp>
        <tr r="N8" s="10"/>
      </tp>
      <tp>
        <v>3.4754</v>
        <stp/>
        <stp>132</stp>
        <stp>413310203</stp>
        <tr r="W3" s="10"/>
      </tp>
      <tp>
        <v>3.64</v>
        <stp/>
        <stp>153</stp>
        <stp>413310203</stp>
        <tr r="N19" s="10"/>
      </tp>
      <tp>
        <v>3.64</v>
        <stp/>
        <stp>143</stp>
        <stp>413310203</stp>
        <tr r="N9" s="10"/>
      </tp>
      <tp>
        <v>3.7427000000000001</v>
        <stp/>
        <stp>133</stp>
        <stp>413310203</stp>
        <tr r="W4" s="10"/>
      </tp>
      <tp>
        <v>3.64</v>
        <stp/>
        <stp>150</stp>
        <stp>413310203</stp>
        <tr r="N16" s="10"/>
      </tp>
      <tp>
        <v>3.64</v>
        <stp/>
        <stp>140</stp>
        <stp>413310203</stp>
        <tr r="N6" s="10"/>
      </tp>
      <tp>
        <v>3.536</v>
        <stp/>
        <stp>130</stp>
        <stp>413310203</stp>
        <tr r="S6" s="10"/>
      </tp>
      <tp>
        <v>3.64</v>
        <stp/>
        <stp>151</stp>
        <stp>413310203</stp>
        <tr r="N17" s="10"/>
      </tp>
      <tp>
        <v>3.64</v>
        <stp/>
        <stp>141</stp>
        <stp>413310203</stp>
        <tr r="N7" s="10"/>
      </tp>
      <tp>
        <v>3.4613</v>
        <stp/>
        <stp>131</stp>
        <stp>413310203</stp>
        <tr r="W2" s="10"/>
      </tp>
      <tp>
        <v>3.64</v>
        <stp/>
        <stp>146</stp>
        <stp>413310203</stp>
        <tr r="N12" s="10"/>
      </tp>
      <tp>
        <v>3.75</v>
        <stp/>
        <stp>136</stp>
        <stp>413310203</stp>
        <tr r="N2" s="10"/>
      </tp>
      <tp>
        <v>1.9610000000000001</v>
        <stp/>
        <stp>126</stp>
        <stp>413310203</stp>
        <tr r="S2" s="10"/>
      </tp>
      <tp>
        <v>3.64</v>
        <stp/>
        <stp>147</stp>
        <stp>413310203</stp>
        <tr r="N13" s="10"/>
      </tp>
      <tp>
        <v>3.7</v>
        <stp/>
        <stp>137</stp>
        <stp>413310203</stp>
        <tr r="N3" s="10"/>
      </tp>
      <tp>
        <v>2.1280000000000001</v>
        <stp/>
        <stp>127</stp>
        <stp>413310203</stp>
        <tr r="S3" s="10"/>
      </tp>
      <tp>
        <v>3.64</v>
        <stp/>
        <stp>154</stp>
        <stp>413310203</stp>
        <tr r="N20" s="10"/>
      </tp>
      <tp>
        <v>3.64</v>
        <stp/>
        <stp>144</stp>
        <stp>413310203</stp>
        <tr r="N10" s="10"/>
      </tp>
      <tp>
        <v>4.1925999999999997</v>
        <stp/>
        <stp>134</stp>
        <stp>413310203</stp>
        <tr r="W5" s="10"/>
      </tp>
      <tp>
        <v>3.64</v>
        <stp/>
        <stp>145</stp>
        <stp>413310203</stp>
        <tr r="N11" s="10"/>
      </tp>
      <tp>
        <v>4.8701999999999996</v>
        <stp/>
        <stp>135</stp>
        <stp>413310203</stp>
        <tr r="W6" s="10"/>
      </tp>
      <tp>
        <v>3.64</v>
        <stp/>
        <stp>148</stp>
        <stp>413310203</stp>
        <tr r="N14" s="10"/>
      </tp>
      <tp>
        <v>3.66</v>
        <stp/>
        <stp>138</stp>
        <stp>413310203</stp>
        <tr r="N4" s="10"/>
      </tp>
      <tp>
        <v>2.4729999999999999</v>
        <stp/>
        <stp>128</stp>
        <stp>413310203</stp>
        <tr r="S4" s="10"/>
      </tp>
      <tp>
        <v>3.64</v>
        <stp/>
        <stp>149</stp>
        <stp>413310203</stp>
        <tr r="N15" s="10"/>
      </tp>
      <tp>
        <v>3.65</v>
        <stp/>
        <stp>139</stp>
        <stp>413310203</stp>
        <tr r="N5" s="10"/>
      </tp>
      <tp>
        <v>2.8969999999999998</v>
        <stp/>
        <stp>129</stp>
        <stp>413310203</stp>
        <tr r="S5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3.png@01DC8498.E4B69A60" TargetMode="External"/><Relationship Id="rId1" Type="http://schemas.openxmlformats.org/officeDocument/2006/relationships/image" Target="../media/image1.png"/><Relationship Id="rId4" Type="http://schemas.openxmlformats.org/officeDocument/2006/relationships/image" Target="cid:image002.png@01DC8499.8FAA2E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17</xdr:col>
      <xdr:colOff>419100</xdr:colOff>
      <xdr:row>40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5CE9FEA-5140-4265-D727-14899BEDD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373100" cy="608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28575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42444-3041-E787-1534-7EE62FCFD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2850"/>
          <a:ext cx="9172575" cy="780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E3AF-0EC4-44C4-A458-480EE995F213}">
  <sheetPr codeName="Feuil6"/>
  <dimension ref="A2:M51"/>
  <sheetViews>
    <sheetView workbookViewId="0">
      <selection activeCell="D19" sqref="D19"/>
    </sheetView>
  </sheetViews>
  <sheetFormatPr baseColWidth="10" defaultRowHeight="15" x14ac:dyDescent="0.25"/>
  <cols>
    <col min="1" max="16384" width="11.42578125" style="20"/>
  </cols>
  <sheetData>
    <row r="2" spans="1:13" x14ac:dyDescent="0.25">
      <c r="A2" s="19" t="s">
        <v>2793</v>
      </c>
      <c r="B2" s="19"/>
      <c r="C2" s="19"/>
      <c r="D2" s="19"/>
      <c r="E2" s="19"/>
      <c r="F2" s="19"/>
      <c r="G2" s="19"/>
      <c r="H2" s="19"/>
      <c r="I2" s="19"/>
      <c r="J2" s="19"/>
    </row>
    <row r="4" spans="1:13" x14ac:dyDescent="0.25">
      <c r="A4" s="21" t="s">
        <v>2794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6" spans="1:13" x14ac:dyDescent="0.25">
      <c r="A6" s="21" t="s">
        <v>2795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8" spans="1:13" x14ac:dyDescent="0.25">
      <c r="A8" s="22" t="s">
        <v>2796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10" spans="1:13" x14ac:dyDescent="0.25">
      <c r="A10" s="22" t="s">
        <v>2797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2" spans="1:13" x14ac:dyDescent="0.25">
      <c r="A12" s="19" t="s">
        <v>2798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4" spans="1:13" x14ac:dyDescent="0.25">
      <c r="A14" s="21" t="s">
        <v>2799</v>
      </c>
      <c r="B14" s="21"/>
      <c r="C14" s="21"/>
      <c r="D14" s="21"/>
      <c r="E14" s="21"/>
      <c r="F14" s="21"/>
      <c r="G14" s="21"/>
      <c r="H14" s="21"/>
      <c r="I14" s="21"/>
      <c r="J14" s="21"/>
    </row>
    <row r="23" spans="1:1" ht="21" x14ac:dyDescent="0.25">
      <c r="A23" s="25" t="s">
        <v>2935</v>
      </c>
    </row>
    <row r="24" spans="1:1" x14ac:dyDescent="0.25">
      <c r="A24" s="26"/>
    </row>
    <row r="25" spans="1:1" ht="16.5" x14ac:dyDescent="0.25">
      <c r="A25" s="27" t="s">
        <v>2936</v>
      </c>
    </row>
    <row r="26" spans="1:1" ht="16.5" x14ac:dyDescent="0.25">
      <c r="A26" s="27" t="s">
        <v>2937</v>
      </c>
    </row>
    <row r="27" spans="1:1" ht="16.5" x14ac:dyDescent="0.25">
      <c r="A27" s="28" t="s">
        <v>2938</v>
      </c>
    </row>
    <row r="28" spans="1:1" ht="16.5" x14ac:dyDescent="0.25">
      <c r="A28" s="28" t="s">
        <v>2939</v>
      </c>
    </row>
    <row r="29" spans="1:1" ht="16.5" x14ac:dyDescent="0.25">
      <c r="A29" s="29" t="s">
        <v>2940</v>
      </c>
    </row>
    <row r="30" spans="1:1" ht="16.5" x14ac:dyDescent="0.25">
      <c r="A30" s="29" t="s">
        <v>2941</v>
      </c>
    </row>
    <row r="31" spans="1:1" ht="16.5" x14ac:dyDescent="0.25">
      <c r="A31" s="27" t="s">
        <v>2942</v>
      </c>
    </row>
    <row r="32" spans="1:1" x14ac:dyDescent="0.25">
      <c r="A32" s="24"/>
    </row>
    <row r="33" spans="1:1" x14ac:dyDescent="0.25">
      <c r="A33"/>
    </row>
    <row r="34" spans="1:1" x14ac:dyDescent="0.25">
      <c r="A34" s="24"/>
    </row>
    <row r="35" spans="1:1" ht="21" x14ac:dyDescent="0.25">
      <c r="A35" s="25" t="s">
        <v>2943</v>
      </c>
    </row>
    <row r="36" spans="1:1" x14ac:dyDescent="0.25">
      <c r="A36" s="26"/>
    </row>
    <row r="37" spans="1:1" ht="16.5" x14ac:dyDescent="0.25">
      <c r="A37" s="27" t="s">
        <v>2944</v>
      </c>
    </row>
    <row r="38" spans="1:1" ht="16.5" x14ac:dyDescent="0.25">
      <c r="A38" s="27" t="s">
        <v>2937</v>
      </c>
    </row>
    <row r="39" spans="1:1" ht="16.5" x14ac:dyDescent="0.25">
      <c r="A39" s="28" t="s">
        <v>2945</v>
      </c>
    </row>
    <row r="40" spans="1:1" ht="16.5" x14ac:dyDescent="0.25">
      <c r="A40" s="28" t="s">
        <v>2939</v>
      </c>
    </row>
    <row r="41" spans="1:1" ht="16.5" x14ac:dyDescent="0.25">
      <c r="A41" s="29" t="s">
        <v>2946</v>
      </c>
    </row>
    <row r="42" spans="1:1" ht="16.5" x14ac:dyDescent="0.25">
      <c r="A42" s="29" t="s">
        <v>2947</v>
      </c>
    </row>
    <row r="43" spans="1:1" ht="16.5" x14ac:dyDescent="0.25">
      <c r="A43" s="27" t="s">
        <v>2948</v>
      </c>
    </row>
    <row r="44" spans="1:1" ht="16.5" x14ac:dyDescent="0.25">
      <c r="A44" s="28" t="s">
        <v>2949</v>
      </c>
    </row>
    <row r="45" spans="1:1" x14ac:dyDescent="0.25">
      <c r="A45" s="24"/>
    </row>
    <row r="46" spans="1:1" x14ac:dyDescent="0.25">
      <c r="A46"/>
    </row>
    <row r="47" spans="1:1" x14ac:dyDescent="0.25">
      <c r="A47" s="24"/>
    </row>
    <row r="48" spans="1:1" ht="16.5" x14ac:dyDescent="0.25">
      <c r="A48" s="30" t="s">
        <v>2950</v>
      </c>
    </row>
    <row r="49" spans="1:1" x14ac:dyDescent="0.25">
      <c r="A49" s="26"/>
    </row>
    <row r="50" spans="1:1" ht="16.5" x14ac:dyDescent="0.25">
      <c r="A50" s="27" t="s">
        <v>2951</v>
      </c>
    </row>
    <row r="51" spans="1:1" ht="16.5" x14ac:dyDescent="0.25">
      <c r="A51" s="27" t="s">
        <v>2952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U544"/>
  <sheetViews>
    <sheetView showGridLines="0" workbookViewId="0">
      <selection activeCell="F2" sqref="F2:F544"/>
    </sheetView>
  </sheetViews>
  <sheetFormatPr baseColWidth="10" defaultColWidth="9.140625" defaultRowHeight="12.75" x14ac:dyDescent="0.2"/>
  <cols>
    <col min="1" max="1" width="13.7109375" customWidth="1"/>
    <col min="2" max="2" width="41.7109375" customWidth="1"/>
    <col min="3" max="3" width="11.7109375" customWidth="1"/>
    <col min="4" max="4" width="14.7109375" customWidth="1"/>
    <col min="5" max="5" width="12.7109375" customWidth="1"/>
    <col min="6" max="7" width="6.7109375" customWidth="1"/>
    <col min="8" max="8" width="9.7109375" customWidth="1"/>
    <col min="9" max="9" width="19.7109375" customWidth="1"/>
    <col min="10" max="12" width="16.7109375" customWidth="1"/>
    <col min="13" max="13" width="15.7109375" customWidth="1"/>
    <col min="14" max="14" width="26.7109375" customWidth="1"/>
    <col min="15" max="15" width="12.7109375" customWidth="1"/>
    <col min="16" max="17" width="10.7109375" customWidth="1"/>
    <col min="18" max="18" width="9.7109375" customWidth="1"/>
    <col min="19" max="19" width="24.7109375" customWidth="1"/>
    <col min="20" max="20" width="43.7109375" customWidth="1"/>
    <col min="21" max="21" width="22.71093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x14ac:dyDescent="0.2">
      <c r="A2" s="3" t="s">
        <v>374</v>
      </c>
      <c r="B2" s="3" t="s">
        <v>375</v>
      </c>
      <c r="C2" s="4">
        <v>760.32471624499999</v>
      </c>
      <c r="D2" s="5">
        <v>7.6032472146894499</v>
      </c>
      <c r="E2" s="4">
        <v>4.0768081299999999</v>
      </c>
      <c r="F2" s="4">
        <v>186.5</v>
      </c>
      <c r="G2" s="4">
        <v>186.5</v>
      </c>
      <c r="H2" s="3" t="s">
        <v>376</v>
      </c>
      <c r="I2" s="3" t="s">
        <v>377</v>
      </c>
      <c r="J2" s="4"/>
      <c r="K2" s="4">
        <v>163088108.39130399</v>
      </c>
      <c r="L2" s="4">
        <v>185505233.23076901</v>
      </c>
      <c r="M2" s="4">
        <v>220530503.60956201</v>
      </c>
      <c r="N2" s="3" t="s">
        <v>184</v>
      </c>
      <c r="O2" s="3" t="s">
        <v>26</v>
      </c>
      <c r="P2" s="3" t="s">
        <v>377</v>
      </c>
      <c r="Q2" s="4">
        <v>4531950</v>
      </c>
      <c r="R2" s="3" t="s">
        <v>27</v>
      </c>
      <c r="S2" s="3"/>
      <c r="T2" s="3" t="s">
        <v>378</v>
      </c>
      <c r="U2" s="6"/>
    </row>
    <row r="3" spans="1:21" x14ac:dyDescent="0.2">
      <c r="A3" s="3" t="s">
        <v>606</v>
      </c>
      <c r="B3" s="3" t="s">
        <v>607</v>
      </c>
      <c r="C3" s="4">
        <v>676.8690026928</v>
      </c>
      <c r="D3" s="5">
        <v>6.7686900734334801</v>
      </c>
      <c r="E3" s="4">
        <v>2.4897704799999998</v>
      </c>
      <c r="F3" s="4">
        <v>271.86</v>
      </c>
      <c r="G3" s="4">
        <v>271.86</v>
      </c>
      <c r="H3" s="3" t="s">
        <v>608</v>
      </c>
      <c r="I3" s="3" t="s">
        <v>609</v>
      </c>
      <c r="J3" s="4"/>
      <c r="K3" s="4">
        <v>41072375.217391297</v>
      </c>
      <c r="L3" s="4">
        <v>45183905.707692303</v>
      </c>
      <c r="M3" s="4">
        <v>54119342.4581673</v>
      </c>
      <c r="N3" s="3" t="s">
        <v>184</v>
      </c>
      <c r="O3" s="3" t="s">
        <v>26</v>
      </c>
      <c r="P3" s="3" t="s">
        <v>609</v>
      </c>
      <c r="Q3" s="4">
        <v>4017099.3265800001</v>
      </c>
      <c r="R3" s="3" t="s">
        <v>27</v>
      </c>
      <c r="S3" s="3"/>
      <c r="T3" s="3" t="s">
        <v>610</v>
      </c>
      <c r="U3" s="6"/>
    </row>
    <row r="4" spans="1:21" x14ac:dyDescent="0.2">
      <c r="A4" s="3" t="s">
        <v>943</v>
      </c>
      <c r="B4" s="3" t="s">
        <v>944</v>
      </c>
      <c r="C4" s="4">
        <v>572.94866189940001</v>
      </c>
      <c r="D4" s="5">
        <v>5.7294866583594501</v>
      </c>
      <c r="E4" s="4">
        <v>1.1847083700000001</v>
      </c>
      <c r="F4" s="4">
        <v>483.62</v>
      </c>
      <c r="G4" s="4">
        <v>483.62</v>
      </c>
      <c r="H4" s="3" t="s">
        <v>945</v>
      </c>
      <c r="I4" s="3" t="s">
        <v>946</v>
      </c>
      <c r="J4" s="4"/>
      <c r="K4" s="4">
        <v>22215004.826087002</v>
      </c>
      <c r="L4" s="4">
        <v>22526377.1384615</v>
      </c>
      <c r="M4" s="4">
        <v>22158498.322709199</v>
      </c>
      <c r="N4" s="3" t="s">
        <v>64</v>
      </c>
      <c r="O4" s="3" t="s">
        <v>26</v>
      </c>
      <c r="P4" s="3" t="s">
        <v>946</v>
      </c>
      <c r="Q4" s="4">
        <v>3594446.4815111002</v>
      </c>
      <c r="R4" s="3" t="s">
        <v>27</v>
      </c>
      <c r="S4" s="3"/>
      <c r="T4" s="3" t="s">
        <v>947</v>
      </c>
      <c r="U4" s="6"/>
    </row>
    <row r="5" spans="1:21" x14ac:dyDescent="0.2">
      <c r="A5" s="3" t="s">
        <v>2669</v>
      </c>
      <c r="B5" s="3" t="s">
        <v>2670</v>
      </c>
      <c r="C5" s="4">
        <v>371.69543347080003</v>
      </c>
      <c r="D5" s="5">
        <v>3.7169543602459898</v>
      </c>
      <c r="E5" s="4">
        <v>1.6103259400000001</v>
      </c>
      <c r="F5" s="4">
        <v>230.82</v>
      </c>
      <c r="G5" s="4">
        <v>230.82</v>
      </c>
      <c r="H5" s="3" t="s">
        <v>2671</v>
      </c>
      <c r="I5" s="3" t="s">
        <v>2672</v>
      </c>
      <c r="J5" s="4"/>
      <c r="K5" s="4">
        <v>35141424.782608703</v>
      </c>
      <c r="L5" s="4">
        <v>45161637.600000001</v>
      </c>
      <c r="M5" s="4">
        <v>44363513.900398403</v>
      </c>
      <c r="N5" s="3" t="s">
        <v>64</v>
      </c>
      <c r="O5" s="3" t="s">
        <v>26</v>
      </c>
      <c r="P5" s="3" t="s">
        <v>2672</v>
      </c>
      <c r="Q5" s="4">
        <v>2467515.6596590201</v>
      </c>
      <c r="R5" s="3" t="s">
        <v>27</v>
      </c>
      <c r="S5" s="3"/>
      <c r="T5" s="3" t="s">
        <v>2673</v>
      </c>
      <c r="U5" s="6"/>
    </row>
    <row r="6" spans="1:21" x14ac:dyDescent="0.2">
      <c r="A6" s="3" t="s">
        <v>1476</v>
      </c>
      <c r="B6" s="3" t="s">
        <v>1477</v>
      </c>
      <c r="C6" s="4">
        <v>305.46214620000001</v>
      </c>
      <c r="D6" s="5">
        <v>3.0546214829873102</v>
      </c>
      <c r="E6" s="4">
        <v>0.97591740000000005</v>
      </c>
      <c r="F6" s="4">
        <v>313</v>
      </c>
      <c r="G6" s="4">
        <v>313</v>
      </c>
      <c r="H6" s="3" t="s">
        <v>1478</v>
      </c>
      <c r="I6" s="3" t="s">
        <v>1479</v>
      </c>
      <c r="J6" s="4"/>
      <c r="K6" s="4">
        <v>30618580.7391304</v>
      </c>
      <c r="L6" s="4">
        <v>35350575.292307697</v>
      </c>
      <c r="M6" s="4">
        <v>36185825.378486097</v>
      </c>
      <c r="N6" s="3" t="s">
        <v>64</v>
      </c>
      <c r="O6" s="3" t="s">
        <v>26</v>
      </c>
      <c r="P6" s="3" t="s">
        <v>1479</v>
      </c>
      <c r="Q6" s="4">
        <v>2084580</v>
      </c>
      <c r="R6" s="3" t="s">
        <v>27</v>
      </c>
      <c r="S6" s="3"/>
      <c r="T6" s="3" t="s">
        <v>1480</v>
      </c>
      <c r="U6" s="6"/>
    </row>
    <row r="7" spans="1:21" x14ac:dyDescent="0.2">
      <c r="A7" s="3" t="s">
        <v>494</v>
      </c>
      <c r="B7" s="3" t="s">
        <v>495</v>
      </c>
      <c r="C7" s="4">
        <v>260.49461884900001</v>
      </c>
      <c r="D7" s="5">
        <v>2.6049462063877402</v>
      </c>
      <c r="E7" s="4">
        <v>0.75265709000000003</v>
      </c>
      <c r="F7" s="4">
        <v>346.1</v>
      </c>
      <c r="G7" s="4">
        <v>346.1</v>
      </c>
      <c r="H7" s="3" t="s">
        <v>496</v>
      </c>
      <c r="I7" s="3" t="s">
        <v>497</v>
      </c>
      <c r="J7" s="4"/>
      <c r="K7" s="4">
        <v>38989100.695652202</v>
      </c>
      <c r="L7" s="4">
        <v>27935096.246153802</v>
      </c>
      <c r="M7" s="4">
        <v>26687758.390438199</v>
      </c>
      <c r="N7" s="3" t="s">
        <v>184</v>
      </c>
      <c r="O7" s="3" t="s">
        <v>26</v>
      </c>
      <c r="P7" s="3" t="s">
        <v>497</v>
      </c>
      <c r="Q7" s="4">
        <v>1640954.8618339</v>
      </c>
      <c r="R7" s="3" t="s">
        <v>27</v>
      </c>
      <c r="S7" s="3"/>
      <c r="T7" s="3" t="s">
        <v>498</v>
      </c>
      <c r="U7" s="6"/>
    </row>
    <row r="8" spans="1:21" x14ac:dyDescent="0.2">
      <c r="A8" s="3" t="s">
        <v>1840</v>
      </c>
      <c r="B8" s="3" t="s">
        <v>1841</v>
      </c>
      <c r="C8" s="4">
        <v>257.28192445799999</v>
      </c>
      <c r="D8" s="5">
        <v>2.5728192622570099</v>
      </c>
      <c r="E8" s="4">
        <v>0.81989140999999999</v>
      </c>
      <c r="F8" s="4">
        <v>313.8</v>
      </c>
      <c r="G8" s="4">
        <v>313.8</v>
      </c>
      <c r="H8" s="3" t="s">
        <v>1842</v>
      </c>
      <c r="I8" s="3" t="s">
        <v>1843</v>
      </c>
      <c r="J8" s="4"/>
      <c r="K8" s="4">
        <v>20071464.217391301</v>
      </c>
      <c r="L8" s="4">
        <v>22646986.215384599</v>
      </c>
      <c r="M8" s="4">
        <v>23513010.486055799</v>
      </c>
      <c r="N8" s="3" t="s">
        <v>64</v>
      </c>
      <c r="O8" s="3" t="s">
        <v>26</v>
      </c>
      <c r="P8" s="3" t="s">
        <v>1843</v>
      </c>
      <c r="Q8" s="4">
        <v>1696716.6</v>
      </c>
      <c r="R8" s="3" t="s">
        <v>27</v>
      </c>
      <c r="S8" s="3"/>
      <c r="T8" s="3" t="s">
        <v>1480</v>
      </c>
      <c r="U8" s="6"/>
    </row>
    <row r="9" spans="1:21" x14ac:dyDescent="0.2">
      <c r="A9" s="3" t="s">
        <v>2744</v>
      </c>
      <c r="B9" s="3" t="s">
        <v>2745</v>
      </c>
      <c r="C9" s="4">
        <v>240.29211383879999</v>
      </c>
      <c r="D9" s="5">
        <v>2.4029211548976899</v>
      </c>
      <c r="E9" s="4">
        <v>0.36402931999999999</v>
      </c>
      <c r="F9" s="4">
        <v>660.09</v>
      </c>
      <c r="G9" s="4">
        <v>660.09</v>
      </c>
      <c r="H9" s="3" t="s">
        <v>2746</v>
      </c>
      <c r="I9" s="3" t="s">
        <v>2747</v>
      </c>
      <c r="J9" s="4"/>
      <c r="K9" s="4">
        <v>15056495.086956499</v>
      </c>
      <c r="L9" s="4">
        <v>18147512.723076899</v>
      </c>
      <c r="M9" s="4">
        <v>15458062.645418299</v>
      </c>
      <c r="N9" s="3" t="s">
        <v>64</v>
      </c>
      <c r="O9" s="3" t="s">
        <v>26</v>
      </c>
      <c r="P9" s="3" t="s">
        <v>2747</v>
      </c>
      <c r="Q9" s="4">
        <v>1663775.06150373</v>
      </c>
      <c r="R9" s="3" t="s">
        <v>27</v>
      </c>
      <c r="S9" s="3"/>
      <c r="T9" s="3" t="s">
        <v>2748</v>
      </c>
      <c r="U9" s="6"/>
    </row>
    <row r="10" spans="1:21" x14ac:dyDescent="0.2">
      <c r="A10" s="3" t="s">
        <v>1790</v>
      </c>
      <c r="B10" s="3" t="s">
        <v>1791</v>
      </c>
      <c r="C10" s="4">
        <v>213.248746778</v>
      </c>
      <c r="D10" s="5">
        <v>2.13248748243163</v>
      </c>
      <c r="E10" s="4">
        <v>0.47418115</v>
      </c>
      <c r="F10" s="4">
        <v>449.72</v>
      </c>
      <c r="G10" s="4">
        <v>449.72</v>
      </c>
      <c r="H10" s="3" t="s">
        <v>1792</v>
      </c>
      <c r="I10" s="3" t="s">
        <v>1793</v>
      </c>
      <c r="J10" s="4"/>
      <c r="K10" s="4">
        <v>72704205.347826093</v>
      </c>
      <c r="L10" s="4">
        <v>82628173.599999994</v>
      </c>
      <c r="M10" s="4">
        <v>97651395.438246995</v>
      </c>
      <c r="N10" s="3" t="s">
        <v>825</v>
      </c>
      <c r="O10" s="3" t="s">
        <v>26</v>
      </c>
      <c r="P10" s="3" t="s">
        <v>1793</v>
      </c>
      <c r="Q10" s="4">
        <v>1495687.39578324</v>
      </c>
      <c r="R10" s="3" t="s">
        <v>27</v>
      </c>
      <c r="S10" s="3"/>
      <c r="T10" s="3" t="s">
        <v>1794</v>
      </c>
      <c r="U10" s="6"/>
    </row>
    <row r="11" spans="1:21" x14ac:dyDescent="0.2">
      <c r="A11" s="3" t="s">
        <v>1572</v>
      </c>
      <c r="B11" s="3" t="s">
        <v>1573</v>
      </c>
      <c r="C11" s="4">
        <v>148.64842505359999</v>
      </c>
      <c r="D11" s="5">
        <v>1.48648426074915</v>
      </c>
      <c r="E11" s="4">
        <v>0.46132588000000002</v>
      </c>
      <c r="F11" s="4">
        <v>322.22000000000003</v>
      </c>
      <c r="G11" s="4">
        <v>322.22000000000003</v>
      </c>
      <c r="H11" s="3" t="s">
        <v>1574</v>
      </c>
      <c r="I11" s="3" t="s">
        <v>1575</v>
      </c>
      <c r="J11" s="4"/>
      <c r="K11" s="4">
        <v>9388615.1739130393</v>
      </c>
      <c r="L11" s="4">
        <v>8662889.4769230802</v>
      </c>
      <c r="M11" s="4">
        <v>9341214.7649402395</v>
      </c>
      <c r="N11" s="3" t="s">
        <v>58</v>
      </c>
      <c r="O11" s="3" t="s">
        <v>26</v>
      </c>
      <c r="P11" s="3" t="s">
        <v>1575</v>
      </c>
      <c r="Q11" s="4">
        <v>886025.68683588004</v>
      </c>
      <c r="R11" s="3" t="s">
        <v>27</v>
      </c>
      <c r="S11" s="3"/>
      <c r="T11" s="3" t="s">
        <v>1576</v>
      </c>
      <c r="U11" s="6"/>
    </row>
    <row r="12" spans="1:21" x14ac:dyDescent="0.2">
      <c r="A12" s="3" t="s">
        <v>2214</v>
      </c>
      <c r="B12" s="3" t="s">
        <v>2215</v>
      </c>
      <c r="C12" s="4">
        <v>145.04837745200001</v>
      </c>
      <c r="D12" s="5">
        <v>1.4504837844858001</v>
      </c>
      <c r="E12" s="4">
        <v>0.1349689</v>
      </c>
      <c r="F12" s="4">
        <v>1074.68</v>
      </c>
      <c r="G12" s="4">
        <v>1074.68</v>
      </c>
      <c r="H12" s="3" t="s">
        <v>2216</v>
      </c>
      <c r="I12" s="3" t="s">
        <v>2217</v>
      </c>
      <c r="J12" s="4"/>
      <c r="K12" s="4">
        <v>2983174.5217391299</v>
      </c>
      <c r="L12" s="4">
        <v>3657666.13846154</v>
      </c>
      <c r="M12" s="4">
        <v>3963477.1235059798</v>
      </c>
      <c r="N12" s="3" t="s">
        <v>39</v>
      </c>
      <c r="O12" s="3" t="s">
        <v>26</v>
      </c>
      <c r="P12" s="3" t="s">
        <v>2217</v>
      </c>
      <c r="Q12" s="4">
        <v>1015985.01597276</v>
      </c>
      <c r="R12" s="3" t="s">
        <v>27</v>
      </c>
      <c r="S12" s="3"/>
      <c r="T12" s="3" t="s">
        <v>2218</v>
      </c>
      <c r="U12" s="6"/>
    </row>
    <row r="13" spans="1:21" x14ac:dyDescent="0.2">
      <c r="A13" s="3" t="s">
        <v>2174</v>
      </c>
      <c r="B13" s="3" t="s">
        <v>2175</v>
      </c>
      <c r="C13" s="4">
        <v>116.252107866</v>
      </c>
      <c r="D13" s="5">
        <v>1.1625210866473099</v>
      </c>
      <c r="E13" s="4">
        <v>0.23127844</v>
      </c>
      <c r="F13" s="4">
        <v>502.65</v>
      </c>
      <c r="G13" s="4">
        <v>502.65</v>
      </c>
      <c r="H13" s="3" t="s">
        <v>2176</v>
      </c>
      <c r="I13" s="3" t="s">
        <v>2177</v>
      </c>
      <c r="J13" s="4"/>
      <c r="K13" s="4">
        <v>4275433.7826087</v>
      </c>
      <c r="L13" s="4">
        <v>4658127.9538461501</v>
      </c>
      <c r="M13" s="4">
        <v>4757754.66135458</v>
      </c>
      <c r="N13" s="3" t="s">
        <v>360</v>
      </c>
      <c r="O13" s="3" t="s">
        <v>26</v>
      </c>
      <c r="P13" s="3" t="s">
        <v>2177</v>
      </c>
      <c r="Q13" s="4">
        <v>690048.04286835005</v>
      </c>
      <c r="R13" s="3" t="s">
        <v>27</v>
      </c>
      <c r="S13" s="3"/>
      <c r="T13" s="3" t="s">
        <v>2178</v>
      </c>
      <c r="U13" s="6"/>
    </row>
    <row r="14" spans="1:21" x14ac:dyDescent="0.2">
      <c r="A14" s="3" t="s">
        <v>720</v>
      </c>
      <c r="B14" s="3" t="s">
        <v>721</v>
      </c>
      <c r="C14" s="4">
        <v>99.948060816700007</v>
      </c>
      <c r="D14" s="5">
        <v>0.99948061503410701</v>
      </c>
      <c r="E14" s="4">
        <v>0.28498776999999997</v>
      </c>
      <c r="F14" s="4">
        <v>350.71</v>
      </c>
      <c r="G14" s="4">
        <v>350.71</v>
      </c>
      <c r="H14" s="3" t="s">
        <v>722</v>
      </c>
      <c r="I14" s="3" t="s">
        <v>723</v>
      </c>
      <c r="J14" s="4"/>
      <c r="K14" s="4">
        <v>6264039.4782608701</v>
      </c>
      <c r="L14" s="4">
        <v>6100693.8769230796</v>
      </c>
      <c r="M14" s="4">
        <v>6385955.4621513896</v>
      </c>
      <c r="N14" s="3" t="s">
        <v>58</v>
      </c>
      <c r="O14" s="3" t="s">
        <v>26</v>
      </c>
      <c r="P14" s="3" t="s">
        <v>723</v>
      </c>
      <c r="Q14" s="4">
        <v>670640.83291404997</v>
      </c>
      <c r="R14" s="3" t="s">
        <v>27</v>
      </c>
      <c r="S14" s="3"/>
      <c r="T14" s="3" t="s">
        <v>724</v>
      </c>
      <c r="U14" s="6"/>
    </row>
    <row r="15" spans="1:21" x14ac:dyDescent="0.2">
      <c r="A15" s="3" t="s">
        <v>1904</v>
      </c>
      <c r="B15" s="3" t="s">
        <v>1905</v>
      </c>
      <c r="C15" s="4">
        <v>86.072517113000004</v>
      </c>
      <c r="D15" s="5">
        <v>0.86072517704376394</v>
      </c>
      <c r="E15" s="4">
        <v>0.71524445000000003</v>
      </c>
      <c r="F15" s="4">
        <v>120.34</v>
      </c>
      <c r="G15" s="4">
        <v>120.34</v>
      </c>
      <c r="H15" s="3" t="s">
        <v>1906</v>
      </c>
      <c r="I15" s="3" t="s">
        <v>1907</v>
      </c>
      <c r="J15" s="4"/>
      <c r="K15" s="4">
        <v>15302676.826087</v>
      </c>
      <c r="L15" s="4">
        <v>14320812.846153799</v>
      </c>
      <c r="M15" s="4">
        <v>16040275.063744999</v>
      </c>
      <c r="N15" s="3" t="s">
        <v>242</v>
      </c>
      <c r="O15" s="3" t="s">
        <v>26</v>
      </c>
      <c r="P15" s="3" t="s">
        <v>1907</v>
      </c>
      <c r="Q15" s="4">
        <v>507493.70998876001</v>
      </c>
      <c r="R15" s="3" t="s">
        <v>27</v>
      </c>
      <c r="S15" s="3"/>
      <c r="T15" s="3" t="s">
        <v>1908</v>
      </c>
      <c r="U15" s="6"/>
    </row>
    <row r="16" spans="1:21" x14ac:dyDescent="0.2">
      <c r="A16" s="3" t="s">
        <v>2204</v>
      </c>
      <c r="B16" s="3" t="s">
        <v>2205</v>
      </c>
      <c r="C16" s="4">
        <v>83.617470773500003</v>
      </c>
      <c r="D16" s="5">
        <v>0.83617471348008598</v>
      </c>
      <c r="E16" s="4">
        <v>0.40404673000000002</v>
      </c>
      <c r="F16" s="4">
        <v>206.95</v>
      </c>
      <c r="G16" s="4">
        <v>206.95</v>
      </c>
      <c r="H16" s="3" t="s">
        <v>2206</v>
      </c>
      <c r="I16" s="3" t="s">
        <v>2207</v>
      </c>
      <c r="J16" s="4"/>
      <c r="K16" s="4">
        <v>7913375.4347826103</v>
      </c>
      <c r="L16" s="4">
        <v>8573191.3230769206</v>
      </c>
      <c r="M16" s="4">
        <v>8822849.7211155407</v>
      </c>
      <c r="N16" s="3" t="s">
        <v>39</v>
      </c>
      <c r="O16" s="3" t="s">
        <v>26</v>
      </c>
      <c r="P16" s="3" t="s">
        <v>2207</v>
      </c>
      <c r="Q16" s="4">
        <v>498603.62135889998</v>
      </c>
      <c r="R16" s="3" t="s">
        <v>27</v>
      </c>
      <c r="S16" s="3"/>
      <c r="T16" s="3" t="s">
        <v>2208</v>
      </c>
      <c r="U16" s="6"/>
    </row>
    <row r="17" spans="1:21" x14ac:dyDescent="0.2">
      <c r="A17" s="3" t="s">
        <v>1954</v>
      </c>
      <c r="B17" s="3" t="s">
        <v>1955</v>
      </c>
      <c r="C17" s="4">
        <v>81.962371727600001</v>
      </c>
      <c r="D17" s="5">
        <v>0.81962372290736896</v>
      </c>
      <c r="E17" s="4">
        <v>0.73568235999999998</v>
      </c>
      <c r="F17" s="4">
        <v>111.41</v>
      </c>
      <c r="G17" s="4">
        <v>111.41</v>
      </c>
      <c r="H17" s="3" t="s">
        <v>1956</v>
      </c>
      <c r="I17" s="3" t="s">
        <v>1957</v>
      </c>
      <c r="J17" s="4"/>
      <c r="K17" s="4">
        <v>19685220.956521701</v>
      </c>
      <c r="L17" s="4">
        <v>18415571.1846154</v>
      </c>
      <c r="M17" s="4">
        <v>18648309.486055799</v>
      </c>
      <c r="N17" s="3" t="s">
        <v>115</v>
      </c>
      <c r="O17" s="3" t="s">
        <v>26</v>
      </c>
      <c r="P17" s="3" t="s">
        <v>1957</v>
      </c>
      <c r="Q17" s="4">
        <v>887956.30145924003</v>
      </c>
      <c r="R17" s="3" t="s">
        <v>27</v>
      </c>
      <c r="S17" s="3"/>
      <c r="T17" s="3" t="s">
        <v>1958</v>
      </c>
      <c r="U17" s="6"/>
    </row>
    <row r="18" spans="1:21" x14ac:dyDescent="0.2">
      <c r="A18" s="3" t="s">
        <v>2144</v>
      </c>
      <c r="B18" s="3" t="s">
        <v>2145</v>
      </c>
      <c r="C18" s="4">
        <v>81.640863744000001</v>
      </c>
      <c r="D18" s="5">
        <v>0.81640864304927896</v>
      </c>
      <c r="E18" s="4">
        <v>0.14300879999999999</v>
      </c>
      <c r="F18" s="4">
        <v>570.88</v>
      </c>
      <c r="G18" s="4">
        <v>570.88</v>
      </c>
      <c r="H18" s="3" t="s">
        <v>2146</v>
      </c>
      <c r="I18" s="3" t="s">
        <v>2147</v>
      </c>
      <c r="J18" s="4"/>
      <c r="K18" s="4">
        <v>2521403.0434782598</v>
      </c>
      <c r="L18" s="4">
        <v>2678581.8307692301</v>
      </c>
      <c r="M18" s="4">
        <v>2754441.52589641</v>
      </c>
      <c r="N18" s="3" t="s">
        <v>58</v>
      </c>
      <c r="O18" s="3" t="s">
        <v>26</v>
      </c>
      <c r="P18" s="3" t="s">
        <v>2147</v>
      </c>
      <c r="Q18" s="4">
        <v>512647.86970624002</v>
      </c>
      <c r="R18" s="3" t="s">
        <v>27</v>
      </c>
      <c r="S18" s="3"/>
      <c r="T18" s="3" t="s">
        <v>2148</v>
      </c>
      <c r="U18" s="6"/>
    </row>
    <row r="19" spans="1:21" x14ac:dyDescent="0.2">
      <c r="A19" s="3" t="s">
        <v>71</v>
      </c>
      <c r="B19" s="3" t="s">
        <v>72</v>
      </c>
      <c r="C19" s="4">
        <v>67.862859659999998</v>
      </c>
      <c r="D19" s="5">
        <v>0.67862860126263702</v>
      </c>
      <c r="E19" s="4">
        <v>0.38178824</v>
      </c>
      <c r="F19" s="4">
        <v>177.75</v>
      </c>
      <c r="G19" s="4">
        <v>177.75</v>
      </c>
      <c r="H19" s="3" t="s">
        <v>73</v>
      </c>
      <c r="I19" s="3" t="s">
        <v>74</v>
      </c>
      <c r="J19" s="4"/>
      <c r="K19" s="4">
        <v>33737617.565217398</v>
      </c>
      <c r="L19" s="4">
        <v>47481374.369230799</v>
      </c>
      <c r="M19" s="4">
        <v>77376154.633466095</v>
      </c>
      <c r="N19" s="3" t="s">
        <v>64</v>
      </c>
      <c r="O19" s="3" t="s">
        <v>26</v>
      </c>
      <c r="P19" s="3" t="s">
        <v>74</v>
      </c>
      <c r="Q19" s="4">
        <v>423477.17032949999</v>
      </c>
      <c r="R19" s="3" t="s">
        <v>27</v>
      </c>
      <c r="S19" s="3"/>
      <c r="T19" s="3" t="s">
        <v>75</v>
      </c>
      <c r="U19" s="6"/>
    </row>
    <row r="20" spans="1:21" x14ac:dyDescent="0.2">
      <c r="A20" s="3" t="s">
        <v>2084</v>
      </c>
      <c r="B20" s="3" t="s">
        <v>2085</v>
      </c>
      <c r="C20" s="4">
        <v>67.718785442300003</v>
      </c>
      <c r="D20" s="5">
        <v>0.67718785907573797</v>
      </c>
      <c r="E20" s="4">
        <v>0.29637527000000002</v>
      </c>
      <c r="F20" s="4">
        <v>228.49</v>
      </c>
      <c r="G20" s="4">
        <v>228.49</v>
      </c>
      <c r="H20" s="3" t="s">
        <v>2086</v>
      </c>
      <c r="I20" s="3" t="s">
        <v>2087</v>
      </c>
      <c r="J20" s="4"/>
      <c r="K20" s="4">
        <v>4986030.6521739103</v>
      </c>
      <c r="L20" s="4">
        <v>5821381.8923076903</v>
      </c>
      <c r="M20" s="4">
        <v>6270286.0956175299</v>
      </c>
      <c r="N20" s="3" t="s">
        <v>39</v>
      </c>
      <c r="O20" s="3" t="s">
        <v>26</v>
      </c>
      <c r="P20" s="3" t="s">
        <v>2087</v>
      </c>
      <c r="Q20" s="4">
        <v>403829.71456568001</v>
      </c>
      <c r="R20" s="3" t="s">
        <v>27</v>
      </c>
      <c r="S20" s="3"/>
      <c r="T20" s="3" t="s">
        <v>2088</v>
      </c>
      <c r="U20" s="6"/>
    </row>
    <row r="21" spans="1:21" x14ac:dyDescent="0.2">
      <c r="A21" s="3" t="s">
        <v>2044</v>
      </c>
      <c r="B21" s="3" t="s">
        <v>2045</v>
      </c>
      <c r="C21" s="4">
        <v>66.8413567968</v>
      </c>
      <c r="D21" s="5">
        <v>0.66841357256045297</v>
      </c>
      <c r="E21" s="4">
        <v>0.71289842999999997</v>
      </c>
      <c r="F21" s="4">
        <v>93.76</v>
      </c>
      <c r="G21" s="4">
        <v>93.76</v>
      </c>
      <c r="H21" s="3" t="s">
        <v>2046</v>
      </c>
      <c r="I21" s="3" t="s">
        <v>2047</v>
      </c>
      <c r="J21" s="4"/>
      <c r="K21" s="4">
        <v>45074982.608695596</v>
      </c>
      <c r="L21" s="4">
        <v>22903573.569230799</v>
      </c>
      <c r="M21" s="4">
        <v>8852863.2788844593</v>
      </c>
      <c r="N21" s="3" t="s">
        <v>64</v>
      </c>
      <c r="O21" s="3" t="s">
        <v>26</v>
      </c>
      <c r="P21" s="3" t="s">
        <v>2047</v>
      </c>
      <c r="Q21" s="4">
        <v>428435.85495040001</v>
      </c>
      <c r="R21" s="3" t="s">
        <v>27</v>
      </c>
      <c r="S21" s="3"/>
      <c r="T21" s="3" t="s">
        <v>2048</v>
      </c>
      <c r="U21" s="6"/>
    </row>
    <row r="22" spans="1:21" x14ac:dyDescent="0.2">
      <c r="A22" s="3" t="s">
        <v>883</v>
      </c>
      <c r="B22" s="3" t="s">
        <v>884</v>
      </c>
      <c r="C22" s="4">
        <v>64.929124700000003</v>
      </c>
      <c r="D22" s="5">
        <v>0.64929125146107003</v>
      </c>
      <c r="E22" s="4">
        <v>1.18052954</v>
      </c>
      <c r="F22" s="4">
        <v>55</v>
      </c>
      <c r="G22" s="4">
        <v>55</v>
      </c>
      <c r="H22" s="3" t="s">
        <v>885</v>
      </c>
      <c r="I22" s="3" t="s">
        <v>886</v>
      </c>
      <c r="J22" s="4"/>
      <c r="K22" s="4">
        <v>35579040.304347798</v>
      </c>
      <c r="L22" s="4">
        <v>35452917.4923077</v>
      </c>
      <c r="M22" s="4">
        <v>39696537.764940202</v>
      </c>
      <c r="N22" s="3" t="s">
        <v>58</v>
      </c>
      <c r="O22" s="3" t="s">
        <v>26</v>
      </c>
      <c r="P22" s="3" t="s">
        <v>886</v>
      </c>
      <c r="Q22" s="4">
        <v>401637.25524999999</v>
      </c>
      <c r="R22" s="3" t="s">
        <v>27</v>
      </c>
      <c r="S22" s="3"/>
      <c r="T22" s="3" t="s">
        <v>887</v>
      </c>
      <c r="U22" s="6"/>
    </row>
    <row r="23" spans="1:21" x14ac:dyDescent="0.2">
      <c r="A23" s="3" t="s">
        <v>2599</v>
      </c>
      <c r="B23" s="3" t="s">
        <v>2600</v>
      </c>
      <c r="C23" s="4">
        <v>64.116807160799993</v>
      </c>
      <c r="D23" s="5">
        <v>0.64116807601325798</v>
      </c>
      <c r="E23" s="4">
        <v>7.4352119999999994E-2</v>
      </c>
      <c r="F23" s="4">
        <v>862.34</v>
      </c>
      <c r="G23" s="4">
        <v>862.34</v>
      </c>
      <c r="H23" s="3" t="s">
        <v>2601</v>
      </c>
      <c r="I23" s="3" t="s">
        <v>2602</v>
      </c>
      <c r="J23" s="4"/>
      <c r="K23" s="4">
        <v>2819252.2173913</v>
      </c>
      <c r="L23" s="4">
        <v>2595137.8307692301</v>
      </c>
      <c r="M23" s="4">
        <v>2328796.8525896398</v>
      </c>
      <c r="N23" s="3" t="s">
        <v>115</v>
      </c>
      <c r="O23" s="3" t="s">
        <v>26</v>
      </c>
      <c r="P23" s="3" t="s">
        <v>2602</v>
      </c>
      <c r="Q23" s="4">
        <v>382766.34788174002</v>
      </c>
      <c r="R23" s="3" t="s">
        <v>27</v>
      </c>
      <c r="S23" s="3"/>
      <c r="T23" s="3" t="s">
        <v>2603</v>
      </c>
      <c r="U23" s="6"/>
    </row>
    <row r="24" spans="1:21" x14ac:dyDescent="0.2">
      <c r="A24" s="3" t="s">
        <v>1537</v>
      </c>
      <c r="B24" s="3" t="s">
        <v>1538</v>
      </c>
      <c r="C24" s="4">
        <v>58.308120346400003</v>
      </c>
      <c r="D24" s="5">
        <v>0.58308120747016201</v>
      </c>
      <c r="E24" s="4">
        <v>0.27226429000000002</v>
      </c>
      <c r="F24" s="4">
        <v>214.16</v>
      </c>
      <c r="G24" s="4">
        <v>214.16</v>
      </c>
      <c r="H24" s="3" t="s">
        <v>1539</v>
      </c>
      <c r="I24" s="3" t="s">
        <v>1540</v>
      </c>
      <c r="J24" s="4"/>
      <c r="K24" s="4">
        <v>26897970.391304299</v>
      </c>
      <c r="L24" s="4">
        <v>52925533.707692303</v>
      </c>
      <c r="M24" s="4">
        <v>48089135.247011997</v>
      </c>
      <c r="N24" s="3" t="s">
        <v>184</v>
      </c>
      <c r="O24" s="3" t="s">
        <v>26</v>
      </c>
      <c r="P24" s="3" t="s">
        <v>1540</v>
      </c>
      <c r="Q24" s="4">
        <v>348661.37620639999</v>
      </c>
      <c r="R24" s="3" t="s">
        <v>27</v>
      </c>
      <c r="S24" s="3"/>
      <c r="T24" s="3" t="s">
        <v>1541</v>
      </c>
      <c r="U24" s="6"/>
    </row>
    <row r="25" spans="1:21" x14ac:dyDescent="0.2">
      <c r="A25" s="3" t="s">
        <v>2194</v>
      </c>
      <c r="B25" s="3" t="s">
        <v>2195</v>
      </c>
      <c r="C25" s="4">
        <v>57.463289189999998</v>
      </c>
      <c r="D25" s="5">
        <v>0.57463289584811605</v>
      </c>
      <c r="E25" s="4">
        <v>0.1669959</v>
      </c>
      <c r="F25" s="4">
        <v>344.1</v>
      </c>
      <c r="G25" s="4">
        <v>344.1</v>
      </c>
      <c r="H25" s="3" t="s">
        <v>2196</v>
      </c>
      <c r="I25" s="3" t="s">
        <v>2197</v>
      </c>
      <c r="J25" s="4"/>
      <c r="K25" s="4">
        <v>4474315.6521739103</v>
      </c>
      <c r="L25" s="4">
        <v>3971762.7846153802</v>
      </c>
      <c r="M25" s="4">
        <v>3674046.9561752998</v>
      </c>
      <c r="N25" s="3" t="s">
        <v>115</v>
      </c>
      <c r="O25" s="3" t="s">
        <v>26</v>
      </c>
      <c r="P25" s="3" t="s">
        <v>2197</v>
      </c>
      <c r="Q25" s="4">
        <v>342555.50198850001</v>
      </c>
      <c r="R25" s="3" t="s">
        <v>27</v>
      </c>
      <c r="S25" s="3"/>
      <c r="T25" s="3" t="s">
        <v>2198</v>
      </c>
      <c r="U25" s="6"/>
    </row>
    <row r="26" spans="1:21" x14ac:dyDescent="0.2">
      <c r="A26" s="3" t="s">
        <v>2244</v>
      </c>
      <c r="B26" s="3" t="s">
        <v>2245</v>
      </c>
      <c r="C26" s="4">
        <v>56.272525931399997</v>
      </c>
      <c r="D26" s="5">
        <v>0.56272526318030303</v>
      </c>
      <c r="E26" s="4">
        <v>0.39266294000000002</v>
      </c>
      <c r="F26" s="4">
        <v>143.31</v>
      </c>
      <c r="G26" s="4">
        <v>143.31</v>
      </c>
      <c r="H26" s="3" t="s">
        <v>2246</v>
      </c>
      <c r="I26" s="3" t="s">
        <v>2247</v>
      </c>
      <c r="J26" s="4"/>
      <c r="K26" s="4">
        <v>10394557.521739099</v>
      </c>
      <c r="L26" s="4">
        <v>9045099.6153846197</v>
      </c>
      <c r="M26" s="4">
        <v>8238218.9721115502</v>
      </c>
      <c r="N26" s="3" t="s">
        <v>138</v>
      </c>
      <c r="O26" s="3" t="s">
        <v>26</v>
      </c>
      <c r="P26" s="3" t="s">
        <v>2247</v>
      </c>
      <c r="Q26" s="4">
        <v>334877.28490719001</v>
      </c>
      <c r="R26" s="3" t="s">
        <v>27</v>
      </c>
      <c r="S26" s="3"/>
      <c r="T26" s="3" t="s">
        <v>2248</v>
      </c>
      <c r="U26" s="6"/>
    </row>
    <row r="27" spans="1:21" x14ac:dyDescent="0.2">
      <c r="A27" s="3" t="s">
        <v>1974</v>
      </c>
      <c r="B27" s="3" t="s">
        <v>1975</v>
      </c>
      <c r="C27" s="4">
        <v>55.932597634799997</v>
      </c>
      <c r="D27" s="5">
        <v>0.55932598019094804</v>
      </c>
      <c r="E27" s="4">
        <v>0.28696628000000002</v>
      </c>
      <c r="F27" s="4">
        <v>194.91</v>
      </c>
      <c r="G27" s="4">
        <v>194.91</v>
      </c>
      <c r="H27" s="3" t="s">
        <v>1976</v>
      </c>
      <c r="I27" s="3" t="s">
        <v>1977</v>
      </c>
      <c r="J27" s="4"/>
      <c r="K27" s="4">
        <v>30643375.217391301</v>
      </c>
      <c r="L27" s="4">
        <v>25310320.461538501</v>
      </c>
      <c r="M27" s="4">
        <v>17370320.119521901</v>
      </c>
      <c r="N27" s="3" t="s">
        <v>64</v>
      </c>
      <c r="O27" s="3" t="s">
        <v>26</v>
      </c>
      <c r="P27" s="3" t="s">
        <v>1977</v>
      </c>
      <c r="Q27" s="4">
        <v>560001.7683</v>
      </c>
      <c r="R27" s="3" t="s">
        <v>27</v>
      </c>
      <c r="S27" s="3"/>
      <c r="T27" s="3" t="s">
        <v>1978</v>
      </c>
      <c r="U27" s="6"/>
    </row>
    <row r="28" spans="1:21" x14ac:dyDescent="0.2">
      <c r="A28" s="3" t="s">
        <v>862</v>
      </c>
      <c r="B28" s="3" t="s">
        <v>863</v>
      </c>
      <c r="C28" s="4">
        <v>54.801552613699997</v>
      </c>
      <c r="D28" s="5">
        <v>0.54801552990223701</v>
      </c>
      <c r="E28" s="4">
        <v>0.17790979000000001</v>
      </c>
      <c r="F28" s="4">
        <v>308.02999999999997</v>
      </c>
      <c r="G28" s="4">
        <v>308.02999999999997</v>
      </c>
      <c r="H28" s="3" t="s">
        <v>864</v>
      </c>
      <c r="I28" s="3" t="s">
        <v>865</v>
      </c>
      <c r="J28" s="4"/>
      <c r="K28" s="4">
        <v>4438041.1739130402</v>
      </c>
      <c r="L28" s="4">
        <v>4080330.5384615399</v>
      </c>
      <c r="M28" s="4">
        <v>5329544.4262948204</v>
      </c>
      <c r="N28" s="3" t="s">
        <v>144</v>
      </c>
      <c r="O28" s="3" t="s">
        <v>26</v>
      </c>
      <c r="P28" s="3" t="s">
        <v>865</v>
      </c>
      <c r="Q28" s="4">
        <v>324914.32900532999</v>
      </c>
      <c r="R28" s="3" t="s">
        <v>27</v>
      </c>
      <c r="S28" s="3"/>
      <c r="T28" s="3" t="s">
        <v>866</v>
      </c>
      <c r="U28" s="6"/>
    </row>
    <row r="29" spans="1:21" x14ac:dyDescent="0.2">
      <c r="A29" s="3" t="s">
        <v>212</v>
      </c>
      <c r="B29" s="3" t="s">
        <v>213</v>
      </c>
      <c r="C29" s="4">
        <v>53.747266705900003</v>
      </c>
      <c r="D29" s="5">
        <v>0.53747267075180105</v>
      </c>
      <c r="E29" s="4">
        <v>0.18831598999999999</v>
      </c>
      <c r="F29" s="4">
        <v>285.41000000000003</v>
      </c>
      <c r="G29" s="4">
        <v>285.41000000000003</v>
      </c>
      <c r="H29" s="3" t="s">
        <v>214</v>
      </c>
      <c r="I29" s="3" t="s">
        <v>215</v>
      </c>
      <c r="J29" s="4"/>
      <c r="K29" s="4">
        <v>25753004.478260901</v>
      </c>
      <c r="L29" s="4">
        <v>25967123.800000001</v>
      </c>
      <c r="M29" s="4">
        <v>23897677.904382501</v>
      </c>
      <c r="N29" s="3" t="s">
        <v>184</v>
      </c>
      <c r="O29" s="3" t="s">
        <v>26</v>
      </c>
      <c r="P29" s="3" t="s">
        <v>215</v>
      </c>
      <c r="Q29" s="4">
        <v>321231.59818201</v>
      </c>
      <c r="R29" s="3" t="s">
        <v>27</v>
      </c>
      <c r="S29" s="3"/>
      <c r="T29" s="3" t="s">
        <v>216</v>
      </c>
      <c r="U29" s="6"/>
    </row>
    <row r="30" spans="1:21" x14ac:dyDescent="0.2">
      <c r="A30" s="3" t="s">
        <v>1969</v>
      </c>
      <c r="B30" s="3" t="s">
        <v>1970</v>
      </c>
      <c r="C30" s="4">
        <v>51.088405851700003</v>
      </c>
      <c r="D30" s="5">
        <v>0.510884062027119</v>
      </c>
      <c r="E30" s="4">
        <v>0.66322738999999997</v>
      </c>
      <c r="F30" s="4">
        <v>77.03</v>
      </c>
      <c r="G30" s="4">
        <v>77.03</v>
      </c>
      <c r="H30" s="3" t="s">
        <v>1971</v>
      </c>
      <c r="I30" s="3" t="s">
        <v>1972</v>
      </c>
      <c r="J30" s="4"/>
      <c r="K30" s="4">
        <v>18851908.782608699</v>
      </c>
      <c r="L30" s="4">
        <v>20584495.246153802</v>
      </c>
      <c r="M30" s="4">
        <v>20933526.171314701</v>
      </c>
      <c r="N30" s="3" t="s">
        <v>64</v>
      </c>
      <c r="O30" s="3" t="s">
        <v>26</v>
      </c>
      <c r="P30" s="3" t="s">
        <v>1972</v>
      </c>
      <c r="Q30" s="4">
        <v>304352.81418788998</v>
      </c>
      <c r="R30" s="3" t="s">
        <v>27</v>
      </c>
      <c r="S30" s="3"/>
      <c r="T30" s="3" t="s">
        <v>1973</v>
      </c>
      <c r="U30" s="6"/>
    </row>
    <row r="31" spans="1:21" x14ac:dyDescent="0.2">
      <c r="A31" s="3" t="s">
        <v>244</v>
      </c>
      <c r="B31" s="3" t="s">
        <v>245</v>
      </c>
      <c r="C31" s="4">
        <v>50.158484723599997</v>
      </c>
      <c r="D31" s="5">
        <v>0.50158485068222702</v>
      </c>
      <c r="E31" s="4">
        <v>0.15194476000000001</v>
      </c>
      <c r="F31" s="4">
        <v>330.11</v>
      </c>
      <c r="G31" s="4">
        <v>330.11</v>
      </c>
      <c r="H31" s="3" t="s">
        <v>246</v>
      </c>
      <c r="I31" s="3" t="s">
        <v>247</v>
      </c>
      <c r="J31" s="4"/>
      <c r="K31" s="4">
        <v>6005458.5652173897</v>
      </c>
      <c r="L31" s="4">
        <v>7666740.50769231</v>
      </c>
      <c r="M31" s="4">
        <v>11504951.756972101</v>
      </c>
      <c r="N31" s="3" t="s">
        <v>121</v>
      </c>
      <c r="O31" s="3" t="s">
        <v>26</v>
      </c>
      <c r="P31" s="3" t="s">
        <v>247</v>
      </c>
      <c r="Q31" s="4">
        <v>299026.3868482</v>
      </c>
      <c r="R31" s="3" t="s">
        <v>27</v>
      </c>
      <c r="S31" s="3"/>
      <c r="T31" s="3" t="s">
        <v>248</v>
      </c>
      <c r="U31" s="6"/>
    </row>
    <row r="32" spans="1:21" x14ac:dyDescent="0.2">
      <c r="A32" s="3" t="s">
        <v>1295</v>
      </c>
      <c r="B32" s="3" t="s">
        <v>1296</v>
      </c>
      <c r="C32" s="4">
        <v>50.089496539999999</v>
      </c>
      <c r="D32" s="5">
        <v>0.50089496884148699</v>
      </c>
      <c r="E32" s="4">
        <v>0.53744095000000003</v>
      </c>
      <c r="F32" s="4">
        <v>93.2</v>
      </c>
      <c r="G32" s="4">
        <v>93.2</v>
      </c>
      <c r="H32" s="3" t="s">
        <v>1297</v>
      </c>
      <c r="I32" s="3" t="s">
        <v>1298</v>
      </c>
      <c r="J32" s="4"/>
      <c r="K32" s="4">
        <v>12571663.086956499</v>
      </c>
      <c r="L32" s="4">
        <v>14416281.061538501</v>
      </c>
      <c r="M32" s="4">
        <v>16134010.617529901</v>
      </c>
      <c r="N32" s="3" t="s">
        <v>58</v>
      </c>
      <c r="O32" s="3" t="s">
        <v>26</v>
      </c>
      <c r="P32" s="3" t="s">
        <v>1298</v>
      </c>
      <c r="Q32" s="4">
        <v>292562.67931440001</v>
      </c>
      <c r="R32" s="3" t="s">
        <v>27</v>
      </c>
      <c r="S32" s="3"/>
      <c r="T32" s="3" t="s">
        <v>1299</v>
      </c>
      <c r="U32" s="6"/>
    </row>
    <row r="33" spans="1:21" x14ac:dyDescent="0.2">
      <c r="A33" s="3" t="s">
        <v>2179</v>
      </c>
      <c r="B33" s="3" t="s">
        <v>2180</v>
      </c>
      <c r="C33" s="4">
        <v>49.292922291499998</v>
      </c>
      <c r="D33" s="5">
        <v>0.49292922630175701</v>
      </c>
      <c r="E33" s="4">
        <v>0.32342314999999999</v>
      </c>
      <c r="F33" s="4">
        <v>152.41</v>
      </c>
      <c r="G33" s="4">
        <v>152.41</v>
      </c>
      <c r="H33" s="3" t="s">
        <v>2181</v>
      </c>
      <c r="I33" s="3" t="s">
        <v>2182</v>
      </c>
      <c r="J33" s="4"/>
      <c r="K33" s="4">
        <v>8015413.8260869598</v>
      </c>
      <c r="L33" s="4">
        <v>7736397.72307692</v>
      </c>
      <c r="M33" s="4">
        <v>8761674.3745019902</v>
      </c>
      <c r="N33" s="3" t="s">
        <v>242</v>
      </c>
      <c r="O33" s="3" t="s">
        <v>26</v>
      </c>
      <c r="P33" s="3" t="s">
        <v>2182</v>
      </c>
      <c r="Q33" s="4">
        <v>306880.82659876999</v>
      </c>
      <c r="R33" s="3" t="s">
        <v>27</v>
      </c>
      <c r="S33" s="3"/>
      <c r="T33" s="3" t="s">
        <v>2183</v>
      </c>
      <c r="U33" s="6"/>
    </row>
    <row r="34" spans="1:21" x14ac:dyDescent="0.2">
      <c r="A34" s="3" t="s">
        <v>1582</v>
      </c>
      <c r="B34" s="3" t="s">
        <v>1583</v>
      </c>
      <c r="C34" s="4">
        <v>47.952978998600003</v>
      </c>
      <c r="D34" s="5">
        <v>0.47952979328069401</v>
      </c>
      <c r="E34" s="4">
        <v>0.68592445999999996</v>
      </c>
      <c r="F34" s="4">
        <v>69.91</v>
      </c>
      <c r="G34" s="4">
        <v>69.91</v>
      </c>
      <c r="H34" s="3" t="s">
        <v>1584</v>
      </c>
      <c r="I34" s="3" t="s">
        <v>1585</v>
      </c>
      <c r="J34" s="4"/>
      <c r="K34" s="4">
        <v>15374199.7391304</v>
      </c>
      <c r="L34" s="4">
        <v>15891803.876923099</v>
      </c>
      <c r="M34" s="4">
        <v>16649706.0159363</v>
      </c>
      <c r="N34" s="3" t="s">
        <v>231</v>
      </c>
      <c r="O34" s="3" t="s">
        <v>26</v>
      </c>
      <c r="P34" s="3" t="s">
        <v>1585</v>
      </c>
      <c r="Q34" s="4">
        <v>300725.47435395001</v>
      </c>
      <c r="R34" s="3" t="s">
        <v>27</v>
      </c>
      <c r="S34" s="3"/>
      <c r="T34" s="3" t="s">
        <v>1586</v>
      </c>
      <c r="U34" s="6"/>
    </row>
    <row r="35" spans="1:21" x14ac:dyDescent="0.2">
      <c r="A35" s="3" t="s">
        <v>1617</v>
      </c>
      <c r="B35" s="3" t="s">
        <v>1618</v>
      </c>
      <c r="C35" s="4">
        <v>46.291956502700003</v>
      </c>
      <c r="D35" s="5">
        <v>0.46291956820757002</v>
      </c>
      <c r="E35" s="4">
        <v>0.15628086999999999</v>
      </c>
      <c r="F35" s="4">
        <v>296.20999999999998</v>
      </c>
      <c r="G35" s="4">
        <v>296.20999999999998</v>
      </c>
      <c r="H35" s="3" t="s">
        <v>1619</v>
      </c>
      <c r="I35" s="3" t="s">
        <v>1620</v>
      </c>
      <c r="J35" s="4"/>
      <c r="K35" s="4">
        <v>3483054.7391304299</v>
      </c>
      <c r="L35" s="4">
        <v>4781128.9846153799</v>
      </c>
      <c r="M35" s="4">
        <v>4749605.0278884498</v>
      </c>
      <c r="N35" s="3" t="s">
        <v>64</v>
      </c>
      <c r="O35" s="3" t="s">
        <v>26</v>
      </c>
      <c r="P35" s="3" t="s">
        <v>1620</v>
      </c>
      <c r="Q35" s="4">
        <v>276877.91536926001</v>
      </c>
      <c r="R35" s="3" t="s">
        <v>27</v>
      </c>
      <c r="S35" s="3"/>
      <c r="T35" s="3" t="s">
        <v>1621</v>
      </c>
      <c r="U35" s="6"/>
    </row>
    <row r="36" spans="1:21" x14ac:dyDescent="0.2">
      <c r="A36" s="3" t="s">
        <v>128</v>
      </c>
      <c r="B36" s="3" t="s">
        <v>129</v>
      </c>
      <c r="C36" s="4">
        <v>45.025662885499997</v>
      </c>
      <c r="D36" s="5">
        <v>0.45025663194856702</v>
      </c>
      <c r="E36" s="4">
        <v>7.8596650000000004E-2</v>
      </c>
      <c r="F36" s="4">
        <v>572.87</v>
      </c>
      <c r="G36" s="4">
        <v>572.87</v>
      </c>
      <c r="H36" s="3" t="s">
        <v>130</v>
      </c>
      <c r="I36" s="3" t="s">
        <v>131</v>
      </c>
      <c r="J36" s="4"/>
      <c r="K36" s="4">
        <v>2386235.7826087</v>
      </c>
      <c r="L36" s="4">
        <v>2733457.8</v>
      </c>
      <c r="M36" s="4">
        <v>2751702.7091633501</v>
      </c>
      <c r="N36" s="3" t="s">
        <v>132</v>
      </c>
      <c r="O36" s="3" t="s">
        <v>26</v>
      </c>
      <c r="P36" s="3" t="s">
        <v>131</v>
      </c>
      <c r="Q36" s="4">
        <v>268091.47116051998</v>
      </c>
      <c r="R36" s="3" t="s">
        <v>27</v>
      </c>
      <c r="S36" s="3"/>
      <c r="T36" s="3" t="s">
        <v>133</v>
      </c>
      <c r="U36" s="6"/>
    </row>
    <row r="37" spans="1:21" x14ac:dyDescent="0.2">
      <c r="A37" s="3" t="s">
        <v>2029</v>
      </c>
      <c r="B37" s="3" t="s">
        <v>2030</v>
      </c>
      <c r="C37" s="4">
        <v>44.642194920000001</v>
      </c>
      <c r="D37" s="5">
        <v>0.44642195226722098</v>
      </c>
      <c r="E37" s="4">
        <v>5.0787480000000003E-2</v>
      </c>
      <c r="F37" s="4">
        <v>879</v>
      </c>
      <c r="G37" s="4">
        <v>879</v>
      </c>
      <c r="H37" s="3" t="s">
        <v>2031</v>
      </c>
      <c r="I37" s="3" t="s">
        <v>2032</v>
      </c>
      <c r="J37" s="4"/>
      <c r="K37" s="4">
        <v>2005956.0869565201</v>
      </c>
      <c r="L37" s="4">
        <v>2066772.5384615399</v>
      </c>
      <c r="M37" s="4">
        <v>2321728.9760956201</v>
      </c>
      <c r="N37" s="3" t="s">
        <v>58</v>
      </c>
      <c r="O37" s="3" t="s">
        <v>26</v>
      </c>
      <c r="P37" s="3" t="s">
        <v>2032</v>
      </c>
      <c r="Q37" s="4">
        <v>263637.16116900003</v>
      </c>
      <c r="R37" s="3" t="s">
        <v>27</v>
      </c>
      <c r="S37" s="3"/>
      <c r="T37" s="3" t="s">
        <v>2033</v>
      </c>
      <c r="U37" s="6"/>
    </row>
    <row r="38" spans="1:21" x14ac:dyDescent="0.2">
      <c r="A38" s="3" t="s">
        <v>207</v>
      </c>
      <c r="B38" s="3" t="s">
        <v>208</v>
      </c>
      <c r="C38" s="4">
        <v>44.109496675400003</v>
      </c>
      <c r="D38" s="5">
        <v>0.44109496978462098</v>
      </c>
      <c r="E38" s="4">
        <v>0.41905279000000001</v>
      </c>
      <c r="F38" s="4">
        <v>105.26</v>
      </c>
      <c r="G38" s="4">
        <v>105.26</v>
      </c>
      <c r="H38" s="3" t="s">
        <v>209</v>
      </c>
      <c r="I38" s="3" t="s">
        <v>210</v>
      </c>
      <c r="J38" s="4"/>
      <c r="K38" s="4">
        <v>13700400.4347826</v>
      </c>
      <c r="L38" s="4">
        <v>13597510.7692308</v>
      </c>
      <c r="M38" s="4">
        <v>14598390.2629482</v>
      </c>
      <c r="N38" s="3" t="s">
        <v>39</v>
      </c>
      <c r="O38" s="3" t="s">
        <v>26</v>
      </c>
      <c r="P38" s="3" t="s">
        <v>210</v>
      </c>
      <c r="Q38" s="4">
        <v>261257.69213936001</v>
      </c>
      <c r="R38" s="3" t="s">
        <v>27</v>
      </c>
      <c r="S38" s="3"/>
      <c r="T38" s="3" t="s">
        <v>211</v>
      </c>
      <c r="U38" s="6"/>
    </row>
    <row r="39" spans="1:21" x14ac:dyDescent="0.2">
      <c r="A39" s="3" t="s">
        <v>399</v>
      </c>
      <c r="B39" s="3" t="s">
        <v>400</v>
      </c>
      <c r="C39" s="4">
        <v>42.310611926299998</v>
      </c>
      <c r="D39" s="5">
        <v>0.42310612217002502</v>
      </c>
      <c r="E39" s="4">
        <v>0.15971693000000001</v>
      </c>
      <c r="F39" s="4">
        <v>264.91000000000003</v>
      </c>
      <c r="G39" s="4">
        <v>264.91000000000003</v>
      </c>
      <c r="H39" s="3" t="s">
        <v>401</v>
      </c>
      <c r="I39" s="3" t="s">
        <v>402</v>
      </c>
      <c r="J39" s="4"/>
      <c r="K39" s="4">
        <v>8000424.1304347804</v>
      </c>
      <c r="L39" s="4">
        <v>8234243.9076923104</v>
      </c>
      <c r="M39" s="4">
        <v>7738367.9083665302</v>
      </c>
      <c r="N39" s="3" t="s">
        <v>64</v>
      </c>
      <c r="O39" s="3" t="s">
        <v>26</v>
      </c>
      <c r="P39" s="3" t="s">
        <v>402</v>
      </c>
      <c r="Q39" s="4">
        <v>248220.67</v>
      </c>
      <c r="R39" s="3" t="s">
        <v>27</v>
      </c>
      <c r="S39" s="3"/>
      <c r="T39" s="3" t="s">
        <v>403</v>
      </c>
      <c r="U39" s="6"/>
    </row>
    <row r="40" spans="1:21" x14ac:dyDescent="0.2">
      <c r="A40" s="3" t="s">
        <v>2729</v>
      </c>
      <c r="B40" s="3" t="s">
        <v>2730</v>
      </c>
      <c r="C40" s="4">
        <v>41.888269123999997</v>
      </c>
      <c r="D40" s="5">
        <v>0.41888269411800699</v>
      </c>
      <c r="E40" s="4">
        <v>0.26114881000000001</v>
      </c>
      <c r="F40" s="4">
        <v>160.4</v>
      </c>
      <c r="G40" s="4">
        <v>160.4</v>
      </c>
      <c r="H40" s="3" t="s">
        <v>2731</v>
      </c>
      <c r="I40" s="3" t="s">
        <v>2732</v>
      </c>
      <c r="J40" s="4"/>
      <c r="K40" s="4">
        <v>5665314.6086956495</v>
      </c>
      <c r="L40" s="4">
        <v>6559181.8307692297</v>
      </c>
      <c r="M40" s="4">
        <v>6126401.1115537798</v>
      </c>
      <c r="N40" s="3" t="s">
        <v>231</v>
      </c>
      <c r="O40" s="3" t="s">
        <v>26</v>
      </c>
      <c r="P40" s="3" t="s">
        <v>2732</v>
      </c>
      <c r="Q40" s="4">
        <v>249684.85533960001</v>
      </c>
      <c r="R40" s="3" t="s">
        <v>27</v>
      </c>
      <c r="S40" s="3"/>
      <c r="T40" s="3" t="s">
        <v>2733</v>
      </c>
      <c r="U40" s="6"/>
    </row>
    <row r="41" spans="1:21" x14ac:dyDescent="0.2">
      <c r="A41" s="3" t="s">
        <v>2584</v>
      </c>
      <c r="B41" s="3" t="s">
        <v>2585</v>
      </c>
      <c r="C41" s="4">
        <v>41.1855878</v>
      </c>
      <c r="D41" s="5">
        <v>0.41185588082972802</v>
      </c>
      <c r="E41" s="4">
        <v>0.22456699999999999</v>
      </c>
      <c r="F41" s="4">
        <v>183.4</v>
      </c>
      <c r="G41" s="4">
        <v>183.4</v>
      </c>
      <c r="H41" s="3" t="s">
        <v>2586</v>
      </c>
      <c r="I41" s="3" t="s">
        <v>2587</v>
      </c>
      <c r="J41" s="4"/>
      <c r="K41" s="4">
        <v>4255447.2608695701</v>
      </c>
      <c r="L41" s="4">
        <v>4586860.5846153796</v>
      </c>
      <c r="M41" s="4">
        <v>4963577.2549800798</v>
      </c>
      <c r="N41" s="3" t="s">
        <v>80</v>
      </c>
      <c r="O41" s="3" t="s">
        <v>26</v>
      </c>
      <c r="P41" s="3" t="s">
        <v>2587</v>
      </c>
      <c r="Q41" s="4">
        <v>245897.57416280001</v>
      </c>
      <c r="R41" s="3" t="s">
        <v>27</v>
      </c>
      <c r="S41" s="3"/>
      <c r="T41" s="3" t="s">
        <v>2588</v>
      </c>
      <c r="U41" s="6"/>
    </row>
    <row r="42" spans="1:21" x14ac:dyDescent="0.2">
      <c r="A42" s="3" t="s">
        <v>2579</v>
      </c>
      <c r="B42" s="3" t="s">
        <v>2580</v>
      </c>
      <c r="C42" s="4">
        <v>36.709281633000003</v>
      </c>
      <c r="D42" s="5">
        <v>0.36709281885217598</v>
      </c>
      <c r="E42" s="4">
        <v>6.3351939999999995E-2</v>
      </c>
      <c r="F42" s="4">
        <v>579.45000000000005</v>
      </c>
      <c r="G42" s="4">
        <v>579.45000000000005</v>
      </c>
      <c r="H42" s="3" t="s">
        <v>2581</v>
      </c>
      <c r="I42" s="3" t="s">
        <v>2582</v>
      </c>
      <c r="J42" s="4"/>
      <c r="K42" s="4">
        <v>1463974.43478261</v>
      </c>
      <c r="L42" s="4">
        <v>1847435.27692308</v>
      </c>
      <c r="M42" s="4">
        <v>2255524.19521912</v>
      </c>
      <c r="N42" s="3" t="s">
        <v>121</v>
      </c>
      <c r="O42" s="3" t="s">
        <v>26</v>
      </c>
      <c r="P42" s="3" t="s">
        <v>2582</v>
      </c>
      <c r="Q42" s="4">
        <v>217704.03478754999</v>
      </c>
      <c r="R42" s="3" t="s">
        <v>27</v>
      </c>
      <c r="S42" s="3"/>
      <c r="T42" s="3" t="s">
        <v>2583</v>
      </c>
      <c r="U42" s="6"/>
    </row>
    <row r="43" spans="1:21" x14ac:dyDescent="0.2">
      <c r="A43" s="3" t="s">
        <v>1622</v>
      </c>
      <c r="B43" s="3" t="s">
        <v>1623</v>
      </c>
      <c r="C43" s="4">
        <v>36.590430087900003</v>
      </c>
      <c r="D43" s="5">
        <v>0.36590430339301</v>
      </c>
      <c r="E43" s="4">
        <v>0.11972133</v>
      </c>
      <c r="F43" s="4">
        <v>305.63</v>
      </c>
      <c r="G43" s="4">
        <v>305.63</v>
      </c>
      <c r="H43" s="3" t="s">
        <v>1624</v>
      </c>
      <c r="I43" s="3" t="s">
        <v>1625</v>
      </c>
      <c r="J43" s="4"/>
      <c r="K43" s="4">
        <v>3245174.3043478299</v>
      </c>
      <c r="L43" s="4">
        <v>3089061.35384615</v>
      </c>
      <c r="M43" s="4">
        <v>3409149.3665338601</v>
      </c>
      <c r="N43" s="3" t="s">
        <v>693</v>
      </c>
      <c r="O43" s="3" t="s">
        <v>26</v>
      </c>
      <c r="P43" s="3" t="s">
        <v>1625</v>
      </c>
      <c r="Q43" s="4">
        <v>217655.73399050001</v>
      </c>
      <c r="R43" s="3" t="s">
        <v>27</v>
      </c>
      <c r="S43" s="3"/>
      <c r="T43" s="3" t="s">
        <v>1626</v>
      </c>
      <c r="U43" s="6"/>
    </row>
    <row r="44" spans="1:21" x14ac:dyDescent="0.2">
      <c r="A44" s="3" t="s">
        <v>535</v>
      </c>
      <c r="B44" s="3" t="s">
        <v>536</v>
      </c>
      <c r="C44" s="4">
        <v>36.584254014000003</v>
      </c>
      <c r="D44" s="5">
        <v>0.36584254265358601</v>
      </c>
      <c r="E44" s="4">
        <v>0.2919966</v>
      </c>
      <c r="F44" s="4">
        <v>125.29</v>
      </c>
      <c r="G44" s="4">
        <v>125.29</v>
      </c>
      <c r="H44" s="3" t="s">
        <v>537</v>
      </c>
      <c r="I44" s="3" t="s">
        <v>538</v>
      </c>
      <c r="J44" s="4"/>
      <c r="K44" s="4">
        <v>5577377.0869565196</v>
      </c>
      <c r="L44" s="4">
        <v>6303029.9692307701</v>
      </c>
      <c r="M44" s="4">
        <v>6511650.5697211204</v>
      </c>
      <c r="N44" s="3" t="s">
        <v>121</v>
      </c>
      <c r="O44" s="3" t="s">
        <v>26</v>
      </c>
      <c r="P44" s="3" t="s">
        <v>538</v>
      </c>
      <c r="Q44" s="4">
        <v>217863.26623963</v>
      </c>
      <c r="R44" s="3" t="s">
        <v>27</v>
      </c>
      <c r="S44" s="3"/>
      <c r="T44" s="3" t="s">
        <v>539</v>
      </c>
      <c r="U44" s="6"/>
    </row>
    <row r="45" spans="1:21" x14ac:dyDescent="0.2">
      <c r="A45" s="3" t="s">
        <v>284</v>
      </c>
      <c r="B45" s="3" t="s">
        <v>285</v>
      </c>
      <c r="C45" s="4">
        <v>36.2153954232</v>
      </c>
      <c r="D45" s="5">
        <v>0.36215395672024198</v>
      </c>
      <c r="E45" s="4">
        <v>0.21156324000000001</v>
      </c>
      <c r="F45" s="4">
        <v>171.18</v>
      </c>
      <c r="G45" s="4">
        <v>171.18</v>
      </c>
      <c r="H45" s="3" t="s">
        <v>286</v>
      </c>
      <c r="I45" s="3" t="s">
        <v>287</v>
      </c>
      <c r="J45" s="4"/>
      <c r="K45" s="4">
        <v>9772645.8260869607</v>
      </c>
      <c r="L45" s="4">
        <v>11017564.876923099</v>
      </c>
      <c r="M45" s="4">
        <v>11674245.2709163</v>
      </c>
      <c r="N45" s="3" t="s">
        <v>184</v>
      </c>
      <c r="O45" s="3" t="s">
        <v>26</v>
      </c>
      <c r="P45" s="3" t="s">
        <v>287</v>
      </c>
      <c r="Q45" s="4">
        <v>215007.21539999999</v>
      </c>
      <c r="R45" s="3" t="s">
        <v>27</v>
      </c>
      <c r="S45" s="3"/>
      <c r="T45" s="3" t="s">
        <v>288</v>
      </c>
      <c r="U45" s="6"/>
    </row>
    <row r="46" spans="1:21" x14ac:dyDescent="0.2">
      <c r="A46" s="3" t="s">
        <v>903</v>
      </c>
      <c r="B46" s="3" t="s">
        <v>904</v>
      </c>
      <c r="C46" s="4">
        <v>36.039382101800001</v>
      </c>
      <c r="D46" s="5">
        <v>0.360393823494149</v>
      </c>
      <c r="E46" s="4">
        <v>0.30884721999999998</v>
      </c>
      <c r="F46" s="4">
        <v>116.69</v>
      </c>
      <c r="G46" s="4">
        <v>116.69</v>
      </c>
      <c r="H46" s="3" t="s">
        <v>905</v>
      </c>
      <c r="I46" s="3" t="s">
        <v>906</v>
      </c>
      <c r="J46" s="4"/>
      <c r="K46" s="4">
        <v>13450414.347826101</v>
      </c>
      <c r="L46" s="4">
        <v>13092649.0923077</v>
      </c>
      <c r="M46" s="4">
        <v>14764958.545816701</v>
      </c>
      <c r="N46" s="3" t="s">
        <v>58</v>
      </c>
      <c r="O46" s="3" t="s">
        <v>26</v>
      </c>
      <c r="P46" s="3" t="s">
        <v>906</v>
      </c>
      <c r="Q46" s="4">
        <v>208793.41699999999</v>
      </c>
      <c r="R46" s="3" t="s">
        <v>27</v>
      </c>
      <c r="S46" s="3"/>
      <c r="T46" s="3" t="s">
        <v>907</v>
      </c>
      <c r="U46" s="6"/>
    </row>
    <row r="47" spans="1:21" x14ac:dyDescent="0.2">
      <c r="A47" s="3" t="s">
        <v>654</v>
      </c>
      <c r="B47" s="3" t="s">
        <v>655</v>
      </c>
      <c r="C47" s="4">
        <v>35.659172884</v>
      </c>
      <c r="D47" s="5">
        <v>0.35659173129002603</v>
      </c>
      <c r="E47" s="4">
        <v>0.20086280000000001</v>
      </c>
      <c r="F47" s="4">
        <v>177.53</v>
      </c>
      <c r="G47" s="4">
        <v>177.53</v>
      </c>
      <c r="H47" s="3" t="s">
        <v>656</v>
      </c>
      <c r="I47" s="3" t="s">
        <v>657</v>
      </c>
      <c r="J47" s="4"/>
      <c r="K47" s="4">
        <v>4994743.2608695701</v>
      </c>
      <c r="L47" s="4">
        <v>5514650.0461538499</v>
      </c>
      <c r="M47" s="4">
        <v>6197273.4860557802</v>
      </c>
      <c r="N47" s="3" t="s">
        <v>58</v>
      </c>
      <c r="O47" s="3" t="s">
        <v>26</v>
      </c>
      <c r="P47" s="3" t="s">
        <v>657</v>
      </c>
      <c r="Q47" s="4">
        <v>282450.23</v>
      </c>
      <c r="R47" s="3" t="s">
        <v>27</v>
      </c>
      <c r="S47" s="3"/>
      <c r="T47" s="3" t="s">
        <v>658</v>
      </c>
      <c r="U47" s="6"/>
    </row>
    <row r="48" spans="1:21" x14ac:dyDescent="0.2">
      <c r="A48" s="3" t="s">
        <v>1547</v>
      </c>
      <c r="B48" s="3" t="s">
        <v>1548</v>
      </c>
      <c r="C48" s="4">
        <v>34.552760276999997</v>
      </c>
      <c r="D48" s="5">
        <v>0.34552760514400799</v>
      </c>
      <c r="E48" s="4">
        <v>9.3398460000000003E-2</v>
      </c>
      <c r="F48" s="4">
        <v>369.95</v>
      </c>
      <c r="G48" s="4">
        <v>369.95</v>
      </c>
      <c r="H48" s="3" t="s">
        <v>1549</v>
      </c>
      <c r="I48" s="3" t="s">
        <v>1550</v>
      </c>
      <c r="J48" s="4"/>
      <c r="K48" s="4">
        <v>2392096.4347826098</v>
      </c>
      <c r="L48" s="4">
        <v>2508080.9384615398</v>
      </c>
      <c r="M48" s="4">
        <v>2784466.0956175299</v>
      </c>
      <c r="N48" s="3" t="s">
        <v>58</v>
      </c>
      <c r="O48" s="3" t="s">
        <v>26</v>
      </c>
      <c r="P48" s="3" t="s">
        <v>1550</v>
      </c>
      <c r="Q48" s="4">
        <v>254840.66902735</v>
      </c>
      <c r="R48" s="3" t="s">
        <v>27</v>
      </c>
      <c r="S48" s="3"/>
      <c r="T48" s="3" t="s">
        <v>1551</v>
      </c>
      <c r="U48" s="6"/>
    </row>
    <row r="49" spans="1:21" x14ac:dyDescent="0.2">
      <c r="A49" s="3" t="s">
        <v>274</v>
      </c>
      <c r="B49" s="3" t="s">
        <v>275</v>
      </c>
      <c r="C49" s="4">
        <v>34.347384243900002</v>
      </c>
      <c r="D49" s="5">
        <v>0.34347384479889698</v>
      </c>
      <c r="E49" s="4">
        <v>0.13365261000000001</v>
      </c>
      <c r="F49" s="4">
        <v>256.99</v>
      </c>
      <c r="G49" s="4">
        <v>256.99</v>
      </c>
      <c r="H49" s="3" t="s">
        <v>276</v>
      </c>
      <c r="I49" s="3" t="s">
        <v>277</v>
      </c>
      <c r="J49" s="4"/>
      <c r="K49" s="4">
        <v>6158114.3913043505</v>
      </c>
      <c r="L49" s="4">
        <v>7599077.8307692297</v>
      </c>
      <c r="M49" s="4">
        <v>7544951.5737051796</v>
      </c>
      <c r="N49" s="3" t="s">
        <v>184</v>
      </c>
      <c r="O49" s="3" t="s">
        <v>26</v>
      </c>
      <c r="P49" s="3" t="s">
        <v>277</v>
      </c>
      <c r="Q49" s="4">
        <v>203778.51562834001</v>
      </c>
      <c r="R49" s="3" t="s">
        <v>27</v>
      </c>
      <c r="S49" s="3"/>
      <c r="T49" s="3" t="s">
        <v>278</v>
      </c>
      <c r="U49" s="6"/>
    </row>
    <row r="50" spans="1:21" x14ac:dyDescent="0.2">
      <c r="A50" s="3" t="s">
        <v>152</v>
      </c>
      <c r="B50" s="3" t="s">
        <v>153</v>
      </c>
      <c r="C50" s="4">
        <v>34.317486095500001</v>
      </c>
      <c r="D50" s="5">
        <v>0.34317486331284303</v>
      </c>
      <c r="E50" s="4">
        <v>0.30163915000000002</v>
      </c>
      <c r="F50" s="4">
        <v>113.77</v>
      </c>
      <c r="G50" s="4">
        <v>113.77</v>
      </c>
      <c r="H50" s="3" t="s">
        <v>154</v>
      </c>
      <c r="I50" s="3" t="s">
        <v>155</v>
      </c>
      <c r="J50" s="4"/>
      <c r="K50" s="4">
        <v>10604850.2608696</v>
      </c>
      <c r="L50" s="4">
        <v>10148323.461538499</v>
      </c>
      <c r="M50" s="4">
        <v>9641020.9601593595</v>
      </c>
      <c r="N50" s="3" t="s">
        <v>156</v>
      </c>
      <c r="O50" s="3" t="s">
        <v>26</v>
      </c>
      <c r="P50" s="3" t="s">
        <v>155</v>
      </c>
      <c r="Q50" s="4">
        <v>203112.31200942001</v>
      </c>
      <c r="R50" s="3" t="s">
        <v>27</v>
      </c>
      <c r="S50" s="3"/>
      <c r="T50" s="3" t="s">
        <v>157</v>
      </c>
      <c r="U50" s="6"/>
    </row>
    <row r="51" spans="1:21" x14ac:dyDescent="0.2">
      <c r="A51" s="3" t="s">
        <v>2363</v>
      </c>
      <c r="B51" s="3" t="s">
        <v>2364</v>
      </c>
      <c r="C51" s="4">
        <v>34.0617739216</v>
      </c>
      <c r="D51" s="5">
        <v>0.340617741556274</v>
      </c>
      <c r="E51" s="4">
        <v>6.0141559999999997E-2</v>
      </c>
      <c r="F51" s="4">
        <v>566.36</v>
      </c>
      <c r="G51" s="4">
        <v>566.36</v>
      </c>
      <c r="H51" s="3" t="s">
        <v>2365</v>
      </c>
      <c r="I51" s="3" t="s">
        <v>2366</v>
      </c>
      <c r="J51" s="4"/>
      <c r="K51" s="4">
        <v>1446996.2608695701</v>
      </c>
      <c r="L51" s="4">
        <v>2039695.1076923099</v>
      </c>
      <c r="M51" s="4">
        <v>2052270.3585657401</v>
      </c>
      <c r="N51" s="3" t="s">
        <v>121</v>
      </c>
      <c r="O51" s="3" t="s">
        <v>26</v>
      </c>
      <c r="P51" s="3" t="s">
        <v>2366</v>
      </c>
      <c r="Q51" s="4">
        <v>200772.39590428001</v>
      </c>
      <c r="R51" s="3" t="s">
        <v>27</v>
      </c>
      <c r="S51" s="3"/>
      <c r="T51" s="3" t="s">
        <v>2367</v>
      </c>
      <c r="U51" s="6"/>
    </row>
    <row r="52" spans="1:21" x14ac:dyDescent="0.2">
      <c r="A52" s="3" t="s">
        <v>41</v>
      </c>
      <c r="B52" s="3" t="s">
        <v>42</v>
      </c>
      <c r="C52" s="4">
        <v>33.543632271</v>
      </c>
      <c r="D52" s="5">
        <v>0.33543632501467402</v>
      </c>
      <c r="E52" s="4">
        <v>7.86689E-2</v>
      </c>
      <c r="F52" s="4">
        <v>426.39</v>
      </c>
      <c r="G52" s="4">
        <v>426.39</v>
      </c>
      <c r="H52" s="3" t="s">
        <v>43</v>
      </c>
      <c r="I52" s="3" t="s">
        <v>44</v>
      </c>
      <c r="J52" s="4"/>
      <c r="K52" s="4">
        <v>3002930.8260869598</v>
      </c>
      <c r="L52" s="4">
        <v>2663317.5230769198</v>
      </c>
      <c r="M52" s="4">
        <v>2187850.2908366499</v>
      </c>
      <c r="N52" s="3" t="s">
        <v>45</v>
      </c>
      <c r="O52" s="3" t="s">
        <v>46</v>
      </c>
      <c r="P52" s="3" t="s">
        <v>44</v>
      </c>
      <c r="Q52" s="4">
        <v>199102.35426270001</v>
      </c>
      <c r="R52" s="3" t="s">
        <v>27</v>
      </c>
      <c r="S52" s="3"/>
      <c r="T52" s="3" t="s">
        <v>47</v>
      </c>
      <c r="U52" s="6"/>
    </row>
    <row r="53" spans="1:21" x14ac:dyDescent="0.2">
      <c r="A53" s="3" t="s">
        <v>2234</v>
      </c>
      <c r="B53" s="3" t="s">
        <v>2235</v>
      </c>
      <c r="C53" s="4">
        <v>32.923271284800002</v>
      </c>
      <c r="D53" s="5">
        <v>0.32923271511005098</v>
      </c>
      <c r="E53" s="4">
        <v>0.22939849000000001</v>
      </c>
      <c r="F53" s="4">
        <v>143.52000000000001</v>
      </c>
      <c r="G53" s="4">
        <v>143.52000000000001</v>
      </c>
      <c r="H53" s="3" t="s">
        <v>2236</v>
      </c>
      <c r="I53" s="3" t="s">
        <v>2237</v>
      </c>
      <c r="J53" s="4"/>
      <c r="K53" s="4">
        <v>7580009.3043478299</v>
      </c>
      <c r="L53" s="4">
        <v>7366033.2153846202</v>
      </c>
      <c r="M53" s="4">
        <v>8148151</v>
      </c>
      <c r="N53" s="3" t="s">
        <v>231</v>
      </c>
      <c r="O53" s="3" t="s">
        <v>26</v>
      </c>
      <c r="P53" s="3" t="s">
        <v>2237</v>
      </c>
      <c r="Q53" s="4">
        <v>196240.65430944</v>
      </c>
      <c r="R53" s="3" t="s">
        <v>27</v>
      </c>
      <c r="S53" s="3"/>
      <c r="T53" s="3" t="s">
        <v>2238</v>
      </c>
      <c r="U53" s="6"/>
    </row>
    <row r="54" spans="1:21" x14ac:dyDescent="0.2">
      <c r="A54" s="3" t="s">
        <v>2619</v>
      </c>
      <c r="B54" s="3" t="s">
        <v>2620</v>
      </c>
      <c r="C54" s="4">
        <v>30.984748493600001</v>
      </c>
      <c r="D54" s="5">
        <v>0.30984748706486198</v>
      </c>
      <c r="E54" s="4">
        <v>4.6775079999999997E-2</v>
      </c>
      <c r="F54" s="4">
        <v>662.42</v>
      </c>
      <c r="G54" s="4">
        <v>662.42</v>
      </c>
      <c r="H54" s="3" t="s">
        <v>2621</v>
      </c>
      <c r="I54" s="3" t="s">
        <v>2622</v>
      </c>
      <c r="J54" s="4"/>
      <c r="K54" s="4">
        <v>1677188.60869565</v>
      </c>
      <c r="L54" s="4">
        <v>1729784.06153846</v>
      </c>
      <c r="M54" s="4">
        <v>1814616.1314741001</v>
      </c>
      <c r="N54" s="3" t="s">
        <v>64</v>
      </c>
      <c r="O54" s="3" t="s">
        <v>26</v>
      </c>
      <c r="P54" s="3" t="s">
        <v>2622</v>
      </c>
      <c r="Q54" s="4">
        <v>184334.31408633999</v>
      </c>
      <c r="R54" s="3" t="s">
        <v>27</v>
      </c>
      <c r="S54" s="3"/>
      <c r="T54" s="3" t="s">
        <v>2623</v>
      </c>
      <c r="U54" s="6"/>
    </row>
    <row r="55" spans="1:21" x14ac:dyDescent="0.2">
      <c r="A55" s="3" t="s">
        <v>294</v>
      </c>
      <c r="B55" s="3" t="s">
        <v>295</v>
      </c>
      <c r="C55" s="4">
        <v>30.802102430000001</v>
      </c>
      <c r="D55" s="5">
        <v>0.30802102641631302</v>
      </c>
      <c r="E55" s="4">
        <v>0.1800766</v>
      </c>
      <c r="F55" s="4">
        <v>171.05</v>
      </c>
      <c r="G55" s="4">
        <v>171.05</v>
      </c>
      <c r="H55" s="3" t="s">
        <v>296</v>
      </c>
      <c r="I55" s="3" t="s">
        <v>297</v>
      </c>
      <c r="J55" s="4"/>
      <c r="K55" s="4">
        <v>7351503.3913043505</v>
      </c>
      <c r="L55" s="4">
        <v>9746783.5076923091</v>
      </c>
      <c r="M55" s="4">
        <v>8654410.9880478103</v>
      </c>
      <c r="N55" s="3" t="s">
        <v>184</v>
      </c>
      <c r="O55" s="3" t="s">
        <v>26</v>
      </c>
      <c r="P55" s="3" t="s">
        <v>297</v>
      </c>
      <c r="Q55" s="4">
        <v>182850.51525344999</v>
      </c>
      <c r="R55" s="3" t="s">
        <v>27</v>
      </c>
      <c r="S55" s="3"/>
      <c r="T55" s="3" t="s">
        <v>298</v>
      </c>
      <c r="U55" s="6"/>
    </row>
    <row r="56" spans="1:21" x14ac:dyDescent="0.2">
      <c r="A56" s="3" t="s">
        <v>2489</v>
      </c>
      <c r="B56" s="3" t="s">
        <v>2490</v>
      </c>
      <c r="C56" s="4">
        <v>29.8491823986</v>
      </c>
      <c r="D56" s="5">
        <v>0.29849182603684099</v>
      </c>
      <c r="E56" s="4">
        <v>4.567098E-2</v>
      </c>
      <c r="F56" s="4">
        <v>653.57000000000005</v>
      </c>
      <c r="G56" s="4">
        <v>653.57000000000005</v>
      </c>
      <c r="H56" s="3" t="s">
        <v>2491</v>
      </c>
      <c r="I56" s="3" t="s">
        <v>2492</v>
      </c>
      <c r="J56" s="4"/>
      <c r="K56" s="4">
        <v>3322173.3043478299</v>
      </c>
      <c r="L56" s="4">
        <v>3206439.8</v>
      </c>
      <c r="M56" s="4">
        <v>3380431.16334661</v>
      </c>
      <c r="N56" s="3" t="s">
        <v>64</v>
      </c>
      <c r="O56" s="3" t="s">
        <v>26</v>
      </c>
      <c r="P56" s="3" t="s">
        <v>2492</v>
      </c>
      <c r="Q56" s="4">
        <v>177326.91238863001</v>
      </c>
      <c r="R56" s="3" t="s">
        <v>27</v>
      </c>
      <c r="S56" s="3"/>
      <c r="T56" s="3" t="s">
        <v>2493</v>
      </c>
      <c r="U56" s="6"/>
    </row>
    <row r="57" spans="1:21" x14ac:dyDescent="0.2">
      <c r="A57" s="3" t="s">
        <v>2574</v>
      </c>
      <c r="B57" s="3" t="s">
        <v>2575</v>
      </c>
      <c r="C57" s="4">
        <v>29.798544157199998</v>
      </c>
      <c r="D57" s="5">
        <v>0.29798544361936102</v>
      </c>
      <c r="E57" s="4">
        <v>1.19961933</v>
      </c>
      <c r="F57" s="4">
        <v>24.84</v>
      </c>
      <c r="G57" s="4">
        <v>24.84</v>
      </c>
      <c r="H57" s="3" t="s">
        <v>2576</v>
      </c>
      <c r="I57" s="3" t="s">
        <v>2577</v>
      </c>
      <c r="J57" s="4"/>
      <c r="K57" s="4">
        <v>33240877.782608699</v>
      </c>
      <c r="L57" s="4">
        <v>48886800.907692298</v>
      </c>
      <c r="M57" s="4">
        <v>39439724.322709203</v>
      </c>
      <c r="N57" s="3" t="s">
        <v>1082</v>
      </c>
      <c r="O57" s="3" t="s">
        <v>26</v>
      </c>
      <c r="P57" s="3" t="s">
        <v>2577</v>
      </c>
      <c r="Q57" s="4">
        <v>176101.9254558</v>
      </c>
      <c r="R57" s="3" t="s">
        <v>27</v>
      </c>
      <c r="S57" s="3"/>
      <c r="T57" s="3" t="s">
        <v>2578</v>
      </c>
      <c r="U57" s="6"/>
    </row>
    <row r="58" spans="1:21" x14ac:dyDescent="0.2">
      <c r="A58" s="3" t="s">
        <v>2594</v>
      </c>
      <c r="B58" s="3" t="s">
        <v>2595</v>
      </c>
      <c r="C58" s="4">
        <v>29.562933779000002</v>
      </c>
      <c r="D58" s="5">
        <v>0.29562933982117301</v>
      </c>
      <c r="E58" s="4">
        <v>9.0320899999999996E-2</v>
      </c>
      <c r="F58" s="4">
        <v>327.31</v>
      </c>
      <c r="G58" s="4">
        <v>327.31</v>
      </c>
      <c r="H58" s="3" t="s">
        <v>2596</v>
      </c>
      <c r="I58" s="3" t="s">
        <v>2597</v>
      </c>
      <c r="J58" s="4"/>
      <c r="K58" s="4">
        <v>2848779.2173913</v>
      </c>
      <c r="L58" s="4">
        <v>2697847.7692307699</v>
      </c>
      <c r="M58" s="4">
        <v>2760617.4103585701</v>
      </c>
      <c r="N58" s="3" t="s">
        <v>39</v>
      </c>
      <c r="O58" s="3" t="s">
        <v>26</v>
      </c>
      <c r="P58" s="3" t="s">
        <v>2597</v>
      </c>
      <c r="Q58" s="4">
        <v>176250.10842501</v>
      </c>
      <c r="R58" s="3" t="s">
        <v>27</v>
      </c>
      <c r="S58" s="3"/>
      <c r="T58" s="3" t="s">
        <v>2598</v>
      </c>
      <c r="U58" s="6"/>
    </row>
    <row r="59" spans="1:21" x14ac:dyDescent="0.2">
      <c r="A59" s="3" t="s">
        <v>2378</v>
      </c>
      <c r="B59" s="3" t="s">
        <v>2379</v>
      </c>
      <c r="C59" s="4">
        <v>29.119071342000002</v>
      </c>
      <c r="D59" s="5">
        <v>0.29119071542067698</v>
      </c>
      <c r="E59" s="4">
        <v>5.4374000000000002E-3</v>
      </c>
      <c r="F59" s="4">
        <v>5355.33</v>
      </c>
      <c r="G59" s="4">
        <v>5355.33</v>
      </c>
      <c r="H59" s="3" t="s">
        <v>2380</v>
      </c>
      <c r="I59" s="3" t="s">
        <v>2381</v>
      </c>
      <c r="J59" s="4"/>
      <c r="K59" s="4">
        <v>227041.69565217401</v>
      </c>
      <c r="L59" s="4">
        <v>264440.569230769</v>
      </c>
      <c r="M59" s="4">
        <v>246861.83665338601</v>
      </c>
      <c r="N59" s="3" t="s">
        <v>64</v>
      </c>
      <c r="O59" s="3" t="s">
        <v>26</v>
      </c>
      <c r="P59" s="3" t="s">
        <v>2381</v>
      </c>
      <c r="Q59" s="4">
        <v>172622.71648395</v>
      </c>
      <c r="R59" s="3" t="s">
        <v>27</v>
      </c>
      <c r="S59" s="3"/>
      <c r="T59" s="3" t="s">
        <v>2382</v>
      </c>
      <c r="U59" s="6"/>
    </row>
    <row r="60" spans="1:21" x14ac:dyDescent="0.2">
      <c r="A60" s="3" t="s">
        <v>913</v>
      </c>
      <c r="B60" s="3" t="s">
        <v>914</v>
      </c>
      <c r="C60" s="4">
        <v>28.905178904700001</v>
      </c>
      <c r="D60" s="5">
        <v>0.28905179103298101</v>
      </c>
      <c r="E60" s="4">
        <v>0.28931216999999998</v>
      </c>
      <c r="F60" s="4">
        <v>99.91</v>
      </c>
      <c r="G60" s="4">
        <v>99.91</v>
      </c>
      <c r="H60" s="3" t="s">
        <v>915</v>
      </c>
      <c r="I60" s="3" t="s">
        <v>916</v>
      </c>
      <c r="J60" s="4"/>
      <c r="K60" s="4">
        <v>8692612.3913043495</v>
      </c>
      <c r="L60" s="4">
        <v>8606681.0769230798</v>
      </c>
      <c r="M60" s="4">
        <v>9591262.25896414</v>
      </c>
      <c r="N60" s="3" t="s">
        <v>58</v>
      </c>
      <c r="O60" s="3" t="s">
        <v>26</v>
      </c>
      <c r="P60" s="3" t="s">
        <v>916</v>
      </c>
      <c r="Q60" s="4">
        <v>177533.7526907</v>
      </c>
      <c r="R60" s="3" t="s">
        <v>27</v>
      </c>
      <c r="S60" s="3"/>
      <c r="T60" s="3" t="s">
        <v>917</v>
      </c>
      <c r="U60" s="6"/>
    </row>
    <row r="61" spans="1:21" x14ac:dyDescent="0.2">
      <c r="A61" s="3" t="s">
        <v>1214</v>
      </c>
      <c r="B61" s="3" t="s">
        <v>1215</v>
      </c>
      <c r="C61" s="4">
        <v>28.8112745936</v>
      </c>
      <c r="D61" s="5">
        <v>0.28811274791552899</v>
      </c>
      <c r="E61" s="4">
        <v>0.70737232000000005</v>
      </c>
      <c r="F61" s="4">
        <v>40.729999999999997</v>
      </c>
      <c r="G61" s="4">
        <v>40.729999999999997</v>
      </c>
      <c r="H61" s="3" t="s">
        <v>1216</v>
      </c>
      <c r="I61" s="3" t="s">
        <v>1217</v>
      </c>
      <c r="J61" s="4"/>
      <c r="K61" s="4">
        <v>22983625.347826101</v>
      </c>
      <c r="L61" s="4">
        <v>27897632.369230799</v>
      </c>
      <c r="M61" s="4">
        <v>22646506.446215101</v>
      </c>
      <c r="N61" s="3" t="s">
        <v>1082</v>
      </c>
      <c r="O61" s="3" t="s">
        <v>26</v>
      </c>
      <c r="P61" s="3" t="s">
        <v>1217</v>
      </c>
      <c r="Q61" s="4">
        <v>171735.01016696999</v>
      </c>
      <c r="R61" s="3" t="s">
        <v>27</v>
      </c>
      <c r="S61" s="3"/>
      <c r="T61" s="3" t="s">
        <v>1218</v>
      </c>
      <c r="U61" s="6"/>
    </row>
    <row r="62" spans="1:21" x14ac:dyDescent="0.2">
      <c r="A62" s="3" t="s">
        <v>2264</v>
      </c>
      <c r="B62" s="3" t="s">
        <v>2265</v>
      </c>
      <c r="C62" s="4">
        <v>28.681690536000001</v>
      </c>
      <c r="D62" s="5">
        <v>0.28681690733062598</v>
      </c>
      <c r="E62" s="4">
        <v>0.18671760000000001</v>
      </c>
      <c r="F62" s="4">
        <v>153.61000000000001</v>
      </c>
      <c r="G62" s="4">
        <v>153.61000000000001</v>
      </c>
      <c r="H62" s="3" t="s">
        <v>2266</v>
      </c>
      <c r="I62" s="3" t="s">
        <v>2267</v>
      </c>
      <c r="J62" s="4"/>
      <c r="K62" s="4">
        <v>4374668.3913043505</v>
      </c>
      <c r="L62" s="4">
        <v>5063743.8923076903</v>
      </c>
      <c r="M62" s="4">
        <v>5216686.5697211204</v>
      </c>
      <c r="N62" s="3" t="s">
        <v>115</v>
      </c>
      <c r="O62" s="3" t="s">
        <v>26</v>
      </c>
      <c r="P62" s="3" t="s">
        <v>2267</v>
      </c>
      <c r="Q62" s="4">
        <v>170578.85046295001</v>
      </c>
      <c r="R62" s="3" t="s">
        <v>27</v>
      </c>
      <c r="S62" s="3"/>
      <c r="T62" s="3" t="s">
        <v>2268</v>
      </c>
      <c r="U62" s="6"/>
    </row>
    <row r="63" spans="1:21" x14ac:dyDescent="0.2">
      <c r="A63" s="3" t="s">
        <v>123</v>
      </c>
      <c r="B63" s="3" t="s">
        <v>124</v>
      </c>
      <c r="C63" s="4">
        <v>28.380128646399999</v>
      </c>
      <c r="D63" s="5">
        <v>0.283801288413907</v>
      </c>
      <c r="E63" s="4">
        <v>0.13071172</v>
      </c>
      <c r="F63" s="4">
        <v>217.12</v>
      </c>
      <c r="G63" s="4">
        <v>217.12</v>
      </c>
      <c r="H63" s="3" t="s">
        <v>125</v>
      </c>
      <c r="I63" s="3" t="s">
        <v>126</v>
      </c>
      <c r="J63" s="4"/>
      <c r="K63" s="4">
        <v>8022843.8695652196</v>
      </c>
      <c r="L63" s="4">
        <v>8226234.9846153799</v>
      </c>
      <c r="M63" s="4">
        <v>8276673.6812749002</v>
      </c>
      <c r="N63" s="3" t="s">
        <v>80</v>
      </c>
      <c r="O63" s="3" t="s">
        <v>26</v>
      </c>
      <c r="P63" s="3" t="s">
        <v>126</v>
      </c>
      <c r="Q63" s="4">
        <v>170020.43131983999</v>
      </c>
      <c r="R63" s="3" t="s">
        <v>27</v>
      </c>
      <c r="S63" s="3"/>
      <c r="T63" s="3" t="s">
        <v>127</v>
      </c>
      <c r="U63" s="6"/>
    </row>
    <row r="64" spans="1:21" x14ac:dyDescent="0.2">
      <c r="A64" s="3" t="s">
        <v>933</v>
      </c>
      <c r="B64" s="3" t="s">
        <v>934</v>
      </c>
      <c r="C64" s="4">
        <v>27.978023169</v>
      </c>
      <c r="D64" s="5">
        <v>0.27978023361227899</v>
      </c>
      <c r="E64" s="4">
        <v>0.75821201000000005</v>
      </c>
      <c r="F64" s="4">
        <v>36.9</v>
      </c>
      <c r="G64" s="4">
        <v>36.9</v>
      </c>
      <c r="H64" s="3" t="s">
        <v>935</v>
      </c>
      <c r="I64" s="3" t="s">
        <v>936</v>
      </c>
      <c r="J64" s="4"/>
      <c r="K64" s="4">
        <v>74927631.652173907</v>
      </c>
      <c r="L64" s="4">
        <v>92600745.092307702</v>
      </c>
      <c r="M64" s="4">
        <v>99574151.167330697</v>
      </c>
      <c r="N64" s="3" t="s">
        <v>184</v>
      </c>
      <c r="O64" s="3" t="s">
        <v>26</v>
      </c>
      <c r="P64" s="3" t="s">
        <v>936</v>
      </c>
      <c r="Q64" s="4">
        <v>176013</v>
      </c>
      <c r="R64" s="3" t="s">
        <v>27</v>
      </c>
      <c r="S64" s="3"/>
      <c r="T64" s="3" t="s">
        <v>937</v>
      </c>
      <c r="U64" s="6"/>
    </row>
    <row r="65" spans="1:21" x14ac:dyDescent="0.2">
      <c r="A65" s="3" t="s">
        <v>1038</v>
      </c>
      <c r="B65" s="3" t="s">
        <v>1039</v>
      </c>
      <c r="C65" s="4">
        <v>27.914101029000001</v>
      </c>
      <c r="D65" s="5">
        <v>0.27914101220788701</v>
      </c>
      <c r="E65" s="4">
        <v>0.10404063</v>
      </c>
      <c r="F65" s="4">
        <v>268.3</v>
      </c>
      <c r="G65" s="4">
        <v>268.3</v>
      </c>
      <c r="H65" s="3" t="s">
        <v>1040</v>
      </c>
      <c r="I65" s="3" t="s">
        <v>1041</v>
      </c>
      <c r="J65" s="4"/>
      <c r="K65" s="4">
        <v>3870464.9130434799</v>
      </c>
      <c r="L65" s="4">
        <v>3994338.0307692299</v>
      </c>
      <c r="M65" s="4">
        <v>3843776.1713147401</v>
      </c>
      <c r="N65" s="3" t="s">
        <v>64</v>
      </c>
      <c r="O65" s="3" t="s">
        <v>881</v>
      </c>
      <c r="P65" s="3" t="s">
        <v>1041</v>
      </c>
      <c r="Q65" s="4">
        <v>165086.80209819999</v>
      </c>
      <c r="R65" s="3" t="s">
        <v>27</v>
      </c>
      <c r="S65" s="3"/>
      <c r="T65" s="3" t="s">
        <v>1042</v>
      </c>
      <c r="U65" s="6"/>
    </row>
    <row r="66" spans="1:21" x14ac:dyDescent="0.2">
      <c r="A66" s="3" t="s">
        <v>1254</v>
      </c>
      <c r="B66" s="3" t="s">
        <v>1255</v>
      </c>
      <c r="C66" s="4">
        <v>27.735718035600001</v>
      </c>
      <c r="D66" s="5">
        <v>0.27735718226163097</v>
      </c>
      <c r="E66" s="4">
        <v>0.34548727000000001</v>
      </c>
      <c r="F66" s="4">
        <v>80.28</v>
      </c>
      <c r="G66" s="4">
        <v>80.28</v>
      </c>
      <c r="H66" s="3" t="s">
        <v>1256</v>
      </c>
      <c r="I66" s="3" t="s">
        <v>1257</v>
      </c>
      <c r="J66" s="4"/>
      <c r="K66" s="4">
        <v>9332594.4782608692</v>
      </c>
      <c r="L66" s="4">
        <v>9821412.1538461503</v>
      </c>
      <c r="M66" s="4">
        <v>11130155.8366534</v>
      </c>
      <c r="N66" s="3" t="s">
        <v>162</v>
      </c>
      <c r="O66" s="3" t="s">
        <v>26</v>
      </c>
      <c r="P66" s="3" t="s">
        <v>1257</v>
      </c>
      <c r="Q66" s="4">
        <v>167191.90543151999</v>
      </c>
      <c r="R66" s="3" t="s">
        <v>27</v>
      </c>
      <c r="S66" s="3"/>
      <c r="T66" s="3" t="s">
        <v>1258</v>
      </c>
      <c r="U66" s="6"/>
    </row>
    <row r="67" spans="1:21" x14ac:dyDescent="0.2">
      <c r="A67" s="3" t="s">
        <v>2353</v>
      </c>
      <c r="B67" s="3" t="s">
        <v>2354</v>
      </c>
      <c r="C67" s="4">
        <v>27.6812383806</v>
      </c>
      <c r="D67" s="5">
        <v>0.27681238570788802</v>
      </c>
      <c r="E67" s="4">
        <v>0.20483378999999999</v>
      </c>
      <c r="F67" s="4">
        <v>135.13999999999999</v>
      </c>
      <c r="G67" s="4">
        <v>135.13999999999999</v>
      </c>
      <c r="H67" s="3" t="s">
        <v>2355</v>
      </c>
      <c r="I67" s="3" t="s">
        <v>2356</v>
      </c>
      <c r="J67" s="4"/>
      <c r="K67" s="4">
        <v>7022126.5217391299</v>
      </c>
      <c r="L67" s="4">
        <v>7714541.9384615403</v>
      </c>
      <c r="M67" s="4">
        <v>8327074.0836653402</v>
      </c>
      <c r="N67" s="3" t="s">
        <v>184</v>
      </c>
      <c r="O67" s="3" t="s">
        <v>26</v>
      </c>
      <c r="P67" s="3" t="s">
        <v>2356</v>
      </c>
      <c r="Q67" s="4">
        <v>165418.86135111999</v>
      </c>
      <c r="R67" s="3" t="s">
        <v>27</v>
      </c>
      <c r="S67" s="3"/>
      <c r="T67" s="3" t="s">
        <v>2357</v>
      </c>
      <c r="U67" s="6"/>
    </row>
    <row r="68" spans="1:21" x14ac:dyDescent="0.2">
      <c r="A68" s="3" t="s">
        <v>197</v>
      </c>
      <c r="B68" s="3" t="s">
        <v>198</v>
      </c>
      <c r="C68" s="4">
        <v>27.394648582799999</v>
      </c>
      <c r="D68" s="5">
        <v>0.27394648771019797</v>
      </c>
      <c r="E68" s="4">
        <v>5.2420920000000003E-2</v>
      </c>
      <c r="F68" s="4">
        <v>522.59</v>
      </c>
      <c r="G68" s="4">
        <v>522.59</v>
      </c>
      <c r="H68" s="3" t="s">
        <v>199</v>
      </c>
      <c r="I68" s="3" t="s">
        <v>200</v>
      </c>
      <c r="J68" s="4"/>
      <c r="K68" s="4">
        <v>1471634</v>
      </c>
      <c r="L68" s="4">
        <v>1609632.8769230801</v>
      </c>
      <c r="M68" s="4">
        <v>1381198.3187251</v>
      </c>
      <c r="N68" s="3" t="s">
        <v>58</v>
      </c>
      <c r="O68" s="3" t="s">
        <v>26</v>
      </c>
      <c r="P68" s="3" t="s">
        <v>200</v>
      </c>
      <c r="Q68" s="4">
        <v>158240.25200000001</v>
      </c>
      <c r="R68" s="3" t="s">
        <v>27</v>
      </c>
      <c r="S68" s="3"/>
      <c r="T68" s="3" t="s">
        <v>201</v>
      </c>
      <c r="U68" s="6"/>
    </row>
    <row r="69" spans="1:21" x14ac:dyDescent="0.2">
      <c r="A69" s="3" t="s">
        <v>2124</v>
      </c>
      <c r="B69" s="3" t="s">
        <v>2125</v>
      </c>
      <c r="C69" s="4">
        <v>27.158518133200001</v>
      </c>
      <c r="D69" s="5">
        <v>0.27158518319797398</v>
      </c>
      <c r="E69" s="4">
        <v>0.33237692000000002</v>
      </c>
      <c r="F69" s="4">
        <v>81.709999999999994</v>
      </c>
      <c r="G69" s="4">
        <v>81.709999999999994</v>
      </c>
      <c r="H69" s="3" t="s">
        <v>2126</v>
      </c>
      <c r="I69" s="3" t="s">
        <v>2127</v>
      </c>
      <c r="J69" s="4"/>
      <c r="K69" s="4">
        <v>18318506.521739099</v>
      </c>
      <c r="L69" s="4">
        <v>17781477.0153846</v>
      </c>
      <c r="M69" s="4">
        <v>20455955.059760999</v>
      </c>
      <c r="N69" s="3" t="s">
        <v>64</v>
      </c>
      <c r="O69" s="3" t="s">
        <v>26</v>
      </c>
      <c r="P69" s="3" t="s">
        <v>2127</v>
      </c>
      <c r="Q69" s="4">
        <v>169779.52043151</v>
      </c>
      <c r="R69" s="3" t="s">
        <v>27</v>
      </c>
      <c r="S69" s="3"/>
      <c r="T69" s="3" t="s">
        <v>2128</v>
      </c>
      <c r="U69" s="6"/>
    </row>
    <row r="70" spans="1:21" x14ac:dyDescent="0.2">
      <c r="A70" s="3" t="s">
        <v>938</v>
      </c>
      <c r="B70" s="3" t="s">
        <v>939</v>
      </c>
      <c r="C70" s="4">
        <v>26.9008262312</v>
      </c>
      <c r="D70" s="5">
        <v>0.26900826416026902</v>
      </c>
      <c r="E70" s="4">
        <v>2.2139140000000002E-2</v>
      </c>
      <c r="F70" s="4">
        <v>1215.08</v>
      </c>
      <c r="G70" s="4">
        <v>1215.08</v>
      </c>
      <c r="H70" s="3" t="s">
        <v>940</v>
      </c>
      <c r="I70" s="3" t="s">
        <v>941</v>
      </c>
      <c r="J70" s="4"/>
      <c r="K70" s="4">
        <v>784209</v>
      </c>
      <c r="L70" s="4">
        <v>999470.61538461503</v>
      </c>
      <c r="M70" s="4">
        <v>1086349.2310756999</v>
      </c>
      <c r="N70" s="3" t="s">
        <v>184</v>
      </c>
      <c r="O70" s="3" t="s">
        <v>26</v>
      </c>
      <c r="P70" s="3" t="s">
        <v>941</v>
      </c>
      <c r="Q70" s="4">
        <v>159652.20205704001</v>
      </c>
      <c r="R70" s="3" t="s">
        <v>27</v>
      </c>
      <c r="S70" s="3"/>
      <c r="T70" s="3" t="s">
        <v>942</v>
      </c>
      <c r="U70" s="6"/>
    </row>
    <row r="71" spans="1:21" x14ac:dyDescent="0.2">
      <c r="A71" s="3" t="s">
        <v>2749</v>
      </c>
      <c r="B71" s="3" t="s">
        <v>2750</v>
      </c>
      <c r="C71" s="4">
        <v>26.7286953692</v>
      </c>
      <c r="D71" s="5">
        <v>0.26728695552844201</v>
      </c>
      <c r="E71" s="4">
        <v>0.17448068</v>
      </c>
      <c r="F71" s="4">
        <v>153.19</v>
      </c>
      <c r="G71" s="4">
        <v>153.19</v>
      </c>
      <c r="H71" s="3" t="s">
        <v>2751</v>
      </c>
      <c r="I71" s="3" t="s">
        <v>2752</v>
      </c>
      <c r="J71" s="4"/>
      <c r="K71" s="4">
        <v>4832059.8695652196</v>
      </c>
      <c r="L71" s="4">
        <v>2647336.3846153799</v>
      </c>
      <c r="M71" s="4">
        <v>1931288.75298805</v>
      </c>
      <c r="N71" s="3" t="s">
        <v>64</v>
      </c>
      <c r="O71" s="3" t="s">
        <v>26</v>
      </c>
      <c r="P71" s="3" t="s">
        <v>2752</v>
      </c>
      <c r="Q71" s="4">
        <v>160266.8709411</v>
      </c>
      <c r="R71" s="3" t="s">
        <v>27</v>
      </c>
      <c r="S71" s="3"/>
      <c r="T71" s="3" t="s">
        <v>2753</v>
      </c>
      <c r="U71" s="6"/>
    </row>
    <row r="72" spans="1:21" x14ac:dyDescent="0.2">
      <c r="A72" s="3" t="s">
        <v>2259</v>
      </c>
      <c r="B72" s="3" t="s">
        <v>2260</v>
      </c>
      <c r="C72" s="4">
        <v>26.4617079816</v>
      </c>
      <c r="D72" s="5">
        <v>0.26461708163409797</v>
      </c>
      <c r="E72" s="4">
        <v>0.15252584</v>
      </c>
      <c r="F72" s="4">
        <v>173.49</v>
      </c>
      <c r="G72" s="4">
        <v>173.49</v>
      </c>
      <c r="H72" s="3" t="s">
        <v>2261</v>
      </c>
      <c r="I72" s="3" t="s">
        <v>2262</v>
      </c>
      <c r="J72" s="4"/>
      <c r="K72" s="4">
        <v>6286358.5217391299</v>
      </c>
      <c r="L72" s="4">
        <v>7523519.2153846202</v>
      </c>
      <c r="M72" s="4">
        <v>7302619.1593625499</v>
      </c>
      <c r="N72" s="3" t="s">
        <v>184</v>
      </c>
      <c r="O72" s="3" t="s">
        <v>26</v>
      </c>
      <c r="P72" s="3" t="s">
        <v>2262</v>
      </c>
      <c r="Q72" s="4">
        <v>157637.0077398</v>
      </c>
      <c r="R72" s="3" t="s">
        <v>27</v>
      </c>
      <c r="S72" s="3"/>
      <c r="T72" s="3" t="s">
        <v>2263</v>
      </c>
      <c r="U72" s="6"/>
    </row>
    <row r="73" spans="1:21" x14ac:dyDescent="0.2">
      <c r="A73" s="3" t="s">
        <v>1743</v>
      </c>
      <c r="B73" s="3" t="s">
        <v>1744</v>
      </c>
      <c r="C73" s="4">
        <v>26.429209899</v>
      </c>
      <c r="D73" s="5">
        <v>0.26429210080586502</v>
      </c>
      <c r="E73" s="4">
        <v>2.4692349999999998E-2</v>
      </c>
      <c r="F73" s="4">
        <v>1070.3399999999999</v>
      </c>
      <c r="G73" s="4">
        <v>1070.3399999999999</v>
      </c>
      <c r="H73" s="3" t="s">
        <v>1745</v>
      </c>
      <c r="I73" s="3" t="s">
        <v>1746</v>
      </c>
      <c r="J73" s="4"/>
      <c r="K73" s="4">
        <v>538177.21739130397</v>
      </c>
      <c r="L73" s="4">
        <v>633946.87692307704</v>
      </c>
      <c r="M73" s="4">
        <v>699966.23904382496</v>
      </c>
      <c r="N73" s="3" t="s">
        <v>58</v>
      </c>
      <c r="O73" s="3" t="s">
        <v>26</v>
      </c>
      <c r="P73" s="3" t="s">
        <v>1746</v>
      </c>
      <c r="Q73" s="4">
        <v>166064.22393906</v>
      </c>
      <c r="R73" s="3" t="s">
        <v>27</v>
      </c>
      <c r="S73" s="3"/>
      <c r="T73" s="3" t="s">
        <v>1747</v>
      </c>
      <c r="U73" s="6"/>
    </row>
    <row r="74" spans="1:21" x14ac:dyDescent="0.2">
      <c r="A74" s="3" t="s">
        <v>1184</v>
      </c>
      <c r="B74" s="3" t="s">
        <v>1185</v>
      </c>
      <c r="C74" s="4">
        <v>26.082959023800001</v>
      </c>
      <c r="D74" s="5">
        <v>0.260829592030076</v>
      </c>
      <c r="E74" s="4">
        <v>3.8709090000000002E-2</v>
      </c>
      <c r="F74" s="4">
        <v>673.82</v>
      </c>
      <c r="G74" s="4">
        <v>673.82</v>
      </c>
      <c r="H74" s="3" t="s">
        <v>1186</v>
      </c>
      <c r="I74" s="3" t="s">
        <v>1187</v>
      </c>
      <c r="J74" s="4"/>
      <c r="K74" s="4">
        <v>3404755.0434782598</v>
      </c>
      <c r="L74" s="4">
        <v>4479910.8153846199</v>
      </c>
      <c r="M74" s="4">
        <v>6680447.2231075699</v>
      </c>
      <c r="N74" s="3" t="s">
        <v>64</v>
      </c>
      <c r="O74" s="3" t="s">
        <v>26</v>
      </c>
      <c r="P74" s="3" t="s">
        <v>1187</v>
      </c>
      <c r="Q74" s="4">
        <v>227720.83809999999</v>
      </c>
      <c r="R74" s="3" t="s">
        <v>27</v>
      </c>
      <c r="S74" s="3"/>
      <c r="T74" s="3" t="s">
        <v>1188</v>
      </c>
      <c r="U74" s="6"/>
    </row>
    <row r="75" spans="1:21" x14ac:dyDescent="0.2">
      <c r="A75" s="3" t="s">
        <v>2009</v>
      </c>
      <c r="B75" s="3" t="s">
        <v>2010</v>
      </c>
      <c r="C75" s="4">
        <v>26.0032261064</v>
      </c>
      <c r="D75" s="5">
        <v>0.260032262850597</v>
      </c>
      <c r="E75" s="4">
        <v>0.10729174</v>
      </c>
      <c r="F75" s="4">
        <v>242.36</v>
      </c>
      <c r="G75" s="4">
        <v>242.36</v>
      </c>
      <c r="H75" s="3" t="s">
        <v>2011</v>
      </c>
      <c r="I75" s="3" t="s">
        <v>2012</v>
      </c>
      <c r="J75" s="4"/>
      <c r="K75" s="4">
        <v>3192266.5217391299</v>
      </c>
      <c r="L75" s="4">
        <v>3727910.7846153802</v>
      </c>
      <c r="M75" s="4">
        <v>4084290.44223108</v>
      </c>
      <c r="N75" s="3" t="s">
        <v>58</v>
      </c>
      <c r="O75" s="3" t="s">
        <v>26</v>
      </c>
      <c r="P75" s="3" t="s">
        <v>2012</v>
      </c>
      <c r="Q75" s="4">
        <v>154076.3965078</v>
      </c>
      <c r="R75" s="3" t="s">
        <v>27</v>
      </c>
      <c r="S75" s="3"/>
      <c r="T75" s="3" t="s">
        <v>2013</v>
      </c>
      <c r="U75" s="6"/>
    </row>
    <row r="76" spans="1:21" x14ac:dyDescent="0.2">
      <c r="A76" s="3" t="s">
        <v>2294</v>
      </c>
      <c r="B76" s="3" t="s">
        <v>2295</v>
      </c>
      <c r="C76" s="4">
        <v>25.550789482199999</v>
      </c>
      <c r="D76" s="5">
        <v>0.25550789657751199</v>
      </c>
      <c r="E76" s="4">
        <v>0.20817003000000001</v>
      </c>
      <c r="F76" s="4">
        <v>122.74</v>
      </c>
      <c r="G76" s="4">
        <v>122.74</v>
      </c>
      <c r="H76" s="3" t="s">
        <v>2296</v>
      </c>
      <c r="I76" s="3" t="s">
        <v>2297</v>
      </c>
      <c r="J76" s="4"/>
      <c r="K76" s="4">
        <v>6451854.3478260897</v>
      </c>
      <c r="L76" s="4">
        <v>7194356.4461538503</v>
      </c>
      <c r="M76" s="4">
        <v>7810779.3545816699</v>
      </c>
      <c r="N76" s="3" t="s">
        <v>39</v>
      </c>
      <c r="O76" s="3" t="s">
        <v>26</v>
      </c>
      <c r="P76" s="3" t="s">
        <v>2297</v>
      </c>
      <c r="Q76" s="4">
        <v>152281.01692702001</v>
      </c>
      <c r="R76" s="3" t="s">
        <v>27</v>
      </c>
      <c r="S76" s="3"/>
      <c r="T76" s="3" t="s">
        <v>2298</v>
      </c>
      <c r="U76" s="6"/>
    </row>
    <row r="77" spans="1:21" x14ac:dyDescent="0.2">
      <c r="A77" s="3" t="s">
        <v>1224</v>
      </c>
      <c r="B77" s="3" t="s">
        <v>1225</v>
      </c>
      <c r="C77" s="4">
        <v>24.750532803999999</v>
      </c>
      <c r="D77" s="5">
        <v>0.247505329740529</v>
      </c>
      <c r="E77" s="4">
        <v>0.1081187</v>
      </c>
      <c r="F77" s="4">
        <v>228.92</v>
      </c>
      <c r="G77" s="4">
        <v>228.92</v>
      </c>
      <c r="H77" s="3" t="s">
        <v>1226</v>
      </c>
      <c r="I77" s="3" t="s">
        <v>1227</v>
      </c>
      <c r="J77" s="4"/>
      <c r="K77" s="4">
        <v>3190938.6956521701</v>
      </c>
      <c r="L77" s="4">
        <v>3893973.8</v>
      </c>
      <c r="M77" s="4">
        <v>4087969.9083665302</v>
      </c>
      <c r="N77" s="3" t="s">
        <v>121</v>
      </c>
      <c r="O77" s="3" t="s">
        <v>26</v>
      </c>
      <c r="P77" s="3" t="s">
        <v>1227</v>
      </c>
      <c r="Q77" s="4">
        <v>161697.54196196</v>
      </c>
      <c r="R77" s="3" t="s">
        <v>27</v>
      </c>
      <c r="S77" s="3"/>
      <c r="T77" s="3" t="s">
        <v>1228</v>
      </c>
      <c r="U77" s="6"/>
    </row>
    <row r="78" spans="1:21" x14ac:dyDescent="0.2">
      <c r="A78" s="3" t="s">
        <v>1964</v>
      </c>
      <c r="B78" s="3" t="s">
        <v>1965</v>
      </c>
      <c r="C78" s="4">
        <v>24.579262215300002</v>
      </c>
      <c r="D78" s="5">
        <v>0.24579262384176101</v>
      </c>
      <c r="E78" s="4">
        <v>7.0228470000000001E-2</v>
      </c>
      <c r="F78" s="4">
        <v>349.99</v>
      </c>
      <c r="G78" s="4">
        <v>349.99</v>
      </c>
      <c r="H78" s="3" t="s">
        <v>1966</v>
      </c>
      <c r="I78" s="3" t="s">
        <v>1967</v>
      </c>
      <c r="J78" s="4"/>
      <c r="K78" s="4">
        <v>4198191.2173913</v>
      </c>
      <c r="L78" s="4">
        <v>3912197.5538461502</v>
      </c>
      <c r="M78" s="4">
        <v>3943924.9243027898</v>
      </c>
      <c r="N78" s="3" t="s">
        <v>184</v>
      </c>
      <c r="O78" s="3" t="s">
        <v>26</v>
      </c>
      <c r="P78" s="3" t="s">
        <v>1967</v>
      </c>
      <c r="Q78" s="4">
        <v>146505.81400000001</v>
      </c>
      <c r="R78" s="3" t="s">
        <v>27</v>
      </c>
      <c r="S78" s="3"/>
      <c r="T78" s="3" t="s">
        <v>1968</v>
      </c>
      <c r="U78" s="6"/>
    </row>
    <row r="79" spans="1:21" x14ac:dyDescent="0.2">
      <c r="A79" s="3" t="s">
        <v>2239</v>
      </c>
      <c r="B79" s="3" t="s">
        <v>2240</v>
      </c>
      <c r="C79" s="4">
        <v>23.751217086</v>
      </c>
      <c r="D79" s="5">
        <v>0.23751217249186901</v>
      </c>
      <c r="E79" s="4">
        <v>0.95386413999999997</v>
      </c>
      <c r="F79" s="4">
        <v>24.9</v>
      </c>
      <c r="G79" s="4">
        <v>24.9</v>
      </c>
      <c r="H79" s="3" t="s">
        <v>2241</v>
      </c>
      <c r="I79" s="3" t="s">
        <v>2242</v>
      </c>
      <c r="J79" s="4"/>
      <c r="K79" s="4">
        <v>46123063.608695596</v>
      </c>
      <c r="L79" s="4">
        <v>67286520.676923096</v>
      </c>
      <c r="M79" s="4">
        <v>50914050.888446197</v>
      </c>
      <c r="N79" s="3" t="s">
        <v>39</v>
      </c>
      <c r="O79" s="3" t="s">
        <v>26</v>
      </c>
      <c r="P79" s="3" t="s">
        <v>2242</v>
      </c>
      <c r="Q79" s="4">
        <v>141574.11804480001</v>
      </c>
      <c r="R79" s="3" t="s">
        <v>27</v>
      </c>
      <c r="S79" s="3"/>
      <c r="T79" s="3" t="s">
        <v>2243</v>
      </c>
      <c r="U79" s="6"/>
    </row>
    <row r="80" spans="1:21" x14ac:dyDescent="0.2">
      <c r="A80" s="3" t="s">
        <v>842</v>
      </c>
      <c r="B80" s="3" t="s">
        <v>843</v>
      </c>
      <c r="C80" s="4">
        <v>23.703371154999999</v>
      </c>
      <c r="D80" s="5">
        <v>0.23703371317858199</v>
      </c>
      <c r="E80" s="4">
        <v>0.24859329999999999</v>
      </c>
      <c r="F80" s="4">
        <v>95.35</v>
      </c>
      <c r="G80" s="4">
        <v>95.35</v>
      </c>
      <c r="H80" s="3" t="s">
        <v>844</v>
      </c>
      <c r="I80" s="3" t="s">
        <v>845</v>
      </c>
      <c r="J80" s="4"/>
      <c r="K80" s="4">
        <v>9004536.2608695608</v>
      </c>
      <c r="L80" s="4">
        <v>9110852.8769230805</v>
      </c>
      <c r="M80" s="4">
        <v>8146082.56573705</v>
      </c>
      <c r="N80" s="3" t="s">
        <v>121</v>
      </c>
      <c r="O80" s="3" t="s">
        <v>26</v>
      </c>
      <c r="P80" s="3" t="s">
        <v>845</v>
      </c>
      <c r="Q80" s="4">
        <v>141350.84841865001</v>
      </c>
      <c r="R80" s="3" t="s">
        <v>27</v>
      </c>
      <c r="S80" s="3"/>
      <c r="T80" s="3" t="s">
        <v>846</v>
      </c>
      <c r="U80" s="6"/>
    </row>
    <row r="81" spans="1:21" x14ac:dyDescent="0.2">
      <c r="A81" s="3" t="s">
        <v>444</v>
      </c>
      <c r="B81" s="3" t="s">
        <v>445</v>
      </c>
      <c r="C81" s="4">
        <v>23.4851004659</v>
      </c>
      <c r="D81" s="5">
        <v>0.23485100627258501</v>
      </c>
      <c r="E81" s="4">
        <v>0.17923453</v>
      </c>
      <c r="F81" s="4">
        <v>131.03</v>
      </c>
      <c r="G81" s="4">
        <v>131.03</v>
      </c>
      <c r="H81" s="3" t="s">
        <v>446</v>
      </c>
      <c r="I81" s="3" t="s">
        <v>447</v>
      </c>
      <c r="J81" s="4"/>
      <c r="K81" s="4">
        <v>5640222.1304347804</v>
      </c>
      <c r="L81" s="4">
        <v>7704744.5538461497</v>
      </c>
      <c r="M81" s="4">
        <v>9612668.3784860596</v>
      </c>
      <c r="N81" s="3" t="s">
        <v>64</v>
      </c>
      <c r="O81" s="3" t="s">
        <v>26</v>
      </c>
      <c r="P81" s="3" t="s">
        <v>447</v>
      </c>
      <c r="Q81" s="4">
        <v>165004.1227221</v>
      </c>
      <c r="R81" s="3" t="s">
        <v>27</v>
      </c>
      <c r="S81" s="3"/>
      <c r="T81" s="3" t="s">
        <v>448</v>
      </c>
      <c r="U81" s="6"/>
    </row>
    <row r="82" spans="1:21" x14ac:dyDescent="0.2">
      <c r="A82" s="3" t="s">
        <v>2274</v>
      </c>
      <c r="B82" s="3" t="s">
        <v>2275</v>
      </c>
      <c r="C82" s="4">
        <v>23.018253016399999</v>
      </c>
      <c r="D82" s="5">
        <v>0.23018253174551001</v>
      </c>
      <c r="E82" s="4">
        <v>9.9508269999999996E-2</v>
      </c>
      <c r="F82" s="4">
        <v>231.32</v>
      </c>
      <c r="G82" s="4">
        <v>231.32</v>
      </c>
      <c r="H82" s="3" t="s">
        <v>2276</v>
      </c>
      <c r="I82" s="3" t="s">
        <v>2277</v>
      </c>
      <c r="J82" s="4"/>
      <c r="K82" s="4">
        <v>2763302.8695652201</v>
      </c>
      <c r="L82" s="4">
        <v>3077485.0769230798</v>
      </c>
      <c r="M82" s="4">
        <v>3463012.5498008002</v>
      </c>
      <c r="N82" s="3" t="s">
        <v>150</v>
      </c>
      <c r="O82" s="3" t="s">
        <v>26</v>
      </c>
      <c r="P82" s="3" t="s">
        <v>2277</v>
      </c>
      <c r="Q82" s="4">
        <v>137209.97684347999</v>
      </c>
      <c r="R82" s="3" t="s">
        <v>27</v>
      </c>
      <c r="S82" s="3"/>
      <c r="T82" s="3" t="s">
        <v>2278</v>
      </c>
      <c r="U82" s="6"/>
    </row>
    <row r="83" spans="1:21" x14ac:dyDescent="0.2">
      <c r="A83" s="3" t="s">
        <v>1934</v>
      </c>
      <c r="B83" s="3" t="s">
        <v>1935</v>
      </c>
      <c r="C83" s="4">
        <v>22.690631054800001</v>
      </c>
      <c r="D83" s="5">
        <v>0.22690631210699999</v>
      </c>
      <c r="E83" s="4">
        <v>9.4089530000000005E-2</v>
      </c>
      <c r="F83" s="4">
        <v>241.16</v>
      </c>
      <c r="G83" s="4">
        <v>241.16</v>
      </c>
      <c r="H83" s="3" t="s">
        <v>1936</v>
      </c>
      <c r="I83" s="3" t="s">
        <v>1937</v>
      </c>
      <c r="J83" s="4"/>
      <c r="K83" s="4">
        <v>2685377</v>
      </c>
      <c r="L83" s="4">
        <v>2859240.50769231</v>
      </c>
      <c r="M83" s="4">
        <v>2755002.74103586</v>
      </c>
      <c r="N83" s="3" t="s">
        <v>115</v>
      </c>
      <c r="O83" s="3" t="s">
        <v>26</v>
      </c>
      <c r="P83" s="3" t="s">
        <v>1937</v>
      </c>
      <c r="Q83" s="4">
        <v>135279.05337012</v>
      </c>
      <c r="R83" s="3" t="s">
        <v>27</v>
      </c>
      <c r="S83" s="3"/>
      <c r="T83" s="3" t="s">
        <v>1938</v>
      </c>
      <c r="U83" s="6"/>
    </row>
    <row r="84" spans="1:21" x14ac:dyDescent="0.2">
      <c r="A84" s="3" t="s">
        <v>1643</v>
      </c>
      <c r="B84" s="3" t="s">
        <v>1644</v>
      </c>
      <c r="C84" s="4">
        <v>22.395836163599999</v>
      </c>
      <c r="D84" s="5">
        <v>0.22395836317474499</v>
      </c>
      <c r="E84" s="4">
        <v>9.8348130000000006E-2</v>
      </c>
      <c r="F84" s="4">
        <v>227.72</v>
      </c>
      <c r="G84" s="4">
        <v>227.72</v>
      </c>
      <c r="H84" s="3" t="s">
        <v>1645</v>
      </c>
      <c r="I84" s="3" t="s">
        <v>1646</v>
      </c>
      <c r="J84" s="4"/>
      <c r="K84" s="4">
        <v>2900980.3478260902</v>
      </c>
      <c r="L84" s="4">
        <v>3427103.27692308</v>
      </c>
      <c r="M84" s="4">
        <v>3237954.3665338601</v>
      </c>
      <c r="N84" s="3" t="s">
        <v>360</v>
      </c>
      <c r="O84" s="3" t="s">
        <v>26</v>
      </c>
      <c r="P84" s="3" t="s">
        <v>1646</v>
      </c>
      <c r="Q84" s="4">
        <v>133489.46400000001</v>
      </c>
      <c r="R84" s="3" t="s">
        <v>27</v>
      </c>
      <c r="S84" s="3"/>
      <c r="T84" s="3" t="s">
        <v>1647</v>
      </c>
      <c r="U84" s="6"/>
    </row>
    <row r="85" spans="1:21" x14ac:dyDescent="0.2">
      <c r="A85" s="3" t="s">
        <v>1552</v>
      </c>
      <c r="B85" s="3" t="s">
        <v>1553</v>
      </c>
      <c r="C85" s="4">
        <v>22.383576072</v>
      </c>
      <c r="D85" s="5">
        <v>0.223835762257903</v>
      </c>
      <c r="E85" s="4">
        <v>8.2535310000000001E-2</v>
      </c>
      <c r="F85" s="4">
        <v>271.2</v>
      </c>
      <c r="G85" s="4">
        <v>271.2</v>
      </c>
      <c r="H85" s="3" t="s">
        <v>1554</v>
      </c>
      <c r="I85" s="3" t="s">
        <v>1555</v>
      </c>
      <c r="J85" s="4"/>
      <c r="K85" s="4">
        <v>3556553.8695652201</v>
      </c>
      <c r="L85" s="4">
        <v>3653094.3230769201</v>
      </c>
      <c r="M85" s="4">
        <v>3789578.1314741001</v>
      </c>
      <c r="N85" s="3" t="s">
        <v>184</v>
      </c>
      <c r="O85" s="3" t="s">
        <v>26</v>
      </c>
      <c r="P85" s="3" t="s">
        <v>1555</v>
      </c>
      <c r="Q85" s="4">
        <v>132794.19110639999</v>
      </c>
      <c r="R85" s="3" t="s">
        <v>27</v>
      </c>
      <c r="S85" s="3"/>
      <c r="T85" s="3" t="s">
        <v>1556</v>
      </c>
      <c r="U85" s="6"/>
    </row>
    <row r="86" spans="1:21" x14ac:dyDescent="0.2">
      <c r="A86" s="3" t="s">
        <v>736</v>
      </c>
      <c r="B86" s="3" t="s">
        <v>737</v>
      </c>
      <c r="C86" s="4">
        <v>20.917486751999999</v>
      </c>
      <c r="D86" s="5">
        <v>0.20917486895717299</v>
      </c>
      <c r="E86" s="4">
        <v>0.11355856</v>
      </c>
      <c r="F86" s="4">
        <v>184.2</v>
      </c>
      <c r="G86" s="4">
        <v>184.2</v>
      </c>
      <c r="H86" s="3" t="s">
        <v>738</v>
      </c>
      <c r="I86" s="3" t="s">
        <v>739</v>
      </c>
      <c r="J86" s="4"/>
      <c r="K86" s="4">
        <v>5262013.5217391299</v>
      </c>
      <c r="L86" s="4">
        <v>5429571.2307692301</v>
      </c>
      <c r="M86" s="4">
        <v>6133915.0996015901</v>
      </c>
      <c r="N86" s="3" t="s">
        <v>64</v>
      </c>
      <c r="O86" s="3" t="s">
        <v>26</v>
      </c>
      <c r="P86" s="3" t="s">
        <v>739</v>
      </c>
      <c r="Q86" s="4">
        <v>128387.4</v>
      </c>
      <c r="R86" s="3" t="s">
        <v>27</v>
      </c>
      <c r="S86" s="3"/>
      <c r="T86" s="3" t="s">
        <v>740</v>
      </c>
      <c r="U86" s="6"/>
    </row>
    <row r="87" spans="1:21" x14ac:dyDescent="0.2">
      <c r="A87" s="3" t="s">
        <v>279</v>
      </c>
      <c r="B87" s="3" t="s">
        <v>280</v>
      </c>
      <c r="C87" s="4">
        <v>20.827084648500001</v>
      </c>
      <c r="D87" s="5">
        <v>0.20827084791596101</v>
      </c>
      <c r="E87" s="4">
        <v>0.11220885</v>
      </c>
      <c r="F87" s="4">
        <v>185.61</v>
      </c>
      <c r="G87" s="4">
        <v>185.61</v>
      </c>
      <c r="H87" s="3" t="s">
        <v>281</v>
      </c>
      <c r="I87" s="3" t="s">
        <v>282</v>
      </c>
      <c r="J87" s="4"/>
      <c r="K87" s="4">
        <v>3499620.4782608701</v>
      </c>
      <c r="L87" s="4">
        <v>3311478.9538461501</v>
      </c>
      <c r="M87" s="4">
        <v>3070665.9521912402</v>
      </c>
      <c r="N87" s="3" t="s">
        <v>33</v>
      </c>
      <c r="O87" s="3" t="s">
        <v>26</v>
      </c>
      <c r="P87" s="3" t="s">
        <v>282</v>
      </c>
      <c r="Q87" s="4">
        <v>127389.34806123</v>
      </c>
      <c r="R87" s="3" t="s">
        <v>27</v>
      </c>
      <c r="S87" s="3"/>
      <c r="T87" s="3" t="s">
        <v>283</v>
      </c>
      <c r="U87" s="6"/>
    </row>
    <row r="88" spans="1:21" x14ac:dyDescent="0.2">
      <c r="A88" s="3" t="s">
        <v>1899</v>
      </c>
      <c r="B88" s="3" t="s">
        <v>1900</v>
      </c>
      <c r="C88" s="4">
        <v>20.802786298200001</v>
      </c>
      <c r="D88" s="5">
        <v>0.20802786441129201</v>
      </c>
      <c r="E88" s="4">
        <v>6.5312819999999994E-2</v>
      </c>
      <c r="F88" s="4">
        <v>318.51</v>
      </c>
      <c r="G88" s="4">
        <v>318.51</v>
      </c>
      <c r="H88" s="3" t="s">
        <v>1901</v>
      </c>
      <c r="I88" s="3" t="s">
        <v>1902</v>
      </c>
      <c r="J88" s="4"/>
      <c r="K88" s="4">
        <v>2801137.0434782598</v>
      </c>
      <c r="L88" s="4">
        <v>2639262.9846153799</v>
      </c>
      <c r="M88" s="4">
        <v>2834266.8286852599</v>
      </c>
      <c r="N88" s="3" t="s">
        <v>144</v>
      </c>
      <c r="O88" s="3" t="s">
        <v>881</v>
      </c>
      <c r="P88" s="3" t="s">
        <v>1902</v>
      </c>
      <c r="Q88" s="4">
        <v>123709.284</v>
      </c>
      <c r="R88" s="3" t="s">
        <v>27</v>
      </c>
      <c r="S88" s="3"/>
      <c r="T88" s="3" t="s">
        <v>1903</v>
      </c>
      <c r="U88" s="6"/>
    </row>
    <row r="89" spans="1:21" x14ac:dyDescent="0.2">
      <c r="A89" s="3" t="s">
        <v>1204</v>
      </c>
      <c r="B89" s="3" t="s">
        <v>1205</v>
      </c>
      <c r="C89" s="4">
        <v>20.780307886799999</v>
      </c>
      <c r="D89" s="5">
        <v>0.20780308029574801</v>
      </c>
      <c r="E89" s="4">
        <v>0.10651652</v>
      </c>
      <c r="F89" s="4">
        <v>195.09</v>
      </c>
      <c r="G89" s="4">
        <v>195.09</v>
      </c>
      <c r="H89" s="3" t="s">
        <v>1206</v>
      </c>
      <c r="I89" s="3" t="s">
        <v>1207</v>
      </c>
      <c r="J89" s="4"/>
      <c r="K89" s="4">
        <v>3596866.1304347799</v>
      </c>
      <c r="L89" s="4">
        <v>4131757.1230769199</v>
      </c>
      <c r="M89" s="4">
        <v>4090779.03187251</v>
      </c>
      <c r="N89" s="3" t="s">
        <v>132</v>
      </c>
      <c r="O89" s="3" t="s">
        <v>26</v>
      </c>
      <c r="P89" s="3" t="s">
        <v>1207</v>
      </c>
      <c r="Q89" s="4">
        <v>123860.14540872</v>
      </c>
      <c r="R89" s="3" t="s">
        <v>27</v>
      </c>
      <c r="S89" s="3"/>
      <c r="T89" s="3" t="s">
        <v>1208</v>
      </c>
      <c r="U89" s="6"/>
    </row>
    <row r="90" spans="1:21" x14ac:dyDescent="0.2">
      <c r="A90" s="3" t="s">
        <v>877</v>
      </c>
      <c r="B90" s="3" t="s">
        <v>878</v>
      </c>
      <c r="C90" s="4">
        <v>20.6717335236</v>
      </c>
      <c r="D90" s="5">
        <v>0.206717336656288</v>
      </c>
      <c r="E90" s="4">
        <v>0.21519605999999999</v>
      </c>
      <c r="F90" s="4">
        <v>96.06</v>
      </c>
      <c r="G90" s="4">
        <v>96.06</v>
      </c>
      <c r="H90" s="3" t="s">
        <v>879</v>
      </c>
      <c r="I90" s="3" t="s">
        <v>880</v>
      </c>
      <c r="J90" s="4"/>
      <c r="K90" s="4">
        <v>5638562.9565217402</v>
      </c>
      <c r="L90" s="4">
        <v>6722424.3538461505</v>
      </c>
      <c r="M90" s="4">
        <v>7382746.4860557802</v>
      </c>
      <c r="N90" s="3" t="s">
        <v>121</v>
      </c>
      <c r="O90" s="3" t="s">
        <v>881</v>
      </c>
      <c r="P90" s="3" t="s">
        <v>880</v>
      </c>
      <c r="Q90" s="4">
        <v>123150.28482048</v>
      </c>
      <c r="R90" s="3" t="s">
        <v>27</v>
      </c>
      <c r="S90" s="3"/>
      <c r="T90" s="3" t="s">
        <v>882</v>
      </c>
      <c r="U90" s="6"/>
    </row>
    <row r="91" spans="1:21" x14ac:dyDescent="0.2">
      <c r="A91" s="3" t="s">
        <v>2604</v>
      </c>
      <c r="B91" s="3" t="s">
        <v>2605</v>
      </c>
      <c r="C91" s="4">
        <v>20.2888482643</v>
      </c>
      <c r="D91" s="5">
        <v>0.20288848403698101</v>
      </c>
      <c r="E91" s="4">
        <v>5.7725690000000003E-2</v>
      </c>
      <c r="F91" s="4">
        <v>351.47</v>
      </c>
      <c r="G91" s="4">
        <v>351.47</v>
      </c>
      <c r="H91" s="3" t="s">
        <v>2606</v>
      </c>
      <c r="I91" s="3" t="s">
        <v>2607</v>
      </c>
      <c r="J91" s="4"/>
      <c r="K91" s="4">
        <v>1550808.17391304</v>
      </c>
      <c r="L91" s="4">
        <v>1639978.93846154</v>
      </c>
      <c r="M91" s="4">
        <v>1459371.6254980101</v>
      </c>
      <c r="N91" s="3" t="s">
        <v>121</v>
      </c>
      <c r="O91" s="3" t="s">
        <v>26</v>
      </c>
      <c r="P91" s="3" t="s">
        <v>2607</v>
      </c>
      <c r="Q91" s="4">
        <v>134410.43956256</v>
      </c>
      <c r="R91" s="3" t="s">
        <v>27</v>
      </c>
      <c r="S91" s="3"/>
      <c r="T91" s="3" t="s">
        <v>2608</v>
      </c>
      <c r="U91" s="6"/>
    </row>
    <row r="92" spans="1:21" x14ac:dyDescent="0.2">
      <c r="A92" s="3" t="s">
        <v>1229</v>
      </c>
      <c r="B92" s="3" t="s">
        <v>1230</v>
      </c>
      <c r="C92" s="4">
        <v>20.059302267900001</v>
      </c>
      <c r="D92" s="5">
        <v>0.20059302405721</v>
      </c>
      <c r="E92" s="4">
        <v>4.3085470000000001E-2</v>
      </c>
      <c r="F92" s="4">
        <v>465.57</v>
      </c>
      <c r="G92" s="4">
        <v>465.57</v>
      </c>
      <c r="H92" s="3" t="s">
        <v>1231</v>
      </c>
      <c r="I92" s="3" t="s">
        <v>1232</v>
      </c>
      <c r="J92" s="4"/>
      <c r="K92" s="4">
        <v>1380426.43478261</v>
      </c>
      <c r="L92" s="4">
        <v>1397321.8</v>
      </c>
      <c r="M92" s="4">
        <v>1374992.9840637499</v>
      </c>
      <c r="N92" s="3" t="s">
        <v>109</v>
      </c>
      <c r="O92" s="3" t="s">
        <v>26</v>
      </c>
      <c r="P92" s="3" t="s">
        <v>1232</v>
      </c>
      <c r="Q92" s="4">
        <v>125911.28210409</v>
      </c>
      <c r="R92" s="3" t="s">
        <v>27</v>
      </c>
      <c r="S92" s="3"/>
      <c r="T92" s="3" t="s">
        <v>1233</v>
      </c>
      <c r="U92" s="6"/>
    </row>
    <row r="93" spans="1:21" x14ac:dyDescent="0.2">
      <c r="A93" s="3" t="s">
        <v>1048</v>
      </c>
      <c r="B93" s="3" t="s">
        <v>1049</v>
      </c>
      <c r="C93" s="4">
        <v>19.889664171</v>
      </c>
      <c r="D93" s="5">
        <v>0.198896643076554</v>
      </c>
      <c r="E93" s="4">
        <v>0.15580184999999999</v>
      </c>
      <c r="F93" s="4">
        <v>127.66</v>
      </c>
      <c r="G93" s="4">
        <v>127.66</v>
      </c>
      <c r="H93" s="3" t="s">
        <v>1050</v>
      </c>
      <c r="I93" s="3" t="s">
        <v>1051</v>
      </c>
      <c r="J93" s="4"/>
      <c r="K93" s="4">
        <v>3151724.1304347799</v>
      </c>
      <c r="L93" s="4">
        <v>3418427.41538462</v>
      </c>
      <c r="M93" s="4">
        <v>4091381.4820717098</v>
      </c>
      <c r="N93" s="3" t="s">
        <v>33</v>
      </c>
      <c r="O93" s="3" t="s">
        <v>26</v>
      </c>
      <c r="P93" s="3" t="s">
        <v>1051</v>
      </c>
      <c r="Q93" s="4">
        <v>118579.16121999999</v>
      </c>
      <c r="R93" s="3" t="s">
        <v>27</v>
      </c>
      <c r="S93" s="3"/>
      <c r="T93" s="3" t="s">
        <v>1052</v>
      </c>
      <c r="U93" s="6"/>
    </row>
    <row r="94" spans="1:21" x14ac:dyDescent="0.2">
      <c r="A94" s="3" t="s">
        <v>309</v>
      </c>
      <c r="B94" s="3" t="s">
        <v>310</v>
      </c>
      <c r="C94" s="4">
        <v>19.8332939772</v>
      </c>
      <c r="D94" s="5">
        <v>0.198332941134681</v>
      </c>
      <c r="E94" s="4">
        <v>6.3543810000000006E-2</v>
      </c>
      <c r="F94" s="4">
        <v>312.12</v>
      </c>
      <c r="G94" s="4">
        <v>312.12</v>
      </c>
      <c r="H94" s="3" t="s">
        <v>311</v>
      </c>
      <c r="I94" s="3" t="s">
        <v>312</v>
      </c>
      <c r="J94" s="4"/>
      <c r="K94" s="4">
        <v>1836504.17391304</v>
      </c>
      <c r="L94" s="4">
        <v>1781253.9692307699</v>
      </c>
      <c r="M94" s="4">
        <v>1794010.54581673</v>
      </c>
      <c r="N94" s="3" t="s">
        <v>103</v>
      </c>
      <c r="O94" s="3" t="s">
        <v>313</v>
      </c>
      <c r="P94" s="3" t="s">
        <v>312</v>
      </c>
      <c r="Q94" s="4">
        <v>122835.09411108</v>
      </c>
      <c r="R94" s="3" t="s">
        <v>27</v>
      </c>
      <c r="S94" s="3"/>
      <c r="T94" s="3" t="s">
        <v>314</v>
      </c>
      <c r="U94" s="6"/>
    </row>
    <row r="95" spans="1:21" x14ac:dyDescent="0.2">
      <c r="A95" s="3" t="s">
        <v>60</v>
      </c>
      <c r="B95" s="3" t="s">
        <v>61</v>
      </c>
      <c r="C95" s="4">
        <v>19.736066339600001</v>
      </c>
      <c r="D95" s="5">
        <v>0.19736066475200101</v>
      </c>
      <c r="E95" s="4">
        <v>4.2102710000000002E-2</v>
      </c>
      <c r="F95" s="4">
        <v>468.76</v>
      </c>
      <c r="G95" s="4">
        <v>468.76</v>
      </c>
      <c r="H95" s="3" t="s">
        <v>62</v>
      </c>
      <c r="I95" s="3" t="s">
        <v>63</v>
      </c>
      <c r="J95" s="4"/>
      <c r="K95" s="4">
        <v>2291631.6956521701</v>
      </c>
      <c r="L95" s="4">
        <v>2282188.7538461499</v>
      </c>
      <c r="M95" s="4">
        <v>3324208.19521912</v>
      </c>
      <c r="N95" s="3" t="s">
        <v>64</v>
      </c>
      <c r="O95" s="3" t="s">
        <v>26</v>
      </c>
      <c r="P95" s="3" t="s">
        <v>63</v>
      </c>
      <c r="Q95" s="4">
        <v>118173.66473439999</v>
      </c>
      <c r="R95" s="3" t="s">
        <v>27</v>
      </c>
      <c r="S95" s="3"/>
      <c r="T95" s="3" t="s">
        <v>65</v>
      </c>
      <c r="U95" s="6"/>
    </row>
    <row r="96" spans="1:21" x14ac:dyDescent="0.2">
      <c r="A96" s="3" t="s">
        <v>1305</v>
      </c>
      <c r="B96" s="3" t="s">
        <v>1306</v>
      </c>
      <c r="C96" s="4">
        <v>19.614561988999998</v>
      </c>
      <c r="D96" s="5">
        <v>0.196145621237653</v>
      </c>
      <c r="E96" s="4">
        <v>0.2095349</v>
      </c>
      <c r="F96" s="4">
        <v>93.61</v>
      </c>
      <c r="G96" s="4">
        <v>93.61</v>
      </c>
      <c r="H96" s="3" t="s">
        <v>1307</v>
      </c>
      <c r="I96" s="3" t="s">
        <v>1308</v>
      </c>
      <c r="J96" s="4"/>
      <c r="K96" s="4">
        <v>6943507.4347826103</v>
      </c>
      <c r="L96" s="4">
        <v>6595263.2153846202</v>
      </c>
      <c r="M96" s="4">
        <v>7574553.3944223104</v>
      </c>
      <c r="N96" s="3" t="s">
        <v>242</v>
      </c>
      <c r="O96" s="3" t="s">
        <v>26</v>
      </c>
      <c r="P96" s="3" t="s">
        <v>1308</v>
      </c>
      <c r="Q96" s="4">
        <v>115675.58538249999</v>
      </c>
      <c r="R96" s="3" t="s">
        <v>27</v>
      </c>
      <c r="S96" s="3"/>
      <c r="T96" s="3" t="s">
        <v>1309</v>
      </c>
      <c r="U96" s="6"/>
    </row>
    <row r="97" spans="1:21" x14ac:dyDescent="0.2">
      <c r="A97" s="3" t="s">
        <v>649</v>
      </c>
      <c r="B97" s="3" t="s">
        <v>650</v>
      </c>
      <c r="C97" s="4">
        <v>19.5011126568</v>
      </c>
      <c r="D97" s="5">
        <v>0.19501112790785799</v>
      </c>
      <c r="E97" s="4">
        <v>4.3014629999999998E-2</v>
      </c>
      <c r="F97" s="4">
        <v>453.36</v>
      </c>
      <c r="G97" s="4">
        <v>453.36</v>
      </c>
      <c r="H97" s="3" t="s">
        <v>651</v>
      </c>
      <c r="I97" s="3" t="s">
        <v>652</v>
      </c>
      <c r="J97" s="4"/>
      <c r="K97" s="4">
        <v>1283642.2608695701</v>
      </c>
      <c r="L97" s="4">
        <v>1373389.4769230799</v>
      </c>
      <c r="M97" s="4">
        <v>1574410.58565737</v>
      </c>
      <c r="N97" s="3" t="s">
        <v>39</v>
      </c>
      <c r="O97" s="3" t="s">
        <v>26</v>
      </c>
      <c r="P97" s="3" t="s">
        <v>652</v>
      </c>
      <c r="Q97" s="4">
        <v>115025.96922216</v>
      </c>
      <c r="R97" s="3" t="s">
        <v>27</v>
      </c>
      <c r="S97" s="3"/>
      <c r="T97" s="3" t="s">
        <v>653</v>
      </c>
      <c r="U97" s="6"/>
    </row>
    <row r="98" spans="1:21" x14ac:dyDescent="0.2">
      <c r="A98" s="3" t="s">
        <v>1441</v>
      </c>
      <c r="B98" s="3" t="s">
        <v>1442</v>
      </c>
      <c r="C98" s="4">
        <v>19.061226769200001</v>
      </c>
      <c r="D98" s="5">
        <v>0.190612269001635</v>
      </c>
      <c r="E98" s="4">
        <v>0.12366178</v>
      </c>
      <c r="F98" s="4">
        <v>154.13999999999999</v>
      </c>
      <c r="G98" s="4">
        <v>154.13999999999999</v>
      </c>
      <c r="H98" s="3" t="s">
        <v>1443</v>
      </c>
      <c r="I98" s="3" t="s">
        <v>1444</v>
      </c>
      <c r="J98" s="4"/>
      <c r="K98" s="4">
        <v>3476742.60869565</v>
      </c>
      <c r="L98" s="4">
        <v>4082083.7076923102</v>
      </c>
      <c r="M98" s="4">
        <v>4114853.52589641</v>
      </c>
      <c r="N98" s="3" t="s">
        <v>58</v>
      </c>
      <c r="O98" s="3" t="s">
        <v>26</v>
      </c>
      <c r="P98" s="3" t="s">
        <v>1444</v>
      </c>
      <c r="Q98" s="4">
        <v>188023.40146086001</v>
      </c>
      <c r="R98" s="3" t="s">
        <v>27</v>
      </c>
      <c r="S98" s="3"/>
      <c r="T98" s="3" t="s">
        <v>1445</v>
      </c>
      <c r="U98" s="6"/>
    </row>
    <row r="99" spans="1:21" x14ac:dyDescent="0.2">
      <c r="A99" s="3" t="s">
        <v>1638</v>
      </c>
      <c r="B99" s="3" t="s">
        <v>1639</v>
      </c>
      <c r="C99" s="4">
        <v>18.6605669088</v>
      </c>
      <c r="D99" s="5">
        <v>0.186605670370107</v>
      </c>
      <c r="E99" s="4">
        <v>2.1230280000000001E-2</v>
      </c>
      <c r="F99" s="4">
        <v>878.96</v>
      </c>
      <c r="G99" s="4">
        <v>878.96</v>
      </c>
      <c r="H99" s="3" t="s">
        <v>1640</v>
      </c>
      <c r="I99" s="3" t="s">
        <v>1641</v>
      </c>
      <c r="J99" s="4"/>
      <c r="K99" s="4">
        <v>521782.73913043499</v>
      </c>
      <c r="L99" s="4">
        <v>611448.76923076902</v>
      </c>
      <c r="M99" s="4">
        <v>696412.175298805</v>
      </c>
      <c r="N99" s="3" t="s">
        <v>144</v>
      </c>
      <c r="O99" s="3" t="s">
        <v>26</v>
      </c>
      <c r="P99" s="3" t="s">
        <v>1641</v>
      </c>
      <c r="Q99" s="4">
        <v>110913.06095304</v>
      </c>
      <c r="R99" s="3" t="s">
        <v>27</v>
      </c>
      <c r="S99" s="3"/>
      <c r="T99" s="3" t="s">
        <v>1642</v>
      </c>
      <c r="U99" s="6"/>
    </row>
    <row r="100" spans="1:21" x14ac:dyDescent="0.2">
      <c r="A100" s="3" t="s">
        <v>530</v>
      </c>
      <c r="B100" s="3" t="s">
        <v>531</v>
      </c>
      <c r="C100" s="4">
        <v>18.5156755575</v>
      </c>
      <c r="D100" s="5">
        <v>0.18515675684715199</v>
      </c>
      <c r="E100" s="4">
        <v>5.2412250000000001E-2</v>
      </c>
      <c r="F100" s="4">
        <v>353.27</v>
      </c>
      <c r="G100" s="4">
        <v>353.27</v>
      </c>
      <c r="H100" s="3" t="s">
        <v>532</v>
      </c>
      <c r="I100" s="3" t="s">
        <v>533</v>
      </c>
      <c r="J100" s="4"/>
      <c r="K100" s="4">
        <v>2150987.7826087</v>
      </c>
      <c r="L100" s="4">
        <v>2609048.4</v>
      </c>
      <c r="M100" s="4">
        <v>3268054.8127489998</v>
      </c>
      <c r="N100" s="3" t="s">
        <v>162</v>
      </c>
      <c r="O100" s="3" t="s">
        <v>26</v>
      </c>
      <c r="P100" s="3" t="s">
        <v>533</v>
      </c>
      <c r="Q100" s="4">
        <v>110322.7165616</v>
      </c>
      <c r="R100" s="3" t="s">
        <v>27</v>
      </c>
      <c r="S100" s="3"/>
      <c r="T100" s="3" t="s">
        <v>534</v>
      </c>
      <c r="U100" s="6"/>
    </row>
    <row r="101" spans="1:21" x14ac:dyDescent="0.2">
      <c r="A101" s="3" t="s">
        <v>611</v>
      </c>
      <c r="B101" s="3" t="s">
        <v>612</v>
      </c>
      <c r="C101" s="4">
        <v>18.467732877300001</v>
      </c>
      <c r="D101" s="5">
        <v>0.18467733004185799</v>
      </c>
      <c r="E101" s="4">
        <v>0.61785657000000005</v>
      </c>
      <c r="F101" s="4">
        <v>29.89</v>
      </c>
      <c r="G101" s="4">
        <v>29.89</v>
      </c>
      <c r="H101" s="3" t="s">
        <v>613</v>
      </c>
      <c r="I101" s="3" t="s">
        <v>614</v>
      </c>
      <c r="J101" s="4"/>
      <c r="K101" s="4">
        <v>37548555.434782602</v>
      </c>
      <c r="L101" s="4">
        <v>33600822.9846154</v>
      </c>
      <c r="M101" s="4">
        <v>26566833.960159399</v>
      </c>
      <c r="N101" s="3" t="s">
        <v>615</v>
      </c>
      <c r="O101" s="3" t="s">
        <v>26</v>
      </c>
      <c r="P101" s="3" t="s">
        <v>614</v>
      </c>
      <c r="Q101" s="4">
        <v>108916.00675445001</v>
      </c>
      <c r="R101" s="3" t="s">
        <v>27</v>
      </c>
      <c r="S101" s="3"/>
      <c r="T101" s="3" t="s">
        <v>616</v>
      </c>
      <c r="U101" s="6"/>
    </row>
    <row r="102" spans="1:21" x14ac:dyDescent="0.2">
      <c r="A102" s="3" t="s">
        <v>847</v>
      </c>
      <c r="B102" s="3" t="s">
        <v>848</v>
      </c>
      <c r="C102" s="4">
        <v>18.4196917302</v>
      </c>
      <c r="D102" s="5">
        <v>0.18419691856755699</v>
      </c>
      <c r="E102" s="4">
        <v>0.34148483000000002</v>
      </c>
      <c r="F102" s="4">
        <v>53.94</v>
      </c>
      <c r="G102" s="4">
        <v>53.94</v>
      </c>
      <c r="H102" s="3" t="s">
        <v>849</v>
      </c>
      <c r="I102" s="3" t="s">
        <v>850</v>
      </c>
      <c r="J102" s="4"/>
      <c r="K102" s="4">
        <v>15804374.5652174</v>
      </c>
      <c r="L102" s="4">
        <v>16512745.953846199</v>
      </c>
      <c r="M102" s="4">
        <v>14034611.5338645</v>
      </c>
      <c r="N102" s="3" t="s">
        <v>39</v>
      </c>
      <c r="O102" s="3" t="s">
        <v>26</v>
      </c>
      <c r="P102" s="3" t="s">
        <v>850</v>
      </c>
      <c r="Q102" s="4">
        <v>109808.51827638</v>
      </c>
      <c r="R102" s="3" t="s">
        <v>27</v>
      </c>
      <c r="S102" s="3"/>
      <c r="T102" s="3" t="s">
        <v>851</v>
      </c>
      <c r="U102" s="6"/>
    </row>
    <row r="103" spans="1:21" x14ac:dyDescent="0.2">
      <c r="A103" s="3" t="s">
        <v>2224</v>
      </c>
      <c r="B103" s="3" t="s">
        <v>2225</v>
      </c>
      <c r="C103" s="4">
        <v>18.401034982999999</v>
      </c>
      <c r="D103" s="5">
        <v>0.18401035109427499</v>
      </c>
      <c r="E103" s="4">
        <v>0.18428678000000001</v>
      </c>
      <c r="F103" s="4">
        <v>99.85</v>
      </c>
      <c r="G103" s="4">
        <v>99.85</v>
      </c>
      <c r="H103" s="3" t="s">
        <v>2226</v>
      </c>
      <c r="I103" s="3" t="s">
        <v>2227</v>
      </c>
      <c r="J103" s="4"/>
      <c r="K103" s="4">
        <v>8578230.9130434804</v>
      </c>
      <c r="L103" s="4">
        <v>10313707.7230769</v>
      </c>
      <c r="M103" s="4">
        <v>11402894.908366499</v>
      </c>
      <c r="N103" s="3" t="s">
        <v>554</v>
      </c>
      <c r="O103" s="3" t="s">
        <v>26</v>
      </c>
      <c r="P103" s="3" t="s">
        <v>2227</v>
      </c>
      <c r="Q103" s="4">
        <v>108962.60865285</v>
      </c>
      <c r="R103" s="3" t="s">
        <v>27</v>
      </c>
      <c r="S103" s="3"/>
      <c r="T103" s="3" t="s">
        <v>2228</v>
      </c>
      <c r="U103" s="6"/>
    </row>
    <row r="104" spans="1:21" x14ac:dyDescent="0.2">
      <c r="A104" s="3" t="s">
        <v>1557</v>
      </c>
      <c r="B104" s="3" t="s">
        <v>1558</v>
      </c>
      <c r="C104" s="4">
        <v>17.481818958600002</v>
      </c>
      <c r="D104" s="5">
        <v>0.17481819078711899</v>
      </c>
      <c r="E104" s="4">
        <v>6.7961820000000006E-2</v>
      </c>
      <c r="F104" s="4">
        <v>257.23</v>
      </c>
      <c r="G104" s="4">
        <v>257.23</v>
      </c>
      <c r="H104" s="3" t="s">
        <v>1559</v>
      </c>
      <c r="I104" s="3" t="s">
        <v>1560</v>
      </c>
      <c r="J104" s="4"/>
      <c r="K104" s="4">
        <v>2431350.0434782598</v>
      </c>
      <c r="L104" s="4">
        <v>2154445.4461538498</v>
      </c>
      <c r="M104" s="4">
        <v>1854721.75298805</v>
      </c>
      <c r="N104" s="3" t="s">
        <v>58</v>
      </c>
      <c r="O104" s="3" t="s">
        <v>26</v>
      </c>
      <c r="P104" s="3" t="s">
        <v>1560</v>
      </c>
      <c r="Q104" s="4">
        <v>104036.35041912</v>
      </c>
      <c r="R104" s="3" t="s">
        <v>27</v>
      </c>
      <c r="S104" s="3"/>
      <c r="T104" s="3" t="s">
        <v>1561</v>
      </c>
      <c r="U104" s="6"/>
    </row>
    <row r="105" spans="1:21" x14ac:dyDescent="0.2">
      <c r="A105" s="3" t="s">
        <v>1078</v>
      </c>
      <c r="B105" s="3" t="s">
        <v>1079</v>
      </c>
      <c r="C105" s="4">
        <v>17.2513220256</v>
      </c>
      <c r="D105" s="5">
        <v>0.17251322144128201</v>
      </c>
      <c r="E105" s="4">
        <v>8.4965139999999995E-2</v>
      </c>
      <c r="F105" s="4">
        <v>203.04</v>
      </c>
      <c r="G105" s="4">
        <v>203.04</v>
      </c>
      <c r="H105" s="3" t="s">
        <v>1080</v>
      </c>
      <c r="I105" s="3" t="s">
        <v>1081</v>
      </c>
      <c r="J105" s="4"/>
      <c r="K105" s="4">
        <v>4899776.1739130402</v>
      </c>
      <c r="L105" s="4">
        <v>5096142.1076923097</v>
      </c>
      <c r="M105" s="4">
        <v>4487798.3346613497</v>
      </c>
      <c r="N105" s="3" t="s">
        <v>1082</v>
      </c>
      <c r="O105" s="3" t="s">
        <v>26</v>
      </c>
      <c r="P105" s="3" t="s">
        <v>1081</v>
      </c>
      <c r="Q105" s="4">
        <v>227101.58534304</v>
      </c>
      <c r="R105" s="3" t="s">
        <v>27</v>
      </c>
      <c r="S105" s="3"/>
      <c r="T105" s="3" t="s">
        <v>1083</v>
      </c>
      <c r="U105" s="6"/>
    </row>
    <row r="106" spans="1:21" x14ac:dyDescent="0.2">
      <c r="A106" s="3" t="s">
        <v>1693</v>
      </c>
      <c r="B106" s="3" t="s">
        <v>1694</v>
      </c>
      <c r="C106" s="4">
        <v>17.1177707055</v>
      </c>
      <c r="D106" s="5">
        <v>0.17117770823110701</v>
      </c>
      <c r="E106" s="4">
        <v>2.086795E-2</v>
      </c>
      <c r="F106" s="4">
        <v>820.29</v>
      </c>
      <c r="G106" s="4">
        <v>820.29</v>
      </c>
      <c r="H106" s="3" t="s">
        <v>1695</v>
      </c>
      <c r="I106" s="3" t="s">
        <v>1696</v>
      </c>
      <c r="J106" s="4"/>
      <c r="K106" s="4">
        <v>721635.56521739101</v>
      </c>
      <c r="L106" s="4">
        <v>708841.84615384601</v>
      </c>
      <c r="M106" s="4">
        <v>830469.24302788801</v>
      </c>
      <c r="N106" s="3" t="s">
        <v>64</v>
      </c>
      <c r="O106" s="3" t="s">
        <v>26</v>
      </c>
      <c r="P106" s="3" t="s">
        <v>1696</v>
      </c>
      <c r="Q106" s="4">
        <v>101245.6467285</v>
      </c>
      <c r="R106" s="3" t="s">
        <v>27</v>
      </c>
      <c r="S106" s="3"/>
      <c r="T106" s="3" t="s">
        <v>1697</v>
      </c>
      <c r="U106" s="6"/>
    </row>
    <row r="107" spans="1:21" x14ac:dyDescent="0.2">
      <c r="A107" s="3" t="s">
        <v>2639</v>
      </c>
      <c r="B107" s="3" t="s">
        <v>2640</v>
      </c>
      <c r="C107" s="4">
        <v>17.0501220252</v>
      </c>
      <c r="D107" s="5">
        <v>0.170501221423459</v>
      </c>
      <c r="E107" s="4">
        <v>3.5251560000000001E-2</v>
      </c>
      <c r="F107" s="4">
        <v>483.67</v>
      </c>
      <c r="G107" s="4">
        <v>483.67</v>
      </c>
      <c r="H107" s="3" t="s">
        <v>2641</v>
      </c>
      <c r="I107" s="3" t="s">
        <v>2642</v>
      </c>
      <c r="J107" s="4"/>
      <c r="K107" s="4">
        <v>1303133.0869565201</v>
      </c>
      <c r="L107" s="4">
        <v>1315696.8769230801</v>
      </c>
      <c r="M107" s="4">
        <v>1545121.88446215</v>
      </c>
      <c r="N107" s="3" t="s">
        <v>80</v>
      </c>
      <c r="O107" s="3" t="s">
        <v>26</v>
      </c>
      <c r="P107" s="3" t="s">
        <v>2642</v>
      </c>
      <c r="Q107" s="4">
        <v>111920.17199132001</v>
      </c>
      <c r="R107" s="3" t="s">
        <v>27</v>
      </c>
      <c r="S107" s="3"/>
      <c r="T107" s="3" t="s">
        <v>2643</v>
      </c>
      <c r="U107" s="6"/>
    </row>
    <row r="108" spans="1:21" x14ac:dyDescent="0.2">
      <c r="A108" s="3" t="s">
        <v>202</v>
      </c>
      <c r="B108" s="3" t="s">
        <v>203</v>
      </c>
      <c r="C108" s="4">
        <v>16.886773939200001</v>
      </c>
      <c r="D108" s="5">
        <v>0.168867740552236</v>
      </c>
      <c r="E108" s="4">
        <v>0.21278696999999999</v>
      </c>
      <c r="F108" s="4">
        <v>79.36</v>
      </c>
      <c r="G108" s="4">
        <v>79.36</v>
      </c>
      <c r="H108" s="3" t="s">
        <v>204</v>
      </c>
      <c r="I108" s="3" t="s">
        <v>205</v>
      </c>
      <c r="J108" s="4"/>
      <c r="K108" s="4">
        <v>6787287.6956521701</v>
      </c>
      <c r="L108" s="4">
        <v>7244299.72307692</v>
      </c>
      <c r="M108" s="4">
        <v>8904309.1314741001</v>
      </c>
      <c r="N108" s="3" t="s">
        <v>39</v>
      </c>
      <c r="O108" s="3" t="s">
        <v>26</v>
      </c>
      <c r="P108" s="3" t="s">
        <v>205</v>
      </c>
      <c r="Q108" s="4">
        <v>100742.1620096</v>
      </c>
      <c r="R108" s="3" t="s">
        <v>27</v>
      </c>
      <c r="S108" s="3"/>
      <c r="T108" s="3" t="s">
        <v>206</v>
      </c>
      <c r="U108" s="6"/>
    </row>
    <row r="109" spans="1:21" x14ac:dyDescent="0.2">
      <c r="A109" s="3" t="s">
        <v>2114</v>
      </c>
      <c r="B109" s="3" t="s">
        <v>2115</v>
      </c>
      <c r="C109" s="4">
        <v>16.5105287628</v>
      </c>
      <c r="D109" s="5">
        <v>0.16510528876238501</v>
      </c>
      <c r="E109" s="4">
        <v>6.0460409999999999E-2</v>
      </c>
      <c r="F109" s="4">
        <v>273.08</v>
      </c>
      <c r="G109" s="4">
        <v>273.08</v>
      </c>
      <c r="H109" s="3" t="s">
        <v>2116</v>
      </c>
      <c r="I109" s="3" t="s">
        <v>2117</v>
      </c>
      <c r="J109" s="4"/>
      <c r="K109" s="4">
        <v>1659621.56521739</v>
      </c>
      <c r="L109" s="4">
        <v>1862770.5230769201</v>
      </c>
      <c r="M109" s="4">
        <v>2156726.3426294802</v>
      </c>
      <c r="N109" s="3" t="s">
        <v>58</v>
      </c>
      <c r="O109" s="3" t="s">
        <v>26</v>
      </c>
      <c r="P109" s="3" t="s">
        <v>2117</v>
      </c>
      <c r="Q109" s="4">
        <v>98471.732362759998</v>
      </c>
      <c r="R109" s="3" t="s">
        <v>27</v>
      </c>
      <c r="S109" s="3"/>
      <c r="T109" s="3" t="s">
        <v>2118</v>
      </c>
      <c r="U109" s="6"/>
    </row>
    <row r="110" spans="1:21" x14ac:dyDescent="0.2">
      <c r="A110" s="3" t="s">
        <v>227</v>
      </c>
      <c r="B110" s="3" t="s">
        <v>228</v>
      </c>
      <c r="C110" s="4">
        <v>16.250612442600001</v>
      </c>
      <c r="D110" s="5">
        <v>0.162506125542527</v>
      </c>
      <c r="E110" s="4">
        <v>0.28183511</v>
      </c>
      <c r="F110" s="4">
        <v>57.66</v>
      </c>
      <c r="G110" s="4">
        <v>57.66</v>
      </c>
      <c r="H110" s="3" t="s">
        <v>229</v>
      </c>
      <c r="I110" s="3" t="s">
        <v>230</v>
      </c>
      <c r="J110" s="4"/>
      <c r="K110" s="4">
        <v>8773567.7826087009</v>
      </c>
      <c r="L110" s="4">
        <v>8666074.7692307699</v>
      </c>
      <c r="M110" s="4">
        <v>8879469.8884462193</v>
      </c>
      <c r="N110" s="3" t="s">
        <v>231</v>
      </c>
      <c r="O110" s="3" t="s">
        <v>26</v>
      </c>
      <c r="P110" s="3" t="s">
        <v>230</v>
      </c>
      <c r="Q110" s="4">
        <v>96792.201688319998</v>
      </c>
      <c r="R110" s="3" t="s">
        <v>27</v>
      </c>
      <c r="S110" s="3"/>
      <c r="T110" s="3" t="s">
        <v>232</v>
      </c>
      <c r="U110" s="6"/>
    </row>
    <row r="111" spans="1:21" x14ac:dyDescent="0.2">
      <c r="A111" s="3" t="s">
        <v>591</v>
      </c>
      <c r="B111" s="3" t="s">
        <v>592</v>
      </c>
      <c r="C111" s="4">
        <v>16.093180304000001</v>
      </c>
      <c r="D111" s="5">
        <v>0.16093180414571001</v>
      </c>
      <c r="E111" s="4">
        <v>0.18455482000000001</v>
      </c>
      <c r="F111" s="4">
        <v>87.2</v>
      </c>
      <c r="G111" s="4">
        <v>87.2</v>
      </c>
      <c r="H111" s="3" t="s">
        <v>593</v>
      </c>
      <c r="I111" s="3" t="s">
        <v>594</v>
      </c>
      <c r="J111" s="4"/>
      <c r="K111" s="4">
        <v>5893807.3043478299</v>
      </c>
      <c r="L111" s="4">
        <v>5813677.7999999998</v>
      </c>
      <c r="M111" s="4">
        <v>5273074.37051793</v>
      </c>
      <c r="N111" s="3" t="s">
        <v>162</v>
      </c>
      <c r="O111" s="3" t="s">
        <v>26</v>
      </c>
      <c r="P111" s="3" t="s">
        <v>594</v>
      </c>
      <c r="Q111" s="4">
        <v>96016.342309600004</v>
      </c>
      <c r="R111" s="3" t="s">
        <v>27</v>
      </c>
      <c r="S111" s="3"/>
      <c r="T111" s="3" t="s">
        <v>595</v>
      </c>
      <c r="U111" s="6"/>
    </row>
    <row r="112" spans="1:21" x14ac:dyDescent="0.2">
      <c r="A112" s="3" t="s">
        <v>1994</v>
      </c>
      <c r="B112" s="3" t="s">
        <v>1995</v>
      </c>
      <c r="C112" s="4">
        <v>16.0591855242</v>
      </c>
      <c r="D112" s="5">
        <v>0.16059185634537501</v>
      </c>
      <c r="E112" s="4">
        <v>0.19070402</v>
      </c>
      <c r="F112" s="4">
        <v>84.21</v>
      </c>
      <c r="G112" s="4">
        <v>84.21</v>
      </c>
      <c r="H112" s="3" t="s">
        <v>1996</v>
      </c>
      <c r="I112" s="3" t="s">
        <v>1997</v>
      </c>
      <c r="J112" s="4"/>
      <c r="K112" s="4">
        <v>8642051.3043478299</v>
      </c>
      <c r="L112" s="4">
        <v>9656222.9846153893</v>
      </c>
      <c r="M112" s="4">
        <v>10088535.3187251</v>
      </c>
      <c r="N112" s="3" t="s">
        <v>693</v>
      </c>
      <c r="O112" s="3" t="s">
        <v>26</v>
      </c>
      <c r="P112" s="3" t="s">
        <v>1997</v>
      </c>
      <c r="Q112" s="4">
        <v>95755.191000000006</v>
      </c>
      <c r="R112" s="3" t="s">
        <v>27</v>
      </c>
      <c r="S112" s="3"/>
      <c r="T112" s="3" t="s">
        <v>1998</v>
      </c>
      <c r="U112" s="6"/>
    </row>
    <row r="113" spans="1:21" x14ac:dyDescent="0.2">
      <c r="A113" s="3" t="s">
        <v>1068</v>
      </c>
      <c r="B113" s="3" t="s">
        <v>1069</v>
      </c>
      <c r="C113" s="4">
        <v>15.553885286</v>
      </c>
      <c r="D113" s="5">
        <v>0.15553885392865699</v>
      </c>
      <c r="E113" s="4">
        <v>9.6035350000000005E-2</v>
      </c>
      <c r="F113" s="4">
        <v>161.96</v>
      </c>
      <c r="G113" s="4">
        <v>161.96</v>
      </c>
      <c r="H113" s="3" t="s">
        <v>1070</v>
      </c>
      <c r="I113" s="3" t="s">
        <v>1071</v>
      </c>
      <c r="J113" s="4"/>
      <c r="K113" s="4">
        <v>2995499.1739130402</v>
      </c>
      <c r="L113" s="4">
        <v>3669411.86153846</v>
      </c>
      <c r="M113" s="4">
        <v>3166026.6095617502</v>
      </c>
      <c r="N113" s="3" t="s">
        <v>58</v>
      </c>
      <c r="O113" s="3" t="s">
        <v>26</v>
      </c>
      <c r="P113" s="3" t="s">
        <v>1071</v>
      </c>
      <c r="Q113" s="4">
        <v>92346.123626600005</v>
      </c>
      <c r="R113" s="3" t="s">
        <v>27</v>
      </c>
      <c r="S113" s="3"/>
      <c r="T113" s="3" t="s">
        <v>1072</v>
      </c>
      <c r="U113" s="6"/>
    </row>
    <row r="114" spans="1:21" x14ac:dyDescent="0.2">
      <c r="A114" s="3" t="s">
        <v>2398</v>
      </c>
      <c r="B114" s="3" t="s">
        <v>2399</v>
      </c>
      <c r="C114" s="4">
        <v>15.419059587</v>
      </c>
      <c r="D114" s="5">
        <v>0.15419059692939399</v>
      </c>
      <c r="E114" s="4">
        <v>7.6549499999999998E-3</v>
      </c>
      <c r="F114" s="4">
        <v>2014.26</v>
      </c>
      <c r="G114" s="4">
        <v>2014.26</v>
      </c>
      <c r="H114" s="3" t="s">
        <v>2400</v>
      </c>
      <c r="I114" s="3" t="s">
        <v>2401</v>
      </c>
      <c r="J114" s="4"/>
      <c r="K114" s="4">
        <v>474356.78260869603</v>
      </c>
      <c r="L114" s="4">
        <v>548735.38461538497</v>
      </c>
      <c r="M114" s="4">
        <v>428658.027888446</v>
      </c>
      <c r="N114" s="3" t="s">
        <v>64</v>
      </c>
      <c r="O114" s="3" t="s">
        <v>2402</v>
      </c>
      <c r="P114" s="3" t="s">
        <v>2401</v>
      </c>
      <c r="Q114" s="4">
        <v>102117.30581532</v>
      </c>
      <c r="R114" s="3" t="s">
        <v>27</v>
      </c>
      <c r="S114" s="3"/>
      <c r="T114" s="3" t="s">
        <v>2403</v>
      </c>
      <c r="U114" s="6"/>
    </row>
    <row r="115" spans="1:21" x14ac:dyDescent="0.2">
      <c r="A115" s="3" t="s">
        <v>2544</v>
      </c>
      <c r="B115" s="3" t="s">
        <v>2545</v>
      </c>
      <c r="C115" s="4">
        <v>15.3133365456</v>
      </c>
      <c r="D115" s="5">
        <v>0.15313336650813</v>
      </c>
      <c r="E115" s="4">
        <v>8.2542779999999996E-2</v>
      </c>
      <c r="F115" s="4">
        <v>185.52</v>
      </c>
      <c r="G115" s="4">
        <v>185.52</v>
      </c>
      <c r="H115" s="3" t="s">
        <v>2546</v>
      </c>
      <c r="I115" s="3" t="s">
        <v>2547</v>
      </c>
      <c r="J115" s="4"/>
      <c r="K115" s="4">
        <v>2544965.60869565</v>
      </c>
      <c r="L115" s="4">
        <v>2845684.2923076898</v>
      </c>
      <c r="M115" s="4">
        <v>2409928.5179282902</v>
      </c>
      <c r="N115" s="3" t="s">
        <v>103</v>
      </c>
      <c r="O115" s="3" t="s">
        <v>26</v>
      </c>
      <c r="P115" s="3" t="s">
        <v>2547</v>
      </c>
      <c r="Q115" s="4">
        <v>90888.044390159994</v>
      </c>
      <c r="R115" s="3" t="s">
        <v>27</v>
      </c>
      <c r="S115" s="3"/>
      <c r="T115" s="3" t="s">
        <v>2548</v>
      </c>
      <c r="U115" s="6"/>
    </row>
    <row r="116" spans="1:21" x14ac:dyDescent="0.2">
      <c r="A116" s="3" t="s">
        <v>1239</v>
      </c>
      <c r="B116" s="3" t="s">
        <v>1240</v>
      </c>
      <c r="C116" s="4">
        <v>15.291447503700001</v>
      </c>
      <c r="D116" s="5">
        <v>0.15291447608762601</v>
      </c>
      <c r="E116" s="4">
        <v>0.13046197000000001</v>
      </c>
      <c r="F116" s="4">
        <v>117.21</v>
      </c>
      <c r="G116" s="4">
        <v>117.21</v>
      </c>
      <c r="H116" s="3" t="s">
        <v>1241</v>
      </c>
      <c r="I116" s="3" t="s">
        <v>1242</v>
      </c>
      <c r="J116" s="4"/>
      <c r="K116" s="4">
        <v>3253922.0434782598</v>
      </c>
      <c r="L116" s="4">
        <v>3196855.8769230801</v>
      </c>
      <c r="M116" s="4">
        <v>3384645.9123506001</v>
      </c>
      <c r="N116" s="3" t="s">
        <v>162</v>
      </c>
      <c r="O116" s="3" t="s">
        <v>26</v>
      </c>
      <c r="P116" s="3" t="s">
        <v>1242</v>
      </c>
      <c r="Q116" s="4">
        <v>91149.672065039995</v>
      </c>
      <c r="R116" s="3" t="s">
        <v>27</v>
      </c>
      <c r="S116" s="3"/>
      <c r="T116" s="3" t="s">
        <v>1243</v>
      </c>
      <c r="U116" s="6"/>
    </row>
    <row r="117" spans="1:21" x14ac:dyDescent="0.2">
      <c r="A117" s="3" t="s">
        <v>1678</v>
      </c>
      <c r="B117" s="3" t="s">
        <v>1679</v>
      </c>
      <c r="C117" s="4">
        <v>14.848614790899999</v>
      </c>
      <c r="D117" s="5">
        <v>0.14848614892920001</v>
      </c>
      <c r="E117" s="4">
        <v>6.7582790000000004E-2</v>
      </c>
      <c r="F117" s="4">
        <v>219.71</v>
      </c>
      <c r="G117" s="4">
        <v>219.71</v>
      </c>
      <c r="H117" s="3" t="s">
        <v>1680</v>
      </c>
      <c r="I117" s="3" t="s">
        <v>1681</v>
      </c>
      <c r="J117" s="4"/>
      <c r="K117" s="4">
        <v>1715036.9130434799</v>
      </c>
      <c r="L117" s="4">
        <v>1892508.21538462</v>
      </c>
      <c r="M117" s="4">
        <v>1753621.9760956201</v>
      </c>
      <c r="N117" s="3" t="s">
        <v>1419</v>
      </c>
      <c r="O117" s="3" t="s">
        <v>26</v>
      </c>
      <c r="P117" s="3" t="s">
        <v>1681</v>
      </c>
      <c r="Q117" s="4">
        <v>88513.919775210001</v>
      </c>
      <c r="R117" s="3" t="s">
        <v>27</v>
      </c>
      <c r="S117" s="3"/>
      <c r="T117" s="3" t="s">
        <v>1682</v>
      </c>
      <c r="U117" s="6"/>
    </row>
    <row r="118" spans="1:21" x14ac:dyDescent="0.2">
      <c r="A118" s="3" t="s">
        <v>2313</v>
      </c>
      <c r="B118" s="3" t="s">
        <v>2314</v>
      </c>
      <c r="C118" s="4">
        <v>14.6378984516</v>
      </c>
      <c r="D118" s="5">
        <v>0.14637898552172299</v>
      </c>
      <c r="E118" s="4">
        <v>3.1163030000000001E-2</v>
      </c>
      <c r="F118" s="4">
        <v>469.72</v>
      </c>
      <c r="G118" s="4">
        <v>469.72</v>
      </c>
      <c r="H118" s="3" t="s">
        <v>2315</v>
      </c>
      <c r="I118" s="3" t="s">
        <v>2316</v>
      </c>
      <c r="J118" s="4"/>
      <c r="K118" s="4">
        <v>2184105.2608695701</v>
      </c>
      <c r="L118" s="4">
        <v>2182811.0307692299</v>
      </c>
      <c r="M118" s="4">
        <v>1884340.18326693</v>
      </c>
      <c r="N118" s="3" t="s">
        <v>64</v>
      </c>
      <c r="O118" s="3" t="s">
        <v>26</v>
      </c>
      <c r="P118" s="3" t="s">
        <v>2316</v>
      </c>
      <c r="Q118" s="4">
        <v>89865.987722320002</v>
      </c>
      <c r="R118" s="3" t="s">
        <v>27</v>
      </c>
      <c r="S118" s="3"/>
      <c r="T118" s="3" t="s">
        <v>2317</v>
      </c>
      <c r="U118" s="6"/>
    </row>
    <row r="119" spans="1:21" x14ac:dyDescent="0.2">
      <c r="A119" s="3" t="s">
        <v>1924</v>
      </c>
      <c r="B119" s="3" t="s">
        <v>1925</v>
      </c>
      <c r="C119" s="4">
        <v>14.529373096</v>
      </c>
      <c r="D119" s="5">
        <v>0.145293731958266</v>
      </c>
      <c r="E119" s="4">
        <v>3.7331379999999997E-2</v>
      </c>
      <c r="F119" s="4">
        <v>389.2</v>
      </c>
      <c r="G119" s="4">
        <v>389.2</v>
      </c>
      <c r="H119" s="3" t="s">
        <v>1926</v>
      </c>
      <c r="I119" s="3" t="s">
        <v>1927</v>
      </c>
      <c r="J119" s="4"/>
      <c r="K119" s="4">
        <v>1194374.82608696</v>
      </c>
      <c r="L119" s="4">
        <v>1226167.5230769201</v>
      </c>
      <c r="M119" s="4">
        <v>1388389.1394422301</v>
      </c>
      <c r="N119" s="3" t="s">
        <v>144</v>
      </c>
      <c r="O119" s="3" t="s">
        <v>881</v>
      </c>
      <c r="P119" s="3" t="s">
        <v>1927</v>
      </c>
      <c r="Q119" s="4">
        <v>86300.820356800003</v>
      </c>
      <c r="R119" s="3" t="s">
        <v>27</v>
      </c>
      <c r="S119" s="3"/>
      <c r="T119" s="3" t="s">
        <v>1928</v>
      </c>
      <c r="U119" s="6"/>
    </row>
    <row r="120" spans="1:21" x14ac:dyDescent="0.2">
      <c r="A120" s="3" t="s">
        <v>1869</v>
      </c>
      <c r="B120" s="3" t="s">
        <v>1870</v>
      </c>
      <c r="C120" s="4">
        <v>14.523911007200001</v>
      </c>
      <c r="D120" s="5">
        <v>0.14523911106989101</v>
      </c>
      <c r="E120" s="4">
        <v>6.4128889999999994E-2</v>
      </c>
      <c r="F120" s="4">
        <v>226.48</v>
      </c>
      <c r="G120" s="4">
        <v>226.48</v>
      </c>
      <c r="H120" s="3" t="s">
        <v>1871</v>
      </c>
      <c r="I120" s="3" t="s">
        <v>1872</v>
      </c>
      <c r="J120" s="4"/>
      <c r="K120" s="4">
        <v>4472892.0434782598</v>
      </c>
      <c r="L120" s="4">
        <v>4931136.8923076903</v>
      </c>
      <c r="M120" s="4">
        <v>4595203.9721115502</v>
      </c>
      <c r="N120" s="3" t="s">
        <v>64</v>
      </c>
      <c r="O120" s="3" t="s">
        <v>26</v>
      </c>
      <c r="P120" s="3" t="s">
        <v>1872</v>
      </c>
      <c r="Q120" s="4">
        <v>97612.544583120005</v>
      </c>
      <c r="R120" s="3" t="s">
        <v>27</v>
      </c>
      <c r="S120" s="3"/>
      <c r="T120" s="3" t="s">
        <v>1873</v>
      </c>
      <c r="U120" s="6"/>
    </row>
    <row r="121" spans="1:21" x14ac:dyDescent="0.2">
      <c r="A121" s="3" t="s">
        <v>1290</v>
      </c>
      <c r="B121" s="3" t="s">
        <v>1291</v>
      </c>
      <c r="C121" s="4">
        <v>14.306411122</v>
      </c>
      <c r="D121" s="5">
        <v>0.14306411220294701</v>
      </c>
      <c r="E121" s="4">
        <v>8.9359220000000003E-2</v>
      </c>
      <c r="F121" s="4">
        <v>160.1</v>
      </c>
      <c r="G121" s="4">
        <v>160.1</v>
      </c>
      <c r="H121" s="3" t="s">
        <v>1292</v>
      </c>
      <c r="I121" s="3" t="s">
        <v>1293</v>
      </c>
      <c r="J121" s="4"/>
      <c r="K121" s="4">
        <v>2335806.39130435</v>
      </c>
      <c r="L121" s="4">
        <v>2886697.7692307699</v>
      </c>
      <c r="M121" s="4">
        <v>3470076.4183266899</v>
      </c>
      <c r="N121" s="3" t="s">
        <v>144</v>
      </c>
      <c r="O121" s="3" t="s">
        <v>26</v>
      </c>
      <c r="P121" s="3" t="s">
        <v>1293</v>
      </c>
      <c r="Q121" s="4">
        <v>85049.1301848</v>
      </c>
      <c r="R121" s="3" t="s">
        <v>27</v>
      </c>
      <c r="S121" s="3"/>
      <c r="T121" s="3" t="s">
        <v>1294</v>
      </c>
      <c r="U121" s="6"/>
    </row>
    <row r="122" spans="1:21" x14ac:dyDescent="0.2">
      <c r="A122" s="3" t="s">
        <v>2514</v>
      </c>
      <c r="B122" s="3" t="s">
        <v>2515</v>
      </c>
      <c r="C122" s="4">
        <v>14.2897884996</v>
      </c>
      <c r="D122" s="5">
        <v>0.14289788597780501</v>
      </c>
      <c r="E122" s="4">
        <v>4.5715619999999998E-2</v>
      </c>
      <c r="F122" s="4">
        <v>312.58</v>
      </c>
      <c r="G122" s="4">
        <v>312.58</v>
      </c>
      <c r="H122" s="3" t="s">
        <v>2516</v>
      </c>
      <c r="I122" s="3" t="s">
        <v>2517</v>
      </c>
      <c r="J122" s="4"/>
      <c r="K122" s="4">
        <v>1430243.0869565201</v>
      </c>
      <c r="L122" s="4">
        <v>1678252.6923076899</v>
      </c>
      <c r="M122" s="4">
        <v>1916705.41434263</v>
      </c>
      <c r="N122" s="3" t="s">
        <v>64</v>
      </c>
      <c r="O122" s="3" t="s">
        <v>26</v>
      </c>
      <c r="P122" s="3" t="s">
        <v>2517</v>
      </c>
      <c r="Q122" s="4">
        <v>85084.588579999996</v>
      </c>
      <c r="R122" s="3" t="s">
        <v>27</v>
      </c>
      <c r="S122" s="3"/>
      <c r="T122" s="3" t="s">
        <v>2518</v>
      </c>
      <c r="U122" s="6"/>
    </row>
    <row r="123" spans="1:21" x14ac:dyDescent="0.2">
      <c r="A123" s="3" t="s">
        <v>1758</v>
      </c>
      <c r="B123" s="3" t="s">
        <v>1759</v>
      </c>
      <c r="C123" s="4">
        <v>14.083925856</v>
      </c>
      <c r="D123" s="5">
        <v>0.14083925952766099</v>
      </c>
      <c r="E123" s="4">
        <v>0.11285197</v>
      </c>
      <c r="F123" s="4">
        <v>124.8</v>
      </c>
      <c r="G123" s="4">
        <v>124.8</v>
      </c>
      <c r="H123" s="3" t="s">
        <v>1760</v>
      </c>
      <c r="I123" s="3" t="s">
        <v>1761</v>
      </c>
      <c r="J123" s="4"/>
      <c r="K123" s="4">
        <v>12748922.956521699</v>
      </c>
      <c r="L123" s="4">
        <v>6954504.6461538495</v>
      </c>
      <c r="M123" s="4">
        <v>5742639.5219123503</v>
      </c>
      <c r="N123" s="3" t="s">
        <v>25</v>
      </c>
      <c r="O123" s="3" t="s">
        <v>881</v>
      </c>
      <c r="P123" s="3" t="s">
        <v>1761</v>
      </c>
      <c r="Q123" s="4">
        <v>83482.975929599997</v>
      </c>
      <c r="R123" s="3" t="s">
        <v>27</v>
      </c>
      <c r="S123" s="3"/>
      <c r="T123" s="3" t="s">
        <v>1762</v>
      </c>
      <c r="U123" s="6"/>
    </row>
    <row r="124" spans="1:21" x14ac:dyDescent="0.2">
      <c r="A124" s="3" t="s">
        <v>2154</v>
      </c>
      <c r="B124" s="3" t="s">
        <v>2155</v>
      </c>
      <c r="C124" s="4">
        <v>13.95149574</v>
      </c>
      <c r="D124" s="5">
        <v>0.13951495835856201</v>
      </c>
      <c r="E124" s="4">
        <v>0.1233554</v>
      </c>
      <c r="F124" s="4">
        <v>113.1</v>
      </c>
      <c r="G124" s="4">
        <v>113.1</v>
      </c>
      <c r="H124" s="3" t="s">
        <v>2156</v>
      </c>
      <c r="I124" s="3" t="s">
        <v>2157</v>
      </c>
      <c r="J124" s="4"/>
      <c r="K124" s="4">
        <v>22372868.304347798</v>
      </c>
      <c r="L124" s="4">
        <v>27135252.276923101</v>
      </c>
      <c r="M124" s="4">
        <v>38221962.5258964</v>
      </c>
      <c r="N124" s="3" t="s">
        <v>58</v>
      </c>
      <c r="O124" s="3" t="s">
        <v>26</v>
      </c>
      <c r="P124" s="3" t="s">
        <v>2157</v>
      </c>
      <c r="Q124" s="4">
        <v>101698.2610839</v>
      </c>
      <c r="R124" s="3" t="s">
        <v>27</v>
      </c>
      <c r="S124" s="3"/>
      <c r="T124" s="3" t="s">
        <v>2158</v>
      </c>
      <c r="U124" s="6"/>
    </row>
    <row r="125" spans="1:21" x14ac:dyDescent="0.2">
      <c r="A125" s="3" t="s">
        <v>1360</v>
      </c>
      <c r="B125" s="3" t="s">
        <v>1361</v>
      </c>
      <c r="C125" s="4">
        <v>13.931320579199999</v>
      </c>
      <c r="D125" s="5">
        <v>0.13931320674917599</v>
      </c>
      <c r="E125" s="4">
        <v>0.26108172000000002</v>
      </c>
      <c r="F125" s="4">
        <v>53.36</v>
      </c>
      <c r="G125" s="4">
        <v>53.36</v>
      </c>
      <c r="H125" s="3" t="s">
        <v>1362</v>
      </c>
      <c r="I125" s="3" t="s">
        <v>1363</v>
      </c>
      <c r="J125" s="4"/>
      <c r="K125" s="4">
        <v>8545373.0434782598</v>
      </c>
      <c r="L125" s="4">
        <v>8682733.7230769191</v>
      </c>
      <c r="M125" s="4">
        <v>9993442.3585657403</v>
      </c>
      <c r="N125" s="3" t="s">
        <v>58</v>
      </c>
      <c r="O125" s="3" t="s">
        <v>26</v>
      </c>
      <c r="P125" s="3" t="s">
        <v>1363</v>
      </c>
      <c r="Q125" s="4">
        <v>83038.269212080006</v>
      </c>
      <c r="R125" s="3" t="s">
        <v>27</v>
      </c>
      <c r="S125" s="3"/>
      <c r="T125" s="3" t="s">
        <v>1364</v>
      </c>
      <c r="U125" s="6"/>
    </row>
    <row r="126" spans="1:21" x14ac:dyDescent="0.2">
      <c r="A126" s="3" t="s">
        <v>2373</v>
      </c>
      <c r="B126" s="3" t="s">
        <v>2374</v>
      </c>
      <c r="C126" s="4">
        <v>13.837971210499999</v>
      </c>
      <c r="D126" s="5">
        <v>0.13837971305576199</v>
      </c>
      <c r="E126" s="4">
        <v>2.7088129999999998E-2</v>
      </c>
      <c r="F126" s="4">
        <v>510.85</v>
      </c>
      <c r="G126" s="4">
        <v>510.85</v>
      </c>
      <c r="H126" s="3" t="s">
        <v>2375</v>
      </c>
      <c r="I126" s="3" t="s">
        <v>2376</v>
      </c>
      <c r="J126" s="4"/>
      <c r="K126" s="4">
        <v>753417.95652173902</v>
      </c>
      <c r="L126" s="4">
        <v>830017.84615384601</v>
      </c>
      <c r="M126" s="4">
        <v>792385.41035856598</v>
      </c>
      <c r="N126" s="3" t="s">
        <v>58</v>
      </c>
      <c r="O126" s="3" t="s">
        <v>26</v>
      </c>
      <c r="P126" s="3" t="s">
        <v>2376</v>
      </c>
      <c r="Q126" s="4">
        <v>91135.64</v>
      </c>
      <c r="R126" s="3" t="s">
        <v>27</v>
      </c>
      <c r="S126" s="3"/>
      <c r="T126" s="3" t="s">
        <v>2377</v>
      </c>
      <c r="U126" s="6"/>
    </row>
    <row r="127" spans="1:21" x14ac:dyDescent="0.2">
      <c r="A127" s="3" t="s">
        <v>1033</v>
      </c>
      <c r="B127" s="3" t="s">
        <v>1034</v>
      </c>
      <c r="C127" s="4">
        <v>13.792507066500001</v>
      </c>
      <c r="D127" s="5">
        <v>0.13792507161263801</v>
      </c>
      <c r="E127" s="4">
        <v>7.8558450000000002E-2</v>
      </c>
      <c r="F127" s="4">
        <v>175.57</v>
      </c>
      <c r="G127" s="4">
        <v>175.57</v>
      </c>
      <c r="H127" s="3" t="s">
        <v>1035</v>
      </c>
      <c r="I127" s="3" t="s">
        <v>1036</v>
      </c>
      <c r="J127" s="4"/>
      <c r="K127" s="4">
        <v>3235988.1304347799</v>
      </c>
      <c r="L127" s="4">
        <v>3078770.7384615401</v>
      </c>
      <c r="M127" s="4">
        <v>2778268.7051792801</v>
      </c>
      <c r="N127" s="3" t="s">
        <v>33</v>
      </c>
      <c r="O127" s="3" t="s">
        <v>26</v>
      </c>
      <c r="P127" s="3" t="s">
        <v>1036</v>
      </c>
      <c r="Q127" s="4">
        <v>82192.502600110005</v>
      </c>
      <c r="R127" s="3" t="s">
        <v>27</v>
      </c>
      <c r="S127" s="3"/>
      <c r="T127" s="3" t="s">
        <v>1037</v>
      </c>
      <c r="U127" s="6"/>
    </row>
    <row r="128" spans="1:21" x14ac:dyDescent="0.2">
      <c r="A128" s="3" t="s">
        <v>233</v>
      </c>
      <c r="B128" s="3" t="s">
        <v>234</v>
      </c>
      <c r="C128" s="4">
        <v>13.7905865446</v>
      </c>
      <c r="D128" s="5">
        <v>0.13790586639350699</v>
      </c>
      <c r="E128" s="4">
        <v>6.6069020000000006E-2</v>
      </c>
      <c r="F128" s="4">
        <v>208.73</v>
      </c>
      <c r="G128" s="4">
        <v>208.73</v>
      </c>
      <c r="H128" s="3" t="s">
        <v>235</v>
      </c>
      <c r="I128" s="3" t="s">
        <v>236</v>
      </c>
      <c r="J128" s="4"/>
      <c r="K128" s="4">
        <v>1700615.17391304</v>
      </c>
      <c r="L128" s="4">
        <v>1986055.9692307699</v>
      </c>
      <c r="M128" s="4">
        <v>2150240.47410359</v>
      </c>
      <c r="N128" s="3" t="s">
        <v>58</v>
      </c>
      <c r="O128" s="3" t="s">
        <v>26</v>
      </c>
      <c r="P128" s="3" t="s">
        <v>236</v>
      </c>
      <c r="Q128" s="4">
        <v>81855.233477229995</v>
      </c>
      <c r="R128" s="3" t="s">
        <v>27</v>
      </c>
      <c r="S128" s="3"/>
      <c r="T128" s="3" t="s">
        <v>237</v>
      </c>
      <c r="U128" s="6"/>
    </row>
    <row r="129" spans="1:21" x14ac:dyDescent="0.2">
      <c r="A129" s="3" t="s">
        <v>837</v>
      </c>
      <c r="B129" s="3" t="s">
        <v>838</v>
      </c>
      <c r="C129" s="4">
        <v>13.7355563553</v>
      </c>
      <c r="D129" s="5">
        <v>0.13735556449672601</v>
      </c>
      <c r="E129" s="4">
        <v>0.11831817</v>
      </c>
      <c r="F129" s="4">
        <v>116.09</v>
      </c>
      <c r="G129" s="4">
        <v>116.09</v>
      </c>
      <c r="H129" s="3" t="s">
        <v>839</v>
      </c>
      <c r="I129" s="3" t="s">
        <v>840</v>
      </c>
      <c r="J129" s="4"/>
      <c r="K129" s="4">
        <v>3297228.5652173902</v>
      </c>
      <c r="L129" s="4">
        <v>3438079.49230769</v>
      </c>
      <c r="M129" s="4">
        <v>3877289.92828685</v>
      </c>
      <c r="N129" s="3" t="s">
        <v>58</v>
      </c>
      <c r="O129" s="3" t="s">
        <v>26</v>
      </c>
      <c r="P129" s="3" t="s">
        <v>840</v>
      </c>
      <c r="Q129" s="4">
        <v>80955.259805160007</v>
      </c>
      <c r="R129" s="3" t="s">
        <v>27</v>
      </c>
      <c r="S129" s="3"/>
      <c r="T129" s="3" t="s">
        <v>841</v>
      </c>
      <c r="U129" s="6"/>
    </row>
    <row r="130" spans="1:21" x14ac:dyDescent="0.2">
      <c r="A130" s="3" t="s">
        <v>2614</v>
      </c>
      <c r="B130" s="3" t="s">
        <v>2615</v>
      </c>
      <c r="C130" s="4">
        <v>13.489694116800001</v>
      </c>
      <c r="D130" s="5">
        <v>0.13489694209483299</v>
      </c>
      <c r="E130" s="4">
        <v>1.7476640000000002E-2</v>
      </c>
      <c r="F130" s="4">
        <v>771.87</v>
      </c>
      <c r="G130" s="4">
        <v>771.87</v>
      </c>
      <c r="H130" s="3" t="s">
        <v>2616</v>
      </c>
      <c r="I130" s="3" t="s">
        <v>2617</v>
      </c>
      <c r="J130" s="4"/>
      <c r="K130" s="4">
        <v>858487.34782608703</v>
      </c>
      <c r="L130" s="4">
        <v>1043009.2307692301</v>
      </c>
      <c r="M130" s="4">
        <v>1081281.4581673299</v>
      </c>
      <c r="N130" s="3" t="s">
        <v>39</v>
      </c>
      <c r="O130" s="3" t="s">
        <v>26</v>
      </c>
      <c r="P130" s="3" t="s">
        <v>2617</v>
      </c>
      <c r="Q130" s="4">
        <v>81123.123277680003</v>
      </c>
      <c r="R130" s="3" t="s">
        <v>27</v>
      </c>
      <c r="S130" s="3"/>
      <c r="T130" s="3" t="s">
        <v>2618</v>
      </c>
      <c r="U130" s="6"/>
    </row>
    <row r="131" spans="1:21" x14ac:dyDescent="0.2">
      <c r="A131" s="3" t="s">
        <v>1456</v>
      </c>
      <c r="B131" s="3" t="s">
        <v>1457</v>
      </c>
      <c r="C131" s="4">
        <v>13.338493734</v>
      </c>
      <c r="D131" s="5">
        <v>0.13338493825644501</v>
      </c>
      <c r="E131" s="4">
        <v>0.10463205</v>
      </c>
      <c r="F131" s="4">
        <v>127.48</v>
      </c>
      <c r="G131" s="4">
        <v>127.48</v>
      </c>
      <c r="H131" s="3" t="s">
        <v>1458</v>
      </c>
      <c r="I131" s="3" t="s">
        <v>1459</v>
      </c>
      <c r="J131" s="4"/>
      <c r="K131" s="4">
        <v>3714441.4347826098</v>
      </c>
      <c r="L131" s="4">
        <v>4503839.9076923104</v>
      </c>
      <c r="M131" s="4">
        <v>4612639.8207171299</v>
      </c>
      <c r="N131" s="3" t="s">
        <v>58</v>
      </c>
      <c r="O131" s="3" t="s">
        <v>26</v>
      </c>
      <c r="P131" s="3" t="s">
        <v>1459</v>
      </c>
      <c r="Q131" s="4">
        <v>113629.7327068</v>
      </c>
      <c r="R131" s="3" t="s">
        <v>27</v>
      </c>
      <c r="S131" s="3"/>
      <c r="T131" s="3" t="s">
        <v>1460</v>
      </c>
      <c r="U131" s="6"/>
    </row>
    <row r="132" spans="1:21" x14ac:dyDescent="0.2">
      <c r="A132" s="3" t="s">
        <v>2694</v>
      </c>
      <c r="B132" s="3" t="s">
        <v>2695</v>
      </c>
      <c r="C132" s="4">
        <v>13.243126976999999</v>
      </c>
      <c r="D132" s="5">
        <v>0.13243127067989199</v>
      </c>
      <c r="E132" s="4">
        <v>3.7778140000000002E-2</v>
      </c>
      <c r="F132" s="4">
        <v>350.55</v>
      </c>
      <c r="G132" s="4">
        <v>350.55</v>
      </c>
      <c r="H132" s="3" t="s">
        <v>2696</v>
      </c>
      <c r="I132" s="3" t="s">
        <v>2697</v>
      </c>
      <c r="J132" s="4"/>
      <c r="K132" s="4">
        <v>1507503</v>
      </c>
      <c r="L132" s="4">
        <v>1655326.9538461501</v>
      </c>
      <c r="M132" s="4">
        <v>1891519.9760956201</v>
      </c>
      <c r="N132" s="3" t="s">
        <v>121</v>
      </c>
      <c r="O132" s="3" t="s">
        <v>26</v>
      </c>
      <c r="P132" s="3" t="s">
        <v>2697</v>
      </c>
      <c r="Q132" s="4">
        <v>77905.798369650001</v>
      </c>
      <c r="R132" s="3" t="s">
        <v>27</v>
      </c>
      <c r="S132" s="3"/>
      <c r="T132" s="3" t="s">
        <v>2698</v>
      </c>
      <c r="U132" s="6"/>
    </row>
    <row r="133" spans="1:21" x14ac:dyDescent="0.2">
      <c r="A133" s="3" t="s">
        <v>2104</v>
      </c>
      <c r="B133" s="3" t="s">
        <v>2105</v>
      </c>
      <c r="C133" s="4">
        <v>13.1727051666</v>
      </c>
      <c r="D133" s="5">
        <v>0.13172705257105399</v>
      </c>
      <c r="E133" s="4">
        <v>6.4250829999999995E-2</v>
      </c>
      <c r="F133" s="4">
        <v>205.02</v>
      </c>
      <c r="G133" s="4">
        <v>205.02</v>
      </c>
      <c r="H133" s="3" t="s">
        <v>2106</v>
      </c>
      <c r="I133" s="3" t="s">
        <v>2107</v>
      </c>
      <c r="J133" s="4"/>
      <c r="K133" s="4">
        <v>2032454.56521739</v>
      </c>
      <c r="L133" s="4">
        <v>2052186.1230769199</v>
      </c>
      <c r="M133" s="4">
        <v>2689870.6254980098</v>
      </c>
      <c r="N133" s="3" t="s">
        <v>80</v>
      </c>
      <c r="O133" s="3" t="s">
        <v>26</v>
      </c>
      <c r="P133" s="3" t="s">
        <v>2107</v>
      </c>
      <c r="Q133" s="4">
        <v>82430.804955240004</v>
      </c>
      <c r="R133" s="3" t="s">
        <v>27</v>
      </c>
      <c r="S133" s="3"/>
      <c r="T133" s="3" t="s">
        <v>2108</v>
      </c>
      <c r="U133" s="6"/>
    </row>
    <row r="134" spans="1:21" x14ac:dyDescent="0.2">
      <c r="A134" s="3" t="s">
        <v>2269</v>
      </c>
      <c r="B134" s="3" t="s">
        <v>2270</v>
      </c>
      <c r="C134" s="4">
        <v>13.1468938575</v>
      </c>
      <c r="D134" s="5">
        <v>0.13146893947828001</v>
      </c>
      <c r="E134" s="4">
        <v>0.10978617</v>
      </c>
      <c r="F134" s="4">
        <v>119.75</v>
      </c>
      <c r="G134" s="4">
        <v>119.75</v>
      </c>
      <c r="H134" s="3" t="s">
        <v>2271</v>
      </c>
      <c r="I134" s="3" t="s">
        <v>2272</v>
      </c>
      <c r="J134" s="4"/>
      <c r="K134" s="4">
        <v>4933628.0434782598</v>
      </c>
      <c r="L134" s="4">
        <v>4587023.9538461501</v>
      </c>
      <c r="M134" s="4">
        <v>4650902.4103585696</v>
      </c>
      <c r="N134" s="3" t="s">
        <v>25</v>
      </c>
      <c r="O134" s="3" t="s">
        <v>881</v>
      </c>
      <c r="P134" s="3" t="s">
        <v>2272</v>
      </c>
      <c r="Q134" s="4">
        <v>73183.494686249993</v>
      </c>
      <c r="R134" s="3" t="s">
        <v>27</v>
      </c>
      <c r="S134" s="3"/>
      <c r="T134" s="3" t="s">
        <v>2273</v>
      </c>
      <c r="U134" s="6"/>
    </row>
    <row r="135" spans="1:21" x14ac:dyDescent="0.2">
      <c r="A135" s="3" t="s">
        <v>222</v>
      </c>
      <c r="B135" s="3" t="s">
        <v>223</v>
      </c>
      <c r="C135" s="4">
        <v>13.012591347000001</v>
      </c>
      <c r="D135" s="5">
        <v>0.13012591436405299</v>
      </c>
      <c r="E135" s="4">
        <v>2.2820699999999999E-2</v>
      </c>
      <c r="F135" s="4">
        <v>570.21</v>
      </c>
      <c r="G135" s="4">
        <v>570.21</v>
      </c>
      <c r="H135" s="3" t="s">
        <v>224</v>
      </c>
      <c r="I135" s="3" t="s">
        <v>225</v>
      </c>
      <c r="J135" s="4"/>
      <c r="K135" s="4">
        <v>622920.91304347804</v>
      </c>
      <c r="L135" s="4">
        <v>709986.50769230805</v>
      </c>
      <c r="M135" s="4">
        <v>888319.65737051796</v>
      </c>
      <c r="N135" s="3" t="s">
        <v>80</v>
      </c>
      <c r="O135" s="3" t="s">
        <v>26</v>
      </c>
      <c r="P135" s="3" t="s">
        <v>225</v>
      </c>
      <c r="Q135" s="4">
        <v>81380.40940407</v>
      </c>
      <c r="R135" s="3" t="s">
        <v>27</v>
      </c>
      <c r="S135" s="3"/>
      <c r="T135" s="3" t="s">
        <v>226</v>
      </c>
      <c r="U135" s="6"/>
    </row>
    <row r="136" spans="1:21" x14ac:dyDescent="0.2">
      <c r="A136" s="3" t="s">
        <v>1109</v>
      </c>
      <c r="B136" s="3" t="s">
        <v>1110</v>
      </c>
      <c r="C136" s="4">
        <v>12.9892419736</v>
      </c>
      <c r="D136" s="5">
        <v>0.129892420628449</v>
      </c>
      <c r="E136" s="4">
        <v>0.15972997999999999</v>
      </c>
      <c r="F136" s="4">
        <v>81.319999999999993</v>
      </c>
      <c r="G136" s="4">
        <v>81.319999999999993</v>
      </c>
      <c r="H136" s="3" t="s">
        <v>1111</v>
      </c>
      <c r="I136" s="3" t="s">
        <v>1112</v>
      </c>
      <c r="J136" s="4"/>
      <c r="K136" s="4">
        <v>8833612.4347826093</v>
      </c>
      <c r="L136" s="4">
        <v>9495893.5384615399</v>
      </c>
      <c r="M136" s="4">
        <v>10690522.290836699</v>
      </c>
      <c r="N136" s="3" t="s">
        <v>825</v>
      </c>
      <c r="O136" s="3" t="s">
        <v>26</v>
      </c>
      <c r="P136" s="3" t="s">
        <v>1112</v>
      </c>
      <c r="Q136" s="4">
        <v>75860.281159959995</v>
      </c>
      <c r="R136" s="3" t="s">
        <v>27</v>
      </c>
      <c r="S136" s="3"/>
      <c r="T136" s="3" t="s">
        <v>1113</v>
      </c>
      <c r="U136" s="6"/>
    </row>
    <row r="137" spans="1:21" x14ac:dyDescent="0.2">
      <c r="A137" s="3" t="s">
        <v>1365</v>
      </c>
      <c r="B137" s="3" t="s">
        <v>1366</v>
      </c>
      <c r="C137" s="4">
        <v>12.983943249899999</v>
      </c>
      <c r="D137" s="5">
        <v>0.129839433391085</v>
      </c>
      <c r="E137" s="4">
        <v>0.14235218999999999</v>
      </c>
      <c r="F137" s="4">
        <v>91.21</v>
      </c>
      <c r="G137" s="4">
        <v>91.21</v>
      </c>
      <c r="H137" s="3" t="s">
        <v>1367</v>
      </c>
      <c r="I137" s="3" t="s">
        <v>1368</v>
      </c>
      <c r="J137" s="4"/>
      <c r="K137" s="4">
        <v>5275788.2173913</v>
      </c>
      <c r="L137" s="4">
        <v>5167516.9384615403</v>
      </c>
      <c r="M137" s="4">
        <v>2979461.25896414</v>
      </c>
      <c r="N137" s="3" t="s">
        <v>115</v>
      </c>
      <c r="O137" s="3" t="s">
        <v>26</v>
      </c>
      <c r="P137" s="3" t="s">
        <v>1368</v>
      </c>
      <c r="Q137" s="4">
        <v>76990.734231320006</v>
      </c>
      <c r="R137" s="3" t="s">
        <v>27</v>
      </c>
      <c r="S137" s="3"/>
      <c r="T137" s="3" t="s">
        <v>1369</v>
      </c>
      <c r="U137" s="6"/>
    </row>
    <row r="138" spans="1:21" x14ac:dyDescent="0.2">
      <c r="A138" s="3" t="s">
        <v>2534</v>
      </c>
      <c r="B138" s="3" t="s">
        <v>2535</v>
      </c>
      <c r="C138" s="4">
        <v>12.9141530358</v>
      </c>
      <c r="D138" s="5">
        <v>0.12914153124528999</v>
      </c>
      <c r="E138" s="4">
        <v>3.8359629999999999E-2</v>
      </c>
      <c r="F138" s="4">
        <v>336.66</v>
      </c>
      <c r="G138" s="4">
        <v>336.66</v>
      </c>
      <c r="H138" s="3" t="s">
        <v>2536</v>
      </c>
      <c r="I138" s="3" t="s">
        <v>2537</v>
      </c>
      <c r="J138" s="4"/>
      <c r="K138" s="4">
        <v>1092574.5217391299</v>
      </c>
      <c r="L138" s="4">
        <v>1095193.70769231</v>
      </c>
      <c r="M138" s="4">
        <v>1305716.70119522</v>
      </c>
      <c r="N138" s="3" t="s">
        <v>80</v>
      </c>
      <c r="O138" s="3" t="s">
        <v>26</v>
      </c>
      <c r="P138" s="3" t="s">
        <v>2537</v>
      </c>
      <c r="Q138" s="4">
        <v>90938.74800372</v>
      </c>
      <c r="R138" s="3" t="s">
        <v>27</v>
      </c>
      <c r="S138" s="3"/>
      <c r="T138" s="3" t="s">
        <v>2538</v>
      </c>
      <c r="U138" s="6"/>
    </row>
    <row r="139" spans="1:21" x14ac:dyDescent="0.2">
      <c r="A139" s="3" t="s">
        <v>581</v>
      </c>
      <c r="B139" s="3" t="s">
        <v>582</v>
      </c>
      <c r="C139" s="4">
        <v>12.876657332700001</v>
      </c>
      <c r="D139" s="5">
        <v>0.128766574211713</v>
      </c>
      <c r="E139" s="4">
        <v>3.9739089999999998E-2</v>
      </c>
      <c r="F139" s="4">
        <v>324.02999999999997</v>
      </c>
      <c r="G139" s="4">
        <v>324.02999999999997</v>
      </c>
      <c r="H139" s="3" t="s">
        <v>583</v>
      </c>
      <c r="I139" s="3" t="s">
        <v>584</v>
      </c>
      <c r="J139" s="4"/>
      <c r="K139" s="4">
        <v>1553904.3478260899</v>
      </c>
      <c r="L139" s="4">
        <v>1927020.8923076901</v>
      </c>
      <c r="M139" s="4">
        <v>1825770.96015936</v>
      </c>
      <c r="N139" s="3" t="s">
        <v>45</v>
      </c>
      <c r="O139" s="3" t="s">
        <v>26</v>
      </c>
      <c r="P139" s="3" t="s">
        <v>584</v>
      </c>
      <c r="Q139" s="4">
        <v>80324.935017390002</v>
      </c>
      <c r="R139" s="3" t="s">
        <v>27</v>
      </c>
      <c r="S139" s="3"/>
      <c r="T139" s="3" t="s">
        <v>585</v>
      </c>
      <c r="U139" s="6"/>
    </row>
    <row r="140" spans="1:21" x14ac:dyDescent="0.2">
      <c r="A140" s="3" t="s">
        <v>1800</v>
      </c>
      <c r="B140" s="3" t="s">
        <v>1801</v>
      </c>
      <c r="C140" s="4">
        <v>12.829284788400001</v>
      </c>
      <c r="D140" s="5">
        <v>0.12829284876545899</v>
      </c>
      <c r="E140" s="4">
        <v>2.7479940000000001E-2</v>
      </c>
      <c r="F140" s="4">
        <v>466.86</v>
      </c>
      <c r="G140" s="4">
        <v>466.86</v>
      </c>
      <c r="H140" s="3" t="s">
        <v>1802</v>
      </c>
      <c r="I140" s="3" t="s">
        <v>1803</v>
      </c>
      <c r="J140" s="4"/>
      <c r="K140" s="4">
        <v>1215510.8695652201</v>
      </c>
      <c r="L140" s="4">
        <v>1324353.2307692301</v>
      </c>
      <c r="M140" s="4">
        <v>1466123.8326693201</v>
      </c>
      <c r="N140" s="3" t="s">
        <v>121</v>
      </c>
      <c r="O140" s="3" t="s">
        <v>26</v>
      </c>
      <c r="P140" s="3" t="s">
        <v>1803</v>
      </c>
      <c r="Q140" s="4">
        <v>106534.604154</v>
      </c>
      <c r="R140" s="3" t="s">
        <v>27</v>
      </c>
      <c r="S140" s="3"/>
      <c r="T140" s="3" t="s">
        <v>1804</v>
      </c>
      <c r="U140" s="6"/>
    </row>
    <row r="141" spans="1:21" x14ac:dyDescent="0.2">
      <c r="A141" s="3" t="s">
        <v>1627</v>
      </c>
      <c r="B141" s="3" t="s">
        <v>1628</v>
      </c>
      <c r="C141" s="4">
        <v>12.71212001</v>
      </c>
      <c r="D141" s="5">
        <v>0.12712120097340901</v>
      </c>
      <c r="E141" s="4">
        <v>0.19953099999999999</v>
      </c>
      <c r="F141" s="4">
        <v>63.71</v>
      </c>
      <c r="G141" s="4">
        <v>63.71</v>
      </c>
      <c r="H141" s="3" t="s">
        <v>1629</v>
      </c>
      <c r="I141" s="3" t="s">
        <v>1630</v>
      </c>
      <c r="J141" s="4"/>
      <c r="K141" s="4">
        <v>22156832</v>
      </c>
      <c r="L141" s="4">
        <v>18269307.199999999</v>
      </c>
      <c r="M141" s="4">
        <v>16625536.5338645</v>
      </c>
      <c r="N141" s="3" t="s">
        <v>1631</v>
      </c>
      <c r="O141" s="3" t="s">
        <v>26</v>
      </c>
      <c r="P141" s="3" t="s">
        <v>1630</v>
      </c>
      <c r="Q141" s="4">
        <v>94315.226541419994</v>
      </c>
      <c r="R141" s="3" t="s">
        <v>27</v>
      </c>
      <c r="S141" s="3"/>
      <c r="T141" s="3" t="s">
        <v>1632</v>
      </c>
      <c r="U141" s="6"/>
    </row>
    <row r="142" spans="1:21" x14ac:dyDescent="0.2">
      <c r="A142" s="3" t="s">
        <v>2459</v>
      </c>
      <c r="B142" s="3" t="s">
        <v>2460</v>
      </c>
      <c r="C142" s="4">
        <v>12.579297560800001</v>
      </c>
      <c r="D142" s="5">
        <v>0.12579297647228299</v>
      </c>
      <c r="E142" s="4">
        <v>1.641863E-2</v>
      </c>
      <c r="F142" s="4">
        <v>766.16</v>
      </c>
      <c r="G142" s="4">
        <v>766.16</v>
      </c>
      <c r="H142" s="3" t="s">
        <v>2461</v>
      </c>
      <c r="I142" s="3" t="s">
        <v>2462</v>
      </c>
      <c r="J142" s="4"/>
      <c r="K142" s="4">
        <v>570778.78260869603</v>
      </c>
      <c r="L142" s="4">
        <v>532462.72307692305</v>
      </c>
      <c r="M142" s="4">
        <v>582972.768924303</v>
      </c>
      <c r="N142" s="3" t="s">
        <v>33</v>
      </c>
      <c r="O142" s="3" t="s">
        <v>26</v>
      </c>
      <c r="P142" s="3" t="s">
        <v>2462</v>
      </c>
      <c r="Q142" s="4">
        <v>75226.245520480006</v>
      </c>
      <c r="R142" s="3" t="s">
        <v>27</v>
      </c>
      <c r="S142" s="3"/>
      <c r="T142" s="3" t="s">
        <v>2463</v>
      </c>
      <c r="U142" s="6"/>
    </row>
    <row r="143" spans="1:21" x14ac:dyDescent="0.2">
      <c r="A143" s="3" t="s">
        <v>857</v>
      </c>
      <c r="B143" s="3" t="s">
        <v>858</v>
      </c>
      <c r="C143" s="4">
        <v>12.5315405208</v>
      </c>
      <c r="D143" s="5">
        <v>0.12531540606900199</v>
      </c>
      <c r="E143" s="4">
        <v>9.4420889999999993E-2</v>
      </c>
      <c r="F143" s="4">
        <v>132.72</v>
      </c>
      <c r="G143" s="4">
        <v>132.72</v>
      </c>
      <c r="H143" s="3" t="s">
        <v>859</v>
      </c>
      <c r="I143" s="3" t="s">
        <v>860</v>
      </c>
      <c r="J143" s="4"/>
      <c r="K143" s="4">
        <v>2228125.39130435</v>
      </c>
      <c r="L143" s="4">
        <v>2473941.2615384599</v>
      </c>
      <c r="M143" s="4">
        <v>2973400.1394422301</v>
      </c>
      <c r="N143" s="3" t="s">
        <v>184</v>
      </c>
      <c r="O143" s="3" t="s">
        <v>26</v>
      </c>
      <c r="P143" s="3" t="s">
        <v>860</v>
      </c>
      <c r="Q143" s="4">
        <v>74562.096000000005</v>
      </c>
      <c r="R143" s="3" t="s">
        <v>27</v>
      </c>
      <c r="S143" s="3"/>
      <c r="T143" s="3" t="s">
        <v>861</v>
      </c>
      <c r="U143" s="6"/>
    </row>
    <row r="144" spans="1:21" x14ac:dyDescent="0.2">
      <c r="A144" s="3" t="s">
        <v>1199</v>
      </c>
      <c r="B144" s="3" t="s">
        <v>1200</v>
      </c>
      <c r="C144" s="4">
        <v>12.5313760275</v>
      </c>
      <c r="D144" s="5">
        <v>0.12531376113598999</v>
      </c>
      <c r="E144" s="4">
        <v>9.4231499999999999E-3</v>
      </c>
      <c r="F144" s="4">
        <v>1329.85</v>
      </c>
      <c r="G144" s="4">
        <v>1329.85</v>
      </c>
      <c r="H144" s="3" t="s">
        <v>1201</v>
      </c>
      <c r="I144" s="3" t="s">
        <v>1202</v>
      </c>
      <c r="J144" s="4"/>
      <c r="K144" s="4">
        <v>299143.56521739101</v>
      </c>
      <c r="L144" s="4">
        <v>303062.03076923097</v>
      </c>
      <c r="M144" s="4">
        <v>300711.75697211199</v>
      </c>
      <c r="N144" s="3" t="s">
        <v>80</v>
      </c>
      <c r="O144" s="3" t="s">
        <v>26</v>
      </c>
      <c r="P144" s="3" t="s">
        <v>1202</v>
      </c>
      <c r="Q144" s="4">
        <v>74895.268932399995</v>
      </c>
      <c r="R144" s="3" t="s">
        <v>27</v>
      </c>
      <c r="S144" s="3"/>
      <c r="T144" s="3" t="s">
        <v>1203</v>
      </c>
      <c r="U144" s="6"/>
    </row>
    <row r="145" spans="1:21" x14ac:dyDescent="0.2">
      <c r="A145" s="3" t="s">
        <v>1219</v>
      </c>
      <c r="B145" s="3" t="s">
        <v>1220</v>
      </c>
      <c r="C145" s="4">
        <v>12.325484722700001</v>
      </c>
      <c r="D145" s="5">
        <v>0.123254848073844</v>
      </c>
      <c r="E145" s="4">
        <v>4.4782490000000001E-2</v>
      </c>
      <c r="F145" s="4">
        <v>275.23</v>
      </c>
      <c r="G145" s="4">
        <v>275.23</v>
      </c>
      <c r="H145" s="3" t="s">
        <v>1221</v>
      </c>
      <c r="I145" s="3" t="s">
        <v>1222</v>
      </c>
      <c r="J145" s="4"/>
      <c r="K145" s="4">
        <v>1530238.9130434799</v>
      </c>
      <c r="L145" s="4">
        <v>1952734.21538462</v>
      </c>
      <c r="M145" s="4">
        <v>1833518.61752988</v>
      </c>
      <c r="N145" s="3" t="s">
        <v>121</v>
      </c>
      <c r="O145" s="3" t="s">
        <v>26</v>
      </c>
      <c r="P145" s="3" t="s">
        <v>1222</v>
      </c>
      <c r="Q145" s="4">
        <v>73521.038337680002</v>
      </c>
      <c r="R145" s="3" t="s">
        <v>27</v>
      </c>
      <c r="S145" s="3"/>
      <c r="T145" s="3" t="s">
        <v>1223</v>
      </c>
      <c r="U145" s="6"/>
    </row>
    <row r="146" spans="1:21" x14ac:dyDescent="0.2">
      <c r="A146" s="3" t="s">
        <v>259</v>
      </c>
      <c r="B146" s="3" t="s">
        <v>260</v>
      </c>
      <c r="C146" s="4">
        <v>12.3151438469</v>
      </c>
      <c r="D146" s="5">
        <v>0.123151439315134</v>
      </c>
      <c r="E146" s="4">
        <v>0.20487679</v>
      </c>
      <c r="F146" s="4">
        <v>60.11</v>
      </c>
      <c r="G146" s="4">
        <v>60.11</v>
      </c>
      <c r="H146" s="3" t="s">
        <v>261</v>
      </c>
      <c r="I146" s="3" t="s">
        <v>262</v>
      </c>
      <c r="J146" s="4"/>
      <c r="K146" s="4">
        <v>6112470.2173913</v>
      </c>
      <c r="L146" s="4">
        <v>7014029.6461538495</v>
      </c>
      <c r="M146" s="4">
        <v>7404021.1992031904</v>
      </c>
      <c r="N146" s="3" t="s">
        <v>242</v>
      </c>
      <c r="O146" s="3" t="s">
        <v>26</v>
      </c>
      <c r="P146" s="3" t="s">
        <v>262</v>
      </c>
      <c r="Q146" s="4">
        <v>73407.466095369993</v>
      </c>
      <c r="R146" s="3" t="s">
        <v>27</v>
      </c>
      <c r="S146" s="3"/>
      <c r="T146" s="3" t="s">
        <v>263</v>
      </c>
      <c r="U146" s="6"/>
    </row>
    <row r="147" spans="1:21" x14ac:dyDescent="0.2">
      <c r="A147" s="3" t="s">
        <v>710</v>
      </c>
      <c r="B147" s="3" t="s">
        <v>711</v>
      </c>
      <c r="C147" s="4">
        <v>12.2910330116</v>
      </c>
      <c r="D147" s="5">
        <v>0.122910330960477</v>
      </c>
      <c r="E147" s="4">
        <v>0.14463442000000001</v>
      </c>
      <c r="F147" s="4">
        <v>84.98</v>
      </c>
      <c r="G147" s="4">
        <v>84.98</v>
      </c>
      <c r="H147" s="3" t="s">
        <v>712</v>
      </c>
      <c r="I147" s="3" t="s">
        <v>713</v>
      </c>
      <c r="J147" s="4"/>
      <c r="K147" s="4">
        <v>18380320.391304299</v>
      </c>
      <c r="L147" s="4">
        <v>17576478.8307692</v>
      </c>
      <c r="M147" s="4">
        <v>19027323.669322699</v>
      </c>
      <c r="N147" s="3" t="s">
        <v>184</v>
      </c>
      <c r="O147" s="3" t="s">
        <v>26</v>
      </c>
      <c r="P147" s="3" t="s">
        <v>713</v>
      </c>
      <c r="Q147" s="4">
        <v>72071.538</v>
      </c>
      <c r="R147" s="3" t="s">
        <v>27</v>
      </c>
      <c r="S147" s="3"/>
      <c r="T147" s="3" t="s">
        <v>714</v>
      </c>
      <c r="U147" s="6"/>
    </row>
    <row r="148" spans="1:21" x14ac:dyDescent="0.2">
      <c r="A148" s="3" t="s">
        <v>2629</v>
      </c>
      <c r="B148" s="3" t="s">
        <v>2630</v>
      </c>
      <c r="C148" s="4">
        <v>12.248559477700001</v>
      </c>
      <c r="D148" s="5">
        <v>0.122485595618559</v>
      </c>
      <c r="E148" s="4">
        <v>0.12348583</v>
      </c>
      <c r="F148" s="4">
        <v>99.19</v>
      </c>
      <c r="G148" s="4">
        <v>99.19</v>
      </c>
      <c r="H148" s="3" t="s">
        <v>2631</v>
      </c>
      <c r="I148" s="3" t="s">
        <v>2632</v>
      </c>
      <c r="J148" s="4"/>
      <c r="K148" s="4">
        <v>5610197.4347826103</v>
      </c>
      <c r="L148" s="4">
        <v>6883611.6923076902</v>
      </c>
      <c r="M148" s="4">
        <v>6755984.8884462202</v>
      </c>
      <c r="N148" s="3" t="s">
        <v>647</v>
      </c>
      <c r="O148" s="3" t="s">
        <v>26</v>
      </c>
      <c r="P148" s="3" t="s">
        <v>2632</v>
      </c>
      <c r="Q148" s="4">
        <v>84151.367564810003</v>
      </c>
      <c r="R148" s="3" t="s">
        <v>27</v>
      </c>
      <c r="S148" s="3"/>
      <c r="T148" s="3" t="s">
        <v>2633</v>
      </c>
      <c r="U148" s="6"/>
    </row>
    <row r="149" spans="1:21" x14ac:dyDescent="0.2">
      <c r="A149" s="3" t="s">
        <v>550</v>
      </c>
      <c r="B149" s="3" t="s">
        <v>551</v>
      </c>
      <c r="C149" s="4">
        <v>12.234277931399999</v>
      </c>
      <c r="D149" s="5">
        <v>0.122342780154578</v>
      </c>
      <c r="E149" s="4">
        <v>0.24087966</v>
      </c>
      <c r="F149" s="4">
        <v>50.79</v>
      </c>
      <c r="G149" s="4">
        <v>50.79</v>
      </c>
      <c r="H149" s="3" t="s">
        <v>552</v>
      </c>
      <c r="I149" s="3" t="s">
        <v>553</v>
      </c>
      <c r="J149" s="4"/>
      <c r="K149" s="4">
        <v>14683206.782608701</v>
      </c>
      <c r="L149" s="4">
        <v>16204828.369230799</v>
      </c>
      <c r="M149" s="4">
        <v>16341239.956175299</v>
      </c>
      <c r="N149" s="3" t="s">
        <v>554</v>
      </c>
      <c r="O149" s="3" t="s">
        <v>26</v>
      </c>
      <c r="P149" s="3" t="s">
        <v>553</v>
      </c>
      <c r="Q149" s="4">
        <v>72930.918221400003</v>
      </c>
      <c r="R149" s="3" t="s">
        <v>27</v>
      </c>
      <c r="S149" s="3"/>
      <c r="T149" s="3" t="s">
        <v>555</v>
      </c>
      <c r="U149" s="6"/>
    </row>
    <row r="150" spans="1:21" x14ac:dyDescent="0.2">
      <c r="A150" s="3" t="s">
        <v>2164</v>
      </c>
      <c r="B150" s="3" t="s">
        <v>2165</v>
      </c>
      <c r="C150" s="4">
        <v>12.1273810856</v>
      </c>
      <c r="D150" s="5">
        <v>0.121273811689233</v>
      </c>
      <c r="E150" s="4">
        <v>3.4366870000000001E-2</v>
      </c>
      <c r="F150" s="4">
        <v>352.88</v>
      </c>
      <c r="G150" s="4">
        <v>352.88</v>
      </c>
      <c r="H150" s="3" t="s">
        <v>2166</v>
      </c>
      <c r="I150" s="3" t="s">
        <v>2167</v>
      </c>
      <c r="J150" s="4"/>
      <c r="K150" s="4">
        <v>876568.60869565199</v>
      </c>
      <c r="L150" s="4">
        <v>1091827.6615384601</v>
      </c>
      <c r="M150" s="4">
        <v>1255074.0756972099</v>
      </c>
      <c r="N150" s="3" t="s">
        <v>103</v>
      </c>
      <c r="O150" s="3" t="s">
        <v>881</v>
      </c>
      <c r="P150" s="3" t="s">
        <v>2167</v>
      </c>
      <c r="Q150" s="4">
        <v>75846.356313199998</v>
      </c>
      <c r="R150" s="3" t="s">
        <v>27</v>
      </c>
      <c r="S150" s="3"/>
      <c r="T150" s="3" t="s">
        <v>2168</v>
      </c>
      <c r="U150" s="6"/>
    </row>
    <row r="151" spans="1:21" x14ac:dyDescent="0.2">
      <c r="A151" s="3" t="s">
        <v>2323</v>
      </c>
      <c r="B151" s="3" t="s">
        <v>2324</v>
      </c>
      <c r="C151" s="4">
        <v>12.075113418800001</v>
      </c>
      <c r="D151" s="5">
        <v>0.12075113501764199</v>
      </c>
      <c r="E151" s="4">
        <v>4.329239E-2</v>
      </c>
      <c r="F151" s="4">
        <v>278.92</v>
      </c>
      <c r="G151" s="4">
        <v>278.92</v>
      </c>
      <c r="H151" s="3" t="s">
        <v>2325</v>
      </c>
      <c r="I151" s="3" t="s">
        <v>2326</v>
      </c>
      <c r="J151" s="4"/>
      <c r="K151" s="4">
        <v>2120214.8695652201</v>
      </c>
      <c r="L151" s="4">
        <v>2215250.64615385</v>
      </c>
      <c r="M151" s="4">
        <v>2377416.8725099601</v>
      </c>
      <c r="N151" s="3" t="s">
        <v>91</v>
      </c>
      <c r="O151" s="3" t="s">
        <v>26</v>
      </c>
      <c r="P151" s="3" t="s">
        <v>2326</v>
      </c>
      <c r="Q151" s="4">
        <v>76065.102150239996</v>
      </c>
      <c r="R151" s="3" t="s">
        <v>27</v>
      </c>
      <c r="S151" s="3"/>
      <c r="T151" s="3" t="s">
        <v>2327</v>
      </c>
      <c r="U151" s="6"/>
    </row>
    <row r="152" spans="1:21" x14ac:dyDescent="0.2">
      <c r="A152" s="3" t="s">
        <v>689</v>
      </c>
      <c r="B152" s="3" t="s">
        <v>690</v>
      </c>
      <c r="C152" s="4">
        <v>12.0097254592</v>
      </c>
      <c r="D152" s="5">
        <v>0.120097255417149</v>
      </c>
      <c r="E152" s="4">
        <v>3.8711080000000002E-2</v>
      </c>
      <c r="F152" s="4">
        <v>310.24</v>
      </c>
      <c r="G152" s="4">
        <v>310.24</v>
      </c>
      <c r="H152" s="3" t="s">
        <v>691</v>
      </c>
      <c r="I152" s="3" t="s">
        <v>692</v>
      </c>
      <c r="J152" s="4"/>
      <c r="K152" s="4">
        <v>1518034.95652174</v>
      </c>
      <c r="L152" s="4">
        <v>1562275.29230769</v>
      </c>
      <c r="M152" s="4">
        <v>1617672.07171315</v>
      </c>
      <c r="N152" s="3" t="s">
        <v>693</v>
      </c>
      <c r="O152" s="3" t="s">
        <v>26</v>
      </c>
      <c r="P152" s="3" t="s">
        <v>692</v>
      </c>
      <c r="Q152" s="4">
        <v>83253.460880800005</v>
      </c>
      <c r="R152" s="3" t="s">
        <v>27</v>
      </c>
      <c r="S152" s="3"/>
      <c r="T152" s="3" t="s">
        <v>694</v>
      </c>
      <c r="U152" s="6"/>
    </row>
    <row r="153" spans="1:21" x14ac:dyDescent="0.2">
      <c r="A153" s="3" t="s">
        <v>1587</v>
      </c>
      <c r="B153" s="3" t="s">
        <v>1588</v>
      </c>
      <c r="C153" s="4">
        <v>11.9544862448</v>
      </c>
      <c r="D153" s="5">
        <v>0.119544863269354</v>
      </c>
      <c r="E153" s="4">
        <v>0.13652908</v>
      </c>
      <c r="F153" s="4">
        <v>87.56</v>
      </c>
      <c r="G153" s="4">
        <v>87.56</v>
      </c>
      <c r="H153" s="3" t="s">
        <v>1589</v>
      </c>
      <c r="I153" s="3" t="s">
        <v>1590</v>
      </c>
      <c r="J153" s="4"/>
      <c r="K153" s="4">
        <v>5642202.3913043505</v>
      </c>
      <c r="L153" s="4">
        <v>6627420.2307692301</v>
      </c>
      <c r="M153" s="4">
        <v>6245237.4382470101</v>
      </c>
      <c r="N153" s="3" t="s">
        <v>184</v>
      </c>
      <c r="O153" s="3" t="s">
        <v>26</v>
      </c>
      <c r="P153" s="3" t="s">
        <v>1590</v>
      </c>
      <c r="Q153" s="4">
        <v>75070.476273759996</v>
      </c>
      <c r="R153" s="3" t="s">
        <v>27</v>
      </c>
      <c r="S153" s="3"/>
      <c r="T153" s="3" t="s">
        <v>1591</v>
      </c>
      <c r="U153" s="6"/>
    </row>
    <row r="154" spans="1:21" x14ac:dyDescent="0.2">
      <c r="A154" s="3" t="s">
        <v>514</v>
      </c>
      <c r="B154" s="3" t="s">
        <v>515</v>
      </c>
      <c r="C154" s="4">
        <v>11.8450912176</v>
      </c>
      <c r="D154" s="5">
        <v>0.11845091298983799</v>
      </c>
      <c r="E154" s="4">
        <v>5.3998409999999997E-2</v>
      </c>
      <c r="F154" s="4">
        <v>219.36</v>
      </c>
      <c r="G154" s="4">
        <v>219.36</v>
      </c>
      <c r="H154" s="3" t="s">
        <v>516</v>
      </c>
      <c r="I154" s="3" t="s">
        <v>517</v>
      </c>
      <c r="J154" s="4"/>
      <c r="K154" s="4">
        <v>5806841.4347826103</v>
      </c>
      <c r="L154" s="4">
        <v>4753812.0923076896</v>
      </c>
      <c r="M154" s="4">
        <v>5160374.9203187302</v>
      </c>
      <c r="N154" s="3" t="s">
        <v>64</v>
      </c>
      <c r="O154" s="3" t="s">
        <v>26</v>
      </c>
      <c r="P154" s="3" t="s">
        <v>517</v>
      </c>
      <c r="Q154" s="4">
        <v>75064.991999999998</v>
      </c>
      <c r="R154" s="3" t="s">
        <v>27</v>
      </c>
      <c r="S154" s="3"/>
      <c r="T154" s="3" t="s">
        <v>518</v>
      </c>
      <c r="U154" s="6"/>
    </row>
    <row r="155" spans="1:21" x14ac:dyDescent="0.2">
      <c r="A155" s="3" t="s">
        <v>2524</v>
      </c>
      <c r="B155" s="3" t="s">
        <v>2525</v>
      </c>
      <c r="C155" s="4">
        <v>11.7997408575</v>
      </c>
      <c r="D155" s="5">
        <v>0.11799740938572199</v>
      </c>
      <c r="E155" s="4">
        <v>2.3116350000000001E-2</v>
      </c>
      <c r="F155" s="4">
        <v>510.45</v>
      </c>
      <c r="G155" s="4">
        <v>510.45</v>
      </c>
      <c r="H155" s="3" t="s">
        <v>2526</v>
      </c>
      <c r="I155" s="3" t="s">
        <v>2527</v>
      </c>
      <c r="J155" s="4"/>
      <c r="K155" s="4">
        <v>798667.82608695701</v>
      </c>
      <c r="L155" s="4">
        <v>904068.61538461503</v>
      </c>
      <c r="M155" s="4">
        <v>880267.69721115497</v>
      </c>
      <c r="N155" s="3" t="s">
        <v>132</v>
      </c>
      <c r="O155" s="3" t="s">
        <v>26</v>
      </c>
      <c r="P155" s="3" t="s">
        <v>2527</v>
      </c>
      <c r="Q155" s="4">
        <v>70460.605343849995</v>
      </c>
      <c r="R155" s="3" t="s">
        <v>27</v>
      </c>
      <c r="S155" s="3"/>
      <c r="T155" s="3" t="s">
        <v>2528</v>
      </c>
      <c r="U155" s="6"/>
    </row>
    <row r="156" spans="1:21" x14ac:dyDescent="0.2">
      <c r="A156" s="3" t="s">
        <v>705</v>
      </c>
      <c r="B156" s="3" t="s">
        <v>706</v>
      </c>
      <c r="C156" s="4">
        <v>11.6856893181</v>
      </c>
      <c r="D156" s="5">
        <v>0.116856893983886</v>
      </c>
      <c r="E156" s="4">
        <v>0.21708506999999999</v>
      </c>
      <c r="F156" s="4">
        <v>53.83</v>
      </c>
      <c r="G156" s="4">
        <v>53.83</v>
      </c>
      <c r="H156" s="3" t="s">
        <v>707</v>
      </c>
      <c r="I156" s="3" t="s">
        <v>708</v>
      </c>
      <c r="J156" s="4"/>
      <c r="K156" s="4">
        <v>11331145.7391304</v>
      </c>
      <c r="L156" s="4">
        <v>9559840.1076923106</v>
      </c>
      <c r="M156" s="4">
        <v>8938216.3665338606</v>
      </c>
      <c r="N156" s="3" t="s">
        <v>621</v>
      </c>
      <c r="O156" s="3" t="s">
        <v>26</v>
      </c>
      <c r="P156" s="3" t="s">
        <v>708</v>
      </c>
      <c r="Q156" s="4">
        <v>69459.997624359996</v>
      </c>
      <c r="R156" s="3" t="s">
        <v>27</v>
      </c>
      <c r="S156" s="3"/>
      <c r="T156" s="3" t="s">
        <v>709</v>
      </c>
      <c r="U156" s="6"/>
    </row>
    <row r="157" spans="1:21" x14ac:dyDescent="0.2">
      <c r="A157" s="3" t="s">
        <v>186</v>
      </c>
      <c r="B157" s="3" t="s">
        <v>187</v>
      </c>
      <c r="C157" s="4">
        <v>11.443016720999999</v>
      </c>
      <c r="D157" s="5">
        <v>0.114430167996213</v>
      </c>
      <c r="E157" s="4">
        <v>4.6459670000000002E-2</v>
      </c>
      <c r="F157" s="4">
        <v>246.3</v>
      </c>
      <c r="G157" s="4">
        <v>246.3</v>
      </c>
      <c r="H157" s="3" t="s">
        <v>188</v>
      </c>
      <c r="I157" s="3" t="s">
        <v>189</v>
      </c>
      <c r="J157" s="4"/>
      <c r="K157" s="4">
        <v>1047506.69565217</v>
      </c>
      <c r="L157" s="4">
        <v>1170953.7384615401</v>
      </c>
      <c r="M157" s="4">
        <v>1083094.1314741001</v>
      </c>
      <c r="N157" s="3" t="s">
        <v>144</v>
      </c>
      <c r="O157" s="3" t="s">
        <v>26</v>
      </c>
      <c r="P157" s="3" t="s">
        <v>189</v>
      </c>
      <c r="Q157" s="4">
        <v>71451.63</v>
      </c>
      <c r="R157" s="3" t="s">
        <v>27</v>
      </c>
      <c r="S157" s="3"/>
      <c r="T157" s="3" t="s">
        <v>190</v>
      </c>
      <c r="U157" s="6"/>
    </row>
    <row r="158" spans="1:21" x14ac:dyDescent="0.2">
      <c r="A158" s="3" t="s">
        <v>269</v>
      </c>
      <c r="B158" s="3" t="s">
        <v>270</v>
      </c>
      <c r="C158" s="4">
        <v>11.411901410700001</v>
      </c>
      <c r="D158" s="5">
        <v>0.114119014891075</v>
      </c>
      <c r="E158" s="4">
        <v>6.0679009999999999E-2</v>
      </c>
      <c r="F158" s="4">
        <v>188.07</v>
      </c>
      <c r="G158" s="4">
        <v>188.07</v>
      </c>
      <c r="H158" s="3" t="s">
        <v>271</v>
      </c>
      <c r="I158" s="3" t="s">
        <v>272</v>
      </c>
      <c r="J158" s="4"/>
      <c r="K158" s="4">
        <v>1873673.95652174</v>
      </c>
      <c r="L158" s="4">
        <v>2118079.1076923101</v>
      </c>
      <c r="M158" s="4">
        <v>1855512.3984063701</v>
      </c>
      <c r="N158" s="3" t="s">
        <v>64</v>
      </c>
      <c r="O158" s="3" t="s">
        <v>26</v>
      </c>
      <c r="P158" s="3" t="s">
        <v>272</v>
      </c>
      <c r="Q158" s="4">
        <v>75207.245723219996</v>
      </c>
      <c r="R158" s="3" t="s">
        <v>27</v>
      </c>
      <c r="S158" s="3"/>
      <c r="T158" s="3" t="s">
        <v>273</v>
      </c>
      <c r="U158" s="6"/>
    </row>
    <row r="159" spans="1:21" x14ac:dyDescent="0.2">
      <c r="A159" s="3" t="s">
        <v>1159</v>
      </c>
      <c r="B159" s="3" t="s">
        <v>1160</v>
      </c>
      <c r="C159" s="4">
        <v>11.3721420164</v>
      </c>
      <c r="D159" s="5">
        <v>0.113721420945343</v>
      </c>
      <c r="E159" s="4">
        <v>0.39459201999999999</v>
      </c>
      <c r="F159" s="4">
        <v>28.82</v>
      </c>
      <c r="G159" s="4">
        <v>28.82</v>
      </c>
      <c r="H159" s="3" t="s">
        <v>1161</v>
      </c>
      <c r="I159" s="3" t="s">
        <v>1162</v>
      </c>
      <c r="J159" s="4"/>
      <c r="K159" s="4">
        <v>62374090.652173899</v>
      </c>
      <c r="L159" s="4">
        <v>44831079.446153797</v>
      </c>
      <c r="M159" s="4">
        <v>49371164.334661402</v>
      </c>
      <c r="N159" s="3" t="s">
        <v>52</v>
      </c>
      <c r="O159" s="3" t="s">
        <v>26</v>
      </c>
      <c r="P159" s="3" t="s">
        <v>1162</v>
      </c>
      <c r="Q159" s="4">
        <v>71427.453329540003</v>
      </c>
      <c r="R159" s="3" t="s">
        <v>27</v>
      </c>
      <c r="S159" s="3"/>
      <c r="T159" s="3" t="s">
        <v>1163</v>
      </c>
      <c r="U159" s="6"/>
    </row>
    <row r="160" spans="1:21" x14ac:dyDescent="0.2">
      <c r="A160" s="3" t="s">
        <v>146</v>
      </c>
      <c r="B160" s="3" t="s">
        <v>147</v>
      </c>
      <c r="C160" s="4">
        <v>11.337895462500001</v>
      </c>
      <c r="D160" s="5">
        <v>0.11337895540399</v>
      </c>
      <c r="E160" s="4">
        <v>0.31276953000000002</v>
      </c>
      <c r="F160" s="4">
        <v>36.25</v>
      </c>
      <c r="G160" s="4">
        <v>36.25</v>
      </c>
      <c r="H160" s="3" t="s">
        <v>148</v>
      </c>
      <c r="I160" s="3" t="s">
        <v>149</v>
      </c>
      <c r="J160" s="4"/>
      <c r="K160" s="4">
        <v>11167960.7391304</v>
      </c>
      <c r="L160" s="4">
        <v>12914340.784615399</v>
      </c>
      <c r="M160" s="4">
        <v>15851956.4820717</v>
      </c>
      <c r="N160" s="3" t="s">
        <v>150</v>
      </c>
      <c r="O160" s="3" t="s">
        <v>26</v>
      </c>
      <c r="P160" s="3" t="s">
        <v>149</v>
      </c>
      <c r="Q160" s="4">
        <v>67502.464655000003</v>
      </c>
      <c r="R160" s="3" t="s">
        <v>27</v>
      </c>
      <c r="S160" s="3"/>
      <c r="T160" s="3" t="s">
        <v>151</v>
      </c>
      <c r="U160" s="6"/>
    </row>
    <row r="161" spans="1:21" x14ac:dyDescent="0.2">
      <c r="A161" s="3" t="s">
        <v>2089</v>
      </c>
      <c r="B161" s="3" t="s">
        <v>2090</v>
      </c>
      <c r="C161" s="4">
        <v>11.3344340175</v>
      </c>
      <c r="D161" s="5">
        <v>0.113344340953752</v>
      </c>
      <c r="E161" s="4">
        <v>3.9458430000000003E-2</v>
      </c>
      <c r="F161" s="4">
        <v>287.25</v>
      </c>
      <c r="G161" s="4">
        <v>287.25</v>
      </c>
      <c r="H161" s="3" t="s">
        <v>2091</v>
      </c>
      <c r="I161" s="3" t="s">
        <v>2092</v>
      </c>
      <c r="J161" s="4"/>
      <c r="K161" s="4">
        <v>1539328.7391304299</v>
      </c>
      <c r="L161" s="4">
        <v>1702981.41538462</v>
      </c>
      <c r="M161" s="4">
        <v>1888263.8804780899</v>
      </c>
      <c r="N161" s="3" t="s">
        <v>693</v>
      </c>
      <c r="O161" s="3" t="s">
        <v>26</v>
      </c>
      <c r="P161" s="3" t="s">
        <v>2092</v>
      </c>
      <c r="Q161" s="4">
        <v>66767.001433500001</v>
      </c>
      <c r="R161" s="3" t="s">
        <v>27</v>
      </c>
      <c r="S161" s="3"/>
      <c r="T161" s="3" t="s">
        <v>2093</v>
      </c>
      <c r="U161" s="6"/>
    </row>
    <row r="162" spans="1:21" x14ac:dyDescent="0.2">
      <c r="A162" s="3" t="s">
        <v>1446</v>
      </c>
      <c r="B162" s="3" t="s">
        <v>1447</v>
      </c>
      <c r="C162" s="4">
        <v>11.278328203899999</v>
      </c>
      <c r="D162" s="5">
        <v>0.112783282813897</v>
      </c>
      <c r="E162" s="4">
        <v>4.9572890000000001E-2</v>
      </c>
      <c r="F162" s="4">
        <v>227.51</v>
      </c>
      <c r="G162" s="4">
        <v>227.51</v>
      </c>
      <c r="H162" s="3" t="s">
        <v>1448</v>
      </c>
      <c r="I162" s="3" t="s">
        <v>1449</v>
      </c>
      <c r="J162" s="4"/>
      <c r="K162" s="4">
        <v>1826301.9130434799</v>
      </c>
      <c r="L162" s="4">
        <v>1899279.6923076899</v>
      </c>
      <c r="M162" s="4">
        <v>1835221.7768924299</v>
      </c>
      <c r="N162" s="3" t="s">
        <v>184</v>
      </c>
      <c r="O162" s="3" t="s">
        <v>881</v>
      </c>
      <c r="P162" s="3" t="s">
        <v>1449</v>
      </c>
      <c r="Q162" s="4">
        <v>66930.995357459993</v>
      </c>
      <c r="R162" s="3" t="s">
        <v>27</v>
      </c>
      <c r="S162" s="3"/>
      <c r="T162" s="3" t="s">
        <v>1450</v>
      </c>
      <c r="U162" s="6"/>
    </row>
    <row r="163" spans="1:21" x14ac:dyDescent="0.2">
      <c r="A163" s="3" t="s">
        <v>1244</v>
      </c>
      <c r="B163" s="3" t="s">
        <v>1245</v>
      </c>
      <c r="C163" s="4">
        <v>11.242510881999999</v>
      </c>
      <c r="D163" s="5">
        <v>0.112425109592436</v>
      </c>
      <c r="E163" s="4">
        <v>4.2825349999999998E-2</v>
      </c>
      <c r="F163" s="4">
        <v>262.52</v>
      </c>
      <c r="G163" s="4">
        <v>262.52</v>
      </c>
      <c r="H163" s="3" t="s">
        <v>1246</v>
      </c>
      <c r="I163" s="3" t="s">
        <v>1247</v>
      </c>
      <c r="J163" s="4"/>
      <c r="K163" s="4">
        <v>1348601.3043478299</v>
      </c>
      <c r="L163" s="4">
        <v>1422140.70769231</v>
      </c>
      <c r="M163" s="4">
        <v>1346332.3067729101</v>
      </c>
      <c r="N163" s="3" t="s">
        <v>64</v>
      </c>
      <c r="O163" s="3" t="s">
        <v>26</v>
      </c>
      <c r="P163" s="3" t="s">
        <v>1247</v>
      </c>
      <c r="Q163" s="4">
        <v>74355.023625560003</v>
      </c>
      <c r="R163" s="3" t="s">
        <v>27</v>
      </c>
      <c r="S163" s="3"/>
      <c r="T163" s="3" t="s">
        <v>1248</v>
      </c>
      <c r="U163" s="6"/>
    </row>
    <row r="164" spans="1:21" x14ac:dyDescent="0.2">
      <c r="A164" s="3" t="s">
        <v>2529</v>
      </c>
      <c r="B164" s="3" t="s">
        <v>2530</v>
      </c>
      <c r="C164" s="4">
        <v>11.132162398</v>
      </c>
      <c r="D164" s="5">
        <v>0.11132162474485501</v>
      </c>
      <c r="E164" s="4">
        <v>4.3016199999999997E-2</v>
      </c>
      <c r="F164" s="4">
        <v>258.79000000000002</v>
      </c>
      <c r="G164" s="4">
        <v>258.79000000000002</v>
      </c>
      <c r="H164" s="3" t="s">
        <v>2531</v>
      </c>
      <c r="I164" s="3" t="s">
        <v>2532</v>
      </c>
      <c r="J164" s="4"/>
      <c r="K164" s="4">
        <v>1569720.3043478299</v>
      </c>
      <c r="L164" s="4">
        <v>1651396.3846153801</v>
      </c>
      <c r="M164" s="4">
        <v>1556516.8286852599</v>
      </c>
      <c r="N164" s="3" t="s">
        <v>103</v>
      </c>
      <c r="O164" s="3" t="s">
        <v>26</v>
      </c>
      <c r="P164" s="3" t="s">
        <v>2532</v>
      </c>
      <c r="Q164" s="4">
        <v>66458.565950000004</v>
      </c>
      <c r="R164" s="3" t="s">
        <v>27</v>
      </c>
      <c r="S164" s="3"/>
      <c r="T164" s="3" t="s">
        <v>2533</v>
      </c>
      <c r="U164" s="6"/>
    </row>
    <row r="165" spans="1:21" x14ac:dyDescent="0.2">
      <c r="A165" s="3" t="s">
        <v>918</v>
      </c>
      <c r="B165" s="3" t="s">
        <v>919</v>
      </c>
      <c r="C165" s="4">
        <v>10.9557634408</v>
      </c>
      <c r="D165" s="5">
        <v>0.109557635160735</v>
      </c>
      <c r="E165" s="4">
        <v>3.7770680000000001E-2</v>
      </c>
      <c r="F165" s="4">
        <v>290.06</v>
      </c>
      <c r="G165" s="4">
        <v>290.06</v>
      </c>
      <c r="H165" s="3" t="s">
        <v>920</v>
      </c>
      <c r="I165" s="3" t="s">
        <v>921</v>
      </c>
      <c r="J165" s="4"/>
      <c r="K165" s="4">
        <v>1335867.04347826</v>
      </c>
      <c r="L165" s="4">
        <v>1321692.6153846199</v>
      </c>
      <c r="M165" s="4">
        <v>1308072.16334661</v>
      </c>
      <c r="N165" s="3" t="s">
        <v>360</v>
      </c>
      <c r="O165" s="3" t="s">
        <v>26</v>
      </c>
      <c r="P165" s="3" t="s">
        <v>921</v>
      </c>
      <c r="Q165" s="4">
        <v>64701.774735020001</v>
      </c>
      <c r="R165" s="3" t="s">
        <v>27</v>
      </c>
      <c r="S165" s="3"/>
      <c r="T165" s="3" t="s">
        <v>922</v>
      </c>
      <c r="U165" s="6"/>
    </row>
    <row r="166" spans="1:21" x14ac:dyDescent="0.2">
      <c r="A166" s="3" t="s">
        <v>2549</v>
      </c>
      <c r="B166" s="3" t="s">
        <v>2550</v>
      </c>
      <c r="C166" s="4">
        <v>10.869005872800001</v>
      </c>
      <c r="D166" s="5">
        <v>0.108690059474774</v>
      </c>
      <c r="E166" s="4">
        <v>3.7645489999999997E-2</v>
      </c>
      <c r="F166" s="4">
        <v>288.72000000000003</v>
      </c>
      <c r="G166" s="4">
        <v>288.72000000000003</v>
      </c>
      <c r="H166" s="3" t="s">
        <v>2551</v>
      </c>
      <c r="I166" s="3" t="s">
        <v>2552</v>
      </c>
      <c r="J166" s="4"/>
      <c r="K166" s="4">
        <v>1253063.1304347799</v>
      </c>
      <c r="L166" s="4">
        <v>1270396.15384615</v>
      </c>
      <c r="M166" s="4">
        <v>1534545.86454183</v>
      </c>
      <c r="N166" s="3" t="s">
        <v>150</v>
      </c>
      <c r="O166" s="3" t="s">
        <v>26</v>
      </c>
      <c r="P166" s="3" t="s">
        <v>2552</v>
      </c>
      <c r="Q166" s="4">
        <v>64784.904060239998</v>
      </c>
      <c r="R166" s="3" t="s">
        <v>27</v>
      </c>
      <c r="S166" s="3"/>
      <c r="T166" s="3" t="s">
        <v>2553</v>
      </c>
      <c r="U166" s="6"/>
    </row>
    <row r="167" spans="1:21" x14ac:dyDescent="0.2">
      <c r="A167" s="3" t="s">
        <v>1597</v>
      </c>
      <c r="B167" s="3" t="s">
        <v>1598</v>
      </c>
      <c r="C167" s="4">
        <v>10.8631320226</v>
      </c>
      <c r="D167" s="5">
        <v>0.10863132097237101</v>
      </c>
      <c r="E167" s="4">
        <v>3.760691E-2</v>
      </c>
      <c r="F167" s="4">
        <v>288.86</v>
      </c>
      <c r="G167" s="4">
        <v>288.86</v>
      </c>
      <c r="H167" s="3" t="s">
        <v>1599</v>
      </c>
      <c r="I167" s="3" t="s">
        <v>1600</v>
      </c>
      <c r="J167" s="4"/>
      <c r="K167" s="4">
        <v>1640215.3043478299</v>
      </c>
      <c r="L167" s="4">
        <v>1607687.63076923</v>
      </c>
      <c r="M167" s="4">
        <v>1917708.8007968101</v>
      </c>
      <c r="N167" s="3" t="s">
        <v>647</v>
      </c>
      <c r="O167" s="3" t="s">
        <v>26</v>
      </c>
      <c r="P167" s="3" t="s">
        <v>1600</v>
      </c>
      <c r="Q167" s="4">
        <v>67917.576629760006</v>
      </c>
      <c r="R167" s="3" t="s">
        <v>27</v>
      </c>
      <c r="S167" s="3"/>
      <c r="T167" s="3" t="s">
        <v>1601</v>
      </c>
      <c r="U167" s="6"/>
    </row>
    <row r="168" spans="1:21" x14ac:dyDescent="0.2">
      <c r="A168" s="3" t="s">
        <v>2219</v>
      </c>
      <c r="B168" s="3" t="s">
        <v>2220</v>
      </c>
      <c r="C168" s="4">
        <v>10.7142233184</v>
      </c>
      <c r="D168" s="5">
        <v>0.10714223392014</v>
      </c>
      <c r="E168" s="4">
        <v>2.7951119999999999E-2</v>
      </c>
      <c r="F168" s="4">
        <v>383.32</v>
      </c>
      <c r="G168" s="4">
        <v>383.32</v>
      </c>
      <c r="H168" s="3" t="s">
        <v>2221</v>
      </c>
      <c r="I168" s="3" t="s">
        <v>2222</v>
      </c>
      <c r="J168" s="4"/>
      <c r="K168" s="4">
        <v>1536381.5217391299</v>
      </c>
      <c r="L168" s="4">
        <v>1293968.70769231</v>
      </c>
      <c r="M168" s="4">
        <v>1010342.90039841</v>
      </c>
      <c r="N168" s="3" t="s">
        <v>1082</v>
      </c>
      <c r="O168" s="3" t="s">
        <v>26</v>
      </c>
      <c r="P168" s="3" t="s">
        <v>2222</v>
      </c>
      <c r="Q168" s="4">
        <v>63843.861833360002</v>
      </c>
      <c r="R168" s="3" t="s">
        <v>27</v>
      </c>
      <c r="S168" s="3"/>
      <c r="T168" s="3" t="s">
        <v>2223</v>
      </c>
      <c r="U168" s="6"/>
    </row>
    <row r="169" spans="1:21" x14ac:dyDescent="0.2">
      <c r="A169" s="3" t="s">
        <v>1315</v>
      </c>
      <c r="B169" s="3" t="s">
        <v>1316</v>
      </c>
      <c r="C169" s="4">
        <v>10.6455200719</v>
      </c>
      <c r="D169" s="5">
        <v>0.10645520145041899</v>
      </c>
      <c r="E169" s="4">
        <v>0.21632839000000001</v>
      </c>
      <c r="F169" s="4">
        <v>49.21</v>
      </c>
      <c r="G169" s="4">
        <v>49.21</v>
      </c>
      <c r="H169" s="3" t="s">
        <v>1317</v>
      </c>
      <c r="I169" s="3" t="s">
        <v>1318</v>
      </c>
      <c r="J169" s="4"/>
      <c r="K169" s="4">
        <v>7157154.9565217402</v>
      </c>
      <c r="L169" s="4">
        <v>8024478.7076923102</v>
      </c>
      <c r="M169" s="4">
        <v>8309044.9601593604</v>
      </c>
      <c r="N169" s="3" t="s">
        <v>58</v>
      </c>
      <c r="O169" s="3" t="s">
        <v>26</v>
      </c>
      <c r="P169" s="3" t="s">
        <v>1318</v>
      </c>
      <c r="Q169" s="4">
        <v>62951.710964309998</v>
      </c>
      <c r="R169" s="3" t="s">
        <v>27</v>
      </c>
      <c r="S169" s="3"/>
      <c r="T169" s="3" t="s">
        <v>1319</v>
      </c>
      <c r="U169" s="6"/>
    </row>
    <row r="170" spans="1:21" x14ac:dyDescent="0.2">
      <c r="A170" s="3" t="s">
        <v>2404</v>
      </c>
      <c r="B170" s="3" t="s">
        <v>2405</v>
      </c>
      <c r="C170" s="4">
        <v>10.5916578152</v>
      </c>
      <c r="D170" s="5">
        <v>0.105916578879718</v>
      </c>
      <c r="E170" s="4">
        <v>7.3167019999999999E-2</v>
      </c>
      <c r="F170" s="4">
        <v>144.76</v>
      </c>
      <c r="G170" s="4">
        <v>144.76</v>
      </c>
      <c r="H170" s="3" t="s">
        <v>2406</v>
      </c>
      <c r="I170" s="3" t="s">
        <v>2407</v>
      </c>
      <c r="J170" s="4"/>
      <c r="K170" s="4">
        <v>2762139.9130434799</v>
      </c>
      <c r="L170" s="4">
        <v>3399162</v>
      </c>
      <c r="M170" s="4">
        <v>3525412.1752988002</v>
      </c>
      <c r="N170" s="3" t="s">
        <v>58</v>
      </c>
      <c r="O170" s="3" t="s">
        <v>26</v>
      </c>
      <c r="P170" s="3" t="s">
        <v>2407</v>
      </c>
      <c r="Q170" s="4">
        <v>84021.97166748</v>
      </c>
      <c r="R170" s="3" t="s">
        <v>27</v>
      </c>
      <c r="S170" s="3"/>
      <c r="T170" s="3" t="s">
        <v>2408</v>
      </c>
      <c r="U170" s="6"/>
    </row>
    <row r="171" spans="1:21" x14ac:dyDescent="0.2">
      <c r="A171" s="3" t="s">
        <v>264</v>
      </c>
      <c r="B171" s="3" t="s">
        <v>265</v>
      </c>
      <c r="C171" s="4">
        <v>10.5779114298</v>
      </c>
      <c r="D171" s="5">
        <v>0.105779115024774</v>
      </c>
      <c r="E171" s="4">
        <v>3.573498E-2</v>
      </c>
      <c r="F171" s="4">
        <v>296.01</v>
      </c>
      <c r="G171" s="4">
        <v>296.01</v>
      </c>
      <c r="H171" s="3" t="s">
        <v>266</v>
      </c>
      <c r="I171" s="3" t="s">
        <v>267</v>
      </c>
      <c r="J171" s="4"/>
      <c r="K171" s="4">
        <v>1388788.3478260899</v>
      </c>
      <c r="L171" s="4">
        <v>1385233.06153846</v>
      </c>
      <c r="M171" s="4">
        <v>1551082.9721115499</v>
      </c>
      <c r="N171" s="3" t="s">
        <v>64</v>
      </c>
      <c r="O171" s="3" t="s">
        <v>26</v>
      </c>
      <c r="P171" s="3" t="s">
        <v>267</v>
      </c>
      <c r="Q171" s="4">
        <v>62754.12</v>
      </c>
      <c r="R171" s="3" t="s">
        <v>27</v>
      </c>
      <c r="S171" s="3"/>
      <c r="T171" s="3" t="s">
        <v>268</v>
      </c>
      <c r="U171" s="6"/>
    </row>
    <row r="172" spans="1:21" x14ac:dyDescent="0.2">
      <c r="A172" s="3" t="s">
        <v>1053</v>
      </c>
      <c r="B172" s="3" t="s">
        <v>1054</v>
      </c>
      <c r="C172" s="4">
        <v>10.550955542600001</v>
      </c>
      <c r="D172" s="5">
        <v>0.105509556150922</v>
      </c>
      <c r="E172" s="4">
        <v>2.499871E-2</v>
      </c>
      <c r="F172" s="4">
        <v>422.06</v>
      </c>
      <c r="G172" s="4">
        <v>422.06</v>
      </c>
      <c r="H172" s="3" t="s">
        <v>1055</v>
      </c>
      <c r="I172" s="3" t="s">
        <v>1056</v>
      </c>
      <c r="J172" s="4"/>
      <c r="K172" s="4">
        <v>850647.91304347804</v>
      </c>
      <c r="L172" s="4">
        <v>1004730.18461538</v>
      </c>
      <c r="M172" s="4">
        <v>1251853.79282869</v>
      </c>
      <c r="N172" s="3" t="s">
        <v>64</v>
      </c>
      <c r="O172" s="3" t="s">
        <v>26</v>
      </c>
      <c r="P172" s="3" t="s">
        <v>1056</v>
      </c>
      <c r="Q172" s="4">
        <v>62935.851267220001</v>
      </c>
      <c r="R172" s="3" t="s">
        <v>27</v>
      </c>
      <c r="S172" s="3"/>
      <c r="T172" s="3" t="s">
        <v>1057</v>
      </c>
      <c r="U172" s="6"/>
    </row>
    <row r="173" spans="1:21" x14ac:dyDescent="0.2">
      <c r="A173" s="3" t="s">
        <v>351</v>
      </c>
      <c r="B173" s="3" t="s">
        <v>352</v>
      </c>
      <c r="C173" s="4">
        <v>10.4366540075</v>
      </c>
      <c r="D173" s="5">
        <v>0.104366540792069</v>
      </c>
      <c r="E173" s="4">
        <v>3.0900529999999999E-2</v>
      </c>
      <c r="F173" s="4">
        <v>337.75</v>
      </c>
      <c r="G173" s="4">
        <v>337.75</v>
      </c>
      <c r="H173" s="3" t="s">
        <v>353</v>
      </c>
      <c r="I173" s="3" t="s">
        <v>354</v>
      </c>
      <c r="J173" s="4"/>
      <c r="K173" s="4">
        <v>1422036.4782608701</v>
      </c>
      <c r="L173" s="4">
        <v>1393566.84615385</v>
      </c>
      <c r="M173" s="4">
        <v>1529948.44223108</v>
      </c>
      <c r="N173" s="3" t="s">
        <v>64</v>
      </c>
      <c r="O173" s="3" t="s">
        <v>26</v>
      </c>
      <c r="P173" s="3" t="s">
        <v>354</v>
      </c>
      <c r="Q173" s="4">
        <v>65521.285710999997</v>
      </c>
      <c r="R173" s="3" t="s">
        <v>27</v>
      </c>
      <c r="S173" s="3"/>
      <c r="T173" s="3" t="s">
        <v>355</v>
      </c>
      <c r="U173" s="6"/>
    </row>
    <row r="174" spans="1:21" x14ac:dyDescent="0.2">
      <c r="A174" s="3" t="s">
        <v>1164</v>
      </c>
      <c r="B174" s="3" t="s">
        <v>1165</v>
      </c>
      <c r="C174" s="4">
        <v>10.3485079895</v>
      </c>
      <c r="D174" s="5">
        <v>0.103485080606012</v>
      </c>
      <c r="E174" s="4">
        <v>5.2490530000000001E-2</v>
      </c>
      <c r="F174" s="4">
        <v>197.15</v>
      </c>
      <c r="G174" s="4">
        <v>197.15</v>
      </c>
      <c r="H174" s="3" t="s">
        <v>1166</v>
      </c>
      <c r="I174" s="3" t="s">
        <v>1167</v>
      </c>
      <c r="J174" s="4"/>
      <c r="K174" s="4">
        <v>1864874.1304347799</v>
      </c>
      <c r="L174" s="4">
        <v>2564063.2923076898</v>
      </c>
      <c r="M174" s="4">
        <v>3198791.73306773</v>
      </c>
      <c r="N174" s="3" t="s">
        <v>64</v>
      </c>
      <c r="O174" s="3" t="s">
        <v>26</v>
      </c>
      <c r="P174" s="3" t="s">
        <v>1167</v>
      </c>
      <c r="Q174" s="4">
        <v>69057.931679750007</v>
      </c>
      <c r="R174" s="3" t="s">
        <v>27</v>
      </c>
      <c r="S174" s="3"/>
      <c r="T174" s="3" t="s">
        <v>1168</v>
      </c>
      <c r="U174" s="6"/>
    </row>
    <row r="175" spans="1:21" x14ac:dyDescent="0.2">
      <c r="A175" s="3" t="s">
        <v>1542</v>
      </c>
      <c r="B175" s="3" t="s">
        <v>1543</v>
      </c>
      <c r="C175" s="4">
        <v>10.345895709500001</v>
      </c>
      <c r="D175" s="5">
        <v>0.103458957805833</v>
      </c>
      <c r="E175" s="4">
        <v>8.9722449999999995E-2</v>
      </c>
      <c r="F175" s="4">
        <v>115.31</v>
      </c>
      <c r="G175" s="4">
        <v>115.31</v>
      </c>
      <c r="H175" s="3" t="s">
        <v>1544</v>
      </c>
      <c r="I175" s="3" t="s">
        <v>1545</v>
      </c>
      <c r="J175" s="4"/>
      <c r="K175" s="4">
        <v>3206097.1304347799</v>
      </c>
      <c r="L175" s="4">
        <v>3545115.9846153799</v>
      </c>
      <c r="M175" s="4">
        <v>3508014.4820717098</v>
      </c>
      <c r="N175" s="3" t="s">
        <v>162</v>
      </c>
      <c r="O175" s="3" t="s">
        <v>26</v>
      </c>
      <c r="P175" s="3" t="s">
        <v>1545</v>
      </c>
      <c r="Q175" s="4">
        <v>61586.440254300003</v>
      </c>
      <c r="R175" s="3" t="s">
        <v>27</v>
      </c>
      <c r="S175" s="3"/>
      <c r="T175" s="3" t="s">
        <v>1546</v>
      </c>
      <c r="U175" s="6"/>
    </row>
    <row r="176" spans="1:21" x14ac:dyDescent="0.2">
      <c r="A176" s="3" t="s">
        <v>545</v>
      </c>
      <c r="B176" s="3" t="s">
        <v>546</v>
      </c>
      <c r="C176" s="4">
        <v>10.178989747199999</v>
      </c>
      <c r="D176" s="5">
        <v>0.101789898171365</v>
      </c>
      <c r="E176" s="4">
        <v>0.12881535999999999</v>
      </c>
      <c r="F176" s="4">
        <v>79.02</v>
      </c>
      <c r="G176" s="4">
        <v>79.02</v>
      </c>
      <c r="H176" s="3" t="s">
        <v>547</v>
      </c>
      <c r="I176" s="3" t="s">
        <v>548</v>
      </c>
      <c r="J176" s="4"/>
      <c r="K176" s="4">
        <v>5679251.2608695701</v>
      </c>
      <c r="L176" s="4">
        <v>6438644.27692308</v>
      </c>
      <c r="M176" s="4">
        <v>5539270.22709163</v>
      </c>
      <c r="N176" s="3" t="s">
        <v>138</v>
      </c>
      <c r="O176" s="3" t="s">
        <v>26</v>
      </c>
      <c r="P176" s="3" t="s">
        <v>548</v>
      </c>
      <c r="Q176" s="4">
        <v>63695.251716840001</v>
      </c>
      <c r="R176" s="3" t="s">
        <v>27</v>
      </c>
      <c r="S176" s="3"/>
      <c r="T176" s="3" t="s">
        <v>549</v>
      </c>
      <c r="U176" s="6"/>
    </row>
    <row r="177" spans="1:21" x14ac:dyDescent="0.2">
      <c r="A177" s="3" t="s">
        <v>664</v>
      </c>
      <c r="B177" s="3" t="s">
        <v>665</v>
      </c>
      <c r="C177" s="4">
        <v>10.139272524100001</v>
      </c>
      <c r="D177" s="5">
        <v>0.101392725937637</v>
      </c>
      <c r="E177" s="4">
        <v>5.477431E-2</v>
      </c>
      <c r="F177" s="4">
        <v>185.11</v>
      </c>
      <c r="G177" s="4">
        <v>185.11</v>
      </c>
      <c r="H177" s="3" t="s">
        <v>666</v>
      </c>
      <c r="I177" s="3" t="s">
        <v>667</v>
      </c>
      <c r="J177" s="4"/>
      <c r="K177" s="4">
        <v>1366786.6956521701</v>
      </c>
      <c r="L177" s="4">
        <v>1358687.41538462</v>
      </c>
      <c r="M177" s="4">
        <v>1583165.37051793</v>
      </c>
      <c r="N177" s="3" t="s">
        <v>33</v>
      </c>
      <c r="O177" s="3" t="s">
        <v>26</v>
      </c>
      <c r="P177" s="3" t="s">
        <v>667</v>
      </c>
      <c r="Q177" s="4">
        <v>60432.872806599997</v>
      </c>
      <c r="R177" s="3" t="s">
        <v>27</v>
      </c>
      <c r="S177" s="3"/>
      <c r="T177" s="3" t="s">
        <v>668</v>
      </c>
      <c r="U177" s="6"/>
    </row>
    <row r="178" spans="1:21" x14ac:dyDescent="0.2">
      <c r="A178" s="3" t="s">
        <v>254</v>
      </c>
      <c r="B178" s="3" t="s">
        <v>255</v>
      </c>
      <c r="C178" s="4">
        <v>10.0266445916</v>
      </c>
      <c r="D178" s="5">
        <v>0.100266446604898</v>
      </c>
      <c r="E178" s="4">
        <v>5.8203079999999997E-2</v>
      </c>
      <c r="F178" s="4">
        <v>172.27</v>
      </c>
      <c r="G178" s="4">
        <v>172.27</v>
      </c>
      <c r="H178" s="3" t="s">
        <v>256</v>
      </c>
      <c r="I178" s="3" t="s">
        <v>257</v>
      </c>
      <c r="J178" s="4"/>
      <c r="K178" s="4">
        <v>7251392.2173913</v>
      </c>
      <c r="L178" s="4">
        <v>9073565</v>
      </c>
      <c r="M178" s="4">
        <v>7978009.5378486104</v>
      </c>
      <c r="N178" s="3" t="s">
        <v>184</v>
      </c>
      <c r="O178" s="3" t="s">
        <v>26</v>
      </c>
      <c r="P178" s="3" t="s">
        <v>257</v>
      </c>
      <c r="Q178" s="4">
        <v>58898.989137869998</v>
      </c>
      <c r="R178" s="3" t="s">
        <v>27</v>
      </c>
      <c r="S178" s="3"/>
      <c r="T178" s="3" t="s">
        <v>258</v>
      </c>
      <c r="U178" s="6"/>
    </row>
    <row r="179" spans="1:21" x14ac:dyDescent="0.2">
      <c r="A179" s="3" t="s">
        <v>1139</v>
      </c>
      <c r="B179" s="3" t="s">
        <v>1140</v>
      </c>
      <c r="C179" s="4">
        <v>9.8603239043999995</v>
      </c>
      <c r="D179" s="5">
        <v>9.8603239721470906E-2</v>
      </c>
      <c r="E179" s="4">
        <v>6.0862439999999997E-2</v>
      </c>
      <c r="F179" s="4">
        <v>162.01</v>
      </c>
      <c r="G179" s="4">
        <v>162.01</v>
      </c>
      <c r="H179" s="3" t="s">
        <v>1141</v>
      </c>
      <c r="I179" s="3" t="s">
        <v>1142</v>
      </c>
      <c r="J179" s="4"/>
      <c r="K179" s="4">
        <v>6220239.5217391299</v>
      </c>
      <c r="L179" s="4">
        <v>7323741.8923076903</v>
      </c>
      <c r="M179" s="4">
        <v>8467370.2191235106</v>
      </c>
      <c r="N179" s="3" t="s">
        <v>58</v>
      </c>
      <c r="O179" s="3" t="s">
        <v>26</v>
      </c>
      <c r="P179" s="3" t="s">
        <v>1142</v>
      </c>
      <c r="Q179" s="4">
        <v>61942.630089129998</v>
      </c>
      <c r="R179" s="3" t="s">
        <v>27</v>
      </c>
      <c r="S179" s="3"/>
      <c r="T179" s="3" t="s">
        <v>1143</v>
      </c>
      <c r="U179" s="6"/>
    </row>
    <row r="180" spans="1:21" x14ac:dyDescent="0.2">
      <c r="A180" s="3" t="s">
        <v>781</v>
      </c>
      <c r="B180" s="3" t="s">
        <v>782</v>
      </c>
      <c r="C180" s="4">
        <v>9.839547005</v>
      </c>
      <c r="D180" s="5">
        <v>9.8395470726043405E-2</v>
      </c>
      <c r="E180" s="4">
        <v>3.5729499999999997E-2</v>
      </c>
      <c r="F180" s="4">
        <v>275.39</v>
      </c>
      <c r="G180" s="4">
        <v>275.39</v>
      </c>
      <c r="H180" s="3" t="s">
        <v>783</v>
      </c>
      <c r="I180" s="3" t="s">
        <v>784</v>
      </c>
      <c r="J180" s="4"/>
      <c r="K180" s="4">
        <v>3745375.60869565</v>
      </c>
      <c r="L180" s="4">
        <v>4437057.50769231</v>
      </c>
      <c r="M180" s="4">
        <v>4029430.6653386499</v>
      </c>
      <c r="N180" s="3" t="s">
        <v>184</v>
      </c>
      <c r="O180" s="3" t="s">
        <v>785</v>
      </c>
      <c r="P180" s="3" t="s">
        <v>784</v>
      </c>
      <c r="Q180" s="4">
        <v>59999.784951059999</v>
      </c>
      <c r="R180" s="3" t="s">
        <v>27</v>
      </c>
      <c r="S180" s="3"/>
      <c r="T180" s="3" t="s">
        <v>786</v>
      </c>
      <c r="U180" s="6"/>
    </row>
    <row r="181" spans="1:21" x14ac:dyDescent="0.2">
      <c r="A181" s="3" t="s">
        <v>299</v>
      </c>
      <c r="B181" s="3" t="s">
        <v>300</v>
      </c>
      <c r="C181" s="4">
        <v>9.8290094438000004</v>
      </c>
      <c r="D181" s="5">
        <v>9.8290095113319403E-2</v>
      </c>
      <c r="E181" s="4">
        <v>5.4563170000000001E-2</v>
      </c>
      <c r="F181" s="4">
        <v>180.14</v>
      </c>
      <c r="G181" s="4">
        <v>180.14</v>
      </c>
      <c r="H181" s="3" t="s">
        <v>301</v>
      </c>
      <c r="I181" s="3" t="s">
        <v>302</v>
      </c>
      <c r="J181" s="4"/>
      <c r="K181" s="4">
        <v>2529965.5217391299</v>
      </c>
      <c r="L181" s="4">
        <v>2501952.6</v>
      </c>
      <c r="M181" s="4">
        <v>2921139.1593625499</v>
      </c>
      <c r="N181" s="3" t="s">
        <v>115</v>
      </c>
      <c r="O181" s="3" t="s">
        <v>26</v>
      </c>
      <c r="P181" s="3" t="s">
        <v>302</v>
      </c>
      <c r="Q181" s="4">
        <v>58265.369329920002</v>
      </c>
      <c r="R181" s="3" t="s">
        <v>27</v>
      </c>
      <c r="S181" s="3"/>
      <c r="T181" s="3" t="s">
        <v>303</v>
      </c>
      <c r="U181" s="6"/>
    </row>
    <row r="182" spans="1:21" x14ac:dyDescent="0.2">
      <c r="A182" s="3" t="s">
        <v>1874</v>
      </c>
      <c r="B182" s="3" t="s">
        <v>1875</v>
      </c>
      <c r="C182" s="4">
        <v>9.7700254235999999</v>
      </c>
      <c r="D182" s="5">
        <v>9.7700254907266804E-2</v>
      </c>
      <c r="E182" s="4">
        <v>7.1986629999999996E-2</v>
      </c>
      <c r="F182" s="4">
        <v>135.72</v>
      </c>
      <c r="G182" s="4">
        <v>135.72</v>
      </c>
      <c r="H182" s="3" t="s">
        <v>1876</v>
      </c>
      <c r="I182" s="3" t="s">
        <v>1877</v>
      </c>
      <c r="J182" s="4"/>
      <c r="K182" s="4">
        <v>4300261.8695652196</v>
      </c>
      <c r="L182" s="4">
        <v>4779944.2307692301</v>
      </c>
      <c r="M182" s="4">
        <v>5095433.6095617497</v>
      </c>
      <c r="N182" s="3" t="s">
        <v>64</v>
      </c>
      <c r="O182" s="3" t="s">
        <v>26</v>
      </c>
      <c r="P182" s="3" t="s">
        <v>1877</v>
      </c>
      <c r="Q182" s="4">
        <v>82293.788884320005</v>
      </c>
      <c r="R182" s="3" t="s">
        <v>27</v>
      </c>
      <c r="S182" s="3"/>
      <c r="T182" s="3" t="s">
        <v>1878</v>
      </c>
      <c r="U182" s="6"/>
    </row>
    <row r="183" spans="1:21" x14ac:dyDescent="0.2">
      <c r="A183" s="3" t="s">
        <v>2034</v>
      </c>
      <c r="B183" s="3" t="s">
        <v>2035</v>
      </c>
      <c r="C183" s="4">
        <v>9.6646842738000007</v>
      </c>
      <c r="D183" s="5">
        <v>9.6646843402029101E-2</v>
      </c>
      <c r="E183" s="4">
        <v>0.10946522</v>
      </c>
      <c r="F183" s="4">
        <v>88.29</v>
      </c>
      <c r="G183" s="4">
        <v>88.29</v>
      </c>
      <c r="H183" s="3" t="s">
        <v>2036</v>
      </c>
      <c r="I183" s="3" t="s">
        <v>2037</v>
      </c>
      <c r="J183" s="4"/>
      <c r="K183" s="4">
        <v>3269271.39130435</v>
      </c>
      <c r="L183" s="4">
        <v>3495191.3230769201</v>
      </c>
      <c r="M183" s="4">
        <v>4244153.0597609598</v>
      </c>
      <c r="N183" s="3" t="s">
        <v>162</v>
      </c>
      <c r="O183" s="3" t="s">
        <v>26</v>
      </c>
      <c r="P183" s="3" t="s">
        <v>2037</v>
      </c>
      <c r="Q183" s="4">
        <v>57625.251489089998</v>
      </c>
      <c r="R183" s="3" t="s">
        <v>27</v>
      </c>
      <c r="S183" s="3"/>
      <c r="T183" s="3" t="s">
        <v>2038</v>
      </c>
      <c r="U183" s="6"/>
    </row>
    <row r="184" spans="1:21" x14ac:dyDescent="0.2">
      <c r="A184" s="3" t="s">
        <v>1979</v>
      </c>
      <c r="B184" s="3" t="s">
        <v>1980</v>
      </c>
      <c r="C184" s="4">
        <v>9.6474510003000002</v>
      </c>
      <c r="D184" s="5">
        <v>9.6474510665845101E-2</v>
      </c>
      <c r="E184" s="4">
        <v>8.8096530000000006E-2</v>
      </c>
      <c r="F184" s="4">
        <v>109.51</v>
      </c>
      <c r="G184" s="4">
        <v>109.51</v>
      </c>
      <c r="H184" s="3" t="s">
        <v>1981</v>
      </c>
      <c r="I184" s="3" t="s">
        <v>1982</v>
      </c>
      <c r="J184" s="4"/>
      <c r="K184" s="4">
        <v>3185781.1304347799</v>
      </c>
      <c r="L184" s="4">
        <v>3091061.9846153799</v>
      </c>
      <c r="M184" s="4">
        <v>2925725.7211155398</v>
      </c>
      <c r="N184" s="3" t="s">
        <v>825</v>
      </c>
      <c r="O184" s="3" t="s">
        <v>26</v>
      </c>
      <c r="P184" s="3" t="s">
        <v>1982</v>
      </c>
      <c r="Q184" s="4">
        <v>57515.129354090001</v>
      </c>
      <c r="R184" s="3" t="s">
        <v>27</v>
      </c>
      <c r="S184" s="3"/>
      <c r="T184" s="3" t="s">
        <v>1983</v>
      </c>
      <c r="U184" s="6"/>
    </row>
    <row r="185" spans="1:21" x14ac:dyDescent="0.2">
      <c r="A185" s="3" t="s">
        <v>1592</v>
      </c>
      <c r="B185" s="3" t="s">
        <v>1593</v>
      </c>
      <c r="C185" s="4">
        <v>9.6190472625000005</v>
      </c>
      <c r="D185" s="5">
        <v>9.6190473285893599E-2</v>
      </c>
      <c r="E185" s="4">
        <v>9.1601249999999995E-2</v>
      </c>
      <c r="F185" s="4">
        <v>105.01</v>
      </c>
      <c r="G185" s="4">
        <v>105.01</v>
      </c>
      <c r="H185" s="3" t="s">
        <v>1594</v>
      </c>
      <c r="I185" s="3" t="s">
        <v>1595</v>
      </c>
      <c r="J185" s="4"/>
      <c r="K185" s="4">
        <v>3671715.8260869598</v>
      </c>
      <c r="L185" s="4">
        <v>3975400.1846153801</v>
      </c>
      <c r="M185" s="4">
        <v>3633111.46613546</v>
      </c>
      <c r="N185" s="3" t="s">
        <v>242</v>
      </c>
      <c r="O185" s="3" t="s">
        <v>26</v>
      </c>
      <c r="P185" s="3" t="s">
        <v>1595</v>
      </c>
      <c r="Q185" s="4">
        <v>56978.263969569998</v>
      </c>
      <c r="R185" s="3" t="s">
        <v>27</v>
      </c>
      <c r="S185" s="3"/>
      <c r="T185" s="3" t="s">
        <v>1596</v>
      </c>
      <c r="U185" s="6"/>
    </row>
    <row r="186" spans="1:21" x14ac:dyDescent="0.2">
      <c r="A186" s="3" t="s">
        <v>1648</v>
      </c>
      <c r="B186" s="3" t="s">
        <v>1649</v>
      </c>
      <c r="C186" s="4">
        <v>9.6175547746000003</v>
      </c>
      <c r="D186" s="5">
        <v>9.6175548406791003E-2</v>
      </c>
      <c r="E186" s="4">
        <v>0.25058766999999998</v>
      </c>
      <c r="F186" s="4">
        <v>38.380000000000003</v>
      </c>
      <c r="G186" s="4">
        <v>38.380000000000003</v>
      </c>
      <c r="H186" s="3" t="s">
        <v>1650</v>
      </c>
      <c r="I186" s="3" t="s">
        <v>1651</v>
      </c>
      <c r="J186" s="4"/>
      <c r="K186" s="4">
        <v>12818201.826087</v>
      </c>
      <c r="L186" s="4">
        <v>15037848.800000001</v>
      </c>
      <c r="M186" s="4">
        <v>15984171.4940239</v>
      </c>
      <c r="N186" s="3" t="s">
        <v>242</v>
      </c>
      <c r="O186" s="3" t="s">
        <v>26</v>
      </c>
      <c r="P186" s="3" t="s">
        <v>1651</v>
      </c>
      <c r="Q186" s="4">
        <v>57336.789111300001</v>
      </c>
      <c r="R186" s="3" t="s">
        <v>27</v>
      </c>
      <c r="S186" s="3"/>
      <c r="T186" s="3" t="s">
        <v>1652</v>
      </c>
      <c r="U186" s="6"/>
    </row>
    <row r="187" spans="1:21" x14ac:dyDescent="0.2">
      <c r="A187" s="3" t="s">
        <v>111</v>
      </c>
      <c r="B187" s="3" t="s">
        <v>112</v>
      </c>
      <c r="C187" s="4">
        <v>9.5184482399999997</v>
      </c>
      <c r="D187" s="5">
        <v>9.5184483053981694E-2</v>
      </c>
      <c r="E187" s="4">
        <v>2.80656E-3</v>
      </c>
      <c r="F187" s="4">
        <v>3391.5</v>
      </c>
      <c r="G187" s="4">
        <v>3391.5</v>
      </c>
      <c r="H187" s="3" t="s">
        <v>113</v>
      </c>
      <c r="I187" s="3" t="s">
        <v>114</v>
      </c>
      <c r="J187" s="4"/>
      <c r="K187" s="4">
        <v>170009.869565217</v>
      </c>
      <c r="L187" s="4">
        <v>141794.76923076899</v>
      </c>
      <c r="M187" s="4">
        <v>133496.27091633499</v>
      </c>
      <c r="N187" s="3" t="s">
        <v>115</v>
      </c>
      <c r="O187" s="3" t="s">
        <v>26</v>
      </c>
      <c r="P187" s="3" t="s">
        <v>114</v>
      </c>
      <c r="Q187" s="4">
        <v>56189.764921499998</v>
      </c>
      <c r="R187" s="3" t="s">
        <v>27</v>
      </c>
      <c r="S187" s="3"/>
      <c r="T187" s="3" t="s">
        <v>116</v>
      </c>
      <c r="U187" s="6"/>
    </row>
    <row r="188" spans="1:21" x14ac:dyDescent="0.2">
      <c r="A188" s="3" t="s">
        <v>1471</v>
      </c>
      <c r="B188" s="3" t="s">
        <v>1472</v>
      </c>
      <c r="C188" s="4">
        <v>9.4197858380999993</v>
      </c>
      <c r="D188" s="5">
        <v>9.4197859028202893E-2</v>
      </c>
      <c r="E188" s="4">
        <v>0.12286142999999999</v>
      </c>
      <c r="F188" s="4">
        <v>76.67</v>
      </c>
      <c r="G188" s="4">
        <v>76.67</v>
      </c>
      <c r="H188" s="3" t="s">
        <v>1473</v>
      </c>
      <c r="I188" s="3" t="s">
        <v>1474</v>
      </c>
      <c r="J188" s="4"/>
      <c r="K188" s="4">
        <v>4906214.7826087</v>
      </c>
      <c r="L188" s="4">
        <v>5373391.5538461497</v>
      </c>
      <c r="M188" s="4">
        <v>5845950.3984063696</v>
      </c>
      <c r="N188" s="3" t="s">
        <v>231</v>
      </c>
      <c r="O188" s="3" t="s">
        <v>26</v>
      </c>
      <c r="P188" s="3" t="s">
        <v>1474</v>
      </c>
      <c r="Q188" s="4">
        <v>74908.216630719995</v>
      </c>
      <c r="R188" s="3" t="s">
        <v>27</v>
      </c>
      <c r="S188" s="3"/>
      <c r="T188" s="3" t="s">
        <v>1475</v>
      </c>
      <c r="U188" s="6"/>
    </row>
    <row r="189" spans="1:21" x14ac:dyDescent="0.2">
      <c r="A189" s="3" t="s">
        <v>93</v>
      </c>
      <c r="B189" s="3" t="s">
        <v>94</v>
      </c>
      <c r="C189" s="4">
        <v>9.3996562912999995</v>
      </c>
      <c r="D189" s="5">
        <v>9.3996563558819898E-2</v>
      </c>
      <c r="E189" s="4">
        <v>8.5242189999999995E-2</v>
      </c>
      <c r="F189" s="4">
        <v>110.27</v>
      </c>
      <c r="G189" s="4">
        <v>110.27</v>
      </c>
      <c r="H189" s="3" t="s">
        <v>95</v>
      </c>
      <c r="I189" s="3" t="s">
        <v>96</v>
      </c>
      <c r="J189" s="4"/>
      <c r="K189" s="4">
        <v>2367301.1739130402</v>
      </c>
      <c r="L189" s="4">
        <v>2183710</v>
      </c>
      <c r="M189" s="4">
        <v>2226371.9561752998</v>
      </c>
      <c r="N189" s="3" t="s">
        <v>97</v>
      </c>
      <c r="O189" s="3" t="s">
        <v>26</v>
      </c>
      <c r="P189" s="3" t="s">
        <v>96</v>
      </c>
      <c r="Q189" s="4">
        <v>57794.041627589999</v>
      </c>
      <c r="R189" s="3" t="s">
        <v>27</v>
      </c>
      <c r="S189" s="3"/>
      <c r="T189" s="3" t="s">
        <v>98</v>
      </c>
      <c r="U189" s="6"/>
    </row>
    <row r="190" spans="1:21" x14ac:dyDescent="0.2">
      <c r="A190" s="3" t="s">
        <v>1805</v>
      </c>
      <c r="B190" s="3" t="s">
        <v>1806</v>
      </c>
      <c r="C190" s="4">
        <v>9.3550743288000007</v>
      </c>
      <c r="D190" s="5">
        <v>9.3550743930756894E-2</v>
      </c>
      <c r="E190" s="4">
        <v>7.4352840000000003E-2</v>
      </c>
      <c r="F190" s="4">
        <v>125.82</v>
      </c>
      <c r="G190" s="4">
        <v>125.82</v>
      </c>
      <c r="H190" s="3" t="s">
        <v>1807</v>
      </c>
      <c r="I190" s="3" t="s">
        <v>1808</v>
      </c>
      <c r="J190" s="4"/>
      <c r="K190" s="4">
        <v>5821765.5217391299</v>
      </c>
      <c r="L190" s="4">
        <v>4712663.8769230796</v>
      </c>
      <c r="M190" s="4">
        <v>3465714.1912350599</v>
      </c>
      <c r="N190" s="3" t="s">
        <v>39</v>
      </c>
      <c r="O190" s="3" t="s">
        <v>26</v>
      </c>
      <c r="P190" s="3" t="s">
        <v>1808</v>
      </c>
      <c r="Q190" s="4">
        <v>55448.020185480003</v>
      </c>
      <c r="R190" s="3" t="s">
        <v>27</v>
      </c>
      <c r="S190" s="3"/>
      <c r="T190" s="3" t="s">
        <v>1809</v>
      </c>
      <c r="U190" s="6"/>
    </row>
    <row r="191" spans="1:21" x14ac:dyDescent="0.2">
      <c r="A191" s="3" t="s">
        <v>117</v>
      </c>
      <c r="B191" s="3" t="s">
        <v>118</v>
      </c>
      <c r="C191" s="4">
        <v>9.3323333622</v>
      </c>
      <c r="D191" s="5">
        <v>9.3323334263194405E-2</v>
      </c>
      <c r="E191" s="4">
        <v>4.8087459999999999E-2</v>
      </c>
      <c r="F191" s="4">
        <v>194.07</v>
      </c>
      <c r="G191" s="4">
        <v>194.07</v>
      </c>
      <c r="H191" s="3" t="s">
        <v>119</v>
      </c>
      <c r="I191" s="3" t="s">
        <v>120</v>
      </c>
      <c r="J191" s="4"/>
      <c r="K191" s="4">
        <v>1865056.3478260899</v>
      </c>
      <c r="L191" s="4">
        <v>2115743.1230769199</v>
      </c>
      <c r="M191" s="4">
        <v>2401734.4860557802</v>
      </c>
      <c r="N191" s="3" t="s">
        <v>121</v>
      </c>
      <c r="O191" s="3" t="s">
        <v>26</v>
      </c>
      <c r="P191" s="3" t="s">
        <v>120</v>
      </c>
      <c r="Q191" s="4">
        <v>55292.11419072</v>
      </c>
      <c r="R191" s="3" t="s">
        <v>27</v>
      </c>
      <c r="S191" s="3"/>
      <c r="T191" s="3" t="s">
        <v>122</v>
      </c>
      <c r="U191" s="6"/>
    </row>
    <row r="192" spans="1:21" x14ac:dyDescent="0.2">
      <c r="A192" s="3" t="s">
        <v>2780</v>
      </c>
      <c r="B192" s="3" t="s">
        <v>2781</v>
      </c>
      <c r="C192" s="4">
        <v>9.2877908387999994</v>
      </c>
      <c r="D192" s="5">
        <v>9.2877909026134006E-2</v>
      </c>
      <c r="E192" s="4">
        <v>2.200794E-2</v>
      </c>
      <c r="F192" s="4">
        <v>422.02</v>
      </c>
      <c r="G192" s="4">
        <v>422.02</v>
      </c>
      <c r="H192" s="3" t="s">
        <v>2782</v>
      </c>
      <c r="I192" s="3" t="s">
        <v>2783</v>
      </c>
      <c r="J192" s="4"/>
      <c r="K192" s="4">
        <v>5097979.3043478299</v>
      </c>
      <c r="L192" s="4">
        <v>3931203.86153846</v>
      </c>
      <c r="M192" s="4">
        <v>3917014.6254980098</v>
      </c>
      <c r="N192" s="3" t="s">
        <v>115</v>
      </c>
      <c r="O192" s="3" t="s">
        <v>26</v>
      </c>
      <c r="P192" s="3" t="s">
        <v>2783</v>
      </c>
      <c r="Q192" s="4">
        <v>91807.355061280003</v>
      </c>
      <c r="R192" s="3" t="s">
        <v>27</v>
      </c>
      <c r="S192" s="3"/>
      <c r="T192" s="3" t="s">
        <v>2784</v>
      </c>
      <c r="U192" s="6"/>
    </row>
    <row r="193" spans="1:21" x14ac:dyDescent="0.2">
      <c r="A193" s="3" t="s">
        <v>434</v>
      </c>
      <c r="B193" s="3" t="s">
        <v>435</v>
      </c>
      <c r="C193" s="4">
        <v>9.2233878957000002</v>
      </c>
      <c r="D193" s="5">
        <v>9.2233879590709097E-2</v>
      </c>
      <c r="E193" s="4">
        <v>0.33551793000000002</v>
      </c>
      <c r="F193" s="4">
        <v>27.49</v>
      </c>
      <c r="G193" s="4">
        <v>27.49</v>
      </c>
      <c r="H193" s="3" t="s">
        <v>436</v>
      </c>
      <c r="I193" s="3" t="s">
        <v>437</v>
      </c>
      <c r="J193" s="4"/>
      <c r="K193" s="4">
        <v>10852024.043478301</v>
      </c>
      <c r="L193" s="4">
        <v>13483442.6615385</v>
      </c>
      <c r="M193" s="4">
        <v>14049679.9243028</v>
      </c>
      <c r="N193" s="3" t="s">
        <v>242</v>
      </c>
      <c r="O193" s="3" t="s">
        <v>26</v>
      </c>
      <c r="P193" s="3" t="s">
        <v>437</v>
      </c>
      <c r="Q193" s="4">
        <v>61158.663121099999</v>
      </c>
      <c r="R193" s="3" t="s">
        <v>27</v>
      </c>
      <c r="S193" s="3"/>
      <c r="T193" s="3" t="s">
        <v>438</v>
      </c>
      <c r="U193" s="6"/>
    </row>
    <row r="194" spans="1:21" x14ac:dyDescent="0.2">
      <c r="A194" s="3" t="s">
        <v>2499</v>
      </c>
      <c r="B194" s="3" t="s">
        <v>2500</v>
      </c>
      <c r="C194" s="4">
        <v>9.2231833559999998</v>
      </c>
      <c r="D194" s="5">
        <v>9.2231834193695003E-2</v>
      </c>
      <c r="E194" s="4">
        <v>3.7337799999999997E-2</v>
      </c>
      <c r="F194" s="4">
        <v>247.02</v>
      </c>
      <c r="G194" s="4">
        <v>247.02</v>
      </c>
      <c r="H194" s="3" t="s">
        <v>2501</v>
      </c>
      <c r="I194" s="3" t="s">
        <v>2502</v>
      </c>
      <c r="J194" s="4"/>
      <c r="K194" s="4">
        <v>1860290.0869565201</v>
      </c>
      <c r="L194" s="4">
        <v>1488669.8769230801</v>
      </c>
      <c r="M194" s="4">
        <v>1308144.7450199199</v>
      </c>
      <c r="N194" s="3" t="s">
        <v>45</v>
      </c>
      <c r="O194" s="3" t="s">
        <v>26</v>
      </c>
      <c r="P194" s="3" t="s">
        <v>2502</v>
      </c>
      <c r="Q194" s="4">
        <v>54984.241331819998</v>
      </c>
      <c r="R194" s="3" t="s">
        <v>27</v>
      </c>
      <c r="S194" s="3"/>
      <c r="T194" s="3" t="s">
        <v>2503</v>
      </c>
      <c r="U194" s="6"/>
    </row>
    <row r="195" spans="1:21" x14ac:dyDescent="0.2">
      <c r="A195" s="3" t="s">
        <v>1919</v>
      </c>
      <c r="B195" s="3" t="s">
        <v>1920</v>
      </c>
      <c r="C195" s="4">
        <v>9.2148305658999998</v>
      </c>
      <c r="D195" s="5">
        <v>9.2148306292121104E-2</v>
      </c>
      <c r="E195" s="4">
        <v>3.1388869999999999E-2</v>
      </c>
      <c r="F195" s="4">
        <v>293.57</v>
      </c>
      <c r="G195" s="4">
        <v>293.57</v>
      </c>
      <c r="H195" s="3" t="s">
        <v>1921</v>
      </c>
      <c r="I195" s="3" t="s">
        <v>1922</v>
      </c>
      <c r="J195" s="4"/>
      <c r="K195" s="4">
        <v>939627.04347826098</v>
      </c>
      <c r="L195" s="4">
        <v>1091414.43076923</v>
      </c>
      <c r="M195" s="4">
        <v>1298052.10358566</v>
      </c>
      <c r="N195" s="3" t="s">
        <v>80</v>
      </c>
      <c r="O195" s="3" t="s">
        <v>26</v>
      </c>
      <c r="P195" s="3" t="s">
        <v>1922</v>
      </c>
      <c r="Q195" s="4">
        <v>54913.104293789998</v>
      </c>
      <c r="R195" s="3" t="s">
        <v>27</v>
      </c>
      <c r="S195" s="3"/>
      <c r="T195" s="3" t="s">
        <v>1923</v>
      </c>
      <c r="U195" s="6"/>
    </row>
    <row r="196" spans="1:21" x14ac:dyDescent="0.2">
      <c r="A196" s="3" t="s">
        <v>1013</v>
      </c>
      <c r="B196" s="3" t="s">
        <v>1014</v>
      </c>
      <c r="C196" s="4">
        <v>9.2019493190000006</v>
      </c>
      <c r="D196" s="5">
        <v>9.2019493822236106E-2</v>
      </c>
      <c r="E196" s="4">
        <v>4.4208259999999999E-2</v>
      </c>
      <c r="F196" s="4">
        <v>208.15</v>
      </c>
      <c r="G196" s="4">
        <v>208.15</v>
      </c>
      <c r="H196" s="3" t="s">
        <v>1015</v>
      </c>
      <c r="I196" s="3" t="s">
        <v>1016</v>
      </c>
      <c r="J196" s="4"/>
      <c r="K196" s="4">
        <v>1505618.9130434799</v>
      </c>
      <c r="L196" s="4">
        <v>1451442.5230769201</v>
      </c>
      <c r="M196" s="4">
        <v>1621311.7569721099</v>
      </c>
      <c r="N196" s="3" t="s">
        <v>103</v>
      </c>
      <c r="O196" s="3" t="s">
        <v>26</v>
      </c>
      <c r="P196" s="3" t="s">
        <v>1016</v>
      </c>
      <c r="Q196" s="4">
        <v>54469.047520200002</v>
      </c>
      <c r="R196" s="3" t="s">
        <v>27</v>
      </c>
      <c r="S196" s="3"/>
      <c r="T196" s="3" t="s">
        <v>1017</v>
      </c>
      <c r="U196" s="6"/>
    </row>
    <row r="197" spans="1:21" x14ac:dyDescent="0.2">
      <c r="A197" s="3" t="s">
        <v>730</v>
      </c>
      <c r="B197" s="3" t="s">
        <v>731</v>
      </c>
      <c r="C197" s="4">
        <v>9.1810389144000002</v>
      </c>
      <c r="D197" s="5">
        <v>9.1810389774799397E-2</v>
      </c>
      <c r="E197" s="4">
        <v>4.229724E-2</v>
      </c>
      <c r="F197" s="4">
        <v>217.06</v>
      </c>
      <c r="G197" s="4">
        <v>217.06</v>
      </c>
      <c r="H197" s="3" t="s">
        <v>732</v>
      </c>
      <c r="I197" s="3" t="s">
        <v>733</v>
      </c>
      <c r="J197" s="4"/>
      <c r="K197" s="4">
        <v>2939396.8695652201</v>
      </c>
      <c r="L197" s="4">
        <v>2776324.7538461499</v>
      </c>
      <c r="M197" s="4">
        <v>2864097.3745019902</v>
      </c>
      <c r="N197" s="3" t="s">
        <v>184</v>
      </c>
      <c r="O197" s="3" t="s">
        <v>734</v>
      </c>
      <c r="P197" s="3" t="s">
        <v>733</v>
      </c>
      <c r="Q197" s="4">
        <v>54628.460675260001</v>
      </c>
      <c r="R197" s="3" t="s">
        <v>27</v>
      </c>
      <c r="S197" s="3"/>
      <c r="T197" s="3" t="s">
        <v>735</v>
      </c>
      <c r="U197" s="6"/>
    </row>
    <row r="198" spans="1:21" x14ac:dyDescent="0.2">
      <c r="A198" s="3" t="s">
        <v>2775</v>
      </c>
      <c r="B198" s="3" t="s">
        <v>2776</v>
      </c>
      <c r="C198" s="4">
        <v>9.1706183204999991</v>
      </c>
      <c r="D198" s="5">
        <v>9.1706183835083499E-2</v>
      </c>
      <c r="E198" s="4">
        <v>5.6843850000000001E-2</v>
      </c>
      <c r="F198" s="4">
        <v>161.33000000000001</v>
      </c>
      <c r="G198" s="4">
        <v>161.33000000000001</v>
      </c>
      <c r="H198" s="3" t="s">
        <v>2777</v>
      </c>
      <c r="I198" s="3" t="s">
        <v>2778</v>
      </c>
      <c r="J198" s="4"/>
      <c r="K198" s="4">
        <v>4066813.6521739098</v>
      </c>
      <c r="L198" s="4">
        <v>4405145.7384615401</v>
      </c>
      <c r="M198" s="4">
        <v>6121755.8645418296</v>
      </c>
      <c r="N198" s="3" t="s">
        <v>162</v>
      </c>
      <c r="O198" s="3" t="s">
        <v>26</v>
      </c>
      <c r="P198" s="3" t="s">
        <v>2778</v>
      </c>
      <c r="Q198" s="4">
        <v>54662.716301699998</v>
      </c>
      <c r="R198" s="3" t="s">
        <v>27</v>
      </c>
      <c r="S198" s="3"/>
      <c r="T198" s="3" t="s">
        <v>2779</v>
      </c>
      <c r="U198" s="6"/>
    </row>
    <row r="199" spans="1:21" x14ac:dyDescent="0.2">
      <c r="A199" s="3" t="s">
        <v>2609</v>
      </c>
      <c r="B199" s="3" t="s">
        <v>2610</v>
      </c>
      <c r="C199" s="4">
        <v>9.0806427414000002</v>
      </c>
      <c r="D199" s="5">
        <v>9.0806428037901496E-2</v>
      </c>
      <c r="E199" s="4">
        <v>1.3422379999999999E-2</v>
      </c>
      <c r="F199" s="4">
        <v>676.53</v>
      </c>
      <c r="G199" s="4">
        <v>676.53</v>
      </c>
      <c r="H199" s="3" t="s">
        <v>2611</v>
      </c>
      <c r="I199" s="3" t="s">
        <v>2612</v>
      </c>
      <c r="J199" s="4"/>
      <c r="K199" s="4">
        <v>509793.30434782599</v>
      </c>
      <c r="L199" s="4">
        <v>535663.72307692305</v>
      </c>
      <c r="M199" s="4">
        <v>641496.14342629502</v>
      </c>
      <c r="N199" s="3" t="s">
        <v>121</v>
      </c>
      <c r="O199" s="3" t="s">
        <v>26</v>
      </c>
      <c r="P199" s="3" t="s">
        <v>2612</v>
      </c>
      <c r="Q199" s="4">
        <v>54021.820284900001</v>
      </c>
      <c r="R199" s="3" t="s">
        <v>27</v>
      </c>
      <c r="S199" s="3"/>
      <c r="T199" s="3" t="s">
        <v>2613</v>
      </c>
      <c r="U199" s="6"/>
    </row>
    <row r="200" spans="1:21" x14ac:dyDescent="0.2">
      <c r="A200" s="3" t="s">
        <v>1835</v>
      </c>
      <c r="B200" s="3" t="s">
        <v>1836</v>
      </c>
      <c r="C200" s="4">
        <v>8.8894957451999996</v>
      </c>
      <c r="D200" s="5">
        <v>8.8894958062768495E-2</v>
      </c>
      <c r="E200" s="4">
        <v>0.15226954000000001</v>
      </c>
      <c r="F200" s="4">
        <v>58.38</v>
      </c>
      <c r="G200" s="4">
        <v>58.38</v>
      </c>
      <c r="H200" s="3" t="s">
        <v>1837</v>
      </c>
      <c r="I200" s="3" t="s">
        <v>1838</v>
      </c>
      <c r="J200" s="4"/>
      <c r="K200" s="4">
        <v>14817981.7391304</v>
      </c>
      <c r="L200" s="4">
        <v>16834567.030769199</v>
      </c>
      <c r="M200" s="4">
        <v>12620584.250995999</v>
      </c>
      <c r="N200" s="3" t="s">
        <v>58</v>
      </c>
      <c r="O200" s="3" t="s">
        <v>26</v>
      </c>
      <c r="P200" s="3" t="s">
        <v>1838</v>
      </c>
      <c r="Q200" s="4">
        <v>54623.361016139999</v>
      </c>
      <c r="R200" s="3" t="s">
        <v>27</v>
      </c>
      <c r="S200" s="3"/>
      <c r="T200" s="3" t="s">
        <v>1839</v>
      </c>
      <c r="U200" s="6"/>
    </row>
    <row r="201" spans="1:21" x14ac:dyDescent="0.2">
      <c r="A201" s="3" t="s">
        <v>29</v>
      </c>
      <c r="B201" s="3" t="s">
        <v>30</v>
      </c>
      <c r="C201" s="4">
        <v>8.8521952328999998</v>
      </c>
      <c r="D201" s="5">
        <v>8.8521952937205703E-2</v>
      </c>
      <c r="E201" s="4">
        <v>5.7217990000000003E-2</v>
      </c>
      <c r="F201" s="4">
        <v>154.71</v>
      </c>
      <c r="G201" s="4">
        <v>154.71</v>
      </c>
      <c r="H201" s="3" t="s">
        <v>31</v>
      </c>
      <c r="I201" s="3" t="s">
        <v>32</v>
      </c>
      <c r="J201" s="4"/>
      <c r="K201" s="4">
        <v>1945801.7391304299</v>
      </c>
      <c r="L201" s="4">
        <v>1821259.6923076899</v>
      </c>
      <c r="M201" s="4">
        <v>1966348.53386454</v>
      </c>
      <c r="N201" s="3" t="s">
        <v>33</v>
      </c>
      <c r="O201" s="3" t="s">
        <v>26</v>
      </c>
      <c r="P201" s="3" t="s">
        <v>32</v>
      </c>
      <c r="Q201" s="4">
        <v>53143.125109920002</v>
      </c>
      <c r="R201" s="3" t="s">
        <v>27</v>
      </c>
      <c r="S201" s="3"/>
      <c r="T201" s="3" t="s">
        <v>34</v>
      </c>
      <c r="U201" s="6"/>
    </row>
    <row r="202" spans="1:21" x14ac:dyDescent="0.2">
      <c r="A202" s="3" t="s">
        <v>2079</v>
      </c>
      <c r="B202" s="3" t="s">
        <v>2080</v>
      </c>
      <c r="C202" s="4">
        <v>8.7488965152000002</v>
      </c>
      <c r="D202" s="5">
        <v>8.74889657531083E-2</v>
      </c>
      <c r="E202" s="4">
        <v>6.7799880000000007E-2</v>
      </c>
      <c r="F202" s="4">
        <v>129.04</v>
      </c>
      <c r="G202" s="4">
        <v>129.04</v>
      </c>
      <c r="H202" s="3" t="s">
        <v>2081</v>
      </c>
      <c r="I202" s="3" t="s">
        <v>2082</v>
      </c>
      <c r="J202" s="4"/>
      <c r="K202" s="4">
        <v>2284823.9130434799</v>
      </c>
      <c r="L202" s="4">
        <v>2238931.1692307699</v>
      </c>
      <c r="M202" s="4">
        <v>2994748.6892430298</v>
      </c>
      <c r="N202" s="3" t="s">
        <v>242</v>
      </c>
      <c r="O202" s="3" t="s">
        <v>26</v>
      </c>
      <c r="P202" s="3" t="s">
        <v>2082</v>
      </c>
      <c r="Q202" s="4">
        <v>51992.943260400003</v>
      </c>
      <c r="R202" s="3" t="s">
        <v>27</v>
      </c>
      <c r="S202" s="3"/>
      <c r="T202" s="3" t="s">
        <v>2083</v>
      </c>
      <c r="U202" s="6"/>
    </row>
    <row r="203" spans="1:21" x14ac:dyDescent="0.2">
      <c r="A203" s="3" t="s">
        <v>2119</v>
      </c>
      <c r="B203" s="3" t="s">
        <v>2120</v>
      </c>
      <c r="C203" s="4">
        <v>8.7447648914999991</v>
      </c>
      <c r="D203" s="5">
        <v>8.7447649515824497E-2</v>
      </c>
      <c r="E203" s="4">
        <v>2.1991110000000001E-2</v>
      </c>
      <c r="F203" s="4">
        <v>397.65</v>
      </c>
      <c r="G203" s="4">
        <v>397.65</v>
      </c>
      <c r="H203" s="3" t="s">
        <v>2121</v>
      </c>
      <c r="I203" s="3" t="s">
        <v>2122</v>
      </c>
      <c r="J203" s="4"/>
      <c r="K203" s="4">
        <v>1583774.9130434799</v>
      </c>
      <c r="L203" s="4">
        <v>1263703.8769230801</v>
      </c>
      <c r="M203" s="4">
        <v>1048803.96812749</v>
      </c>
      <c r="N203" s="3" t="s">
        <v>39</v>
      </c>
      <c r="O203" s="3" t="s">
        <v>26</v>
      </c>
      <c r="P203" s="3" t="s">
        <v>2122</v>
      </c>
      <c r="Q203" s="4">
        <v>52535.059727699998</v>
      </c>
      <c r="R203" s="3" t="s">
        <v>27</v>
      </c>
      <c r="S203" s="3"/>
      <c r="T203" s="3" t="s">
        <v>2123</v>
      </c>
      <c r="U203" s="6"/>
    </row>
    <row r="204" spans="1:21" x14ac:dyDescent="0.2">
      <c r="A204" s="3" t="s">
        <v>2679</v>
      </c>
      <c r="B204" s="3" t="s">
        <v>2680</v>
      </c>
      <c r="C204" s="4">
        <v>8.7362209263999997</v>
      </c>
      <c r="D204" s="5">
        <v>8.73622098642374E-2</v>
      </c>
      <c r="E204" s="4">
        <v>1.079452E-2</v>
      </c>
      <c r="F204" s="4">
        <v>809.32</v>
      </c>
      <c r="G204" s="4">
        <v>809.32</v>
      </c>
      <c r="H204" s="3" t="s">
        <v>2681</v>
      </c>
      <c r="I204" s="3" t="s">
        <v>2682</v>
      </c>
      <c r="J204" s="4"/>
      <c r="K204" s="4">
        <v>614052.17391304299</v>
      </c>
      <c r="L204" s="4">
        <v>590491.53846153896</v>
      </c>
      <c r="M204" s="4">
        <v>618886.88844621496</v>
      </c>
      <c r="N204" s="3" t="s">
        <v>825</v>
      </c>
      <c r="O204" s="3" t="s">
        <v>26</v>
      </c>
      <c r="P204" s="3" t="s">
        <v>2682</v>
      </c>
      <c r="Q204" s="4">
        <v>52072.637789040004</v>
      </c>
      <c r="R204" s="3" t="s">
        <v>27</v>
      </c>
      <c r="S204" s="3"/>
      <c r="T204" s="3" t="s">
        <v>2683</v>
      </c>
      <c r="U204" s="6"/>
    </row>
    <row r="205" spans="1:21" x14ac:dyDescent="0.2">
      <c r="A205" s="3" t="s">
        <v>725</v>
      </c>
      <c r="B205" s="3" t="s">
        <v>726</v>
      </c>
      <c r="C205" s="4">
        <v>8.6773617831000003</v>
      </c>
      <c r="D205" s="5">
        <v>8.6773618427193402E-2</v>
      </c>
      <c r="E205" s="4">
        <v>0.10927291</v>
      </c>
      <c r="F205" s="4">
        <v>79.41</v>
      </c>
      <c r="G205" s="4">
        <v>79.41</v>
      </c>
      <c r="H205" s="3" t="s">
        <v>727</v>
      </c>
      <c r="I205" s="3" t="s">
        <v>728</v>
      </c>
      <c r="J205" s="4"/>
      <c r="K205" s="4">
        <v>5429436.4347826103</v>
      </c>
      <c r="L205" s="4">
        <v>5224813.8307692297</v>
      </c>
      <c r="M205" s="4">
        <v>5560640.0278884498</v>
      </c>
      <c r="N205" s="3" t="s">
        <v>64</v>
      </c>
      <c r="O205" s="3" t="s">
        <v>26</v>
      </c>
      <c r="P205" s="3" t="s">
        <v>728</v>
      </c>
      <c r="Q205" s="4">
        <v>59053.095779820003</v>
      </c>
      <c r="R205" s="3" t="s">
        <v>27</v>
      </c>
      <c r="S205" s="3"/>
      <c r="T205" s="3" t="s">
        <v>729</v>
      </c>
      <c r="U205" s="6"/>
    </row>
    <row r="206" spans="1:21" x14ac:dyDescent="0.2">
      <c r="A206" s="3" t="s">
        <v>2343</v>
      </c>
      <c r="B206" s="3" t="s">
        <v>2344</v>
      </c>
      <c r="C206" s="4">
        <v>8.6467645373999993</v>
      </c>
      <c r="D206" s="5">
        <v>8.64676459680912E-2</v>
      </c>
      <c r="E206" s="4">
        <v>0.15339301999999999</v>
      </c>
      <c r="F206" s="4">
        <v>56.37</v>
      </c>
      <c r="G206" s="4">
        <v>56.37</v>
      </c>
      <c r="H206" s="3" t="s">
        <v>2345</v>
      </c>
      <c r="I206" s="3" t="s">
        <v>2346</v>
      </c>
      <c r="J206" s="4"/>
      <c r="K206" s="4">
        <v>6170880.6956521701</v>
      </c>
      <c r="L206" s="4">
        <v>5880265.4000000004</v>
      </c>
      <c r="M206" s="4">
        <v>5629069.03187251</v>
      </c>
      <c r="N206" s="3" t="s">
        <v>25</v>
      </c>
      <c r="O206" s="3" t="s">
        <v>26</v>
      </c>
      <c r="P206" s="3" t="s">
        <v>2346</v>
      </c>
      <c r="Q206" s="4">
        <v>51855.087973050002</v>
      </c>
      <c r="R206" s="3" t="s">
        <v>27</v>
      </c>
      <c r="S206" s="3"/>
      <c r="T206" s="3" t="s">
        <v>2347</v>
      </c>
      <c r="U206" s="6"/>
    </row>
    <row r="207" spans="1:21" x14ac:dyDescent="0.2">
      <c r="A207" s="3" t="s">
        <v>1602</v>
      </c>
      <c r="B207" s="3" t="s">
        <v>1603</v>
      </c>
      <c r="C207" s="4">
        <v>8.604277712</v>
      </c>
      <c r="D207" s="5">
        <v>8.6042777711171997E-2</v>
      </c>
      <c r="E207" s="4">
        <v>0.65581385000000003</v>
      </c>
      <c r="F207" s="4">
        <v>13.12</v>
      </c>
      <c r="G207" s="4">
        <v>13.12</v>
      </c>
      <c r="H207" s="3" t="s">
        <v>1604</v>
      </c>
      <c r="I207" s="3" t="s">
        <v>1605</v>
      </c>
      <c r="J207" s="4"/>
      <c r="K207" s="4">
        <v>43773184.956521697</v>
      </c>
      <c r="L207" s="4">
        <v>86235793.476923093</v>
      </c>
      <c r="M207" s="4">
        <v>91031564.183266893</v>
      </c>
      <c r="N207" s="3" t="s">
        <v>825</v>
      </c>
      <c r="O207" s="3" t="s">
        <v>26</v>
      </c>
      <c r="P207" s="3" t="s">
        <v>1605</v>
      </c>
      <c r="Q207" s="4">
        <v>52276.621185919998</v>
      </c>
      <c r="R207" s="3" t="s">
        <v>27</v>
      </c>
      <c r="S207" s="3"/>
      <c r="T207" s="3" t="s">
        <v>1606</v>
      </c>
      <c r="U207" s="6"/>
    </row>
    <row r="208" spans="1:21" x14ac:dyDescent="0.2">
      <c r="A208" s="3" t="s">
        <v>369</v>
      </c>
      <c r="B208" s="3" t="s">
        <v>370</v>
      </c>
      <c r="C208" s="4">
        <v>8.4842908479000005</v>
      </c>
      <c r="D208" s="5">
        <v>8.4842909061928096E-2</v>
      </c>
      <c r="E208" s="4">
        <v>5.2118009999999999E-2</v>
      </c>
      <c r="F208" s="4">
        <v>162.79</v>
      </c>
      <c r="G208" s="4">
        <v>162.79</v>
      </c>
      <c r="H208" s="3" t="s">
        <v>371</v>
      </c>
      <c r="I208" s="3" t="s">
        <v>372</v>
      </c>
      <c r="J208" s="4"/>
      <c r="K208" s="4">
        <v>2769667.5652173902</v>
      </c>
      <c r="L208" s="4">
        <v>2581629.6</v>
      </c>
      <c r="M208" s="4">
        <v>3066769.73306773</v>
      </c>
      <c r="N208" s="3" t="s">
        <v>242</v>
      </c>
      <c r="O208" s="3" t="s">
        <v>26</v>
      </c>
      <c r="P208" s="3" t="s">
        <v>372</v>
      </c>
      <c r="Q208" s="4">
        <v>49652.502853810001</v>
      </c>
      <c r="R208" s="3" t="s">
        <v>27</v>
      </c>
      <c r="S208" s="3"/>
      <c r="T208" s="3" t="s">
        <v>373</v>
      </c>
      <c r="U208" s="6"/>
    </row>
    <row r="209" spans="1:21" x14ac:dyDescent="0.2">
      <c r="A209" s="3" t="s">
        <v>2393</v>
      </c>
      <c r="B209" s="3" t="s">
        <v>2394</v>
      </c>
      <c r="C209" s="4">
        <v>8.3969289249999992</v>
      </c>
      <c r="D209" s="5">
        <v>8.3969289826925794E-2</v>
      </c>
      <c r="E209" s="4">
        <v>9.8497699999999994E-2</v>
      </c>
      <c r="F209" s="4">
        <v>85.25</v>
      </c>
      <c r="G209" s="4">
        <v>85.25</v>
      </c>
      <c r="H209" s="3" t="s">
        <v>2395</v>
      </c>
      <c r="I209" s="3" t="s">
        <v>2396</v>
      </c>
      <c r="J209" s="4"/>
      <c r="K209" s="4">
        <v>2836785.9565217402</v>
      </c>
      <c r="L209" s="4">
        <v>3988068.2461538501</v>
      </c>
      <c r="M209" s="4">
        <v>4360191.96812749</v>
      </c>
      <c r="N209" s="3" t="s">
        <v>121</v>
      </c>
      <c r="O209" s="3" t="s">
        <v>26</v>
      </c>
      <c r="P209" s="3" t="s">
        <v>2396</v>
      </c>
      <c r="Q209" s="4">
        <v>49470.574999999997</v>
      </c>
      <c r="R209" s="3" t="s">
        <v>27</v>
      </c>
      <c r="S209" s="3"/>
      <c r="T209" s="3" t="s">
        <v>2397</v>
      </c>
      <c r="U209" s="6"/>
    </row>
    <row r="210" spans="1:21" x14ac:dyDescent="0.2">
      <c r="A210" s="3" t="s">
        <v>158</v>
      </c>
      <c r="B210" s="3" t="s">
        <v>159</v>
      </c>
      <c r="C210" s="4">
        <v>8.3846807288999994</v>
      </c>
      <c r="D210" s="5">
        <v>8.3846807865084305E-2</v>
      </c>
      <c r="E210" s="4">
        <v>0.14310771</v>
      </c>
      <c r="F210" s="4">
        <v>58.59</v>
      </c>
      <c r="G210" s="4">
        <v>58.59</v>
      </c>
      <c r="H210" s="3" t="s">
        <v>160</v>
      </c>
      <c r="I210" s="3" t="s">
        <v>161</v>
      </c>
      <c r="J210" s="4"/>
      <c r="K210" s="4">
        <v>7044258.9565217402</v>
      </c>
      <c r="L210" s="4">
        <v>5654269.2000000002</v>
      </c>
      <c r="M210" s="4">
        <v>5351451.6374501996</v>
      </c>
      <c r="N210" s="3" t="s">
        <v>162</v>
      </c>
      <c r="O210" s="3" t="s">
        <v>26</v>
      </c>
      <c r="P210" s="3" t="s">
        <v>161</v>
      </c>
      <c r="Q210" s="4">
        <v>50030.778899429999</v>
      </c>
      <c r="R210" s="3" t="s">
        <v>27</v>
      </c>
      <c r="S210" s="3"/>
      <c r="T210" s="3" t="s">
        <v>163</v>
      </c>
      <c r="U210" s="6"/>
    </row>
    <row r="211" spans="1:21" x14ac:dyDescent="0.2">
      <c r="A211" s="3" t="s">
        <v>2484</v>
      </c>
      <c r="B211" s="3" t="s">
        <v>2485</v>
      </c>
      <c r="C211" s="4">
        <v>8.3235244399999999</v>
      </c>
      <c r="D211" s="5">
        <v>8.3235244971882394E-2</v>
      </c>
      <c r="E211" s="4">
        <v>0.22496012000000001</v>
      </c>
      <c r="F211" s="4">
        <v>37</v>
      </c>
      <c r="G211" s="4">
        <v>37</v>
      </c>
      <c r="H211" s="3" t="s">
        <v>2486</v>
      </c>
      <c r="I211" s="3" t="s">
        <v>2487</v>
      </c>
      <c r="J211" s="4"/>
      <c r="K211" s="4">
        <v>18261323.347826101</v>
      </c>
      <c r="L211" s="4">
        <v>21852564.707692299</v>
      </c>
      <c r="M211" s="4">
        <v>16804737.270916302</v>
      </c>
      <c r="N211" s="3" t="s">
        <v>693</v>
      </c>
      <c r="O211" s="3" t="s">
        <v>26</v>
      </c>
      <c r="P211" s="3" t="s">
        <v>2487</v>
      </c>
      <c r="Q211" s="4">
        <v>48924.286</v>
      </c>
      <c r="R211" s="3" t="s">
        <v>27</v>
      </c>
      <c r="S211" s="3"/>
      <c r="T211" s="3" t="s">
        <v>2488</v>
      </c>
      <c r="U211" s="6"/>
    </row>
    <row r="212" spans="1:21" x14ac:dyDescent="0.2">
      <c r="A212" s="3" t="s">
        <v>2409</v>
      </c>
      <c r="B212" s="3" t="s">
        <v>2410</v>
      </c>
      <c r="C212" s="4">
        <v>8.2950163334999996</v>
      </c>
      <c r="D212" s="5">
        <v>8.2950163904923699E-2</v>
      </c>
      <c r="E212" s="4">
        <v>5.1005450000000001E-2</v>
      </c>
      <c r="F212" s="4">
        <v>162.63</v>
      </c>
      <c r="G212" s="4">
        <v>162.63</v>
      </c>
      <c r="H212" s="3" t="s">
        <v>2411</v>
      </c>
      <c r="I212" s="3" t="s">
        <v>2412</v>
      </c>
      <c r="J212" s="4"/>
      <c r="K212" s="4">
        <v>2232747.5217391299</v>
      </c>
      <c r="L212" s="4">
        <v>2002273.5538461499</v>
      </c>
      <c r="M212" s="4">
        <v>2398005.1553784902</v>
      </c>
      <c r="N212" s="3" t="s">
        <v>242</v>
      </c>
      <c r="O212" s="3" t="s">
        <v>26</v>
      </c>
      <c r="P212" s="3" t="s">
        <v>2412</v>
      </c>
      <c r="Q212" s="4">
        <v>48886.981159770003</v>
      </c>
      <c r="R212" s="3" t="s">
        <v>27</v>
      </c>
      <c r="S212" s="3"/>
      <c r="T212" s="3" t="s">
        <v>2413</v>
      </c>
      <c r="U212" s="6"/>
    </row>
    <row r="213" spans="1:21" x14ac:dyDescent="0.2">
      <c r="A213" s="3" t="s">
        <v>1335</v>
      </c>
      <c r="B213" s="3" t="s">
        <v>1336</v>
      </c>
      <c r="C213" s="4">
        <v>8.1910697100000007</v>
      </c>
      <c r="D213" s="5">
        <v>8.1910697662781903E-2</v>
      </c>
      <c r="E213" s="4">
        <v>3.9859220000000001E-2</v>
      </c>
      <c r="F213" s="4">
        <v>205.5</v>
      </c>
      <c r="G213" s="4">
        <v>205.5</v>
      </c>
      <c r="H213" s="3" t="s">
        <v>1337</v>
      </c>
      <c r="I213" s="3" t="s">
        <v>1338</v>
      </c>
      <c r="J213" s="4"/>
      <c r="K213" s="4">
        <v>2073424.82608696</v>
      </c>
      <c r="L213" s="4">
        <v>2371583</v>
      </c>
      <c r="M213" s="4">
        <v>2393068.33864542</v>
      </c>
      <c r="N213" s="3" t="s">
        <v>64</v>
      </c>
      <c r="O213" s="3" t="s">
        <v>26</v>
      </c>
      <c r="P213" s="3" t="s">
        <v>1338</v>
      </c>
      <c r="Q213" s="4">
        <v>48825.781131000003</v>
      </c>
      <c r="R213" s="3" t="s">
        <v>27</v>
      </c>
      <c r="S213" s="3"/>
      <c r="T213" s="3" t="s">
        <v>1339</v>
      </c>
      <c r="U213" s="6"/>
    </row>
    <row r="214" spans="1:21" x14ac:dyDescent="0.2">
      <c r="A214" s="3" t="s">
        <v>623</v>
      </c>
      <c r="B214" s="3" t="s">
        <v>624</v>
      </c>
      <c r="C214" s="4">
        <v>8.1483514286999998</v>
      </c>
      <c r="D214" s="5">
        <v>8.1483514846846794E-2</v>
      </c>
      <c r="E214" s="4">
        <v>3.987839E-2</v>
      </c>
      <c r="F214" s="4">
        <v>204.33</v>
      </c>
      <c r="G214" s="4">
        <v>204.33</v>
      </c>
      <c r="H214" s="3" t="s">
        <v>625</v>
      </c>
      <c r="I214" s="3" t="s">
        <v>626</v>
      </c>
      <c r="J214" s="4"/>
      <c r="K214" s="4">
        <v>1876330.04347826</v>
      </c>
      <c r="L214" s="4">
        <v>2561846.3384615402</v>
      </c>
      <c r="M214" s="4">
        <v>3283862.5816733101</v>
      </c>
      <c r="N214" s="3" t="s">
        <v>64</v>
      </c>
      <c r="O214" s="3" t="s">
        <v>26</v>
      </c>
      <c r="P214" s="3" t="s">
        <v>626</v>
      </c>
      <c r="Q214" s="4">
        <v>51104.185338570001</v>
      </c>
      <c r="R214" s="3" t="s">
        <v>27</v>
      </c>
      <c r="S214" s="3"/>
      <c r="T214" s="3" t="s">
        <v>627</v>
      </c>
      <c r="U214" s="6"/>
    </row>
    <row r="215" spans="1:21" x14ac:dyDescent="0.2">
      <c r="A215" s="3" t="s">
        <v>2308</v>
      </c>
      <c r="B215" s="3" t="s">
        <v>2309</v>
      </c>
      <c r="C215" s="4">
        <v>8.0365372667999999</v>
      </c>
      <c r="D215" s="5">
        <v>8.0365373220164404E-2</v>
      </c>
      <c r="E215" s="4">
        <v>1.8054359999999998E-2</v>
      </c>
      <c r="F215" s="4">
        <v>445.13</v>
      </c>
      <c r="G215" s="4">
        <v>445.13</v>
      </c>
      <c r="H215" s="3" t="s">
        <v>2310</v>
      </c>
      <c r="I215" s="3" t="s">
        <v>2311</v>
      </c>
      <c r="J215" s="4"/>
      <c r="K215" s="4">
        <v>1013082</v>
      </c>
      <c r="L215" s="4">
        <v>1035558.4461538499</v>
      </c>
      <c r="M215" s="4">
        <v>756092.09561753005</v>
      </c>
      <c r="N215" s="3" t="s">
        <v>132</v>
      </c>
      <c r="O215" s="3" t="s">
        <v>26</v>
      </c>
      <c r="P215" s="3" t="s">
        <v>2311</v>
      </c>
      <c r="Q215" s="4">
        <v>47912.649215899997</v>
      </c>
      <c r="R215" s="3" t="s">
        <v>27</v>
      </c>
      <c r="S215" s="3"/>
      <c r="T215" s="3" t="s">
        <v>2312</v>
      </c>
      <c r="U215" s="6"/>
    </row>
    <row r="216" spans="1:21" x14ac:dyDescent="0.2">
      <c r="A216" s="3" t="s">
        <v>21</v>
      </c>
      <c r="B216" s="3" t="s">
        <v>22</v>
      </c>
      <c r="C216" s="4">
        <v>8.0267413135000005</v>
      </c>
      <c r="D216" s="5">
        <v>8.0267413686491401E-2</v>
      </c>
      <c r="E216" s="4">
        <v>4.9920649999999997E-2</v>
      </c>
      <c r="F216" s="4">
        <v>160.79</v>
      </c>
      <c r="G216" s="4">
        <v>160.79</v>
      </c>
      <c r="H216" s="3" t="s">
        <v>23</v>
      </c>
      <c r="I216" s="3" t="s">
        <v>24</v>
      </c>
      <c r="J216" s="4"/>
      <c r="K216" s="4">
        <v>1343580.56521739</v>
      </c>
      <c r="L216" s="4">
        <v>1446254.1230769199</v>
      </c>
      <c r="M216" s="4">
        <v>1691885.3067729101</v>
      </c>
      <c r="N216" s="3" t="s">
        <v>25</v>
      </c>
      <c r="O216" s="3" t="s">
        <v>26</v>
      </c>
      <c r="P216" s="3" t="s">
        <v>24</v>
      </c>
      <c r="Q216" s="4">
        <v>47849.977987630002</v>
      </c>
      <c r="R216" s="3" t="s">
        <v>27</v>
      </c>
      <c r="S216" s="3"/>
      <c r="T216" s="3" t="s">
        <v>28</v>
      </c>
      <c r="U216" s="6"/>
    </row>
    <row r="217" spans="1:21" x14ac:dyDescent="0.2">
      <c r="A217" s="3" t="s">
        <v>684</v>
      </c>
      <c r="B217" s="3" t="s">
        <v>685</v>
      </c>
      <c r="C217" s="4">
        <v>7.9551712072000003</v>
      </c>
      <c r="D217" s="5">
        <v>7.9551712618573994E-2</v>
      </c>
      <c r="E217" s="4">
        <v>3.8747120000000003E-2</v>
      </c>
      <c r="F217" s="4">
        <v>205.31</v>
      </c>
      <c r="G217" s="4">
        <v>205.31</v>
      </c>
      <c r="H217" s="3" t="s">
        <v>686</v>
      </c>
      <c r="I217" s="3" t="s">
        <v>687</v>
      </c>
      <c r="J217" s="4"/>
      <c r="K217" s="4">
        <v>1345620.3478260899</v>
      </c>
      <c r="L217" s="4">
        <v>1388509.58461538</v>
      </c>
      <c r="M217" s="4">
        <v>1349553.2948207201</v>
      </c>
      <c r="N217" s="3" t="s">
        <v>184</v>
      </c>
      <c r="O217" s="3" t="s">
        <v>26</v>
      </c>
      <c r="P217" s="3" t="s">
        <v>687</v>
      </c>
      <c r="Q217" s="4">
        <v>47263.15716563</v>
      </c>
      <c r="R217" s="3" t="s">
        <v>27</v>
      </c>
      <c r="S217" s="3"/>
      <c r="T217" s="3" t="s">
        <v>688</v>
      </c>
      <c r="U217" s="6"/>
    </row>
    <row r="218" spans="1:21" x14ac:dyDescent="0.2">
      <c r="A218" s="3" t="s">
        <v>99</v>
      </c>
      <c r="B218" s="3" t="s">
        <v>100</v>
      </c>
      <c r="C218" s="4">
        <v>7.9514584380000004</v>
      </c>
      <c r="D218" s="5">
        <v>7.9514584926318896E-2</v>
      </c>
      <c r="E218" s="4">
        <v>9.2945159999999999E-2</v>
      </c>
      <c r="F218" s="4">
        <v>85.55</v>
      </c>
      <c r="G218" s="4">
        <v>85.55</v>
      </c>
      <c r="H218" s="3" t="s">
        <v>101</v>
      </c>
      <c r="I218" s="3" t="s">
        <v>102</v>
      </c>
      <c r="J218" s="4"/>
      <c r="K218" s="4">
        <v>4734057.3043478299</v>
      </c>
      <c r="L218" s="4">
        <v>4350923.8615384595</v>
      </c>
      <c r="M218" s="4">
        <v>4508482.2231075699</v>
      </c>
      <c r="N218" s="3" t="s">
        <v>103</v>
      </c>
      <c r="O218" s="3" t="s">
        <v>26</v>
      </c>
      <c r="P218" s="3" t="s">
        <v>102</v>
      </c>
      <c r="Q218" s="4">
        <v>46160.731419700001</v>
      </c>
      <c r="R218" s="3" t="s">
        <v>27</v>
      </c>
      <c r="S218" s="3"/>
      <c r="T218" s="3" t="s">
        <v>104</v>
      </c>
      <c r="U218" s="6"/>
    </row>
    <row r="219" spans="1:21" x14ac:dyDescent="0.2">
      <c r="A219" s="3" t="s">
        <v>2674</v>
      </c>
      <c r="B219" s="3" t="s">
        <v>2675</v>
      </c>
      <c r="C219" s="4">
        <v>7.9237572565000001</v>
      </c>
      <c r="D219" s="5">
        <v>7.9237573109415704E-2</v>
      </c>
      <c r="E219" s="4">
        <v>3.0948549999999998E-2</v>
      </c>
      <c r="F219" s="4">
        <v>256.02999999999997</v>
      </c>
      <c r="G219" s="4">
        <v>256.02999999999997</v>
      </c>
      <c r="H219" s="3" t="s">
        <v>2676</v>
      </c>
      <c r="I219" s="3" t="s">
        <v>2677</v>
      </c>
      <c r="J219" s="4"/>
      <c r="K219" s="4">
        <v>1315170.2173913</v>
      </c>
      <c r="L219" s="4">
        <v>1527125.93846154</v>
      </c>
      <c r="M219" s="4">
        <v>1851268.8924302801</v>
      </c>
      <c r="N219" s="3" t="s">
        <v>64</v>
      </c>
      <c r="O219" s="3" t="s">
        <v>26</v>
      </c>
      <c r="P219" s="3" t="s">
        <v>2677</v>
      </c>
      <c r="Q219" s="4">
        <v>47308.92435696</v>
      </c>
      <c r="R219" s="3" t="s">
        <v>27</v>
      </c>
      <c r="S219" s="3"/>
      <c r="T219" s="3" t="s">
        <v>2678</v>
      </c>
      <c r="U219" s="6"/>
    </row>
    <row r="220" spans="1:21" x14ac:dyDescent="0.2">
      <c r="A220" s="3" t="s">
        <v>82</v>
      </c>
      <c r="B220" s="3" t="s">
        <v>83</v>
      </c>
      <c r="C220" s="4">
        <v>7.9059358502999997</v>
      </c>
      <c r="D220" s="5">
        <v>7.9059359046191199E-2</v>
      </c>
      <c r="E220" s="4">
        <v>9.7568009999999997E-2</v>
      </c>
      <c r="F220" s="4">
        <v>81.03</v>
      </c>
      <c r="G220" s="4">
        <v>81.03</v>
      </c>
      <c r="H220" s="3" t="s">
        <v>84</v>
      </c>
      <c r="I220" s="3" t="s">
        <v>85</v>
      </c>
      <c r="J220" s="4"/>
      <c r="K220" s="4">
        <v>6657655.1304347804</v>
      </c>
      <c r="L220" s="4">
        <v>7458598.72307692</v>
      </c>
      <c r="M220" s="4">
        <v>8335201.0358565701</v>
      </c>
      <c r="N220" s="3" t="s">
        <v>64</v>
      </c>
      <c r="O220" s="3" t="s">
        <v>26</v>
      </c>
      <c r="P220" s="3" t="s">
        <v>85</v>
      </c>
      <c r="Q220" s="4">
        <v>56877.023913240002</v>
      </c>
      <c r="R220" s="3" t="s">
        <v>27</v>
      </c>
      <c r="S220" s="3"/>
      <c r="T220" s="3" t="s">
        <v>86</v>
      </c>
      <c r="U220" s="6"/>
    </row>
    <row r="221" spans="1:21" x14ac:dyDescent="0.2">
      <c r="A221" s="3" t="s">
        <v>741</v>
      </c>
      <c r="B221" s="3" t="s">
        <v>742</v>
      </c>
      <c r="C221" s="4">
        <v>7.8192935667999999</v>
      </c>
      <c r="D221" s="5">
        <v>7.8192936205238303E-2</v>
      </c>
      <c r="E221" s="4">
        <v>3.6406059999999997E-2</v>
      </c>
      <c r="F221" s="4">
        <v>214.78</v>
      </c>
      <c r="G221" s="4">
        <v>214.78</v>
      </c>
      <c r="H221" s="3" t="s">
        <v>743</v>
      </c>
      <c r="I221" s="3" t="s">
        <v>744</v>
      </c>
      <c r="J221" s="4"/>
      <c r="K221" s="4">
        <v>2632819.7391304299</v>
      </c>
      <c r="L221" s="4">
        <v>2652575.8769230801</v>
      </c>
      <c r="M221" s="4">
        <v>2628997.6454183301</v>
      </c>
      <c r="N221" s="3" t="s">
        <v>64</v>
      </c>
      <c r="O221" s="3" t="s">
        <v>26</v>
      </c>
      <c r="P221" s="3" t="s">
        <v>744</v>
      </c>
      <c r="Q221" s="4">
        <v>56487.14</v>
      </c>
      <c r="R221" s="3" t="s">
        <v>27</v>
      </c>
      <c r="S221" s="3"/>
      <c r="T221" s="3" t="s">
        <v>745</v>
      </c>
      <c r="U221" s="6"/>
    </row>
    <row r="222" spans="1:21" x14ac:dyDescent="0.2">
      <c r="A222" s="3" t="s">
        <v>1415</v>
      </c>
      <c r="B222" s="3" t="s">
        <v>1416</v>
      </c>
      <c r="C222" s="4">
        <v>7.7706868396999997</v>
      </c>
      <c r="D222" s="5">
        <v>7.7706868930898704E-2</v>
      </c>
      <c r="E222" s="4">
        <v>3.6666289999999997E-2</v>
      </c>
      <c r="F222" s="4">
        <v>211.93</v>
      </c>
      <c r="G222" s="4">
        <v>211.93</v>
      </c>
      <c r="H222" s="3" t="s">
        <v>1417</v>
      </c>
      <c r="I222" s="3" t="s">
        <v>1418</v>
      </c>
      <c r="J222" s="4"/>
      <c r="K222" s="4">
        <v>1471468.2173913</v>
      </c>
      <c r="L222" s="4">
        <v>1476989.3076923101</v>
      </c>
      <c r="M222" s="4">
        <v>1321363.9840637499</v>
      </c>
      <c r="N222" s="3" t="s">
        <v>1419</v>
      </c>
      <c r="O222" s="3" t="s">
        <v>26</v>
      </c>
      <c r="P222" s="3" t="s">
        <v>1418</v>
      </c>
      <c r="Q222" s="4">
        <v>65605.813536069996</v>
      </c>
      <c r="R222" s="3" t="s">
        <v>27</v>
      </c>
      <c r="S222" s="3"/>
      <c r="T222" s="3" t="s">
        <v>1420</v>
      </c>
      <c r="U222" s="6"/>
    </row>
    <row r="223" spans="1:21" x14ac:dyDescent="0.2">
      <c r="A223" s="3" t="s">
        <v>566</v>
      </c>
      <c r="B223" s="3" t="s">
        <v>567</v>
      </c>
      <c r="C223" s="4">
        <v>7.7655756150000004</v>
      </c>
      <c r="D223" s="5">
        <v>7.7655756683547503E-2</v>
      </c>
      <c r="E223" s="4">
        <v>0.10565409000000001</v>
      </c>
      <c r="F223" s="4">
        <v>73.5</v>
      </c>
      <c r="G223" s="4">
        <v>73.5</v>
      </c>
      <c r="H223" s="3" t="s">
        <v>568</v>
      </c>
      <c r="I223" s="3" t="s">
        <v>569</v>
      </c>
      <c r="J223" s="4"/>
      <c r="K223" s="4">
        <v>3680208.2173913</v>
      </c>
      <c r="L223" s="4">
        <v>4050439.2923076898</v>
      </c>
      <c r="M223" s="4">
        <v>3932101.0956175299</v>
      </c>
      <c r="N223" s="3" t="s">
        <v>242</v>
      </c>
      <c r="O223" s="3" t="s">
        <v>26</v>
      </c>
      <c r="P223" s="3" t="s">
        <v>569</v>
      </c>
      <c r="Q223" s="4">
        <v>46248.5194395</v>
      </c>
      <c r="R223" s="3" t="s">
        <v>27</v>
      </c>
      <c r="S223" s="3"/>
      <c r="T223" s="3" t="s">
        <v>570</v>
      </c>
      <c r="U223" s="6"/>
    </row>
    <row r="224" spans="1:21" x14ac:dyDescent="0.2">
      <c r="A224" s="3" t="s">
        <v>1879</v>
      </c>
      <c r="B224" s="3" t="s">
        <v>1880</v>
      </c>
      <c r="C224" s="4">
        <v>7.7638045590000004</v>
      </c>
      <c r="D224" s="5">
        <v>7.76380461234258E-2</v>
      </c>
      <c r="E224" s="4">
        <v>3.4331849999999997E-2</v>
      </c>
      <c r="F224" s="4">
        <v>226.14</v>
      </c>
      <c r="G224" s="4">
        <v>226.14</v>
      </c>
      <c r="H224" s="3" t="s">
        <v>1881</v>
      </c>
      <c r="I224" s="3" t="s">
        <v>1882</v>
      </c>
      <c r="J224" s="4"/>
      <c r="K224" s="4">
        <v>7734776.4782608701</v>
      </c>
      <c r="L224" s="4">
        <v>9318550.3846153803</v>
      </c>
      <c r="M224" s="4">
        <v>10635408.011952201</v>
      </c>
      <c r="N224" s="3" t="s">
        <v>58</v>
      </c>
      <c r="O224" s="3" t="s">
        <v>26</v>
      </c>
      <c r="P224" s="3" t="s">
        <v>1882</v>
      </c>
      <c r="Q224" s="4">
        <v>60980.372829959997</v>
      </c>
      <c r="R224" s="3" t="s">
        <v>27</v>
      </c>
      <c r="S224" s="3"/>
      <c r="T224" s="3" t="s">
        <v>1883</v>
      </c>
      <c r="U224" s="6"/>
    </row>
    <row r="225" spans="1:21" x14ac:dyDescent="0.2">
      <c r="A225" s="3" t="s">
        <v>1854</v>
      </c>
      <c r="B225" s="3" t="s">
        <v>1855</v>
      </c>
      <c r="C225" s="4">
        <v>7.7551831161999996</v>
      </c>
      <c r="D225" s="5">
        <v>7.7551831694833498E-2</v>
      </c>
      <c r="E225" s="4">
        <v>1.5815929999999999E-2</v>
      </c>
      <c r="F225" s="4">
        <v>490.34</v>
      </c>
      <c r="G225" s="4">
        <v>490.34</v>
      </c>
      <c r="H225" s="3" t="s">
        <v>1856</v>
      </c>
      <c r="I225" s="3" t="s">
        <v>1857</v>
      </c>
      <c r="J225" s="4"/>
      <c r="K225" s="4">
        <v>593259.52173913002</v>
      </c>
      <c r="L225" s="4">
        <v>601059.03076923103</v>
      </c>
      <c r="M225" s="4">
        <v>529646.01195219101</v>
      </c>
      <c r="N225" s="3" t="s">
        <v>58</v>
      </c>
      <c r="O225" s="3" t="s">
        <v>26</v>
      </c>
      <c r="P225" s="3" t="s">
        <v>1857</v>
      </c>
      <c r="Q225" s="4">
        <v>45555.387312420004</v>
      </c>
      <c r="R225" s="3" t="s">
        <v>27</v>
      </c>
      <c r="S225" s="3"/>
      <c r="T225" s="3" t="s">
        <v>1858</v>
      </c>
      <c r="U225" s="6"/>
    </row>
    <row r="226" spans="1:21" x14ac:dyDescent="0.2">
      <c r="A226" s="3" t="s">
        <v>953</v>
      </c>
      <c r="B226" s="3" t="s">
        <v>954</v>
      </c>
      <c r="C226" s="4">
        <v>7.7265844518</v>
      </c>
      <c r="D226" s="5">
        <v>7.7265845048868603E-2</v>
      </c>
      <c r="E226" s="4">
        <v>0.19253886000000001</v>
      </c>
      <c r="F226" s="4">
        <v>40.130000000000003</v>
      </c>
      <c r="G226" s="4">
        <v>40.130000000000003</v>
      </c>
      <c r="H226" s="3" t="s">
        <v>955</v>
      </c>
      <c r="I226" s="3" t="s">
        <v>956</v>
      </c>
      <c r="J226" s="4"/>
      <c r="K226" s="4">
        <v>6791212.6521739103</v>
      </c>
      <c r="L226" s="4">
        <v>6881092.2923076898</v>
      </c>
      <c r="M226" s="4">
        <v>5245099.8486055797</v>
      </c>
      <c r="N226" s="3" t="s">
        <v>64</v>
      </c>
      <c r="O226" s="3" t="s">
        <v>26</v>
      </c>
      <c r="P226" s="3" t="s">
        <v>956</v>
      </c>
      <c r="Q226" s="4">
        <v>46070.673483730003</v>
      </c>
      <c r="R226" s="3" t="s">
        <v>27</v>
      </c>
      <c r="S226" s="3"/>
      <c r="T226" s="3" t="s">
        <v>957</v>
      </c>
      <c r="U226" s="6"/>
    </row>
    <row r="227" spans="1:21" x14ac:dyDescent="0.2">
      <c r="A227" s="3" t="s">
        <v>1259</v>
      </c>
      <c r="B227" s="3" t="s">
        <v>1260</v>
      </c>
      <c r="C227" s="4">
        <v>7.6925633084999996</v>
      </c>
      <c r="D227" s="5">
        <v>7.6925633613531094E-2</v>
      </c>
      <c r="E227" s="4">
        <v>7.6235699999999997E-3</v>
      </c>
      <c r="F227" s="4">
        <v>1009.05</v>
      </c>
      <c r="G227" s="4">
        <v>1009.05</v>
      </c>
      <c r="H227" s="3" t="s">
        <v>1261</v>
      </c>
      <c r="I227" s="3" t="s">
        <v>1262</v>
      </c>
      <c r="J227" s="4"/>
      <c r="K227" s="4">
        <v>286365</v>
      </c>
      <c r="L227" s="4">
        <v>287317.07692307699</v>
      </c>
      <c r="M227" s="4">
        <v>289904.35059761</v>
      </c>
      <c r="N227" s="3" t="s">
        <v>64</v>
      </c>
      <c r="O227" s="3" t="s">
        <v>26</v>
      </c>
      <c r="P227" s="3" t="s">
        <v>1262</v>
      </c>
      <c r="Q227" s="4">
        <v>47979.658499849997</v>
      </c>
      <c r="R227" s="3" t="s">
        <v>27</v>
      </c>
      <c r="S227" s="3"/>
      <c r="T227" s="3" t="s">
        <v>1263</v>
      </c>
      <c r="U227" s="6"/>
    </row>
    <row r="228" spans="1:21" x14ac:dyDescent="0.2">
      <c r="A228" s="3" t="s">
        <v>801</v>
      </c>
      <c r="B228" s="3" t="s">
        <v>802</v>
      </c>
      <c r="C228" s="4">
        <v>7.6368974858999996</v>
      </c>
      <c r="D228" s="5">
        <v>7.6368975383706503E-2</v>
      </c>
      <c r="E228" s="4">
        <v>0.11393253</v>
      </c>
      <c r="F228" s="4">
        <v>67.03</v>
      </c>
      <c r="G228" s="4">
        <v>67.03</v>
      </c>
      <c r="H228" s="3" t="s">
        <v>803</v>
      </c>
      <c r="I228" s="3" t="s">
        <v>804</v>
      </c>
      <c r="J228" s="4"/>
      <c r="K228" s="4">
        <v>3471224.3478260902</v>
      </c>
      <c r="L228" s="4">
        <v>4177615.49230769</v>
      </c>
      <c r="M228" s="4">
        <v>3975021.2430278901</v>
      </c>
      <c r="N228" s="3" t="s">
        <v>109</v>
      </c>
      <c r="O228" s="3" t="s">
        <v>26</v>
      </c>
      <c r="P228" s="3" t="s">
        <v>804</v>
      </c>
      <c r="Q228" s="4">
        <v>45294.31596</v>
      </c>
      <c r="R228" s="3" t="s">
        <v>27</v>
      </c>
      <c r="S228" s="3"/>
      <c r="T228" s="3" t="s">
        <v>805</v>
      </c>
      <c r="U228" s="6"/>
    </row>
    <row r="229" spans="1:21" x14ac:dyDescent="0.2">
      <c r="A229" s="3" t="s">
        <v>1431</v>
      </c>
      <c r="B229" s="3" t="s">
        <v>1432</v>
      </c>
      <c r="C229" s="4">
        <v>7.5746822144000001</v>
      </c>
      <c r="D229" s="5">
        <v>7.5746822664431904E-2</v>
      </c>
      <c r="E229" s="4">
        <v>4.3195039999999997E-2</v>
      </c>
      <c r="F229" s="4">
        <v>175.36</v>
      </c>
      <c r="G229" s="4">
        <v>175.36</v>
      </c>
      <c r="H229" s="3" t="s">
        <v>1433</v>
      </c>
      <c r="I229" s="3" t="s">
        <v>1434</v>
      </c>
      <c r="J229" s="4"/>
      <c r="K229" s="4">
        <v>936772.78260869603</v>
      </c>
      <c r="L229" s="4">
        <v>1085165.21538462</v>
      </c>
      <c r="M229" s="4">
        <v>1125232.09163347</v>
      </c>
      <c r="N229" s="3" t="s">
        <v>1419</v>
      </c>
      <c r="O229" s="3" t="s">
        <v>26</v>
      </c>
      <c r="P229" s="3" t="s">
        <v>1434</v>
      </c>
      <c r="Q229" s="4">
        <v>44896.282888959999</v>
      </c>
      <c r="R229" s="3" t="s">
        <v>27</v>
      </c>
      <c r="S229" s="3"/>
      <c r="T229" s="3" t="s">
        <v>1435</v>
      </c>
      <c r="U229" s="6"/>
    </row>
    <row r="230" spans="1:21" x14ac:dyDescent="0.2">
      <c r="A230" s="3" t="s">
        <v>776</v>
      </c>
      <c r="B230" s="3" t="s">
        <v>777</v>
      </c>
      <c r="C230" s="4">
        <v>7.5323533427999996</v>
      </c>
      <c r="D230" s="5">
        <v>7.5323533945523602E-2</v>
      </c>
      <c r="E230" s="4">
        <v>0.16540082</v>
      </c>
      <c r="F230" s="4">
        <v>45.54</v>
      </c>
      <c r="G230" s="4">
        <v>45.54</v>
      </c>
      <c r="H230" s="3" t="s">
        <v>778</v>
      </c>
      <c r="I230" s="3" t="s">
        <v>779</v>
      </c>
      <c r="J230" s="4"/>
      <c r="K230" s="4">
        <v>7025727.6521739103</v>
      </c>
      <c r="L230" s="4">
        <v>7370371.7538461499</v>
      </c>
      <c r="M230" s="4">
        <v>7520434.6135458201</v>
      </c>
      <c r="N230" s="3" t="s">
        <v>242</v>
      </c>
      <c r="O230" s="3" t="s">
        <v>26</v>
      </c>
      <c r="P230" s="3" t="s">
        <v>779</v>
      </c>
      <c r="Q230" s="4">
        <v>44937.682586280003</v>
      </c>
      <c r="R230" s="3" t="s">
        <v>27</v>
      </c>
      <c r="S230" s="3"/>
      <c r="T230" s="3" t="s">
        <v>780</v>
      </c>
      <c r="U230" s="6"/>
    </row>
    <row r="231" spans="1:21" x14ac:dyDescent="0.2">
      <c r="A231" s="3" t="s">
        <v>1421</v>
      </c>
      <c r="B231" s="3" t="s">
        <v>1422</v>
      </c>
      <c r="C231" s="4">
        <v>7.4863254216000001</v>
      </c>
      <c r="D231" s="5">
        <v>7.4863254730361206E-2</v>
      </c>
      <c r="E231" s="4">
        <v>9.4835639999999999E-2</v>
      </c>
      <c r="F231" s="4">
        <v>78.94</v>
      </c>
      <c r="G231" s="4">
        <v>78.94</v>
      </c>
      <c r="H231" s="3" t="s">
        <v>1423</v>
      </c>
      <c r="I231" s="3" t="s">
        <v>1424</v>
      </c>
      <c r="J231" s="4"/>
      <c r="K231" s="4">
        <v>3237656.2173913</v>
      </c>
      <c r="L231" s="4">
        <v>3366932.1846153801</v>
      </c>
      <c r="M231" s="4">
        <v>3399745.9482071698</v>
      </c>
      <c r="N231" s="3" t="s">
        <v>103</v>
      </c>
      <c r="O231" s="3" t="s">
        <v>26</v>
      </c>
      <c r="P231" s="3" t="s">
        <v>1424</v>
      </c>
      <c r="Q231" s="4">
        <v>52012.90732464</v>
      </c>
      <c r="R231" s="3" t="s">
        <v>27</v>
      </c>
      <c r="S231" s="3"/>
      <c r="T231" s="3" t="s">
        <v>1425</v>
      </c>
      <c r="U231" s="6"/>
    </row>
    <row r="232" spans="1:21" x14ac:dyDescent="0.2">
      <c r="A232" s="3" t="s">
        <v>700</v>
      </c>
      <c r="B232" s="3" t="s">
        <v>701</v>
      </c>
      <c r="C232" s="4">
        <v>7.4802192685</v>
      </c>
      <c r="D232" s="5">
        <v>7.4802193198941602E-2</v>
      </c>
      <c r="E232" s="4">
        <v>7.7012449999999996E-2</v>
      </c>
      <c r="F232" s="4">
        <v>97.13</v>
      </c>
      <c r="G232" s="4">
        <v>97.13</v>
      </c>
      <c r="H232" s="3" t="s">
        <v>702</v>
      </c>
      <c r="I232" s="3" t="s">
        <v>703</v>
      </c>
      <c r="J232" s="4"/>
      <c r="K232" s="4">
        <v>3691759.3478260902</v>
      </c>
      <c r="L232" s="4">
        <v>3180524.6</v>
      </c>
      <c r="M232" s="4">
        <v>3315858.2470119498</v>
      </c>
      <c r="N232" s="3" t="s">
        <v>58</v>
      </c>
      <c r="O232" s="3" t="s">
        <v>26</v>
      </c>
      <c r="P232" s="3" t="s">
        <v>703</v>
      </c>
      <c r="Q232" s="4">
        <v>55460.786407289997</v>
      </c>
      <c r="R232" s="3" t="s">
        <v>27</v>
      </c>
      <c r="S232" s="3"/>
      <c r="T232" s="3" t="s">
        <v>704</v>
      </c>
      <c r="U232" s="6"/>
    </row>
    <row r="233" spans="1:21" x14ac:dyDescent="0.2">
      <c r="A233" s="3" t="s">
        <v>1894</v>
      </c>
      <c r="B233" s="3" t="s">
        <v>1895</v>
      </c>
      <c r="C233" s="4">
        <v>7.4519213974999996</v>
      </c>
      <c r="D233" s="5">
        <v>7.4519214486997401E-2</v>
      </c>
      <c r="E233" s="4">
        <v>7.6234490000000002E-2</v>
      </c>
      <c r="F233" s="4">
        <v>97.75</v>
      </c>
      <c r="G233" s="4">
        <v>97.75</v>
      </c>
      <c r="H233" s="3" t="s">
        <v>1896</v>
      </c>
      <c r="I233" s="3" t="s">
        <v>1897</v>
      </c>
      <c r="J233" s="4"/>
      <c r="K233" s="4">
        <v>6954760.6086956495</v>
      </c>
      <c r="L233" s="4">
        <v>7559165.5384615399</v>
      </c>
      <c r="M233" s="4">
        <v>7340977.7051792797</v>
      </c>
      <c r="N233" s="3" t="s">
        <v>115</v>
      </c>
      <c r="O233" s="3" t="s">
        <v>26</v>
      </c>
      <c r="P233" s="3" t="s">
        <v>1897</v>
      </c>
      <c r="Q233" s="4">
        <v>44261.827359499999</v>
      </c>
      <c r="R233" s="3" t="s">
        <v>27</v>
      </c>
      <c r="S233" s="3"/>
      <c r="T233" s="3" t="s">
        <v>1898</v>
      </c>
      <c r="U233" s="6"/>
    </row>
    <row r="234" spans="1:21" x14ac:dyDescent="0.2">
      <c r="A234" s="3" t="s">
        <v>1780</v>
      </c>
      <c r="B234" s="3" t="s">
        <v>1781</v>
      </c>
      <c r="C234" s="4">
        <v>7.4467629587999999</v>
      </c>
      <c r="D234" s="5">
        <v>7.4467630099642995E-2</v>
      </c>
      <c r="E234" s="4">
        <v>1.2979559999999999E-2</v>
      </c>
      <c r="F234" s="4">
        <v>573.73</v>
      </c>
      <c r="G234" s="4">
        <v>573.73</v>
      </c>
      <c r="H234" s="3" t="s">
        <v>1782</v>
      </c>
      <c r="I234" s="3" t="s">
        <v>1783</v>
      </c>
      <c r="J234" s="4"/>
      <c r="K234" s="4">
        <v>656509.26086956495</v>
      </c>
      <c r="L234" s="4">
        <v>624065.4</v>
      </c>
      <c r="M234" s="4">
        <v>619828.65737051796</v>
      </c>
      <c r="N234" s="3" t="s">
        <v>64</v>
      </c>
      <c r="O234" s="3" t="s">
        <v>26</v>
      </c>
      <c r="P234" s="3" t="s">
        <v>1783</v>
      </c>
      <c r="Q234" s="4">
        <v>43109.807710469999</v>
      </c>
      <c r="R234" s="3" t="s">
        <v>27</v>
      </c>
      <c r="S234" s="3"/>
      <c r="T234" s="3" t="s">
        <v>1784</v>
      </c>
      <c r="U234" s="6"/>
    </row>
    <row r="235" spans="1:21" x14ac:dyDescent="0.2">
      <c r="A235" s="3" t="s">
        <v>1939</v>
      </c>
      <c r="B235" s="3" t="s">
        <v>1940</v>
      </c>
      <c r="C235" s="4">
        <v>7.3861271654999996</v>
      </c>
      <c r="D235" s="5">
        <v>7.3861272162476899E-2</v>
      </c>
      <c r="E235" s="4">
        <v>0.16944545</v>
      </c>
      <c r="F235" s="4">
        <v>43.59</v>
      </c>
      <c r="G235" s="4">
        <v>43.59</v>
      </c>
      <c r="H235" s="3" t="s">
        <v>1941</v>
      </c>
      <c r="I235" s="3" t="s">
        <v>1942</v>
      </c>
      <c r="J235" s="4"/>
      <c r="K235" s="4">
        <v>6886567.7391304299</v>
      </c>
      <c r="L235" s="4">
        <v>7320876.3384615397</v>
      </c>
      <c r="M235" s="4">
        <v>7140115.19521912</v>
      </c>
      <c r="N235" s="3" t="s">
        <v>162</v>
      </c>
      <c r="O235" s="3" t="s">
        <v>26</v>
      </c>
      <c r="P235" s="3" t="s">
        <v>1942</v>
      </c>
      <c r="Q235" s="4">
        <v>44038.55487444</v>
      </c>
      <c r="R235" s="3" t="s">
        <v>27</v>
      </c>
      <c r="S235" s="3"/>
      <c r="T235" s="3" t="s">
        <v>1943</v>
      </c>
      <c r="U235" s="6"/>
    </row>
    <row r="236" spans="1:21" x14ac:dyDescent="0.2">
      <c r="A236" s="3" t="s">
        <v>679</v>
      </c>
      <c r="B236" s="3" t="s">
        <v>680</v>
      </c>
      <c r="C236" s="4">
        <v>7.3390702076999998</v>
      </c>
      <c r="D236" s="5">
        <v>7.3390702581243694E-2</v>
      </c>
      <c r="E236" s="4">
        <v>1.8863109999999999E-2</v>
      </c>
      <c r="F236" s="4">
        <v>389.07</v>
      </c>
      <c r="G236" s="4">
        <v>389.07</v>
      </c>
      <c r="H236" s="3" t="s">
        <v>681</v>
      </c>
      <c r="I236" s="3" t="s">
        <v>682</v>
      </c>
      <c r="J236" s="4"/>
      <c r="K236" s="4">
        <v>745171.91304347804</v>
      </c>
      <c r="L236" s="4">
        <v>863137.86153846199</v>
      </c>
      <c r="M236" s="4">
        <v>903449.61354581697</v>
      </c>
      <c r="N236" s="3" t="s">
        <v>132</v>
      </c>
      <c r="O236" s="3" t="s">
        <v>26</v>
      </c>
      <c r="P236" s="3" t="s">
        <v>682</v>
      </c>
      <c r="Q236" s="4">
        <v>43682.27671269</v>
      </c>
      <c r="R236" s="3" t="s">
        <v>27</v>
      </c>
      <c r="S236" s="3"/>
      <c r="T236" s="3" t="s">
        <v>683</v>
      </c>
      <c r="U236" s="6"/>
    </row>
    <row r="237" spans="1:21" x14ac:dyDescent="0.2">
      <c r="A237" s="3" t="s">
        <v>715</v>
      </c>
      <c r="B237" s="3" t="s">
        <v>716</v>
      </c>
      <c r="C237" s="4">
        <v>7.3286477100000003</v>
      </c>
      <c r="D237" s="5">
        <v>7.3286477603527606E-2</v>
      </c>
      <c r="E237" s="4">
        <v>9.9223500000000006E-2</v>
      </c>
      <c r="F237" s="4">
        <v>73.86</v>
      </c>
      <c r="G237" s="4">
        <v>73.86</v>
      </c>
      <c r="H237" s="3" t="s">
        <v>717</v>
      </c>
      <c r="I237" s="3" t="s">
        <v>718</v>
      </c>
      <c r="J237" s="4"/>
      <c r="K237" s="4">
        <v>5660076.6956521701</v>
      </c>
      <c r="L237" s="4">
        <v>4921823.9384615403</v>
      </c>
      <c r="M237" s="4">
        <v>4157596.9920318699</v>
      </c>
      <c r="N237" s="3" t="s">
        <v>162</v>
      </c>
      <c r="O237" s="3" t="s">
        <v>26</v>
      </c>
      <c r="P237" s="3" t="s">
        <v>718</v>
      </c>
      <c r="Q237" s="4">
        <v>43691.127633780001</v>
      </c>
      <c r="R237" s="3" t="s">
        <v>27</v>
      </c>
      <c r="S237" s="3"/>
      <c r="T237" s="3" t="s">
        <v>719</v>
      </c>
      <c r="U237" s="6"/>
    </row>
    <row r="238" spans="1:21" x14ac:dyDescent="0.2">
      <c r="A238" s="3" t="s">
        <v>1426</v>
      </c>
      <c r="B238" s="3" t="s">
        <v>1427</v>
      </c>
      <c r="C238" s="4">
        <v>7.3198829382000001</v>
      </c>
      <c r="D238" s="5">
        <v>7.3198829884925404E-2</v>
      </c>
      <c r="E238" s="4">
        <v>3.2879140000000001E-2</v>
      </c>
      <c r="F238" s="4">
        <v>222.63</v>
      </c>
      <c r="G238" s="4">
        <v>222.63</v>
      </c>
      <c r="H238" s="3" t="s">
        <v>1428</v>
      </c>
      <c r="I238" s="3" t="s">
        <v>1429</v>
      </c>
      <c r="J238" s="4"/>
      <c r="K238" s="4">
        <v>1469982.2608695701</v>
      </c>
      <c r="L238" s="4">
        <v>1565395.72307692</v>
      </c>
      <c r="M238" s="4">
        <v>1709747.01992032</v>
      </c>
      <c r="N238" s="3" t="s">
        <v>64</v>
      </c>
      <c r="O238" s="3" t="s">
        <v>26</v>
      </c>
      <c r="P238" s="3" t="s">
        <v>1429</v>
      </c>
      <c r="Q238" s="4">
        <v>43534.396406909997</v>
      </c>
      <c r="R238" s="3" t="s">
        <v>27</v>
      </c>
      <c r="S238" s="3"/>
      <c r="T238" s="3" t="s">
        <v>1430</v>
      </c>
      <c r="U238" s="6"/>
    </row>
    <row r="239" spans="1:21" x14ac:dyDescent="0.2">
      <c r="A239" s="3" t="s">
        <v>1501</v>
      </c>
      <c r="B239" s="3" t="s">
        <v>1502</v>
      </c>
      <c r="C239" s="4">
        <v>7.2824575824000002</v>
      </c>
      <c r="D239" s="5">
        <v>7.2824576324354101E-2</v>
      </c>
      <c r="E239" s="4">
        <v>8.0348399999999997E-3</v>
      </c>
      <c r="F239" s="4">
        <v>906.36</v>
      </c>
      <c r="G239" s="4">
        <v>906.36</v>
      </c>
      <c r="H239" s="3" t="s">
        <v>1503</v>
      </c>
      <c r="I239" s="3" t="s">
        <v>1504</v>
      </c>
      <c r="J239" s="4"/>
      <c r="K239" s="4">
        <v>712544.82608695701</v>
      </c>
      <c r="L239" s="4">
        <v>684922.41538461496</v>
      </c>
      <c r="M239" s="4">
        <v>738862.31872510002</v>
      </c>
      <c r="N239" s="3" t="s">
        <v>184</v>
      </c>
      <c r="O239" s="3" t="s">
        <v>26</v>
      </c>
      <c r="P239" s="3" t="s">
        <v>1504</v>
      </c>
      <c r="Q239" s="4">
        <v>43420.988519999999</v>
      </c>
      <c r="R239" s="3" t="s">
        <v>27</v>
      </c>
      <c r="S239" s="3"/>
      <c r="T239" s="3" t="s">
        <v>1505</v>
      </c>
      <c r="U239" s="6"/>
    </row>
    <row r="240" spans="1:21" x14ac:dyDescent="0.2">
      <c r="A240" s="3" t="s">
        <v>341</v>
      </c>
      <c r="B240" s="3" t="s">
        <v>342</v>
      </c>
      <c r="C240" s="4">
        <v>7.1672506632999999</v>
      </c>
      <c r="D240" s="5">
        <v>7.16725071254386E-2</v>
      </c>
      <c r="E240" s="4">
        <v>3.6870470000000002E-2</v>
      </c>
      <c r="F240" s="4">
        <v>194.39</v>
      </c>
      <c r="G240" s="4">
        <v>194.39</v>
      </c>
      <c r="H240" s="3" t="s">
        <v>343</v>
      </c>
      <c r="I240" s="3" t="s">
        <v>344</v>
      </c>
      <c r="J240" s="4"/>
      <c r="K240" s="4">
        <v>1968650.4782608701</v>
      </c>
      <c r="L240" s="4">
        <v>1892625.9846153799</v>
      </c>
      <c r="M240" s="4">
        <v>1995809.0278884501</v>
      </c>
      <c r="N240" s="3" t="s">
        <v>242</v>
      </c>
      <c r="O240" s="3" t="s">
        <v>26</v>
      </c>
      <c r="P240" s="3" t="s">
        <v>344</v>
      </c>
      <c r="Q240" s="4">
        <v>41839.488106639998</v>
      </c>
      <c r="R240" s="3" t="s">
        <v>27</v>
      </c>
      <c r="S240" s="3"/>
      <c r="T240" s="3" t="s">
        <v>345</v>
      </c>
      <c r="U240" s="6"/>
    </row>
    <row r="241" spans="1:21" x14ac:dyDescent="0.2">
      <c r="A241" s="3" t="s">
        <v>1753</v>
      </c>
      <c r="B241" s="3" t="s">
        <v>1754</v>
      </c>
      <c r="C241" s="4">
        <v>7.1060253495000003</v>
      </c>
      <c r="D241" s="5">
        <v>7.1060253983232E-2</v>
      </c>
      <c r="E241" s="4">
        <v>1.251215E-2</v>
      </c>
      <c r="F241" s="4">
        <v>567.92999999999995</v>
      </c>
      <c r="G241" s="4">
        <v>567.92999999999995</v>
      </c>
      <c r="H241" s="3" t="s">
        <v>1755</v>
      </c>
      <c r="I241" s="3" t="s">
        <v>1756</v>
      </c>
      <c r="J241" s="4"/>
      <c r="K241" s="4">
        <v>787119.39130434801</v>
      </c>
      <c r="L241" s="4">
        <v>808689.292307692</v>
      </c>
      <c r="M241" s="4">
        <v>717472.65338645398</v>
      </c>
      <c r="N241" s="3" t="s">
        <v>144</v>
      </c>
      <c r="O241" s="3" t="s">
        <v>26</v>
      </c>
      <c r="P241" s="3" t="s">
        <v>1756</v>
      </c>
      <c r="Q241" s="4">
        <v>44815.62095538</v>
      </c>
      <c r="R241" s="3" t="s">
        <v>27</v>
      </c>
      <c r="S241" s="3"/>
      <c r="T241" s="3" t="s">
        <v>1757</v>
      </c>
      <c r="U241" s="6"/>
    </row>
    <row r="242" spans="1:21" x14ac:dyDescent="0.2">
      <c r="A242" s="3" t="s">
        <v>1043</v>
      </c>
      <c r="B242" s="3" t="s">
        <v>1044</v>
      </c>
      <c r="C242" s="4">
        <v>7.0439190264000002</v>
      </c>
      <c r="D242" s="5">
        <v>7.0439190747964897E-2</v>
      </c>
      <c r="E242" s="4">
        <v>4.656213E-2</v>
      </c>
      <c r="F242" s="4">
        <v>151.28</v>
      </c>
      <c r="G242" s="4">
        <v>151.28</v>
      </c>
      <c r="H242" s="3" t="s">
        <v>1045</v>
      </c>
      <c r="I242" s="3" t="s">
        <v>1046</v>
      </c>
      <c r="J242" s="4"/>
      <c r="K242" s="4">
        <v>2075465.1304347799</v>
      </c>
      <c r="L242" s="4">
        <v>2037358.15384615</v>
      </c>
      <c r="M242" s="4">
        <v>2091674.0478087701</v>
      </c>
      <c r="N242" s="3" t="s">
        <v>693</v>
      </c>
      <c r="O242" s="3" t="s">
        <v>26</v>
      </c>
      <c r="P242" s="3" t="s">
        <v>1046</v>
      </c>
      <c r="Q242" s="4">
        <v>42003.31997112</v>
      </c>
      <c r="R242" s="3" t="s">
        <v>27</v>
      </c>
      <c r="S242" s="3"/>
      <c r="T242" s="3" t="s">
        <v>1047</v>
      </c>
      <c r="U242" s="6"/>
    </row>
    <row r="243" spans="1:21" x14ac:dyDescent="0.2">
      <c r="A243" s="3" t="s">
        <v>806</v>
      </c>
      <c r="B243" s="3" t="s">
        <v>807</v>
      </c>
      <c r="C243" s="4">
        <v>7.0066576466999999</v>
      </c>
      <c r="D243" s="5">
        <v>7.0066576948404694E-2</v>
      </c>
      <c r="E243" s="4">
        <v>5.1523329999999999E-2</v>
      </c>
      <c r="F243" s="4">
        <v>135.99</v>
      </c>
      <c r="G243" s="4">
        <v>135.99</v>
      </c>
      <c r="H243" s="3" t="s">
        <v>808</v>
      </c>
      <c r="I243" s="3" t="s">
        <v>809</v>
      </c>
      <c r="J243" s="4"/>
      <c r="K243" s="4">
        <v>3396087.39130435</v>
      </c>
      <c r="L243" s="4">
        <v>4269249.3076923098</v>
      </c>
      <c r="M243" s="4">
        <v>5307052.83665339</v>
      </c>
      <c r="N243" s="3" t="s">
        <v>64</v>
      </c>
      <c r="O243" s="3" t="s">
        <v>26</v>
      </c>
      <c r="P243" s="3" t="s">
        <v>809</v>
      </c>
      <c r="Q243" s="4">
        <v>47687.715156509999</v>
      </c>
      <c r="R243" s="3" t="s">
        <v>27</v>
      </c>
      <c r="S243" s="3"/>
      <c r="T243" s="3" t="s">
        <v>810</v>
      </c>
      <c r="U243" s="6"/>
    </row>
    <row r="244" spans="1:21" x14ac:dyDescent="0.2">
      <c r="A244" s="3" t="s">
        <v>1249</v>
      </c>
      <c r="B244" s="3" t="s">
        <v>1250</v>
      </c>
      <c r="C244" s="4">
        <v>6.9224524199999999</v>
      </c>
      <c r="D244" s="5">
        <v>6.9224524675619306E-2</v>
      </c>
      <c r="E244" s="4">
        <v>7.4894000000000002E-2</v>
      </c>
      <c r="F244" s="4">
        <v>92.43</v>
      </c>
      <c r="G244" s="4">
        <v>92.43</v>
      </c>
      <c r="H244" s="3" t="s">
        <v>1251</v>
      </c>
      <c r="I244" s="3" t="s">
        <v>1252</v>
      </c>
      <c r="J244" s="4"/>
      <c r="K244" s="4">
        <v>2643167.60869565</v>
      </c>
      <c r="L244" s="4">
        <v>2685289.4461538498</v>
      </c>
      <c r="M244" s="4">
        <v>3214922.4900398399</v>
      </c>
      <c r="N244" s="3" t="s">
        <v>162</v>
      </c>
      <c r="O244" s="3" t="s">
        <v>26</v>
      </c>
      <c r="P244" s="3" t="s">
        <v>1252</v>
      </c>
      <c r="Q244" s="4">
        <v>41278.95183672</v>
      </c>
      <c r="R244" s="3" t="s">
        <v>27</v>
      </c>
      <c r="S244" s="3"/>
      <c r="T244" s="3" t="s">
        <v>1253</v>
      </c>
      <c r="U244" s="6"/>
    </row>
    <row r="245" spans="1:21" x14ac:dyDescent="0.2">
      <c r="A245" s="3" t="s">
        <v>2249</v>
      </c>
      <c r="B245" s="3" t="s">
        <v>2250</v>
      </c>
      <c r="C245" s="4">
        <v>6.8747077350000003</v>
      </c>
      <c r="D245" s="5">
        <v>6.8747077822338895E-2</v>
      </c>
      <c r="E245" s="4">
        <v>2.6492129999999999E-2</v>
      </c>
      <c r="F245" s="4">
        <v>259.5</v>
      </c>
      <c r="G245" s="4">
        <v>259.5</v>
      </c>
      <c r="H245" s="3" t="s">
        <v>2251</v>
      </c>
      <c r="I245" s="3" t="s">
        <v>2252</v>
      </c>
      <c r="J245" s="4"/>
      <c r="K245" s="4">
        <v>1194239</v>
      </c>
      <c r="L245" s="4">
        <v>1045737.3384615401</v>
      </c>
      <c r="M245" s="4">
        <v>867663.00398406398</v>
      </c>
      <c r="N245" s="3" t="s">
        <v>33</v>
      </c>
      <c r="O245" s="3" t="s">
        <v>26</v>
      </c>
      <c r="P245" s="3" t="s">
        <v>2252</v>
      </c>
      <c r="Q245" s="4">
        <v>45532.652133000003</v>
      </c>
      <c r="R245" s="3" t="s">
        <v>27</v>
      </c>
      <c r="S245" s="3"/>
      <c r="T245" s="3" t="s">
        <v>2253</v>
      </c>
      <c r="U245" s="6"/>
    </row>
    <row r="246" spans="1:21" x14ac:dyDescent="0.2">
      <c r="A246" s="3" t="s">
        <v>1859</v>
      </c>
      <c r="B246" s="3" t="s">
        <v>1860</v>
      </c>
      <c r="C246" s="4">
        <v>6.8531577011999998</v>
      </c>
      <c r="D246" s="5">
        <v>6.8531577482858305E-2</v>
      </c>
      <c r="E246" s="4">
        <v>5.4441990000000003E-2</v>
      </c>
      <c r="F246" s="4">
        <v>125.88</v>
      </c>
      <c r="G246" s="4">
        <v>125.88</v>
      </c>
      <c r="H246" s="3" t="s">
        <v>1861</v>
      </c>
      <c r="I246" s="3" t="s">
        <v>1862</v>
      </c>
      <c r="J246" s="4"/>
      <c r="K246" s="4">
        <v>5239510.7826087</v>
      </c>
      <c r="L246" s="4">
        <v>7154571.6153846197</v>
      </c>
      <c r="M246" s="4">
        <v>7072060.5577689204</v>
      </c>
      <c r="N246" s="3" t="s">
        <v>64</v>
      </c>
      <c r="O246" s="3" t="s">
        <v>26</v>
      </c>
      <c r="P246" s="3" t="s">
        <v>1862</v>
      </c>
      <c r="Q246" s="4">
        <v>83419.367477399996</v>
      </c>
      <c r="R246" s="3" t="s">
        <v>27</v>
      </c>
      <c r="S246" s="3"/>
      <c r="T246" s="3" t="s">
        <v>1863</v>
      </c>
      <c r="U246" s="6"/>
    </row>
    <row r="247" spans="1:21" x14ac:dyDescent="0.2">
      <c r="A247" s="3" t="s">
        <v>963</v>
      </c>
      <c r="B247" s="3" t="s">
        <v>964</v>
      </c>
      <c r="C247" s="4">
        <v>6.8082788958</v>
      </c>
      <c r="D247" s="5">
        <v>6.8082789425774795E-2</v>
      </c>
      <c r="E247" s="4">
        <v>4.0270899999999997E-3</v>
      </c>
      <c r="F247" s="4">
        <v>1690.62</v>
      </c>
      <c r="G247" s="4">
        <v>1690.62</v>
      </c>
      <c r="H247" s="3" t="s">
        <v>965</v>
      </c>
      <c r="I247" s="3" t="s">
        <v>966</v>
      </c>
      <c r="J247" s="4"/>
      <c r="K247" s="4">
        <v>185937.82608695701</v>
      </c>
      <c r="L247" s="4">
        <v>269215.061538462</v>
      </c>
      <c r="M247" s="4">
        <v>270961.63346613501</v>
      </c>
      <c r="N247" s="3" t="s">
        <v>184</v>
      </c>
      <c r="O247" s="3" t="s">
        <v>26</v>
      </c>
      <c r="P247" s="3" t="s">
        <v>966</v>
      </c>
      <c r="Q247" s="4">
        <v>40082.989039139997</v>
      </c>
      <c r="R247" s="3" t="s">
        <v>27</v>
      </c>
      <c r="S247" s="3"/>
      <c r="T247" s="3" t="s">
        <v>967</v>
      </c>
      <c r="U247" s="6"/>
    </row>
    <row r="248" spans="1:21" x14ac:dyDescent="0.2">
      <c r="A248" s="3" t="s">
        <v>1728</v>
      </c>
      <c r="B248" s="3" t="s">
        <v>1729</v>
      </c>
      <c r="C248" s="4">
        <v>6.8008647900000003</v>
      </c>
      <c r="D248" s="5">
        <v>6.8008648367265404E-2</v>
      </c>
      <c r="E248" s="4">
        <v>8.1938129999999998E-2</v>
      </c>
      <c r="F248" s="4">
        <v>83</v>
      </c>
      <c r="G248" s="4">
        <v>83</v>
      </c>
      <c r="H248" s="3" t="s">
        <v>1730</v>
      </c>
      <c r="I248" s="3" t="s">
        <v>1731</v>
      </c>
      <c r="J248" s="4"/>
      <c r="K248" s="4">
        <v>4502919</v>
      </c>
      <c r="L248" s="4">
        <v>4565033.0307692299</v>
      </c>
      <c r="M248" s="4">
        <v>4076706.19521912</v>
      </c>
      <c r="N248" s="3" t="s">
        <v>64</v>
      </c>
      <c r="O248" s="3" t="s">
        <v>26</v>
      </c>
      <c r="P248" s="3" t="s">
        <v>1731</v>
      </c>
      <c r="Q248" s="4">
        <v>40059.657259</v>
      </c>
      <c r="R248" s="3" t="s">
        <v>27</v>
      </c>
      <c r="S248" s="3"/>
      <c r="T248" s="3" t="s">
        <v>1732</v>
      </c>
      <c r="U248" s="6"/>
    </row>
    <row r="249" spans="1:21" x14ac:dyDescent="0.2">
      <c r="A249" s="3" t="s">
        <v>2134</v>
      </c>
      <c r="B249" s="3" t="s">
        <v>2135</v>
      </c>
      <c r="C249" s="4">
        <v>6.7898554559999997</v>
      </c>
      <c r="D249" s="5">
        <v>6.7898555026509003E-2</v>
      </c>
      <c r="E249" s="4">
        <v>0.12849840000000001</v>
      </c>
      <c r="F249" s="4">
        <v>52.84</v>
      </c>
      <c r="G249" s="4">
        <v>52.84</v>
      </c>
      <c r="H249" s="3" t="s">
        <v>2136</v>
      </c>
      <c r="I249" s="3" t="s">
        <v>2137</v>
      </c>
      <c r="J249" s="4"/>
      <c r="K249" s="4">
        <v>7409334.4782608701</v>
      </c>
      <c r="L249" s="4">
        <v>6892144.9692307701</v>
      </c>
      <c r="M249" s="4">
        <v>5769560.6852589604</v>
      </c>
      <c r="N249" s="3" t="s">
        <v>184</v>
      </c>
      <c r="O249" s="3" t="s">
        <v>26</v>
      </c>
      <c r="P249" s="3" t="s">
        <v>2137</v>
      </c>
      <c r="Q249" s="4">
        <v>44502.364828040001</v>
      </c>
      <c r="R249" s="3" t="s">
        <v>27</v>
      </c>
      <c r="S249" s="3"/>
      <c r="T249" s="3" t="s">
        <v>2138</v>
      </c>
      <c r="U249" s="6"/>
    </row>
    <row r="250" spans="1:21" x14ac:dyDescent="0.2">
      <c r="A250" s="3" t="s">
        <v>908</v>
      </c>
      <c r="B250" s="3" t="s">
        <v>909</v>
      </c>
      <c r="C250" s="4">
        <v>6.7235631649999998</v>
      </c>
      <c r="D250" s="5">
        <v>6.7235632111954199E-2</v>
      </c>
      <c r="E250" s="4">
        <v>8.3730550000000001E-2</v>
      </c>
      <c r="F250" s="4">
        <v>80.3</v>
      </c>
      <c r="G250" s="4">
        <v>80.3</v>
      </c>
      <c r="H250" s="3" t="s">
        <v>910</v>
      </c>
      <c r="I250" s="3" t="s">
        <v>911</v>
      </c>
      <c r="J250" s="4"/>
      <c r="K250" s="4">
        <v>2885013.5652173902</v>
      </c>
      <c r="L250" s="4">
        <v>2738035.2923076898</v>
      </c>
      <c r="M250" s="4">
        <v>2815496.4541832702</v>
      </c>
      <c r="N250" s="3" t="s">
        <v>162</v>
      </c>
      <c r="O250" s="3" t="s">
        <v>26</v>
      </c>
      <c r="P250" s="3" t="s">
        <v>911</v>
      </c>
      <c r="Q250" s="4">
        <v>40082.064272800002</v>
      </c>
      <c r="R250" s="3" t="s">
        <v>27</v>
      </c>
      <c r="S250" s="3"/>
      <c r="T250" s="3" t="s">
        <v>912</v>
      </c>
      <c r="U250" s="6"/>
    </row>
    <row r="251" spans="1:21" x14ac:dyDescent="0.2">
      <c r="A251" s="3" t="s">
        <v>2684</v>
      </c>
      <c r="B251" s="3" t="s">
        <v>2685</v>
      </c>
      <c r="C251" s="4">
        <v>6.6780301639999999</v>
      </c>
      <c r="D251" s="5">
        <v>6.6780302098825794E-2</v>
      </c>
      <c r="E251" s="4">
        <v>7.6670840000000004E-2</v>
      </c>
      <c r="F251" s="4">
        <v>87.1</v>
      </c>
      <c r="G251" s="4">
        <v>87.1</v>
      </c>
      <c r="H251" s="3" t="s">
        <v>2686</v>
      </c>
      <c r="I251" s="3" t="s">
        <v>2687</v>
      </c>
      <c r="J251" s="4"/>
      <c r="K251" s="4">
        <v>4095839.2173913</v>
      </c>
      <c r="L251" s="4">
        <v>5040700.0769230798</v>
      </c>
      <c r="M251" s="4">
        <v>5475371.4701195201</v>
      </c>
      <c r="N251" s="3" t="s">
        <v>64</v>
      </c>
      <c r="O251" s="3" t="s">
        <v>26</v>
      </c>
      <c r="P251" s="3" t="s">
        <v>2687</v>
      </c>
      <c r="Q251" s="4">
        <v>39369.199999999997</v>
      </c>
      <c r="R251" s="3" t="s">
        <v>27</v>
      </c>
      <c r="S251" s="3"/>
      <c r="T251" s="3" t="s">
        <v>2688</v>
      </c>
      <c r="U251" s="6"/>
    </row>
    <row r="252" spans="1:21" x14ac:dyDescent="0.2">
      <c r="A252" s="3" t="s">
        <v>674</v>
      </c>
      <c r="B252" s="3" t="s">
        <v>675</v>
      </c>
      <c r="C252" s="4">
        <v>6.6661283999999998</v>
      </c>
      <c r="D252" s="5">
        <v>6.6661284458008105E-2</v>
      </c>
      <c r="E252" s="4">
        <v>5.9055000000000003E-2</v>
      </c>
      <c r="F252" s="4">
        <v>112.88</v>
      </c>
      <c r="G252" s="4">
        <v>112.88</v>
      </c>
      <c r="H252" s="3" t="s">
        <v>676</v>
      </c>
      <c r="I252" s="3" t="s">
        <v>677</v>
      </c>
      <c r="J252" s="4"/>
      <c r="K252" s="4">
        <v>1515158.3043478299</v>
      </c>
      <c r="L252" s="4">
        <v>1597741.58461538</v>
      </c>
      <c r="M252" s="4">
        <v>1707758.53386454</v>
      </c>
      <c r="N252" s="3" t="s">
        <v>97</v>
      </c>
      <c r="O252" s="3" t="s">
        <v>26</v>
      </c>
      <c r="P252" s="3" t="s">
        <v>677</v>
      </c>
      <c r="Q252" s="4">
        <v>39508</v>
      </c>
      <c r="R252" s="3" t="s">
        <v>27</v>
      </c>
      <c r="S252" s="3"/>
      <c r="T252" s="3" t="s">
        <v>678</v>
      </c>
      <c r="U252" s="6"/>
    </row>
    <row r="253" spans="1:21" x14ac:dyDescent="0.2">
      <c r="A253" s="3" t="s">
        <v>429</v>
      </c>
      <c r="B253" s="3" t="s">
        <v>430</v>
      </c>
      <c r="C253" s="4">
        <v>6.6609499950000002</v>
      </c>
      <c r="D253" s="5">
        <v>6.6609500407652303E-2</v>
      </c>
      <c r="E253" s="4">
        <v>3.6102710000000003E-2</v>
      </c>
      <c r="F253" s="4">
        <v>184.5</v>
      </c>
      <c r="G253" s="4">
        <v>184.5</v>
      </c>
      <c r="H253" s="3" t="s">
        <v>431</v>
      </c>
      <c r="I253" s="3" t="s">
        <v>432</v>
      </c>
      <c r="J253" s="4"/>
      <c r="K253" s="4">
        <v>1465167.9130434799</v>
      </c>
      <c r="L253" s="4">
        <v>1543901.78461538</v>
      </c>
      <c r="M253" s="4">
        <v>1733717.3426294799</v>
      </c>
      <c r="N253" s="3" t="s">
        <v>242</v>
      </c>
      <c r="O253" s="3" t="s">
        <v>26</v>
      </c>
      <c r="P253" s="3" t="s">
        <v>432</v>
      </c>
      <c r="Q253" s="4">
        <v>39604.505058000002</v>
      </c>
      <c r="R253" s="3" t="s">
        <v>27</v>
      </c>
      <c r="S253" s="3"/>
      <c r="T253" s="3" t="s">
        <v>433</v>
      </c>
      <c r="U253" s="6"/>
    </row>
    <row r="254" spans="1:21" x14ac:dyDescent="0.2">
      <c r="A254" s="3" t="s">
        <v>379</v>
      </c>
      <c r="B254" s="3" t="s">
        <v>380</v>
      </c>
      <c r="C254" s="4">
        <v>6.6550134104999996</v>
      </c>
      <c r="D254" s="5">
        <v>6.6550134562244401E-2</v>
      </c>
      <c r="E254" s="4">
        <v>4.3797389999999999E-2</v>
      </c>
      <c r="F254" s="4">
        <v>151.94999999999999</v>
      </c>
      <c r="G254" s="4">
        <v>151.94999999999999</v>
      </c>
      <c r="H254" s="3" t="s">
        <v>381</v>
      </c>
      <c r="I254" s="3" t="s">
        <v>382</v>
      </c>
      <c r="J254" s="4"/>
      <c r="K254" s="4">
        <v>19693572.826087002</v>
      </c>
      <c r="L254" s="4">
        <v>16298783.2307692</v>
      </c>
      <c r="M254" s="4">
        <v>15222182.243027899</v>
      </c>
      <c r="N254" s="3" t="s">
        <v>64</v>
      </c>
      <c r="O254" s="3" t="s">
        <v>26</v>
      </c>
      <c r="P254" s="3" t="s">
        <v>382</v>
      </c>
      <c r="Q254" s="4">
        <v>43764.211260750002</v>
      </c>
      <c r="R254" s="3" t="s">
        <v>27</v>
      </c>
      <c r="S254" s="3"/>
      <c r="T254" s="3" t="s">
        <v>383</v>
      </c>
      <c r="U254" s="6"/>
    </row>
    <row r="255" spans="1:21" x14ac:dyDescent="0.2">
      <c r="A255" s="3" t="s">
        <v>191</v>
      </c>
      <c r="B255" s="3" t="s">
        <v>192</v>
      </c>
      <c r="C255" s="4">
        <v>6.5990482536000004</v>
      </c>
      <c r="D255" s="5">
        <v>6.5990482989399205E-2</v>
      </c>
      <c r="E255" s="4">
        <v>0.10561856999999999</v>
      </c>
      <c r="F255" s="4">
        <v>62.48</v>
      </c>
      <c r="G255" s="4">
        <v>62.48</v>
      </c>
      <c r="H255" s="3" t="s">
        <v>193</v>
      </c>
      <c r="I255" s="3" t="s">
        <v>194</v>
      </c>
      <c r="J255" s="4"/>
      <c r="K255" s="4">
        <v>6603112.6086956495</v>
      </c>
      <c r="L255" s="4">
        <v>6354838</v>
      </c>
      <c r="M255" s="4">
        <v>6985628.6693227096</v>
      </c>
      <c r="N255" s="3" t="s">
        <v>195</v>
      </c>
      <c r="O255" s="3" t="s">
        <v>26</v>
      </c>
      <c r="P255" s="3" t="s">
        <v>194</v>
      </c>
      <c r="Q255" s="4">
        <v>39540.4155168</v>
      </c>
      <c r="R255" s="3" t="s">
        <v>27</v>
      </c>
      <c r="S255" s="3"/>
      <c r="T255" s="3" t="s">
        <v>196</v>
      </c>
      <c r="U255" s="6"/>
    </row>
    <row r="256" spans="1:21" x14ac:dyDescent="0.2">
      <c r="A256" s="3" t="s">
        <v>1028</v>
      </c>
      <c r="B256" s="3" t="s">
        <v>1029</v>
      </c>
      <c r="C256" s="4">
        <v>6.5003208920000004</v>
      </c>
      <c r="D256" s="5">
        <v>6.5003209366615994E-2</v>
      </c>
      <c r="E256" s="4">
        <v>4.7172140000000001E-2</v>
      </c>
      <c r="F256" s="4">
        <v>137.80000000000001</v>
      </c>
      <c r="G256" s="4">
        <v>137.80000000000001</v>
      </c>
      <c r="H256" s="3" t="s">
        <v>1030</v>
      </c>
      <c r="I256" s="3" t="s">
        <v>1031</v>
      </c>
      <c r="J256" s="4"/>
      <c r="K256" s="4">
        <v>1517475.95652174</v>
      </c>
      <c r="L256" s="4">
        <v>1487696.7692307699</v>
      </c>
      <c r="M256" s="4">
        <v>1582167.8007968101</v>
      </c>
      <c r="N256" s="3" t="s">
        <v>103</v>
      </c>
      <c r="O256" s="3" t="s">
        <v>26</v>
      </c>
      <c r="P256" s="3" t="s">
        <v>1031</v>
      </c>
      <c r="Q256" s="4">
        <v>38432.460237599997</v>
      </c>
      <c r="R256" s="3" t="s">
        <v>27</v>
      </c>
      <c r="S256" s="3"/>
      <c r="T256" s="3" t="s">
        <v>1032</v>
      </c>
      <c r="U256" s="6"/>
    </row>
    <row r="257" spans="1:21" x14ac:dyDescent="0.2">
      <c r="A257" s="3" t="s">
        <v>2024</v>
      </c>
      <c r="B257" s="3" t="s">
        <v>2025</v>
      </c>
      <c r="C257" s="4">
        <v>6.4927320012000003</v>
      </c>
      <c r="D257" s="5">
        <v>6.4927320458094601E-2</v>
      </c>
      <c r="E257" s="4">
        <v>7.305876E-2</v>
      </c>
      <c r="F257" s="4">
        <v>88.87</v>
      </c>
      <c r="G257" s="4">
        <v>88.87</v>
      </c>
      <c r="H257" s="3" t="s">
        <v>2026</v>
      </c>
      <c r="I257" s="3" t="s">
        <v>2027</v>
      </c>
      <c r="J257" s="4"/>
      <c r="K257" s="4">
        <v>2660246.5652173902</v>
      </c>
      <c r="L257" s="4">
        <v>2869081.8461538502</v>
      </c>
      <c r="M257" s="4">
        <v>3196463.7689243001</v>
      </c>
      <c r="N257" s="3" t="s">
        <v>33</v>
      </c>
      <c r="O257" s="3" t="s">
        <v>26</v>
      </c>
      <c r="P257" s="3" t="s">
        <v>2027</v>
      </c>
      <c r="Q257" s="4">
        <v>38701.019618699996</v>
      </c>
      <c r="R257" s="3" t="s">
        <v>27</v>
      </c>
      <c r="S257" s="3"/>
      <c r="T257" s="3" t="s">
        <v>2028</v>
      </c>
      <c r="U257" s="6"/>
    </row>
    <row r="258" spans="1:21" x14ac:dyDescent="0.2">
      <c r="A258" s="3" t="s">
        <v>1340</v>
      </c>
      <c r="B258" s="3" t="s">
        <v>1341</v>
      </c>
      <c r="C258" s="4">
        <v>6.4834427558999996</v>
      </c>
      <c r="D258" s="5">
        <v>6.4834428004456296E-2</v>
      </c>
      <c r="E258" s="4">
        <v>4.5014529999999997E-2</v>
      </c>
      <c r="F258" s="4">
        <v>144.03</v>
      </c>
      <c r="G258" s="4">
        <v>144.03</v>
      </c>
      <c r="H258" s="3" t="s">
        <v>1342</v>
      </c>
      <c r="I258" s="3" t="s">
        <v>1343</v>
      </c>
      <c r="J258" s="4"/>
      <c r="K258" s="4">
        <v>2795180.5652173902</v>
      </c>
      <c r="L258" s="4">
        <v>3051789.2461538501</v>
      </c>
      <c r="M258" s="4">
        <v>3577988.1314741001</v>
      </c>
      <c r="N258" s="3" t="s">
        <v>25</v>
      </c>
      <c r="O258" s="3" t="s">
        <v>26</v>
      </c>
      <c r="P258" s="3" t="s">
        <v>1343</v>
      </c>
      <c r="Q258" s="4">
        <v>41927.066458139998</v>
      </c>
      <c r="R258" s="3" t="s">
        <v>27</v>
      </c>
      <c r="S258" s="3"/>
      <c r="T258" s="3" t="s">
        <v>1344</v>
      </c>
      <c r="U258" s="6"/>
    </row>
    <row r="259" spans="1:21" x14ac:dyDescent="0.2">
      <c r="A259" s="3" t="s">
        <v>389</v>
      </c>
      <c r="B259" s="3" t="s">
        <v>390</v>
      </c>
      <c r="C259" s="4">
        <v>6.4718742780999996</v>
      </c>
      <c r="D259" s="5">
        <v>6.4718743225661499E-2</v>
      </c>
      <c r="E259" s="4">
        <v>4.756283E-2</v>
      </c>
      <c r="F259" s="4">
        <v>136.07</v>
      </c>
      <c r="G259" s="4">
        <v>136.07</v>
      </c>
      <c r="H259" s="3" t="s">
        <v>391</v>
      </c>
      <c r="I259" s="3" t="s">
        <v>392</v>
      </c>
      <c r="J259" s="4"/>
      <c r="K259" s="4">
        <v>1995081</v>
      </c>
      <c r="L259" s="4">
        <v>1907004.78461538</v>
      </c>
      <c r="M259" s="4">
        <v>1919245.5418326701</v>
      </c>
      <c r="N259" s="3" t="s">
        <v>184</v>
      </c>
      <c r="O259" s="3" t="s">
        <v>26</v>
      </c>
      <c r="P259" s="3" t="s">
        <v>392</v>
      </c>
      <c r="Q259" s="4">
        <v>38575.691376969997</v>
      </c>
      <c r="R259" s="3" t="s">
        <v>27</v>
      </c>
      <c r="S259" s="3"/>
      <c r="T259" s="3" t="s">
        <v>393</v>
      </c>
      <c r="U259" s="6"/>
    </row>
    <row r="260" spans="1:21" x14ac:dyDescent="0.2">
      <c r="A260" s="3" t="s">
        <v>1810</v>
      </c>
      <c r="B260" s="3" t="s">
        <v>1811</v>
      </c>
      <c r="C260" s="4">
        <v>6.4288915608000003</v>
      </c>
      <c r="D260" s="5">
        <v>6.4288916049708295E-2</v>
      </c>
      <c r="E260" s="4">
        <v>2.8520879999999998E-2</v>
      </c>
      <c r="F260" s="4">
        <v>225.41</v>
      </c>
      <c r="G260" s="4">
        <v>225.41</v>
      </c>
      <c r="H260" s="3" t="s">
        <v>1812</v>
      </c>
      <c r="I260" s="3" t="s">
        <v>1813</v>
      </c>
      <c r="J260" s="4"/>
      <c r="K260" s="4">
        <v>1288450.3478260899</v>
      </c>
      <c r="L260" s="4">
        <v>1521590.3230769199</v>
      </c>
      <c r="M260" s="4">
        <v>1764583.6015936299</v>
      </c>
      <c r="N260" s="3" t="s">
        <v>121</v>
      </c>
      <c r="O260" s="3" t="s">
        <v>26</v>
      </c>
      <c r="P260" s="3" t="s">
        <v>1813</v>
      </c>
      <c r="Q260" s="4">
        <v>38387.322999999997</v>
      </c>
      <c r="R260" s="3" t="s">
        <v>27</v>
      </c>
      <c r="S260" s="3"/>
      <c r="T260" s="3" t="s">
        <v>1814</v>
      </c>
      <c r="U260" s="6"/>
    </row>
    <row r="261" spans="1:21" x14ac:dyDescent="0.2">
      <c r="A261" s="3" t="s">
        <v>601</v>
      </c>
      <c r="B261" s="3" t="s">
        <v>602</v>
      </c>
      <c r="C261" s="4">
        <v>6.3223148690000004</v>
      </c>
      <c r="D261" s="5">
        <v>6.32231491243858E-2</v>
      </c>
      <c r="E261" s="4">
        <v>2.2166450000000001E-2</v>
      </c>
      <c r="F261" s="4">
        <v>285.22000000000003</v>
      </c>
      <c r="G261" s="4">
        <v>285.22000000000003</v>
      </c>
      <c r="H261" s="3" t="s">
        <v>603</v>
      </c>
      <c r="I261" s="3" t="s">
        <v>604</v>
      </c>
      <c r="J261" s="4"/>
      <c r="K261" s="4">
        <v>870385.86956521706</v>
      </c>
      <c r="L261" s="4">
        <v>971492.09230769204</v>
      </c>
      <c r="M261" s="4">
        <v>996286.50597609603</v>
      </c>
      <c r="N261" s="3" t="s">
        <v>25</v>
      </c>
      <c r="O261" s="3" t="s">
        <v>26</v>
      </c>
      <c r="P261" s="3" t="s">
        <v>604</v>
      </c>
      <c r="Q261" s="4">
        <v>37686.376724100002</v>
      </c>
      <c r="R261" s="3" t="s">
        <v>27</v>
      </c>
      <c r="S261" s="3"/>
      <c r="T261" s="3" t="s">
        <v>605</v>
      </c>
      <c r="U261" s="6"/>
    </row>
    <row r="262" spans="1:21" x14ac:dyDescent="0.2">
      <c r="A262" s="3" t="s">
        <v>1018</v>
      </c>
      <c r="B262" s="3" t="s">
        <v>1019</v>
      </c>
      <c r="C262" s="4">
        <v>6.2997812297999998</v>
      </c>
      <c r="D262" s="5">
        <v>6.2997812730837599E-2</v>
      </c>
      <c r="E262" s="4">
        <v>1.011753E-2</v>
      </c>
      <c r="F262" s="4">
        <v>622.66</v>
      </c>
      <c r="G262" s="4">
        <v>622.66</v>
      </c>
      <c r="H262" s="3" t="s">
        <v>1020</v>
      </c>
      <c r="I262" s="3" t="s">
        <v>1021</v>
      </c>
      <c r="J262" s="4"/>
      <c r="K262" s="4">
        <v>376928.73913043499</v>
      </c>
      <c r="L262" s="4">
        <v>384090.69230769202</v>
      </c>
      <c r="M262" s="4">
        <v>442880.33466135501</v>
      </c>
      <c r="N262" s="3" t="s">
        <v>25</v>
      </c>
      <c r="O262" s="3" t="s">
        <v>26</v>
      </c>
      <c r="P262" s="3" t="s">
        <v>1021</v>
      </c>
      <c r="Q262" s="4">
        <v>37550.84566038</v>
      </c>
      <c r="R262" s="3" t="s">
        <v>27</v>
      </c>
      <c r="S262" s="3"/>
      <c r="T262" s="3" t="s">
        <v>1022</v>
      </c>
      <c r="U262" s="6"/>
    </row>
    <row r="263" spans="1:21" x14ac:dyDescent="0.2">
      <c r="A263" s="3" t="s">
        <v>832</v>
      </c>
      <c r="B263" s="3" t="s">
        <v>833</v>
      </c>
      <c r="C263" s="4">
        <v>6.2825154671999996</v>
      </c>
      <c r="D263" s="5">
        <v>6.2825155103651303E-2</v>
      </c>
      <c r="E263" s="4">
        <v>7.6597360000000003E-2</v>
      </c>
      <c r="F263" s="4">
        <v>82.02</v>
      </c>
      <c r="G263" s="4">
        <v>82.02</v>
      </c>
      <c r="H263" s="3" t="s">
        <v>834</v>
      </c>
      <c r="I263" s="3" t="s">
        <v>835</v>
      </c>
      <c r="J263" s="4"/>
      <c r="K263" s="4">
        <v>2791033.7826087</v>
      </c>
      <c r="L263" s="4">
        <v>3435171.3384615402</v>
      </c>
      <c r="M263" s="4">
        <v>3802526.9561752998</v>
      </c>
      <c r="N263" s="3" t="s">
        <v>121</v>
      </c>
      <c r="O263" s="3" t="s">
        <v>26</v>
      </c>
      <c r="P263" s="3" t="s">
        <v>835</v>
      </c>
      <c r="Q263" s="4">
        <v>37361.880975840002</v>
      </c>
      <c r="R263" s="3" t="s">
        <v>27</v>
      </c>
      <c r="S263" s="3"/>
      <c r="T263" s="3" t="s">
        <v>836</v>
      </c>
      <c r="U263" s="6"/>
    </row>
    <row r="264" spans="1:21" x14ac:dyDescent="0.2">
      <c r="A264" s="3" t="s">
        <v>2554</v>
      </c>
      <c r="B264" s="3" t="s">
        <v>2555</v>
      </c>
      <c r="C264" s="4">
        <v>6.2812241943</v>
      </c>
      <c r="D264" s="5">
        <v>6.2812242374562594E-2</v>
      </c>
      <c r="E264" s="4">
        <v>3.8509130000000003E-2</v>
      </c>
      <c r="F264" s="4">
        <v>163.11000000000001</v>
      </c>
      <c r="G264" s="4">
        <v>163.11000000000001</v>
      </c>
      <c r="H264" s="3" t="s">
        <v>2556</v>
      </c>
      <c r="I264" s="3" t="s">
        <v>2557</v>
      </c>
      <c r="J264" s="4"/>
      <c r="K264" s="4">
        <v>1479945</v>
      </c>
      <c r="L264" s="4">
        <v>1491187.36923077</v>
      </c>
      <c r="M264" s="4">
        <v>2121403.3227091599</v>
      </c>
      <c r="N264" s="3" t="s">
        <v>367</v>
      </c>
      <c r="O264" s="3" t="s">
        <v>26</v>
      </c>
      <c r="P264" s="3" t="s">
        <v>2557</v>
      </c>
      <c r="Q264" s="4">
        <v>37329.135869489997</v>
      </c>
      <c r="R264" s="3" t="s">
        <v>27</v>
      </c>
      <c r="S264" s="3"/>
      <c r="T264" s="3" t="s">
        <v>2558</v>
      </c>
      <c r="U264" s="6"/>
    </row>
    <row r="265" spans="1:21" x14ac:dyDescent="0.2">
      <c r="A265" s="3" t="s">
        <v>404</v>
      </c>
      <c r="B265" s="3" t="s">
        <v>405</v>
      </c>
      <c r="C265" s="4">
        <v>6.1718621728</v>
      </c>
      <c r="D265" s="5">
        <v>6.1718622152048597E-2</v>
      </c>
      <c r="E265" s="4">
        <v>3.5462319999999999E-2</v>
      </c>
      <c r="F265" s="4">
        <v>174.04</v>
      </c>
      <c r="G265" s="4">
        <v>174.04</v>
      </c>
      <c r="H265" s="3" t="s">
        <v>406</v>
      </c>
      <c r="I265" s="3" t="s">
        <v>407</v>
      </c>
      <c r="J265" s="4"/>
      <c r="K265" s="4">
        <v>3491205.5217391299</v>
      </c>
      <c r="L265" s="4">
        <v>2826770.1076923101</v>
      </c>
      <c r="M265" s="4">
        <v>2754992.7529880502</v>
      </c>
      <c r="N265" s="3" t="s">
        <v>39</v>
      </c>
      <c r="O265" s="3" t="s">
        <v>26</v>
      </c>
      <c r="P265" s="3" t="s">
        <v>407</v>
      </c>
      <c r="Q265" s="4">
        <v>37118.114544759999</v>
      </c>
      <c r="R265" s="3" t="s">
        <v>27</v>
      </c>
      <c r="S265" s="3"/>
      <c r="T265" s="3" t="s">
        <v>408</v>
      </c>
      <c r="U265" s="6"/>
    </row>
    <row r="266" spans="1:21" x14ac:dyDescent="0.2">
      <c r="A266" s="3" t="s">
        <v>1663</v>
      </c>
      <c r="B266" s="3" t="s">
        <v>1664</v>
      </c>
      <c r="C266" s="4">
        <v>6.1402993253</v>
      </c>
      <c r="D266" s="5">
        <v>6.1402993674880099E-2</v>
      </c>
      <c r="E266" s="4">
        <v>4.7595529999999997E-2</v>
      </c>
      <c r="F266" s="4">
        <v>129.01</v>
      </c>
      <c r="G266" s="4">
        <v>129.01</v>
      </c>
      <c r="H266" s="3" t="s">
        <v>1665</v>
      </c>
      <c r="I266" s="3" t="s">
        <v>1666</v>
      </c>
      <c r="J266" s="4"/>
      <c r="K266" s="4">
        <v>2000448.04347826</v>
      </c>
      <c r="L266" s="4">
        <v>1982649.9846153799</v>
      </c>
      <c r="M266" s="4">
        <v>2008876.76494024</v>
      </c>
      <c r="N266" s="3" t="s">
        <v>58</v>
      </c>
      <c r="O266" s="3" t="s">
        <v>26</v>
      </c>
      <c r="P266" s="3" t="s">
        <v>1666</v>
      </c>
      <c r="Q266" s="4">
        <v>36034.097368360002</v>
      </c>
      <c r="R266" s="3" t="s">
        <v>27</v>
      </c>
      <c r="S266" s="3"/>
      <c r="T266" s="3" t="s">
        <v>1667</v>
      </c>
      <c r="U266" s="6"/>
    </row>
    <row r="267" spans="1:21" x14ac:dyDescent="0.2">
      <c r="A267" s="3" t="s">
        <v>1350</v>
      </c>
      <c r="B267" s="3" t="s">
        <v>1351</v>
      </c>
      <c r="C267" s="4">
        <v>6.1258072751999997</v>
      </c>
      <c r="D267" s="5">
        <v>6.1258073172884397E-2</v>
      </c>
      <c r="E267" s="4">
        <v>9.1198559999999998E-2</v>
      </c>
      <c r="F267" s="4">
        <v>67.17</v>
      </c>
      <c r="G267" s="4">
        <v>67.17</v>
      </c>
      <c r="H267" s="3" t="s">
        <v>1352</v>
      </c>
      <c r="I267" s="3" t="s">
        <v>1353</v>
      </c>
      <c r="J267" s="4"/>
      <c r="K267" s="4">
        <v>10793934.652173899</v>
      </c>
      <c r="L267" s="4">
        <v>10990685.969230801</v>
      </c>
      <c r="M267" s="4">
        <v>6142458.4621513896</v>
      </c>
      <c r="N267" s="3" t="s">
        <v>184</v>
      </c>
      <c r="O267" s="3" t="s">
        <v>26</v>
      </c>
      <c r="P267" s="3" t="s">
        <v>1353</v>
      </c>
      <c r="Q267" s="4">
        <v>36127.511249789997</v>
      </c>
      <c r="R267" s="3" t="s">
        <v>27</v>
      </c>
      <c r="S267" s="3"/>
      <c r="T267" s="3" t="s">
        <v>1354</v>
      </c>
      <c r="U267" s="6"/>
    </row>
    <row r="268" spans="1:21" x14ac:dyDescent="0.2">
      <c r="A268" s="3" t="s">
        <v>2649</v>
      </c>
      <c r="B268" s="3" t="s">
        <v>2650</v>
      </c>
      <c r="C268" s="4">
        <v>6.1219146254999997</v>
      </c>
      <c r="D268" s="5">
        <v>6.1219146675616898E-2</v>
      </c>
      <c r="E268" s="4">
        <v>2.8680790000000001E-2</v>
      </c>
      <c r="F268" s="4">
        <v>213.45</v>
      </c>
      <c r="G268" s="4">
        <v>213.45</v>
      </c>
      <c r="H268" s="3" t="s">
        <v>2651</v>
      </c>
      <c r="I268" s="3" t="s">
        <v>2652</v>
      </c>
      <c r="J268" s="4"/>
      <c r="K268" s="4">
        <v>767407.13043478294</v>
      </c>
      <c r="L268" s="4">
        <v>872939.64615384606</v>
      </c>
      <c r="M268" s="4">
        <v>1025928.2908366499</v>
      </c>
      <c r="N268" s="3" t="s">
        <v>132</v>
      </c>
      <c r="O268" s="3" t="s">
        <v>26</v>
      </c>
      <c r="P268" s="3" t="s">
        <v>2652</v>
      </c>
      <c r="Q268" s="4">
        <v>36490.811351700002</v>
      </c>
      <c r="R268" s="3" t="s">
        <v>27</v>
      </c>
      <c r="S268" s="3"/>
      <c r="T268" s="3" t="s">
        <v>2653</v>
      </c>
      <c r="U268" s="6"/>
    </row>
    <row r="269" spans="1:21" x14ac:dyDescent="0.2">
      <c r="A269" s="3" t="s">
        <v>1658</v>
      </c>
      <c r="B269" s="3" t="s">
        <v>1659</v>
      </c>
      <c r="C269" s="4">
        <v>6.0960249828000004</v>
      </c>
      <c r="D269" s="5">
        <v>6.0960250246838099E-2</v>
      </c>
      <c r="E269" s="4">
        <v>5.4341460000000001E-2</v>
      </c>
      <c r="F269" s="4">
        <v>112.18</v>
      </c>
      <c r="G269" s="4">
        <v>112.18</v>
      </c>
      <c r="H269" s="3" t="s">
        <v>1660</v>
      </c>
      <c r="I269" s="3" t="s">
        <v>1661</v>
      </c>
      <c r="J269" s="4"/>
      <c r="K269" s="4">
        <v>3591036.0869565201</v>
      </c>
      <c r="L269" s="4">
        <v>3222070.2615384599</v>
      </c>
      <c r="M269" s="4">
        <v>2490482.0916334698</v>
      </c>
      <c r="N269" s="3" t="s">
        <v>184</v>
      </c>
      <c r="O269" s="3" t="s">
        <v>26</v>
      </c>
      <c r="P269" s="3" t="s">
        <v>1661</v>
      </c>
      <c r="Q269" s="4">
        <v>40268.968541000002</v>
      </c>
      <c r="R269" s="3" t="s">
        <v>27</v>
      </c>
      <c r="S269" s="3"/>
      <c r="T269" s="3" t="s">
        <v>1662</v>
      </c>
      <c r="U269" s="6"/>
    </row>
    <row r="270" spans="1:21" x14ac:dyDescent="0.2">
      <c r="A270" s="3" t="s">
        <v>424</v>
      </c>
      <c r="B270" s="3" t="s">
        <v>425</v>
      </c>
      <c r="C270" s="4">
        <v>6.0644254929999999</v>
      </c>
      <c r="D270" s="5">
        <v>6.0644255346667002E-2</v>
      </c>
      <c r="E270" s="4">
        <v>0.21650929999999999</v>
      </c>
      <c r="F270" s="4">
        <v>28.01</v>
      </c>
      <c r="G270" s="4">
        <v>28.01</v>
      </c>
      <c r="H270" s="3" t="s">
        <v>426</v>
      </c>
      <c r="I270" s="3" t="s">
        <v>427</v>
      </c>
      <c r="J270" s="4"/>
      <c r="K270" s="4">
        <v>13784456.521739099</v>
      </c>
      <c r="L270" s="4">
        <v>16713701.153846201</v>
      </c>
      <c r="M270" s="4">
        <v>14486151.513944199</v>
      </c>
      <c r="N270" s="3" t="s">
        <v>231</v>
      </c>
      <c r="O270" s="3" t="s">
        <v>26</v>
      </c>
      <c r="P270" s="3" t="s">
        <v>427</v>
      </c>
      <c r="Q270" s="4">
        <v>38053.913331249998</v>
      </c>
      <c r="R270" s="3" t="s">
        <v>27</v>
      </c>
      <c r="S270" s="3"/>
      <c r="T270" s="3" t="s">
        <v>428</v>
      </c>
      <c r="U270" s="6"/>
    </row>
    <row r="271" spans="1:21" x14ac:dyDescent="0.2">
      <c r="A271" s="3" t="s">
        <v>331</v>
      </c>
      <c r="B271" s="3" t="s">
        <v>332</v>
      </c>
      <c r="C271" s="4">
        <v>6.0384329685000004</v>
      </c>
      <c r="D271" s="5">
        <v>6.03843300998812E-2</v>
      </c>
      <c r="E271" s="4">
        <v>0.15423839</v>
      </c>
      <c r="F271" s="4">
        <v>39.15</v>
      </c>
      <c r="G271" s="4">
        <v>39.15</v>
      </c>
      <c r="H271" s="3" t="s">
        <v>333</v>
      </c>
      <c r="I271" s="3" t="s">
        <v>334</v>
      </c>
      <c r="J271" s="4"/>
      <c r="K271" s="4">
        <v>7953838.2173913</v>
      </c>
      <c r="L271" s="4">
        <v>7950418.1846153801</v>
      </c>
      <c r="M271" s="4">
        <v>6501930.8127490003</v>
      </c>
      <c r="N271" s="3" t="s">
        <v>115</v>
      </c>
      <c r="O271" s="3" t="s">
        <v>26</v>
      </c>
      <c r="P271" s="3" t="s">
        <v>334</v>
      </c>
      <c r="Q271" s="4">
        <v>37897.892328599999</v>
      </c>
      <c r="R271" s="3" t="s">
        <v>27</v>
      </c>
      <c r="S271" s="3"/>
      <c r="T271" s="3" t="s">
        <v>335</v>
      </c>
      <c r="U271" s="6"/>
    </row>
    <row r="272" spans="1:21" x14ac:dyDescent="0.2">
      <c r="A272" s="3" t="s">
        <v>2059</v>
      </c>
      <c r="B272" s="3" t="s">
        <v>2060</v>
      </c>
      <c r="C272" s="4">
        <v>6.0286743551999997</v>
      </c>
      <c r="D272" s="5">
        <v>6.0286743966210699E-2</v>
      </c>
      <c r="E272" s="4">
        <v>2.8035129999999998E-2</v>
      </c>
      <c r="F272" s="4">
        <v>215.04</v>
      </c>
      <c r="G272" s="4">
        <v>215.04</v>
      </c>
      <c r="H272" s="3" t="s">
        <v>2061</v>
      </c>
      <c r="I272" s="3" t="s">
        <v>2062</v>
      </c>
      <c r="J272" s="4"/>
      <c r="K272" s="4">
        <v>1954534.04347826</v>
      </c>
      <c r="L272" s="4">
        <v>2706886.7538461499</v>
      </c>
      <c r="M272" s="4">
        <v>2335636.76494024</v>
      </c>
      <c r="N272" s="3" t="s">
        <v>693</v>
      </c>
      <c r="O272" s="3" t="s">
        <v>26</v>
      </c>
      <c r="P272" s="3" t="s">
        <v>2062</v>
      </c>
      <c r="Q272" s="4">
        <v>37680.183152639998</v>
      </c>
      <c r="R272" s="3" t="s">
        <v>27</v>
      </c>
      <c r="S272" s="3"/>
      <c r="T272" s="3" t="s">
        <v>2063</v>
      </c>
      <c r="U272" s="6"/>
    </row>
    <row r="273" spans="1:21" x14ac:dyDescent="0.2">
      <c r="A273" s="3" t="s">
        <v>2519</v>
      </c>
      <c r="B273" s="3" t="s">
        <v>2520</v>
      </c>
      <c r="C273" s="4">
        <v>6.0095045868000003</v>
      </c>
      <c r="D273" s="5">
        <v>6.0095046280893599E-2</v>
      </c>
      <c r="E273" s="4">
        <v>6.0506490000000003E-2</v>
      </c>
      <c r="F273" s="4">
        <v>99.32</v>
      </c>
      <c r="G273" s="4">
        <v>99.32</v>
      </c>
      <c r="H273" s="3" t="s">
        <v>2521</v>
      </c>
      <c r="I273" s="3" t="s">
        <v>2522</v>
      </c>
      <c r="J273" s="4"/>
      <c r="K273" s="4">
        <v>1912274.7826087</v>
      </c>
      <c r="L273" s="4">
        <v>2029444.3076923101</v>
      </c>
      <c r="M273" s="4">
        <v>2517014.9243027898</v>
      </c>
      <c r="N273" s="3" t="s">
        <v>162</v>
      </c>
      <c r="O273" s="3" t="s">
        <v>26</v>
      </c>
      <c r="P273" s="3" t="s">
        <v>2522</v>
      </c>
      <c r="Q273" s="4">
        <v>35848.124586559999</v>
      </c>
      <c r="R273" s="3" t="s">
        <v>27</v>
      </c>
      <c r="S273" s="3"/>
      <c r="T273" s="3" t="s">
        <v>2523</v>
      </c>
      <c r="U273" s="6"/>
    </row>
    <row r="274" spans="1:21" x14ac:dyDescent="0.2">
      <c r="A274" s="3" t="s">
        <v>356</v>
      </c>
      <c r="B274" s="3" t="s">
        <v>357</v>
      </c>
      <c r="C274" s="4">
        <v>6.0060423103999998</v>
      </c>
      <c r="D274" s="5">
        <v>6.0060423516655699E-2</v>
      </c>
      <c r="E274" s="4">
        <v>6.2615119999999996E-2</v>
      </c>
      <c r="F274" s="4">
        <v>95.92</v>
      </c>
      <c r="G274" s="4">
        <v>95.92</v>
      </c>
      <c r="H274" s="3" t="s">
        <v>358</v>
      </c>
      <c r="I274" s="3" t="s">
        <v>359</v>
      </c>
      <c r="J274" s="4"/>
      <c r="K274" s="4">
        <v>2210585.9130434799</v>
      </c>
      <c r="L274" s="4">
        <v>2186392.63076923</v>
      </c>
      <c r="M274" s="4">
        <v>2008655.47410359</v>
      </c>
      <c r="N274" s="3" t="s">
        <v>360</v>
      </c>
      <c r="O274" s="3" t="s">
        <v>361</v>
      </c>
      <c r="P274" s="3" t="s">
        <v>359</v>
      </c>
      <c r="Q274" s="4">
        <v>34783.079972959997</v>
      </c>
      <c r="R274" s="3" t="s">
        <v>27</v>
      </c>
      <c r="S274" s="3"/>
      <c r="T274" s="3" t="s">
        <v>362</v>
      </c>
      <c r="U274" s="6"/>
    </row>
    <row r="275" spans="1:21" x14ac:dyDescent="0.2">
      <c r="A275" s="3" t="s">
        <v>2429</v>
      </c>
      <c r="B275" s="3" t="s">
        <v>2430</v>
      </c>
      <c r="C275" s="4">
        <v>6.0014262272999996</v>
      </c>
      <c r="D275" s="5">
        <v>6.00142626853385E-2</v>
      </c>
      <c r="E275" s="4">
        <v>9.2201969999999994E-2</v>
      </c>
      <c r="F275" s="4">
        <v>65.09</v>
      </c>
      <c r="G275" s="4">
        <v>65.09</v>
      </c>
      <c r="H275" s="3" t="s">
        <v>2431</v>
      </c>
      <c r="I275" s="3" t="s">
        <v>2432</v>
      </c>
      <c r="J275" s="4"/>
      <c r="K275" s="4">
        <v>6493024.7391304299</v>
      </c>
      <c r="L275" s="4">
        <v>7004788.1230769204</v>
      </c>
      <c r="M275" s="4">
        <v>8809648.2828685306</v>
      </c>
      <c r="N275" s="3" t="s">
        <v>58</v>
      </c>
      <c r="O275" s="3" t="s">
        <v>26</v>
      </c>
      <c r="P275" s="3" t="s">
        <v>2432</v>
      </c>
      <c r="Q275" s="4">
        <v>39552.914850000001</v>
      </c>
      <c r="R275" s="3" t="s">
        <v>27</v>
      </c>
      <c r="S275" s="3"/>
      <c r="T275" s="3" t="s">
        <v>2433</v>
      </c>
      <c r="U275" s="6"/>
    </row>
    <row r="276" spans="1:21" x14ac:dyDescent="0.2">
      <c r="A276" s="3" t="s">
        <v>1300</v>
      </c>
      <c r="B276" s="3" t="s">
        <v>1301</v>
      </c>
      <c r="C276" s="4">
        <v>5.9255058843999997</v>
      </c>
      <c r="D276" s="5">
        <v>5.9255059251122302E-2</v>
      </c>
      <c r="E276" s="4">
        <v>0.36873092000000002</v>
      </c>
      <c r="F276" s="4">
        <v>16.07</v>
      </c>
      <c r="G276" s="4">
        <v>16.07</v>
      </c>
      <c r="H276" s="3" t="s">
        <v>1302</v>
      </c>
      <c r="I276" s="3" t="s">
        <v>1303</v>
      </c>
      <c r="J276" s="4"/>
      <c r="K276" s="4">
        <v>19016166.347826101</v>
      </c>
      <c r="L276" s="4">
        <v>22753799.738461498</v>
      </c>
      <c r="M276" s="4">
        <v>23520885.617529899</v>
      </c>
      <c r="N276" s="3" t="s">
        <v>162</v>
      </c>
      <c r="O276" s="3" t="s">
        <v>26</v>
      </c>
      <c r="P276" s="3" t="s">
        <v>1303</v>
      </c>
      <c r="Q276" s="4">
        <v>35320.420529750001</v>
      </c>
      <c r="R276" s="3" t="s">
        <v>27</v>
      </c>
      <c r="S276" s="3"/>
      <c r="T276" s="3" t="s">
        <v>1304</v>
      </c>
      <c r="U276" s="6"/>
    </row>
    <row r="277" spans="1:21" x14ac:dyDescent="0.2">
      <c r="A277" s="3" t="s">
        <v>2254</v>
      </c>
      <c r="B277" s="3" t="s">
        <v>2255</v>
      </c>
      <c r="C277" s="4">
        <v>5.9157698266000001</v>
      </c>
      <c r="D277" s="5">
        <v>5.91576986724534E-2</v>
      </c>
      <c r="E277" s="4">
        <v>8.0279139999999999E-2</v>
      </c>
      <c r="F277" s="4">
        <v>73.69</v>
      </c>
      <c r="G277" s="4">
        <v>73.69</v>
      </c>
      <c r="H277" s="3" t="s">
        <v>2256</v>
      </c>
      <c r="I277" s="3" t="s">
        <v>2257</v>
      </c>
      <c r="J277" s="4"/>
      <c r="K277" s="4">
        <v>2799077.3478260902</v>
      </c>
      <c r="L277" s="4">
        <v>2976783.0461538499</v>
      </c>
      <c r="M277" s="4">
        <v>3186634.7928286898</v>
      </c>
      <c r="N277" s="3" t="s">
        <v>621</v>
      </c>
      <c r="O277" s="3" t="s">
        <v>26</v>
      </c>
      <c r="P277" s="3" t="s">
        <v>2257</v>
      </c>
      <c r="Q277" s="4">
        <v>35287.271216640002</v>
      </c>
      <c r="R277" s="3" t="s">
        <v>27</v>
      </c>
      <c r="S277" s="3"/>
      <c r="T277" s="3" t="s">
        <v>2258</v>
      </c>
      <c r="U277" s="6"/>
    </row>
    <row r="278" spans="1:21" x14ac:dyDescent="0.2">
      <c r="A278" s="3" t="s">
        <v>249</v>
      </c>
      <c r="B278" s="3" t="s">
        <v>250</v>
      </c>
      <c r="C278" s="4">
        <v>5.8999603603999997</v>
      </c>
      <c r="D278" s="5">
        <v>5.8999604009367199E-2</v>
      </c>
      <c r="E278" s="4">
        <v>7.6246579999999994E-2</v>
      </c>
      <c r="F278" s="4">
        <v>77.38</v>
      </c>
      <c r="G278" s="4">
        <v>77.38</v>
      </c>
      <c r="H278" s="3" t="s">
        <v>251</v>
      </c>
      <c r="I278" s="3" t="s">
        <v>252</v>
      </c>
      <c r="J278" s="4"/>
      <c r="K278" s="4">
        <v>3033254</v>
      </c>
      <c r="L278" s="4">
        <v>2903258.3230769201</v>
      </c>
      <c r="M278" s="4">
        <v>3009340.5059761</v>
      </c>
      <c r="N278" s="3" t="s">
        <v>33</v>
      </c>
      <c r="O278" s="3" t="s">
        <v>26</v>
      </c>
      <c r="P278" s="3" t="s">
        <v>252</v>
      </c>
      <c r="Q278" s="4">
        <v>36347.925921119997</v>
      </c>
      <c r="R278" s="3" t="s">
        <v>27</v>
      </c>
      <c r="S278" s="3"/>
      <c r="T278" s="3" t="s">
        <v>253</v>
      </c>
      <c r="U278" s="6"/>
    </row>
    <row r="279" spans="1:21" x14ac:dyDescent="0.2">
      <c r="A279" s="3" t="s">
        <v>1380</v>
      </c>
      <c r="B279" s="3" t="s">
        <v>1381</v>
      </c>
      <c r="C279" s="4">
        <v>5.8975718802000001</v>
      </c>
      <c r="D279" s="5">
        <v>5.8975719207203098E-2</v>
      </c>
      <c r="E279" s="4">
        <v>2.448446E-2</v>
      </c>
      <c r="F279" s="4">
        <v>240.87</v>
      </c>
      <c r="G279" s="4">
        <v>240.87</v>
      </c>
      <c r="H279" s="3" t="s">
        <v>1382</v>
      </c>
      <c r="I279" s="3" t="s">
        <v>1383</v>
      </c>
      <c r="J279" s="4"/>
      <c r="K279" s="4">
        <v>892320.78260869603</v>
      </c>
      <c r="L279" s="4">
        <v>1049626.2</v>
      </c>
      <c r="M279" s="4">
        <v>1005403.69721116</v>
      </c>
      <c r="N279" s="3" t="s">
        <v>121</v>
      </c>
      <c r="O279" s="3" t="s">
        <v>26</v>
      </c>
      <c r="P279" s="3" t="s">
        <v>1383</v>
      </c>
      <c r="Q279" s="4">
        <v>35158.901235780002</v>
      </c>
      <c r="R279" s="3" t="s">
        <v>27</v>
      </c>
      <c r="S279" s="3"/>
      <c r="T279" s="3" t="s">
        <v>1384</v>
      </c>
      <c r="U279" s="6"/>
    </row>
    <row r="280" spans="1:21" x14ac:dyDescent="0.2">
      <c r="A280" s="3" t="s">
        <v>1124</v>
      </c>
      <c r="B280" s="3" t="s">
        <v>1125</v>
      </c>
      <c r="C280" s="4">
        <v>5.8584350369999996</v>
      </c>
      <c r="D280" s="5">
        <v>5.8584350772514102E-2</v>
      </c>
      <c r="E280" s="4">
        <v>2.8832300000000002E-2</v>
      </c>
      <c r="F280" s="4">
        <v>203.19</v>
      </c>
      <c r="G280" s="4">
        <v>203.19</v>
      </c>
      <c r="H280" s="3" t="s">
        <v>1126</v>
      </c>
      <c r="I280" s="3" t="s">
        <v>1127</v>
      </c>
      <c r="J280" s="4"/>
      <c r="K280" s="4">
        <v>1061538.9130434799</v>
      </c>
      <c r="L280" s="4">
        <v>1213042.0923076901</v>
      </c>
      <c r="M280" s="4">
        <v>1047139.18326693</v>
      </c>
      <c r="N280" s="3" t="s">
        <v>184</v>
      </c>
      <c r="O280" s="3" t="s">
        <v>26</v>
      </c>
      <c r="P280" s="3" t="s">
        <v>1127</v>
      </c>
      <c r="Q280" s="4">
        <v>34911.522035130001</v>
      </c>
      <c r="R280" s="3" t="s">
        <v>27</v>
      </c>
      <c r="S280" s="3"/>
      <c r="T280" s="3" t="s">
        <v>1128</v>
      </c>
      <c r="U280" s="6"/>
    </row>
    <row r="281" spans="1:21" x14ac:dyDescent="0.2">
      <c r="A281" s="3" t="s">
        <v>2094</v>
      </c>
      <c r="B281" s="3" t="s">
        <v>2095</v>
      </c>
      <c r="C281" s="4">
        <v>5.8554249642</v>
      </c>
      <c r="D281" s="5">
        <v>5.8554250044307303E-2</v>
      </c>
      <c r="E281" s="4">
        <v>3.6227339999999997E-2</v>
      </c>
      <c r="F281" s="4">
        <v>161.63</v>
      </c>
      <c r="G281" s="4">
        <v>161.63</v>
      </c>
      <c r="H281" s="3" t="s">
        <v>2096</v>
      </c>
      <c r="I281" s="3" t="s">
        <v>2097</v>
      </c>
      <c r="J281" s="4"/>
      <c r="K281" s="4">
        <v>4737351.6086956495</v>
      </c>
      <c r="L281" s="4">
        <v>3042291.1692307699</v>
      </c>
      <c r="M281" s="4">
        <v>1975637.1474103599</v>
      </c>
      <c r="N281" s="3" t="s">
        <v>58</v>
      </c>
      <c r="O281" s="3" t="s">
        <v>26</v>
      </c>
      <c r="P281" s="3" t="s">
        <v>2097</v>
      </c>
      <c r="Q281" s="4">
        <v>52831.854895819997</v>
      </c>
      <c r="R281" s="3" t="s">
        <v>27</v>
      </c>
      <c r="S281" s="3"/>
      <c r="T281" s="3" t="s">
        <v>2098</v>
      </c>
      <c r="U281" s="6"/>
    </row>
    <row r="282" spans="1:21" x14ac:dyDescent="0.2">
      <c r="A282" s="3" t="s">
        <v>1466</v>
      </c>
      <c r="B282" s="3" t="s">
        <v>1467</v>
      </c>
      <c r="C282" s="4">
        <v>5.8316359647000002</v>
      </c>
      <c r="D282" s="5">
        <v>5.8316360047672801E-2</v>
      </c>
      <c r="E282" s="4">
        <v>2.612389E-2</v>
      </c>
      <c r="F282" s="4">
        <v>223.23</v>
      </c>
      <c r="G282" s="4">
        <v>223.23</v>
      </c>
      <c r="H282" s="3" t="s">
        <v>1468</v>
      </c>
      <c r="I282" s="3" t="s">
        <v>1469</v>
      </c>
      <c r="J282" s="4"/>
      <c r="K282" s="4">
        <v>1521445.7826087</v>
      </c>
      <c r="L282" s="4">
        <v>1376656.5384615399</v>
      </c>
      <c r="M282" s="4">
        <v>1336281.46613546</v>
      </c>
      <c r="N282" s="3" t="s">
        <v>64</v>
      </c>
      <c r="O282" s="3" t="s">
        <v>26</v>
      </c>
      <c r="P282" s="3" t="s">
        <v>1469</v>
      </c>
      <c r="Q282" s="4">
        <v>36694.96149165</v>
      </c>
      <c r="R282" s="3" t="s">
        <v>27</v>
      </c>
      <c r="S282" s="3"/>
      <c r="T282" s="3" t="s">
        <v>1470</v>
      </c>
      <c r="U282" s="6"/>
    </row>
    <row r="283" spans="1:21" x14ac:dyDescent="0.2">
      <c r="A283" s="3" t="s">
        <v>1073</v>
      </c>
      <c r="B283" s="3" t="s">
        <v>1074</v>
      </c>
      <c r="C283" s="4">
        <v>5.8245138593999997</v>
      </c>
      <c r="D283" s="5">
        <v>5.8245138994183501E-2</v>
      </c>
      <c r="E283" s="4">
        <v>8.7639389999999998E-2</v>
      </c>
      <c r="F283" s="4">
        <v>66.459999999999994</v>
      </c>
      <c r="G283" s="4">
        <v>66.459999999999994</v>
      </c>
      <c r="H283" s="3" t="s">
        <v>1075</v>
      </c>
      <c r="I283" s="3" t="s">
        <v>1076</v>
      </c>
      <c r="J283" s="4"/>
      <c r="K283" s="4">
        <v>2574138.6521739098</v>
      </c>
      <c r="L283" s="4">
        <v>3388212.0307692299</v>
      </c>
      <c r="M283" s="4">
        <v>3641420.5697211199</v>
      </c>
      <c r="N283" s="3" t="s">
        <v>184</v>
      </c>
      <c r="O283" s="3" t="s">
        <v>26</v>
      </c>
      <c r="P283" s="3" t="s">
        <v>1076</v>
      </c>
      <c r="Q283" s="4">
        <v>34416.361775439997</v>
      </c>
      <c r="R283" s="3" t="s">
        <v>27</v>
      </c>
      <c r="S283" s="3"/>
      <c r="T283" s="3" t="s">
        <v>1077</v>
      </c>
      <c r="U283" s="6"/>
    </row>
    <row r="284" spans="1:21" x14ac:dyDescent="0.2">
      <c r="A284" s="3" t="s">
        <v>659</v>
      </c>
      <c r="B284" s="3" t="s">
        <v>660</v>
      </c>
      <c r="C284" s="4">
        <v>5.7693356028</v>
      </c>
      <c r="D284" s="5">
        <v>5.7693356424392397E-2</v>
      </c>
      <c r="E284" s="4">
        <v>9.0541990000000003E-2</v>
      </c>
      <c r="F284" s="4">
        <v>63.72</v>
      </c>
      <c r="G284" s="4">
        <v>63.72</v>
      </c>
      <c r="H284" s="3" t="s">
        <v>661</v>
      </c>
      <c r="I284" s="3" t="s">
        <v>662</v>
      </c>
      <c r="J284" s="4"/>
      <c r="K284" s="4">
        <v>8364791.7391304299</v>
      </c>
      <c r="L284" s="4">
        <v>8265047.7692307699</v>
      </c>
      <c r="M284" s="4">
        <v>9543545.8486055806</v>
      </c>
      <c r="N284" s="3" t="s">
        <v>184</v>
      </c>
      <c r="O284" s="3" t="s">
        <v>26</v>
      </c>
      <c r="P284" s="3" t="s">
        <v>662</v>
      </c>
      <c r="Q284" s="4">
        <v>34437.272262480001</v>
      </c>
      <c r="R284" s="3" t="s">
        <v>27</v>
      </c>
      <c r="S284" s="3"/>
      <c r="T284" s="3" t="s">
        <v>663</v>
      </c>
      <c r="U284" s="6"/>
    </row>
    <row r="285" spans="1:21" x14ac:dyDescent="0.2">
      <c r="A285" s="3" t="s">
        <v>1864</v>
      </c>
      <c r="B285" s="3" t="s">
        <v>1865</v>
      </c>
      <c r="C285" s="4">
        <v>5.7516061719999998</v>
      </c>
      <c r="D285" s="5">
        <v>5.7516062115174203E-2</v>
      </c>
      <c r="E285" s="4">
        <v>6.5845520000000005E-2</v>
      </c>
      <c r="F285" s="4">
        <v>87.35</v>
      </c>
      <c r="G285" s="4">
        <v>87.35</v>
      </c>
      <c r="H285" s="3" t="s">
        <v>1866</v>
      </c>
      <c r="I285" s="3" t="s">
        <v>1867</v>
      </c>
      <c r="J285" s="4"/>
      <c r="K285" s="4">
        <v>2497321.9130434799</v>
      </c>
      <c r="L285" s="4">
        <v>2361457.9538461501</v>
      </c>
      <c r="M285" s="4">
        <v>2710511.7888446199</v>
      </c>
      <c r="N285" s="3" t="s">
        <v>184</v>
      </c>
      <c r="O285" s="3" t="s">
        <v>26</v>
      </c>
      <c r="P285" s="3" t="s">
        <v>1867</v>
      </c>
      <c r="Q285" s="4">
        <v>34041.679584849997</v>
      </c>
      <c r="R285" s="3" t="s">
        <v>27</v>
      </c>
      <c r="S285" s="3"/>
      <c r="T285" s="3" t="s">
        <v>1868</v>
      </c>
      <c r="U285" s="6"/>
    </row>
    <row r="286" spans="1:21" x14ac:dyDescent="0.2">
      <c r="A286" s="3" t="s">
        <v>2434</v>
      </c>
      <c r="B286" s="3" t="s">
        <v>2435</v>
      </c>
      <c r="C286" s="4">
        <v>5.7284495356000003</v>
      </c>
      <c r="D286" s="5">
        <v>5.7284495749583199E-2</v>
      </c>
      <c r="E286" s="4">
        <v>1.364924E-2</v>
      </c>
      <c r="F286" s="4">
        <v>419.69</v>
      </c>
      <c r="G286" s="4">
        <v>419.69</v>
      </c>
      <c r="H286" s="3" t="s">
        <v>2436</v>
      </c>
      <c r="I286" s="3" t="s">
        <v>2437</v>
      </c>
      <c r="J286" s="4"/>
      <c r="K286" s="4">
        <v>1979984.0869565201</v>
      </c>
      <c r="L286" s="4">
        <v>1730843.93846154</v>
      </c>
      <c r="M286" s="4">
        <v>2293694.4262948199</v>
      </c>
      <c r="N286" s="3" t="s">
        <v>64</v>
      </c>
      <c r="O286" s="3" t="s">
        <v>26</v>
      </c>
      <c r="P286" s="3" t="s">
        <v>2437</v>
      </c>
      <c r="Q286" s="4">
        <v>34159.307754399997</v>
      </c>
      <c r="R286" s="3" t="s">
        <v>27</v>
      </c>
      <c r="S286" s="3"/>
      <c r="T286" s="3" t="s">
        <v>2438</v>
      </c>
      <c r="U286" s="6"/>
    </row>
    <row r="287" spans="1:21" x14ac:dyDescent="0.2">
      <c r="A287" s="3" t="s">
        <v>1325</v>
      </c>
      <c r="B287" s="3" t="s">
        <v>1326</v>
      </c>
      <c r="C287" s="4">
        <v>5.6947862153999997</v>
      </c>
      <c r="D287" s="5">
        <v>5.6947862545270303E-2</v>
      </c>
      <c r="E287" s="4">
        <v>5.3999489999999997E-2</v>
      </c>
      <c r="F287" s="4">
        <v>105.46</v>
      </c>
      <c r="G287" s="4">
        <v>105.46</v>
      </c>
      <c r="H287" s="3" t="s">
        <v>1327</v>
      </c>
      <c r="I287" s="3" t="s">
        <v>1328</v>
      </c>
      <c r="J287" s="4"/>
      <c r="K287" s="4">
        <v>2013320.8695652201</v>
      </c>
      <c r="L287" s="4">
        <v>2109521.41538462</v>
      </c>
      <c r="M287" s="4">
        <v>2176041.9641434299</v>
      </c>
      <c r="N287" s="3" t="s">
        <v>162</v>
      </c>
      <c r="O287" s="3" t="s">
        <v>26</v>
      </c>
      <c r="P287" s="3" t="s">
        <v>1328</v>
      </c>
      <c r="Q287" s="4">
        <v>34305.531815920003</v>
      </c>
      <c r="R287" s="3" t="s">
        <v>27</v>
      </c>
      <c r="S287" s="3"/>
      <c r="T287" s="3" t="s">
        <v>1329</v>
      </c>
      <c r="U287" s="6"/>
    </row>
    <row r="288" spans="1:21" x14ac:dyDescent="0.2">
      <c r="A288" s="3" t="s">
        <v>1506</v>
      </c>
      <c r="B288" s="3" t="s">
        <v>1507</v>
      </c>
      <c r="C288" s="4">
        <v>5.6177766548000001</v>
      </c>
      <c r="D288" s="5">
        <v>5.6177766933979197E-2</v>
      </c>
      <c r="E288" s="4">
        <v>1.9829079999999999E-2</v>
      </c>
      <c r="F288" s="4">
        <v>283.31</v>
      </c>
      <c r="G288" s="4">
        <v>283.31</v>
      </c>
      <c r="H288" s="3" t="s">
        <v>1508</v>
      </c>
      <c r="I288" s="3" t="s">
        <v>1509</v>
      </c>
      <c r="J288" s="4"/>
      <c r="K288" s="4">
        <v>1584115.3478260899</v>
      </c>
      <c r="L288" s="4">
        <v>2041988.6153846199</v>
      </c>
      <c r="M288" s="4">
        <v>2026493.4581673299</v>
      </c>
      <c r="N288" s="3" t="s">
        <v>64</v>
      </c>
      <c r="O288" s="3" t="s">
        <v>26</v>
      </c>
      <c r="P288" s="3" t="s">
        <v>1509</v>
      </c>
      <c r="Q288" s="4">
        <v>34714.686824650002</v>
      </c>
      <c r="R288" s="3" t="s">
        <v>27</v>
      </c>
      <c r="S288" s="3"/>
      <c r="T288" s="3" t="s">
        <v>1510</v>
      </c>
      <c r="U288" s="6"/>
    </row>
    <row r="289" spans="1:21" x14ac:dyDescent="0.2">
      <c r="A289" s="3" t="s">
        <v>1929</v>
      </c>
      <c r="B289" s="3" t="s">
        <v>1930</v>
      </c>
      <c r="C289" s="4">
        <v>5.6158077852000003</v>
      </c>
      <c r="D289" s="5">
        <v>5.6158078237844002E-2</v>
      </c>
      <c r="E289" s="4">
        <v>5.5662679999999999E-2</v>
      </c>
      <c r="F289" s="4">
        <v>100.89</v>
      </c>
      <c r="G289" s="4">
        <v>100.89</v>
      </c>
      <c r="H289" s="3" t="s">
        <v>1931</v>
      </c>
      <c r="I289" s="3" t="s">
        <v>1932</v>
      </c>
      <c r="J289" s="4"/>
      <c r="K289" s="4">
        <v>5172863.9565217402</v>
      </c>
      <c r="L289" s="4">
        <v>5281856.2153846202</v>
      </c>
      <c r="M289" s="4">
        <v>3095151.52589641</v>
      </c>
      <c r="N289" s="3" t="s">
        <v>144</v>
      </c>
      <c r="O289" s="3" t="s">
        <v>26</v>
      </c>
      <c r="P289" s="3" t="s">
        <v>1932</v>
      </c>
      <c r="Q289" s="4">
        <v>33484.696473240001</v>
      </c>
      <c r="R289" s="3" t="s">
        <v>27</v>
      </c>
      <c r="S289" s="3"/>
      <c r="T289" s="3" t="s">
        <v>1933</v>
      </c>
      <c r="U289" s="6"/>
    </row>
    <row r="290" spans="1:21" x14ac:dyDescent="0.2">
      <c r="A290" s="3" t="s">
        <v>2189</v>
      </c>
      <c r="B290" s="3" t="s">
        <v>2190</v>
      </c>
      <c r="C290" s="4">
        <v>5.6118781919999998</v>
      </c>
      <c r="D290" s="5">
        <v>5.6118782305574003E-2</v>
      </c>
      <c r="E290" s="4">
        <v>0.10469922</v>
      </c>
      <c r="F290" s="4">
        <v>53.6</v>
      </c>
      <c r="G290" s="4">
        <v>53.6</v>
      </c>
      <c r="H290" s="3" t="s">
        <v>2191</v>
      </c>
      <c r="I290" s="3" t="s">
        <v>2192</v>
      </c>
      <c r="J290" s="4"/>
      <c r="K290" s="4">
        <v>7797677.3478260897</v>
      </c>
      <c r="L290" s="4">
        <v>7699637.5846153796</v>
      </c>
      <c r="M290" s="4">
        <v>8157421.43426295</v>
      </c>
      <c r="N290" s="3" t="s">
        <v>242</v>
      </c>
      <c r="O290" s="3" t="s">
        <v>26</v>
      </c>
      <c r="P290" s="3" t="s">
        <v>2192</v>
      </c>
      <c r="Q290" s="4">
        <v>33450.196059200003</v>
      </c>
      <c r="R290" s="3" t="s">
        <v>27</v>
      </c>
      <c r="S290" s="3"/>
      <c r="T290" s="3" t="s">
        <v>2193</v>
      </c>
      <c r="U290" s="6"/>
    </row>
    <row r="291" spans="1:21" x14ac:dyDescent="0.2">
      <c r="A291" s="3" t="s">
        <v>2388</v>
      </c>
      <c r="B291" s="3" t="s">
        <v>2389</v>
      </c>
      <c r="C291" s="4">
        <v>5.5683298680000002</v>
      </c>
      <c r="D291" s="5">
        <v>5.5683299062581897E-2</v>
      </c>
      <c r="E291" s="4">
        <v>2.7450479999999999E-2</v>
      </c>
      <c r="F291" s="4">
        <v>202.85</v>
      </c>
      <c r="G291" s="4">
        <v>202.85</v>
      </c>
      <c r="H291" s="3" t="s">
        <v>2390</v>
      </c>
      <c r="I291" s="3" t="s">
        <v>2391</v>
      </c>
      <c r="J291" s="4"/>
      <c r="K291" s="4">
        <v>988727.65217391297</v>
      </c>
      <c r="L291" s="4">
        <v>981839.47692307702</v>
      </c>
      <c r="M291" s="4">
        <v>940735.39840637497</v>
      </c>
      <c r="N291" s="3" t="s">
        <v>184</v>
      </c>
      <c r="O291" s="3" t="s">
        <v>313</v>
      </c>
      <c r="P291" s="3" t="s">
        <v>2391</v>
      </c>
      <c r="Q291" s="4">
        <v>39015.115397100002</v>
      </c>
      <c r="R291" s="3" t="s">
        <v>27</v>
      </c>
      <c r="S291" s="3"/>
      <c r="T291" s="3" t="s">
        <v>2392</v>
      </c>
      <c r="U291" s="6"/>
    </row>
    <row r="292" spans="1:21" x14ac:dyDescent="0.2">
      <c r="A292" s="3" t="s">
        <v>2414</v>
      </c>
      <c r="B292" s="3" t="s">
        <v>2415</v>
      </c>
      <c r="C292" s="4">
        <v>5.5611567857999997</v>
      </c>
      <c r="D292" s="5">
        <v>5.5611568240089101E-2</v>
      </c>
      <c r="E292" s="4">
        <v>4.0836810000000001E-2</v>
      </c>
      <c r="F292" s="4">
        <v>136.18</v>
      </c>
      <c r="G292" s="4">
        <v>136.18</v>
      </c>
      <c r="H292" s="3" t="s">
        <v>2416</v>
      </c>
      <c r="I292" s="3" t="s">
        <v>2417</v>
      </c>
      <c r="J292" s="4"/>
      <c r="K292" s="4">
        <v>1165721.82608696</v>
      </c>
      <c r="L292" s="4">
        <v>1269977.86153846</v>
      </c>
      <c r="M292" s="4">
        <v>1385272.38247012</v>
      </c>
      <c r="N292" s="3" t="s">
        <v>132</v>
      </c>
      <c r="O292" s="3" t="s">
        <v>26</v>
      </c>
      <c r="P292" s="3" t="s">
        <v>2417</v>
      </c>
      <c r="Q292" s="4">
        <v>33155.616999340004</v>
      </c>
      <c r="R292" s="3" t="s">
        <v>27</v>
      </c>
      <c r="S292" s="3"/>
      <c r="T292" s="3" t="s">
        <v>2418</v>
      </c>
      <c r="U292" s="6"/>
    </row>
    <row r="293" spans="1:21" x14ac:dyDescent="0.2">
      <c r="A293" s="3" t="s">
        <v>1189</v>
      </c>
      <c r="B293" s="3" t="s">
        <v>1190</v>
      </c>
      <c r="C293" s="4">
        <v>5.5538467425000002</v>
      </c>
      <c r="D293" s="5">
        <v>5.5538467806586798E-2</v>
      </c>
      <c r="E293" s="4">
        <v>0.32196213000000001</v>
      </c>
      <c r="F293" s="4">
        <v>17.25</v>
      </c>
      <c r="G293" s="4">
        <v>17.25</v>
      </c>
      <c r="H293" s="3" t="s">
        <v>1191</v>
      </c>
      <c r="I293" s="3" t="s">
        <v>1192</v>
      </c>
      <c r="J293" s="4"/>
      <c r="K293" s="4">
        <v>31457343.1304348</v>
      </c>
      <c r="L293" s="4">
        <v>38586590.553846203</v>
      </c>
      <c r="M293" s="4">
        <v>24724616.282868501</v>
      </c>
      <c r="N293" s="3" t="s">
        <v>138</v>
      </c>
      <c r="O293" s="3" t="s">
        <v>26</v>
      </c>
      <c r="P293" s="3" t="s">
        <v>1192</v>
      </c>
      <c r="Q293" s="4">
        <v>33051.20097975</v>
      </c>
      <c r="R293" s="3" t="s">
        <v>27</v>
      </c>
      <c r="S293" s="3"/>
      <c r="T293" s="3" t="s">
        <v>1193</v>
      </c>
      <c r="U293" s="6"/>
    </row>
    <row r="294" spans="1:21" x14ac:dyDescent="0.2">
      <c r="A294" s="3" t="s">
        <v>2664</v>
      </c>
      <c r="B294" s="3" t="s">
        <v>2665</v>
      </c>
      <c r="C294" s="4">
        <v>5.5345171790999999</v>
      </c>
      <c r="D294" s="5">
        <v>5.53451721712587E-2</v>
      </c>
      <c r="E294" s="4">
        <v>2.3664930000000001E-2</v>
      </c>
      <c r="F294" s="4">
        <v>233.87</v>
      </c>
      <c r="G294" s="4">
        <v>233.87</v>
      </c>
      <c r="H294" s="3" t="s">
        <v>2666</v>
      </c>
      <c r="I294" s="3" t="s">
        <v>2667</v>
      </c>
      <c r="J294" s="4"/>
      <c r="K294" s="4">
        <v>2801877.3043478299</v>
      </c>
      <c r="L294" s="4">
        <v>2889823.2</v>
      </c>
      <c r="M294" s="4">
        <v>2512298.0836653402</v>
      </c>
      <c r="N294" s="3" t="s">
        <v>184</v>
      </c>
      <c r="O294" s="3" t="s">
        <v>26</v>
      </c>
      <c r="P294" s="3" t="s">
        <v>2667</v>
      </c>
      <c r="Q294" s="4">
        <v>32941.696874449997</v>
      </c>
      <c r="R294" s="3" t="s">
        <v>27</v>
      </c>
      <c r="S294" s="3"/>
      <c r="T294" s="3" t="s">
        <v>2668</v>
      </c>
      <c r="U294" s="6"/>
    </row>
    <row r="295" spans="1:21" x14ac:dyDescent="0.2">
      <c r="A295" s="3" t="s">
        <v>2358</v>
      </c>
      <c r="B295" s="3" t="s">
        <v>2359</v>
      </c>
      <c r="C295" s="4">
        <v>5.5243021693000003</v>
      </c>
      <c r="D295" s="5">
        <v>5.5243022072556901E-2</v>
      </c>
      <c r="E295" s="4">
        <v>5.9191699999999996E-3</v>
      </c>
      <c r="F295" s="4">
        <v>933.29</v>
      </c>
      <c r="G295" s="4">
        <v>933.29</v>
      </c>
      <c r="H295" s="3" t="s">
        <v>2360</v>
      </c>
      <c r="I295" s="3" t="s">
        <v>2361</v>
      </c>
      <c r="J295" s="4"/>
      <c r="K295" s="4">
        <v>733461.52173913002</v>
      </c>
      <c r="L295" s="4">
        <v>558067.75384615397</v>
      </c>
      <c r="M295" s="4">
        <v>484956.22709163302</v>
      </c>
      <c r="N295" s="3" t="s">
        <v>25</v>
      </c>
      <c r="O295" s="3" t="s">
        <v>26</v>
      </c>
      <c r="P295" s="3" t="s">
        <v>2361</v>
      </c>
      <c r="Q295" s="4">
        <v>32918.958215500003</v>
      </c>
      <c r="R295" s="3" t="s">
        <v>27</v>
      </c>
      <c r="S295" s="3"/>
      <c r="T295" s="3" t="s">
        <v>2362</v>
      </c>
      <c r="U295" s="6"/>
    </row>
    <row r="296" spans="1:21" x14ac:dyDescent="0.2">
      <c r="A296" s="3" t="s">
        <v>1567</v>
      </c>
      <c r="B296" s="3" t="s">
        <v>1568</v>
      </c>
      <c r="C296" s="4">
        <v>5.3796014544000004</v>
      </c>
      <c r="D296" s="5">
        <v>5.3796014913614999E-2</v>
      </c>
      <c r="E296" s="4">
        <v>0.17614936</v>
      </c>
      <c r="F296" s="4">
        <v>30.54</v>
      </c>
      <c r="G296" s="4">
        <v>30.54</v>
      </c>
      <c r="H296" s="3" t="s">
        <v>1569</v>
      </c>
      <c r="I296" s="3" t="s">
        <v>1570</v>
      </c>
      <c r="J296" s="4"/>
      <c r="K296" s="4">
        <v>19981389.8695652</v>
      </c>
      <c r="L296" s="4">
        <v>21416747.153846201</v>
      </c>
      <c r="M296" s="4">
        <v>22796149.876494002</v>
      </c>
      <c r="N296" s="3" t="s">
        <v>91</v>
      </c>
      <c r="O296" s="3" t="s">
        <v>26</v>
      </c>
      <c r="P296" s="3" t="s">
        <v>1570</v>
      </c>
      <c r="Q296" s="4">
        <v>35640.18</v>
      </c>
      <c r="R296" s="3" t="s">
        <v>27</v>
      </c>
      <c r="S296" s="3"/>
      <c r="T296" s="3" t="s">
        <v>1571</v>
      </c>
      <c r="U296" s="6"/>
    </row>
    <row r="297" spans="1:21" x14ac:dyDescent="0.2">
      <c r="A297" s="3" t="s">
        <v>1063</v>
      </c>
      <c r="B297" s="3" t="s">
        <v>1064</v>
      </c>
      <c r="C297" s="4">
        <v>5.3777394459999996</v>
      </c>
      <c r="D297" s="5">
        <v>5.3777394829487103E-2</v>
      </c>
      <c r="E297" s="4">
        <v>1.6365609999999999E-2</v>
      </c>
      <c r="F297" s="4">
        <v>328.6</v>
      </c>
      <c r="G297" s="4">
        <v>328.6</v>
      </c>
      <c r="H297" s="3" t="s">
        <v>1065</v>
      </c>
      <c r="I297" s="3" t="s">
        <v>1066</v>
      </c>
      <c r="J297" s="4"/>
      <c r="K297" s="4">
        <v>644859.60869565199</v>
      </c>
      <c r="L297" s="4">
        <v>637493.32307692303</v>
      </c>
      <c r="M297" s="4">
        <v>633519.74900398403</v>
      </c>
      <c r="N297" s="3" t="s">
        <v>103</v>
      </c>
      <c r="O297" s="3" t="s">
        <v>46</v>
      </c>
      <c r="P297" s="3" t="s">
        <v>1066</v>
      </c>
      <c r="Q297" s="4">
        <v>31462.994231799999</v>
      </c>
      <c r="R297" s="3" t="s">
        <v>27</v>
      </c>
      <c r="S297" s="3"/>
      <c r="T297" s="3" t="s">
        <v>1067</v>
      </c>
      <c r="U297" s="6"/>
    </row>
    <row r="298" spans="1:21" x14ac:dyDescent="0.2">
      <c r="A298" s="3" t="s">
        <v>761</v>
      </c>
      <c r="B298" s="3" t="s">
        <v>762</v>
      </c>
      <c r="C298" s="4">
        <v>5.3171627996000002</v>
      </c>
      <c r="D298" s="5">
        <v>5.3171628361325003E-2</v>
      </c>
      <c r="E298" s="4">
        <v>0.22136397999999999</v>
      </c>
      <c r="F298" s="4">
        <v>24.02</v>
      </c>
      <c r="G298" s="4">
        <v>24.02</v>
      </c>
      <c r="H298" s="3" t="s">
        <v>763</v>
      </c>
      <c r="I298" s="3" t="s">
        <v>764</v>
      </c>
      <c r="J298" s="4"/>
      <c r="K298" s="4">
        <v>24894107.913043499</v>
      </c>
      <c r="L298" s="4">
        <v>31164778.461538501</v>
      </c>
      <c r="M298" s="4">
        <v>22535055.908366501</v>
      </c>
      <c r="N298" s="3" t="s">
        <v>184</v>
      </c>
      <c r="O298" s="3" t="s">
        <v>26</v>
      </c>
      <c r="P298" s="3" t="s">
        <v>764</v>
      </c>
      <c r="Q298" s="4">
        <v>32055.48676742</v>
      </c>
      <c r="R298" s="3" t="s">
        <v>27</v>
      </c>
      <c r="S298" s="3"/>
      <c r="T298" s="3" t="s">
        <v>765</v>
      </c>
      <c r="U298" s="6"/>
    </row>
    <row r="299" spans="1:21" x14ac:dyDescent="0.2">
      <c r="A299" s="3" t="s">
        <v>1491</v>
      </c>
      <c r="B299" s="3" t="s">
        <v>1492</v>
      </c>
      <c r="C299" s="4">
        <v>5.2824339631999999</v>
      </c>
      <c r="D299" s="5">
        <v>5.28243399949389E-2</v>
      </c>
      <c r="E299" s="4">
        <v>6.668056E-2</v>
      </c>
      <c r="F299" s="4">
        <v>79.22</v>
      </c>
      <c r="G299" s="4">
        <v>79.22</v>
      </c>
      <c r="H299" s="3" t="s">
        <v>1493</v>
      </c>
      <c r="I299" s="3" t="s">
        <v>1494</v>
      </c>
      <c r="J299" s="4"/>
      <c r="K299" s="4">
        <v>2262145.60869565</v>
      </c>
      <c r="L299" s="4">
        <v>2912437.35384615</v>
      </c>
      <c r="M299" s="4">
        <v>3003008.7450199202</v>
      </c>
      <c r="N299" s="3" t="s">
        <v>132</v>
      </c>
      <c r="O299" s="3" t="s">
        <v>26</v>
      </c>
      <c r="P299" s="3" t="s">
        <v>1494</v>
      </c>
      <c r="Q299" s="4">
        <v>31300.645491899999</v>
      </c>
      <c r="R299" s="3" t="s">
        <v>27</v>
      </c>
      <c r="S299" s="3"/>
      <c r="T299" s="3" t="s">
        <v>1495</v>
      </c>
      <c r="U299" s="6"/>
    </row>
    <row r="300" spans="1:21" x14ac:dyDescent="0.2">
      <c r="A300" s="3" t="s">
        <v>2289</v>
      </c>
      <c r="B300" s="3" t="s">
        <v>2290</v>
      </c>
      <c r="C300" s="4">
        <v>5.2822575744</v>
      </c>
      <c r="D300" s="5">
        <v>5.2822576106926797E-2</v>
      </c>
      <c r="E300" s="4">
        <v>2.6217279999999999E-2</v>
      </c>
      <c r="F300" s="4">
        <v>201.48</v>
      </c>
      <c r="G300" s="4">
        <v>201.48</v>
      </c>
      <c r="H300" s="3" t="s">
        <v>2291</v>
      </c>
      <c r="I300" s="3" t="s">
        <v>2292</v>
      </c>
      <c r="J300" s="4"/>
      <c r="K300" s="4">
        <v>908307.47826086998</v>
      </c>
      <c r="L300" s="4">
        <v>1071036.78461538</v>
      </c>
      <c r="M300" s="4">
        <v>1180126.4462151399</v>
      </c>
      <c r="N300" s="3" t="s">
        <v>58</v>
      </c>
      <c r="O300" s="3" t="s">
        <v>26</v>
      </c>
      <c r="P300" s="3" t="s">
        <v>2292</v>
      </c>
      <c r="Q300" s="4">
        <v>30965.618555879999</v>
      </c>
      <c r="R300" s="3" t="s">
        <v>27</v>
      </c>
      <c r="S300" s="3"/>
      <c r="T300" s="3" t="s">
        <v>2293</v>
      </c>
      <c r="U300" s="6"/>
    </row>
    <row r="301" spans="1:21" x14ac:dyDescent="0.2">
      <c r="A301" s="3" t="s">
        <v>1521</v>
      </c>
      <c r="B301" s="3" t="s">
        <v>1522</v>
      </c>
      <c r="C301" s="4">
        <v>5.2594588507999998</v>
      </c>
      <c r="D301" s="5">
        <v>5.2594588869360401E-2</v>
      </c>
      <c r="E301" s="4">
        <v>0.20089605999999999</v>
      </c>
      <c r="F301" s="4">
        <v>26.18</v>
      </c>
      <c r="G301" s="4">
        <v>26.18</v>
      </c>
      <c r="H301" s="3" t="s">
        <v>1523</v>
      </c>
      <c r="I301" s="3" t="s">
        <v>1524</v>
      </c>
      <c r="J301" s="4"/>
      <c r="K301" s="4">
        <v>47534112.7391304</v>
      </c>
      <c r="L301" s="4">
        <v>68383277.153846204</v>
      </c>
      <c r="M301" s="4">
        <v>62869749.864541799</v>
      </c>
      <c r="N301" s="3" t="s">
        <v>58</v>
      </c>
      <c r="O301" s="3" t="s">
        <v>26</v>
      </c>
      <c r="P301" s="3" t="s">
        <v>1524</v>
      </c>
      <c r="Q301" s="4">
        <v>32963.633553619999</v>
      </c>
      <c r="R301" s="3" t="s">
        <v>27</v>
      </c>
      <c r="S301" s="3"/>
      <c r="T301" s="3" t="s">
        <v>1525</v>
      </c>
      <c r="U301" s="6"/>
    </row>
    <row r="302" spans="1:21" x14ac:dyDescent="0.2">
      <c r="A302" s="3" t="s">
        <v>1089</v>
      </c>
      <c r="B302" s="3" t="s">
        <v>1090</v>
      </c>
      <c r="C302" s="4">
        <v>5.2432846523999999</v>
      </c>
      <c r="D302" s="5">
        <v>5.2432846884249103E-2</v>
      </c>
      <c r="E302" s="4">
        <v>2.3439959999999999E-2</v>
      </c>
      <c r="F302" s="4">
        <v>223.69</v>
      </c>
      <c r="G302" s="4">
        <v>223.69</v>
      </c>
      <c r="H302" s="3" t="s">
        <v>1091</v>
      </c>
      <c r="I302" s="3" t="s">
        <v>1092</v>
      </c>
      <c r="J302" s="4"/>
      <c r="K302" s="4">
        <v>1270622.6956521701</v>
      </c>
      <c r="L302" s="4">
        <v>1436999.7538461499</v>
      </c>
      <c r="M302" s="4">
        <v>1073639.19521912</v>
      </c>
      <c r="N302" s="3" t="s">
        <v>64</v>
      </c>
      <c r="O302" s="3" t="s">
        <v>26</v>
      </c>
      <c r="P302" s="3" t="s">
        <v>1092</v>
      </c>
      <c r="Q302" s="4">
        <v>31176.250183299999</v>
      </c>
      <c r="R302" s="3" t="s">
        <v>27</v>
      </c>
      <c r="S302" s="3"/>
      <c r="T302" s="3" t="s">
        <v>1093</v>
      </c>
      <c r="U302" s="6"/>
    </row>
    <row r="303" spans="1:21" x14ac:dyDescent="0.2">
      <c r="A303" s="3" t="s">
        <v>1119</v>
      </c>
      <c r="B303" s="3" t="s">
        <v>1120</v>
      </c>
      <c r="C303" s="4">
        <v>5.2077047715000004</v>
      </c>
      <c r="D303" s="5">
        <v>5.2077048072804499E-2</v>
      </c>
      <c r="E303" s="4">
        <v>6.2420049999999998E-2</v>
      </c>
      <c r="F303" s="4">
        <v>83.43</v>
      </c>
      <c r="G303" s="4">
        <v>83.43</v>
      </c>
      <c r="H303" s="3" t="s">
        <v>1121</v>
      </c>
      <c r="I303" s="3" t="s">
        <v>1122</v>
      </c>
      <c r="J303" s="4"/>
      <c r="K303" s="4">
        <v>2832379.2173913</v>
      </c>
      <c r="L303" s="4">
        <v>3405887.2615384599</v>
      </c>
      <c r="M303" s="4">
        <v>3773441.9163346598</v>
      </c>
      <c r="N303" s="3" t="s">
        <v>58</v>
      </c>
      <c r="O303" s="3" t="s">
        <v>26</v>
      </c>
      <c r="P303" s="3" t="s">
        <v>1122</v>
      </c>
      <c r="Q303" s="4">
        <v>30049.07470614</v>
      </c>
      <c r="R303" s="3" t="s">
        <v>27</v>
      </c>
      <c r="S303" s="3"/>
      <c r="T303" s="3" t="s">
        <v>1123</v>
      </c>
      <c r="U303" s="6"/>
    </row>
    <row r="304" spans="1:21" x14ac:dyDescent="0.2">
      <c r="A304" s="3" t="s">
        <v>968</v>
      </c>
      <c r="B304" s="3" t="s">
        <v>969</v>
      </c>
      <c r="C304" s="4">
        <v>5.1980042794000001</v>
      </c>
      <c r="D304" s="5">
        <v>5.1980043151138002E-2</v>
      </c>
      <c r="E304" s="4">
        <v>0.11104474</v>
      </c>
      <c r="F304" s="4">
        <v>46.81</v>
      </c>
      <c r="G304" s="4">
        <v>46.81</v>
      </c>
      <c r="H304" s="3" t="s">
        <v>970</v>
      </c>
      <c r="I304" s="3" t="s">
        <v>971</v>
      </c>
      <c r="J304" s="4"/>
      <c r="K304" s="4">
        <v>6461487.0869565196</v>
      </c>
      <c r="L304" s="4">
        <v>7854128.27692308</v>
      </c>
      <c r="M304" s="4">
        <v>5623242.9163346598</v>
      </c>
      <c r="N304" s="3" t="s">
        <v>58</v>
      </c>
      <c r="O304" s="3" t="s">
        <v>26</v>
      </c>
      <c r="P304" s="3" t="s">
        <v>971</v>
      </c>
      <c r="Q304" s="4">
        <v>30943.736410189998</v>
      </c>
      <c r="R304" s="3" t="s">
        <v>27</v>
      </c>
      <c r="S304" s="3"/>
      <c r="T304" s="3" t="s">
        <v>972</v>
      </c>
      <c r="U304" s="6"/>
    </row>
    <row r="305" spans="1:21" x14ac:dyDescent="0.2">
      <c r="A305" s="3" t="s">
        <v>1269</v>
      </c>
      <c r="B305" s="3" t="s">
        <v>1270</v>
      </c>
      <c r="C305" s="4">
        <v>5.1681885786999997</v>
      </c>
      <c r="D305" s="5">
        <v>5.1681886142089503E-2</v>
      </c>
      <c r="E305" s="4">
        <v>2.017799E-2</v>
      </c>
      <c r="F305" s="4">
        <v>256.13</v>
      </c>
      <c r="G305" s="4">
        <v>256.13</v>
      </c>
      <c r="H305" s="3" t="s">
        <v>1271</v>
      </c>
      <c r="I305" s="3" t="s">
        <v>1272</v>
      </c>
      <c r="J305" s="4"/>
      <c r="K305" s="4">
        <v>1342630.60869565</v>
      </c>
      <c r="L305" s="4">
        <v>1665552.63076923</v>
      </c>
      <c r="M305" s="4">
        <v>1721963.48605578</v>
      </c>
      <c r="N305" s="3" t="s">
        <v>121</v>
      </c>
      <c r="O305" s="3" t="s">
        <v>26</v>
      </c>
      <c r="P305" s="3" t="s">
        <v>1272</v>
      </c>
      <c r="Q305" s="4">
        <v>30805.54090684</v>
      </c>
      <c r="R305" s="3" t="s">
        <v>27</v>
      </c>
      <c r="S305" s="3"/>
      <c r="T305" s="3" t="s">
        <v>1273</v>
      </c>
      <c r="U305" s="6"/>
    </row>
    <row r="306" spans="1:21" x14ac:dyDescent="0.2">
      <c r="A306" s="3" t="s">
        <v>504</v>
      </c>
      <c r="B306" s="3" t="s">
        <v>505</v>
      </c>
      <c r="C306" s="4">
        <v>5.1676341863999999</v>
      </c>
      <c r="D306" s="5">
        <v>5.1676342219051402E-2</v>
      </c>
      <c r="E306" s="4">
        <v>3.2451859999999999E-2</v>
      </c>
      <c r="F306" s="4">
        <v>159.24</v>
      </c>
      <c r="G306" s="4">
        <v>159.24</v>
      </c>
      <c r="H306" s="3" t="s">
        <v>506</v>
      </c>
      <c r="I306" s="3" t="s">
        <v>507</v>
      </c>
      <c r="J306" s="4"/>
      <c r="K306" s="4">
        <v>1653300.2173913</v>
      </c>
      <c r="L306" s="4">
        <v>1998807.6</v>
      </c>
      <c r="M306" s="4">
        <v>2801793.80478088</v>
      </c>
      <c r="N306" s="3" t="s">
        <v>162</v>
      </c>
      <c r="O306" s="3" t="s">
        <v>26</v>
      </c>
      <c r="P306" s="3" t="s">
        <v>507</v>
      </c>
      <c r="Q306" s="4">
        <v>30516.659329919999</v>
      </c>
      <c r="R306" s="3" t="s">
        <v>27</v>
      </c>
      <c r="S306" s="3"/>
      <c r="T306" s="3" t="s">
        <v>508</v>
      </c>
      <c r="U306" s="6"/>
    </row>
    <row r="307" spans="1:21" x14ac:dyDescent="0.2">
      <c r="A307" s="3" t="s">
        <v>1949</v>
      </c>
      <c r="B307" s="3" t="s">
        <v>1950</v>
      </c>
      <c r="C307" s="4">
        <v>5.16568089</v>
      </c>
      <c r="D307" s="5">
        <v>5.1656809254917203E-2</v>
      </c>
      <c r="E307" s="4">
        <v>2.668775E-2</v>
      </c>
      <c r="F307" s="4">
        <v>193.56</v>
      </c>
      <c r="G307" s="4">
        <v>193.56</v>
      </c>
      <c r="H307" s="3" t="s">
        <v>1951</v>
      </c>
      <c r="I307" s="3" t="s">
        <v>1952</v>
      </c>
      <c r="J307" s="4"/>
      <c r="K307" s="4">
        <v>2757893.6521739098</v>
      </c>
      <c r="L307" s="4">
        <v>3304688.27692308</v>
      </c>
      <c r="M307" s="4">
        <v>3487217.6414342602</v>
      </c>
      <c r="N307" s="3" t="s">
        <v>184</v>
      </c>
      <c r="O307" s="3" t="s">
        <v>26</v>
      </c>
      <c r="P307" s="3" t="s">
        <v>1952</v>
      </c>
      <c r="Q307" s="4">
        <v>30313.103128679999</v>
      </c>
      <c r="R307" s="3" t="s">
        <v>27</v>
      </c>
      <c r="S307" s="3"/>
      <c r="T307" s="3" t="s">
        <v>1953</v>
      </c>
      <c r="U307" s="6"/>
    </row>
    <row r="308" spans="1:21" x14ac:dyDescent="0.2">
      <c r="A308" s="3" t="s">
        <v>76</v>
      </c>
      <c r="B308" s="3" t="s">
        <v>77</v>
      </c>
      <c r="C308" s="4">
        <v>5.1173564159999998</v>
      </c>
      <c r="D308" s="5">
        <v>5.1173564511596999E-2</v>
      </c>
      <c r="E308" s="4">
        <v>7.3356599999999994E-2</v>
      </c>
      <c r="F308" s="4">
        <v>69.760000000000005</v>
      </c>
      <c r="G308" s="4">
        <v>69.760000000000005</v>
      </c>
      <c r="H308" s="3" t="s">
        <v>78</v>
      </c>
      <c r="I308" s="3" t="s">
        <v>79</v>
      </c>
      <c r="J308" s="4"/>
      <c r="K308" s="4">
        <v>25322954.521739099</v>
      </c>
      <c r="L308" s="4">
        <v>23060502.261538502</v>
      </c>
      <c r="M308" s="4">
        <v>21089894.0836653</v>
      </c>
      <c r="N308" s="3" t="s">
        <v>80</v>
      </c>
      <c r="O308" s="3" t="s">
        <v>26</v>
      </c>
      <c r="P308" s="3" t="s">
        <v>79</v>
      </c>
      <c r="Q308" s="4">
        <v>37262.74579008</v>
      </c>
      <c r="R308" s="3" t="s">
        <v>27</v>
      </c>
      <c r="S308" s="3"/>
      <c r="T308" s="3" t="s">
        <v>81</v>
      </c>
      <c r="U308" s="6"/>
    </row>
    <row r="309" spans="1:21" x14ac:dyDescent="0.2">
      <c r="A309" s="3" t="s">
        <v>2564</v>
      </c>
      <c r="B309" s="3" t="s">
        <v>2565</v>
      </c>
      <c r="C309" s="4">
        <v>5.1032434731</v>
      </c>
      <c r="D309" s="5">
        <v>5.1032435081627303E-2</v>
      </c>
      <c r="E309" s="4">
        <v>3.1778090000000002E-2</v>
      </c>
      <c r="F309" s="4">
        <v>160.59</v>
      </c>
      <c r="G309" s="4">
        <v>160.59</v>
      </c>
      <c r="H309" s="3" t="s">
        <v>2566</v>
      </c>
      <c r="I309" s="3" t="s">
        <v>2567</v>
      </c>
      <c r="J309" s="4"/>
      <c r="K309" s="4">
        <v>1249493.8695652201</v>
      </c>
      <c r="L309" s="4">
        <v>1241318.3076923101</v>
      </c>
      <c r="M309" s="4">
        <v>1267886.6573705201</v>
      </c>
      <c r="N309" s="3" t="s">
        <v>58</v>
      </c>
      <c r="O309" s="3" t="s">
        <v>26</v>
      </c>
      <c r="P309" s="3" t="s">
        <v>2567</v>
      </c>
      <c r="Q309" s="4">
        <v>31669.928205600001</v>
      </c>
      <c r="R309" s="3" t="s">
        <v>27</v>
      </c>
      <c r="S309" s="3"/>
      <c r="T309" s="3" t="s">
        <v>2568</v>
      </c>
      <c r="U309" s="6"/>
    </row>
    <row r="310" spans="1:21" x14ac:dyDescent="0.2">
      <c r="A310" s="3" t="s">
        <v>2229</v>
      </c>
      <c r="B310" s="3" t="s">
        <v>2230</v>
      </c>
      <c r="C310" s="4">
        <v>5.09351384</v>
      </c>
      <c r="D310" s="5">
        <v>5.0935138749958801E-2</v>
      </c>
      <c r="E310" s="4">
        <v>0.12386949999999999</v>
      </c>
      <c r="F310" s="4">
        <v>41.12</v>
      </c>
      <c r="G310" s="4">
        <v>41.12</v>
      </c>
      <c r="H310" s="3" t="s">
        <v>2231</v>
      </c>
      <c r="I310" s="3" t="s">
        <v>2232</v>
      </c>
      <c r="J310" s="4"/>
      <c r="K310" s="4">
        <v>8875457.3043478299</v>
      </c>
      <c r="L310" s="4">
        <v>10197847.969230801</v>
      </c>
      <c r="M310" s="4">
        <v>11142002.1633466</v>
      </c>
      <c r="N310" s="3" t="s">
        <v>242</v>
      </c>
      <c r="O310" s="3" t="s">
        <v>26</v>
      </c>
      <c r="P310" s="3" t="s">
        <v>2232</v>
      </c>
      <c r="Q310" s="4">
        <v>40511.853046080003</v>
      </c>
      <c r="R310" s="3" t="s">
        <v>27</v>
      </c>
      <c r="S310" s="3"/>
      <c r="T310" s="3" t="s">
        <v>2233</v>
      </c>
      <c r="U310" s="6"/>
    </row>
    <row r="311" spans="1:21" x14ac:dyDescent="0.2">
      <c r="A311" s="3" t="s">
        <v>484</v>
      </c>
      <c r="B311" s="3" t="s">
        <v>485</v>
      </c>
      <c r="C311" s="4">
        <v>5.0308010076</v>
      </c>
      <c r="D311" s="5">
        <v>5.030801042165E-2</v>
      </c>
      <c r="E311" s="4">
        <v>0.17890473000000001</v>
      </c>
      <c r="F311" s="4">
        <v>28.12</v>
      </c>
      <c r="G311" s="4">
        <v>28.12</v>
      </c>
      <c r="H311" s="3" t="s">
        <v>486</v>
      </c>
      <c r="I311" s="3" t="s">
        <v>487</v>
      </c>
      <c r="J311" s="4"/>
      <c r="K311" s="4">
        <v>13945268.3043478</v>
      </c>
      <c r="L311" s="4">
        <v>11439764.9076923</v>
      </c>
      <c r="M311" s="4">
        <v>8243953.1354581704</v>
      </c>
      <c r="N311" s="3" t="s">
        <v>33</v>
      </c>
      <c r="O311" s="3" t="s">
        <v>26</v>
      </c>
      <c r="P311" s="3" t="s">
        <v>487</v>
      </c>
      <c r="Q311" s="4">
        <v>30054.97575252</v>
      </c>
      <c r="R311" s="3" t="s">
        <v>27</v>
      </c>
      <c r="S311" s="3"/>
      <c r="T311" s="3" t="s">
        <v>488</v>
      </c>
      <c r="U311" s="6"/>
    </row>
    <row r="312" spans="1:21" x14ac:dyDescent="0.2">
      <c r="A312" s="3" t="s">
        <v>1129</v>
      </c>
      <c r="B312" s="3" t="s">
        <v>1130</v>
      </c>
      <c r="C312" s="4">
        <v>5.0112956411000003</v>
      </c>
      <c r="D312" s="5">
        <v>5.0112956755309898E-2</v>
      </c>
      <c r="E312" s="4">
        <v>2.1874790000000002E-2</v>
      </c>
      <c r="F312" s="4">
        <v>229.09</v>
      </c>
      <c r="G312" s="4">
        <v>229.09</v>
      </c>
      <c r="H312" s="3" t="s">
        <v>1131</v>
      </c>
      <c r="I312" s="3" t="s">
        <v>1132</v>
      </c>
      <c r="J312" s="4"/>
      <c r="K312" s="4">
        <v>1103139.5217391299</v>
      </c>
      <c r="L312" s="4">
        <v>1332409.72307692</v>
      </c>
      <c r="M312" s="4">
        <v>1417044.79282869</v>
      </c>
      <c r="N312" s="3" t="s">
        <v>121</v>
      </c>
      <c r="O312" s="3" t="s">
        <v>26</v>
      </c>
      <c r="P312" s="3" t="s">
        <v>1132</v>
      </c>
      <c r="Q312" s="4">
        <v>31876.14318323</v>
      </c>
      <c r="R312" s="3" t="s">
        <v>27</v>
      </c>
      <c r="S312" s="3"/>
      <c r="T312" s="3" t="s">
        <v>1133</v>
      </c>
      <c r="U312" s="6"/>
    </row>
    <row r="313" spans="1:21" x14ac:dyDescent="0.2">
      <c r="A313" s="3" t="s">
        <v>643</v>
      </c>
      <c r="B313" s="3" t="s">
        <v>644</v>
      </c>
      <c r="C313" s="4">
        <v>4.9758755199999998</v>
      </c>
      <c r="D313" s="5">
        <v>4.9758755541876303E-2</v>
      </c>
      <c r="E313" s="4">
        <v>3.1733900000000002E-2</v>
      </c>
      <c r="F313" s="4">
        <v>156.80000000000001</v>
      </c>
      <c r="G313" s="4">
        <v>156.80000000000001</v>
      </c>
      <c r="H313" s="3" t="s">
        <v>645</v>
      </c>
      <c r="I313" s="3" t="s">
        <v>646</v>
      </c>
      <c r="J313" s="4"/>
      <c r="K313" s="4">
        <v>2375035.8260869598</v>
      </c>
      <c r="L313" s="4">
        <v>2200606.3846153799</v>
      </c>
      <c r="M313" s="4">
        <v>1955465.07171315</v>
      </c>
      <c r="N313" s="3" t="s">
        <v>647</v>
      </c>
      <c r="O313" s="3" t="s">
        <v>26</v>
      </c>
      <c r="P313" s="3" t="s">
        <v>646</v>
      </c>
      <c r="Q313" s="4">
        <v>32786.635235200003</v>
      </c>
      <c r="R313" s="3" t="s">
        <v>27</v>
      </c>
      <c r="S313" s="3"/>
      <c r="T313" s="3" t="s">
        <v>648</v>
      </c>
      <c r="U313" s="6"/>
    </row>
    <row r="314" spans="1:21" x14ac:dyDescent="0.2">
      <c r="A314" s="3" t="s">
        <v>1099</v>
      </c>
      <c r="B314" s="3" t="s">
        <v>1100</v>
      </c>
      <c r="C314" s="4">
        <v>4.9028190332000001</v>
      </c>
      <c r="D314" s="5">
        <v>4.9028190668856803E-2</v>
      </c>
      <c r="E314" s="4">
        <v>3.6927160000000001E-2</v>
      </c>
      <c r="F314" s="4">
        <v>132.77000000000001</v>
      </c>
      <c r="G314" s="4">
        <v>132.77000000000001</v>
      </c>
      <c r="H314" s="3" t="s">
        <v>1101</v>
      </c>
      <c r="I314" s="3" t="s">
        <v>1102</v>
      </c>
      <c r="J314" s="4"/>
      <c r="K314" s="4">
        <v>4459644.3913043505</v>
      </c>
      <c r="L314" s="4">
        <v>3460771.9846153799</v>
      </c>
      <c r="M314" s="4">
        <v>3629709.4382470101</v>
      </c>
      <c r="N314" s="3" t="s">
        <v>115</v>
      </c>
      <c r="O314" s="3" t="s">
        <v>26</v>
      </c>
      <c r="P314" s="3" t="s">
        <v>1102</v>
      </c>
      <c r="Q314" s="4">
        <v>29225.182502669999</v>
      </c>
      <c r="R314" s="3" t="s">
        <v>27</v>
      </c>
      <c r="S314" s="3"/>
      <c r="T314" s="3" t="s">
        <v>1103</v>
      </c>
      <c r="U314" s="6"/>
    </row>
    <row r="315" spans="1:21" x14ac:dyDescent="0.2">
      <c r="A315" s="3" t="s">
        <v>1713</v>
      </c>
      <c r="B315" s="3" t="s">
        <v>1714</v>
      </c>
      <c r="C315" s="4">
        <v>4.8181812209999997</v>
      </c>
      <c r="D315" s="5">
        <v>4.8181812541041598E-2</v>
      </c>
      <c r="E315" s="4">
        <v>3.4559E-3</v>
      </c>
      <c r="F315" s="4">
        <v>1394.19</v>
      </c>
      <c r="G315" s="4">
        <v>1394.19</v>
      </c>
      <c r="H315" s="3" t="s">
        <v>1715</v>
      </c>
      <c r="I315" s="3" t="s">
        <v>1716</v>
      </c>
      <c r="J315" s="4"/>
      <c r="K315" s="4">
        <v>126334.43478260899</v>
      </c>
      <c r="L315" s="4">
        <v>143454.44615384599</v>
      </c>
      <c r="M315" s="4">
        <v>161556.63745019899</v>
      </c>
      <c r="N315" s="3" t="s">
        <v>132</v>
      </c>
      <c r="O315" s="3" t="s">
        <v>26</v>
      </c>
      <c r="P315" s="3" t="s">
        <v>1716</v>
      </c>
      <c r="Q315" s="4">
        <v>28481.13373455</v>
      </c>
      <c r="R315" s="3" t="s">
        <v>27</v>
      </c>
      <c r="S315" s="3"/>
      <c r="T315" s="3" t="s">
        <v>1717</v>
      </c>
      <c r="U315" s="6"/>
    </row>
    <row r="316" spans="1:21" x14ac:dyDescent="0.2">
      <c r="A316" s="3" t="s">
        <v>1084</v>
      </c>
      <c r="B316" s="3" t="s">
        <v>1085</v>
      </c>
      <c r="C316" s="4">
        <v>4.8038946193000003</v>
      </c>
      <c r="D316" s="5">
        <v>4.8038946523059997E-2</v>
      </c>
      <c r="E316" s="4">
        <v>7.469903E-2</v>
      </c>
      <c r="F316" s="4">
        <v>64.31</v>
      </c>
      <c r="G316" s="4">
        <v>64.31</v>
      </c>
      <c r="H316" s="3" t="s">
        <v>1086</v>
      </c>
      <c r="I316" s="3" t="s">
        <v>1087</v>
      </c>
      <c r="J316" s="4"/>
      <c r="K316" s="4">
        <v>3390253.4782608701</v>
      </c>
      <c r="L316" s="4">
        <v>4205315.4461538503</v>
      </c>
      <c r="M316" s="4">
        <v>3890344.6932270899</v>
      </c>
      <c r="N316" s="3" t="s">
        <v>58</v>
      </c>
      <c r="O316" s="3" t="s">
        <v>26</v>
      </c>
      <c r="P316" s="3" t="s">
        <v>1087</v>
      </c>
      <c r="Q316" s="4">
        <v>109076.26386322999</v>
      </c>
      <c r="R316" s="3" t="s">
        <v>27</v>
      </c>
      <c r="S316" s="3"/>
      <c r="T316" s="3" t="s">
        <v>1088</v>
      </c>
      <c r="U316" s="6"/>
    </row>
    <row r="317" spans="1:21" x14ac:dyDescent="0.2">
      <c r="A317" s="3" t="s">
        <v>2069</v>
      </c>
      <c r="B317" s="3" t="s">
        <v>2070</v>
      </c>
      <c r="C317" s="4">
        <v>4.7940357475999997</v>
      </c>
      <c r="D317" s="5">
        <v>4.7940357805382701E-2</v>
      </c>
      <c r="E317" s="4">
        <v>1.342228E-2</v>
      </c>
      <c r="F317" s="4">
        <v>357.17</v>
      </c>
      <c r="G317" s="4">
        <v>357.17</v>
      </c>
      <c r="H317" s="3" t="s">
        <v>2071</v>
      </c>
      <c r="I317" s="3" t="s">
        <v>2072</v>
      </c>
      <c r="J317" s="4"/>
      <c r="K317" s="4">
        <v>652173.39130434801</v>
      </c>
      <c r="L317" s="4">
        <v>779295.36923076899</v>
      </c>
      <c r="M317" s="4">
        <v>813349.57370517903</v>
      </c>
      <c r="N317" s="3" t="s">
        <v>58</v>
      </c>
      <c r="O317" s="3" t="s">
        <v>26</v>
      </c>
      <c r="P317" s="3" t="s">
        <v>2072</v>
      </c>
      <c r="Q317" s="4">
        <v>28587.037449740001</v>
      </c>
      <c r="R317" s="3" t="s">
        <v>27</v>
      </c>
      <c r="S317" s="3"/>
      <c r="T317" s="3" t="s">
        <v>2073</v>
      </c>
      <c r="U317" s="6"/>
    </row>
    <row r="318" spans="1:21" x14ac:dyDescent="0.2">
      <c r="A318" s="3" t="s">
        <v>1733</v>
      </c>
      <c r="B318" s="3" t="s">
        <v>1734</v>
      </c>
      <c r="C318" s="4">
        <v>4.7791347748000002</v>
      </c>
      <c r="D318" s="5">
        <v>4.7791348076358903E-2</v>
      </c>
      <c r="E318" s="4">
        <v>7.1075769999999996E-2</v>
      </c>
      <c r="F318" s="4">
        <v>67.239999999999995</v>
      </c>
      <c r="G318" s="4">
        <v>67.239999999999995</v>
      </c>
      <c r="H318" s="3" t="s">
        <v>1735</v>
      </c>
      <c r="I318" s="3" t="s">
        <v>1736</v>
      </c>
      <c r="J318" s="4"/>
      <c r="K318" s="4">
        <v>3609011.3043478299</v>
      </c>
      <c r="L318" s="4">
        <v>3961200.4</v>
      </c>
      <c r="M318" s="4">
        <v>3319580.52589641</v>
      </c>
      <c r="N318" s="3" t="s">
        <v>64</v>
      </c>
      <c r="O318" s="3" t="s">
        <v>26</v>
      </c>
      <c r="P318" s="3" t="s">
        <v>1736</v>
      </c>
      <c r="Q318" s="4">
        <v>28497.844466840001</v>
      </c>
      <c r="R318" s="3" t="s">
        <v>27</v>
      </c>
      <c r="S318" s="3"/>
      <c r="T318" s="3" t="s">
        <v>1737</v>
      </c>
      <c r="U318" s="6"/>
    </row>
    <row r="319" spans="1:21" x14ac:dyDescent="0.2">
      <c r="A319" s="3" t="s">
        <v>1461</v>
      </c>
      <c r="B319" s="3" t="s">
        <v>1462</v>
      </c>
      <c r="C319" s="4">
        <v>4.7457046313999998</v>
      </c>
      <c r="D319" s="5">
        <v>4.7457046640061999E-2</v>
      </c>
      <c r="E319" s="4">
        <v>3.1568579999999999E-2</v>
      </c>
      <c r="F319" s="4">
        <v>150.33000000000001</v>
      </c>
      <c r="G319" s="4">
        <v>150.33000000000001</v>
      </c>
      <c r="H319" s="3" t="s">
        <v>1463</v>
      </c>
      <c r="I319" s="3" t="s">
        <v>1464</v>
      </c>
      <c r="J319" s="4"/>
      <c r="K319" s="4">
        <v>1722175.82608696</v>
      </c>
      <c r="L319" s="4">
        <v>1726683.0461538499</v>
      </c>
      <c r="M319" s="4">
        <v>2205997.9043824701</v>
      </c>
      <c r="N319" s="3" t="s">
        <v>242</v>
      </c>
      <c r="O319" s="3" t="s">
        <v>26</v>
      </c>
      <c r="P319" s="3" t="s">
        <v>1464</v>
      </c>
      <c r="Q319" s="4">
        <v>43073.395552620001</v>
      </c>
      <c r="R319" s="3" t="s">
        <v>27</v>
      </c>
      <c r="S319" s="3"/>
      <c r="T319" s="3" t="s">
        <v>1465</v>
      </c>
      <c r="U319" s="6"/>
    </row>
    <row r="320" spans="1:21" x14ac:dyDescent="0.2">
      <c r="A320" s="3" t="s">
        <v>787</v>
      </c>
      <c r="B320" s="3" t="s">
        <v>788</v>
      </c>
      <c r="C320" s="4">
        <v>4.6371029471999998</v>
      </c>
      <c r="D320" s="5">
        <v>4.6371029790600302E-2</v>
      </c>
      <c r="E320" s="4">
        <v>3.5609759999999997E-2</v>
      </c>
      <c r="F320" s="4">
        <v>130.22</v>
      </c>
      <c r="G320" s="4">
        <v>130.22</v>
      </c>
      <c r="H320" s="3" t="s">
        <v>789</v>
      </c>
      <c r="I320" s="3" t="s">
        <v>790</v>
      </c>
      <c r="J320" s="4"/>
      <c r="K320" s="4">
        <v>1197247.2608695701</v>
      </c>
      <c r="L320" s="4">
        <v>1149576.70769231</v>
      </c>
      <c r="M320" s="4">
        <v>1167514.7091633501</v>
      </c>
      <c r="N320" s="3" t="s">
        <v>33</v>
      </c>
      <c r="O320" s="3" t="s">
        <v>26</v>
      </c>
      <c r="P320" s="3" t="s">
        <v>790</v>
      </c>
      <c r="Q320" s="4">
        <v>27638.879867600001</v>
      </c>
      <c r="R320" s="3" t="s">
        <v>27</v>
      </c>
      <c r="S320" s="3"/>
      <c r="T320" s="3" t="s">
        <v>791</v>
      </c>
      <c r="U320" s="6"/>
    </row>
    <row r="321" spans="1:21" x14ac:dyDescent="0.2">
      <c r="A321" s="3" t="s">
        <v>105</v>
      </c>
      <c r="B321" s="3" t="s">
        <v>106</v>
      </c>
      <c r="C321" s="4">
        <v>4.6341234502999997</v>
      </c>
      <c r="D321" s="5">
        <v>4.6341234821395599E-2</v>
      </c>
      <c r="E321" s="4">
        <v>8.0607470000000001E-2</v>
      </c>
      <c r="F321" s="4">
        <v>57.49</v>
      </c>
      <c r="G321" s="4">
        <v>57.49</v>
      </c>
      <c r="H321" s="3" t="s">
        <v>107</v>
      </c>
      <c r="I321" s="3" t="s">
        <v>108</v>
      </c>
      <c r="J321" s="4"/>
      <c r="K321" s="4">
        <v>2506415.5652173902</v>
      </c>
      <c r="L321" s="4">
        <v>3238566.4769230802</v>
      </c>
      <c r="M321" s="4">
        <v>3757733.5816733101</v>
      </c>
      <c r="N321" s="3" t="s">
        <v>109</v>
      </c>
      <c r="O321" s="3" t="s">
        <v>26</v>
      </c>
      <c r="P321" s="3" t="s">
        <v>108</v>
      </c>
      <c r="Q321" s="4">
        <v>27627.954065149999</v>
      </c>
      <c r="R321" s="3" t="s">
        <v>27</v>
      </c>
      <c r="S321" s="3"/>
      <c r="T321" s="3" t="s">
        <v>110</v>
      </c>
      <c r="U321" s="6"/>
    </row>
    <row r="322" spans="1:21" x14ac:dyDescent="0.2">
      <c r="A322" s="3" t="s">
        <v>346</v>
      </c>
      <c r="B322" s="3" t="s">
        <v>347</v>
      </c>
      <c r="C322" s="4">
        <v>4.5945979610999998</v>
      </c>
      <c r="D322" s="5">
        <v>4.5945979926679897E-2</v>
      </c>
      <c r="E322" s="4">
        <v>7.5100899999999996E-3</v>
      </c>
      <c r="F322" s="4">
        <v>611.79</v>
      </c>
      <c r="G322" s="4">
        <v>611.79</v>
      </c>
      <c r="H322" s="3" t="s">
        <v>348</v>
      </c>
      <c r="I322" s="3" t="s">
        <v>349</v>
      </c>
      <c r="J322" s="4"/>
      <c r="K322" s="4">
        <v>349934.95652173902</v>
      </c>
      <c r="L322" s="4">
        <v>433830.86153846199</v>
      </c>
      <c r="M322" s="4">
        <v>505692.34262948198</v>
      </c>
      <c r="N322" s="3" t="s">
        <v>25</v>
      </c>
      <c r="O322" s="3" t="s">
        <v>26</v>
      </c>
      <c r="P322" s="3" t="s">
        <v>349</v>
      </c>
      <c r="Q322" s="4">
        <v>27387.307936559999</v>
      </c>
      <c r="R322" s="3" t="s">
        <v>27</v>
      </c>
      <c r="S322" s="3"/>
      <c r="T322" s="3" t="s">
        <v>350</v>
      </c>
      <c r="U322" s="6"/>
    </row>
    <row r="323" spans="1:21" x14ac:dyDescent="0.2">
      <c r="A323" s="3" t="s">
        <v>2299</v>
      </c>
      <c r="B323" s="3" t="s">
        <v>2300</v>
      </c>
      <c r="C323" s="4">
        <v>4.5749619895000002</v>
      </c>
      <c r="D323" s="5">
        <v>4.57496202093308E-2</v>
      </c>
      <c r="E323" s="4">
        <v>0.26368657000000001</v>
      </c>
      <c r="F323" s="4">
        <v>17.350000000000001</v>
      </c>
      <c r="G323" s="4">
        <v>17.350000000000001</v>
      </c>
      <c r="H323" s="3" t="s">
        <v>2301</v>
      </c>
      <c r="I323" s="3" t="s">
        <v>2302</v>
      </c>
      <c r="J323" s="4"/>
      <c r="K323" s="4">
        <v>21267851.391304299</v>
      </c>
      <c r="L323" s="4">
        <v>29246459.738461498</v>
      </c>
      <c r="M323" s="4">
        <v>26690827.151394401</v>
      </c>
      <c r="N323" s="3" t="s">
        <v>58</v>
      </c>
      <c r="O323" s="3" t="s">
        <v>26</v>
      </c>
      <c r="P323" s="3" t="s">
        <v>2302</v>
      </c>
      <c r="Q323" s="4">
        <v>27322.8346872</v>
      </c>
      <c r="R323" s="3" t="s">
        <v>27</v>
      </c>
      <c r="S323" s="3"/>
      <c r="T323" s="3" t="s">
        <v>2303</v>
      </c>
      <c r="U323" s="6"/>
    </row>
    <row r="324" spans="1:21" x14ac:dyDescent="0.2">
      <c r="A324" s="3" t="s">
        <v>1653</v>
      </c>
      <c r="B324" s="3" t="s">
        <v>1654</v>
      </c>
      <c r="C324" s="4">
        <v>4.5628900830000001</v>
      </c>
      <c r="D324" s="5">
        <v>4.5628901143501398E-2</v>
      </c>
      <c r="E324" s="4">
        <v>2.12262E-3</v>
      </c>
      <c r="F324" s="4">
        <v>2149.65</v>
      </c>
      <c r="G324" s="4">
        <v>2149.65</v>
      </c>
      <c r="H324" s="3" t="s">
        <v>1655</v>
      </c>
      <c r="I324" s="3" t="s">
        <v>1656</v>
      </c>
      <c r="J324" s="4"/>
      <c r="K324" s="4">
        <v>39179</v>
      </c>
      <c r="L324" s="4">
        <v>42489.830769230801</v>
      </c>
      <c r="M324" s="4">
        <v>51707.446215139396</v>
      </c>
      <c r="N324" s="3" t="s">
        <v>360</v>
      </c>
      <c r="O324" s="3" t="s">
        <v>26</v>
      </c>
      <c r="P324" s="3" t="s">
        <v>1656</v>
      </c>
      <c r="Q324" s="4">
        <v>27107.623912499999</v>
      </c>
      <c r="R324" s="3" t="s">
        <v>27</v>
      </c>
      <c r="S324" s="3"/>
      <c r="T324" s="3" t="s">
        <v>1657</v>
      </c>
      <c r="U324" s="6"/>
    </row>
    <row r="325" spans="1:21" x14ac:dyDescent="0.2">
      <c r="A325" s="3" t="s">
        <v>464</v>
      </c>
      <c r="B325" s="3" t="s">
        <v>465</v>
      </c>
      <c r="C325" s="4">
        <v>4.5512058753</v>
      </c>
      <c r="D325" s="5">
        <v>4.55120590656986E-2</v>
      </c>
      <c r="E325" s="4">
        <v>7.5225300000000004E-3</v>
      </c>
      <c r="F325" s="4">
        <v>605.01</v>
      </c>
      <c r="G325" s="4">
        <v>605.01</v>
      </c>
      <c r="H325" s="3" t="s">
        <v>466</v>
      </c>
      <c r="I325" s="3" t="s">
        <v>467</v>
      </c>
      <c r="J325" s="4"/>
      <c r="K325" s="4">
        <v>848106.86956521706</v>
      </c>
      <c r="L325" s="4">
        <v>643005.63076923101</v>
      </c>
      <c r="M325" s="4">
        <v>808991.16334661399</v>
      </c>
      <c r="N325" s="3" t="s">
        <v>115</v>
      </c>
      <c r="O325" s="3" t="s">
        <v>26</v>
      </c>
      <c r="P325" s="3" t="s">
        <v>467</v>
      </c>
      <c r="Q325" s="4">
        <v>26839.557681720002</v>
      </c>
      <c r="R325" s="3" t="s">
        <v>27</v>
      </c>
      <c r="S325" s="3"/>
      <c r="T325" s="3" t="s">
        <v>468</v>
      </c>
      <c r="U325" s="6"/>
    </row>
    <row r="326" spans="1:21" x14ac:dyDescent="0.2">
      <c r="A326" s="3" t="s">
        <v>1058</v>
      </c>
      <c r="B326" s="3" t="s">
        <v>1059</v>
      </c>
      <c r="C326" s="4">
        <v>4.5303126703999999</v>
      </c>
      <c r="D326" s="5">
        <v>4.5303127015263102E-2</v>
      </c>
      <c r="E326" s="4">
        <v>4.536664E-2</v>
      </c>
      <c r="F326" s="4">
        <v>99.86</v>
      </c>
      <c r="G326" s="4">
        <v>99.86</v>
      </c>
      <c r="H326" s="3" t="s">
        <v>1060</v>
      </c>
      <c r="I326" s="3" t="s">
        <v>1061</v>
      </c>
      <c r="J326" s="4"/>
      <c r="K326" s="4">
        <v>1901570.0869565201</v>
      </c>
      <c r="L326" s="4">
        <v>1771476.92307692</v>
      </c>
      <c r="M326" s="4">
        <v>1698383.62948207</v>
      </c>
      <c r="N326" s="3" t="s">
        <v>162</v>
      </c>
      <c r="O326" s="3" t="s">
        <v>26</v>
      </c>
      <c r="P326" s="3" t="s">
        <v>1061</v>
      </c>
      <c r="Q326" s="4">
        <v>27011.622311759998</v>
      </c>
      <c r="R326" s="3" t="s">
        <v>27</v>
      </c>
      <c r="S326" s="3"/>
      <c r="T326" s="3" t="s">
        <v>1062</v>
      </c>
      <c r="U326" s="6"/>
    </row>
    <row r="327" spans="1:21" x14ac:dyDescent="0.2">
      <c r="A327" s="3" t="s">
        <v>2769</v>
      </c>
      <c r="B327" s="3" t="s">
        <v>2770</v>
      </c>
      <c r="C327" s="4">
        <v>4.5233103783999997</v>
      </c>
      <c r="D327" s="5">
        <v>4.5233104094781998E-2</v>
      </c>
      <c r="E327" s="4">
        <v>2.7897559999999998E-2</v>
      </c>
      <c r="F327" s="4">
        <v>162.13999999999999</v>
      </c>
      <c r="G327" s="4">
        <v>162.13999999999999</v>
      </c>
      <c r="H327" s="3" t="s">
        <v>2771</v>
      </c>
      <c r="I327" s="3" t="s">
        <v>2772</v>
      </c>
      <c r="J327" s="4"/>
      <c r="K327" s="4">
        <v>2009697.82608696</v>
      </c>
      <c r="L327" s="4">
        <v>2726730.8</v>
      </c>
      <c r="M327" s="4">
        <v>2460043.4940239</v>
      </c>
      <c r="N327" s="3" t="s">
        <v>64</v>
      </c>
      <c r="O327" s="3" t="s">
        <v>2773</v>
      </c>
      <c r="P327" s="3" t="s">
        <v>2772</v>
      </c>
      <c r="Q327" s="4">
        <v>42660.833429719998</v>
      </c>
      <c r="R327" s="3" t="s">
        <v>27</v>
      </c>
      <c r="S327" s="3"/>
      <c r="T327" s="3" t="s">
        <v>2774</v>
      </c>
      <c r="U327" s="6"/>
    </row>
    <row r="328" spans="1:21" x14ac:dyDescent="0.2">
      <c r="A328" s="3" t="s">
        <v>169</v>
      </c>
      <c r="B328" s="3" t="s">
        <v>170</v>
      </c>
      <c r="C328" s="4">
        <v>4.5219336696000001</v>
      </c>
      <c r="D328" s="5">
        <v>4.5219337006687399E-2</v>
      </c>
      <c r="E328" s="4">
        <v>2.4848519999999999E-2</v>
      </c>
      <c r="F328" s="4">
        <v>181.98</v>
      </c>
      <c r="G328" s="4">
        <v>181.98</v>
      </c>
      <c r="H328" s="3" t="s">
        <v>171</v>
      </c>
      <c r="I328" s="3" t="s">
        <v>172</v>
      </c>
      <c r="J328" s="4"/>
      <c r="K328" s="4">
        <v>1396659.4782608701</v>
      </c>
      <c r="L328" s="4">
        <v>1635874.8153846201</v>
      </c>
      <c r="M328" s="4">
        <v>1733324.08366534</v>
      </c>
      <c r="N328" s="3" t="s">
        <v>173</v>
      </c>
      <c r="O328" s="3" t="s">
        <v>26</v>
      </c>
      <c r="P328" s="3" t="s">
        <v>172</v>
      </c>
      <c r="Q328" s="4">
        <v>36902.836501559999</v>
      </c>
      <c r="R328" s="3" t="s">
        <v>27</v>
      </c>
      <c r="S328" s="3"/>
      <c r="T328" s="3" t="s">
        <v>174</v>
      </c>
      <c r="U328" s="6"/>
    </row>
    <row r="329" spans="1:21" x14ac:dyDescent="0.2">
      <c r="A329" s="3" t="s">
        <v>1144</v>
      </c>
      <c r="B329" s="3" t="s">
        <v>1145</v>
      </c>
      <c r="C329" s="4">
        <v>4.5162997567999996</v>
      </c>
      <c r="D329" s="5">
        <v>4.5162997878300297E-2</v>
      </c>
      <c r="E329" s="4">
        <v>8.3511459999999996E-2</v>
      </c>
      <c r="F329" s="4">
        <v>54.08</v>
      </c>
      <c r="G329" s="4">
        <v>54.08</v>
      </c>
      <c r="H329" s="3" t="s">
        <v>1146</v>
      </c>
      <c r="I329" s="3" t="s">
        <v>1147</v>
      </c>
      <c r="J329" s="4"/>
      <c r="K329" s="4">
        <v>3769182.8695652201</v>
      </c>
      <c r="L329" s="4">
        <v>4120363.2615384599</v>
      </c>
      <c r="M329" s="4">
        <v>4001828.6417910401</v>
      </c>
      <c r="N329" s="3" t="s">
        <v>25</v>
      </c>
      <c r="O329" s="3" t="s">
        <v>26</v>
      </c>
      <c r="P329" s="3" t="s">
        <v>1147</v>
      </c>
      <c r="Q329" s="4">
        <v>29910.678291519998</v>
      </c>
      <c r="R329" s="3" t="s">
        <v>27</v>
      </c>
      <c r="S329" s="3"/>
      <c r="T329" s="3" t="s">
        <v>1148</v>
      </c>
      <c r="U329" s="6"/>
    </row>
    <row r="330" spans="1:21" x14ac:dyDescent="0.2">
      <c r="A330" s="3" t="s">
        <v>1209</v>
      </c>
      <c r="B330" s="3" t="s">
        <v>1210</v>
      </c>
      <c r="C330" s="4">
        <v>4.5144468825999997</v>
      </c>
      <c r="D330" s="5">
        <v>4.5144469136173003E-2</v>
      </c>
      <c r="E330" s="4">
        <v>2.693102E-2</v>
      </c>
      <c r="F330" s="4">
        <v>167.63</v>
      </c>
      <c r="G330" s="4">
        <v>167.63</v>
      </c>
      <c r="H330" s="3" t="s">
        <v>1211</v>
      </c>
      <c r="I330" s="3" t="s">
        <v>1212</v>
      </c>
      <c r="J330" s="4"/>
      <c r="K330" s="4">
        <v>941934.69565217395</v>
      </c>
      <c r="L330" s="4">
        <v>973664.87692307704</v>
      </c>
      <c r="M330" s="4">
        <v>960483.57370517903</v>
      </c>
      <c r="N330" s="3" t="s">
        <v>162</v>
      </c>
      <c r="O330" s="3" t="s">
        <v>26</v>
      </c>
      <c r="P330" s="3" t="s">
        <v>1212</v>
      </c>
      <c r="Q330" s="4">
        <v>27104.653913679998</v>
      </c>
      <c r="R330" s="3" t="s">
        <v>27</v>
      </c>
      <c r="S330" s="3"/>
      <c r="T330" s="3" t="s">
        <v>1213</v>
      </c>
      <c r="U330" s="6"/>
    </row>
    <row r="331" spans="1:21" x14ac:dyDescent="0.2">
      <c r="A331" s="3" t="s">
        <v>164</v>
      </c>
      <c r="B331" s="3" t="s">
        <v>165</v>
      </c>
      <c r="C331" s="4">
        <v>4.5065596006000002</v>
      </c>
      <c r="D331" s="5">
        <v>4.5065596315631097E-2</v>
      </c>
      <c r="E331" s="4">
        <v>2.0769470000000002E-2</v>
      </c>
      <c r="F331" s="4">
        <v>216.98</v>
      </c>
      <c r="G331" s="4">
        <v>216.98</v>
      </c>
      <c r="H331" s="3" t="s">
        <v>166</v>
      </c>
      <c r="I331" s="3" t="s">
        <v>167</v>
      </c>
      <c r="J331" s="4"/>
      <c r="K331" s="4">
        <v>1430132.5217391299</v>
      </c>
      <c r="L331" s="4">
        <v>1418537.8</v>
      </c>
      <c r="M331" s="4">
        <v>1137615.1792828699</v>
      </c>
      <c r="N331" s="3" t="s">
        <v>58</v>
      </c>
      <c r="O331" s="3" t="s">
        <v>26</v>
      </c>
      <c r="P331" s="3" t="s">
        <v>167</v>
      </c>
      <c r="Q331" s="4">
        <v>26557.058148259999</v>
      </c>
      <c r="R331" s="3" t="s">
        <v>27</v>
      </c>
      <c r="S331" s="3"/>
      <c r="T331" s="3" t="s">
        <v>168</v>
      </c>
      <c r="U331" s="6"/>
    </row>
    <row r="332" spans="1:21" x14ac:dyDescent="0.2">
      <c r="A332" s="3" t="s">
        <v>2704</v>
      </c>
      <c r="B332" s="3" t="s">
        <v>2705</v>
      </c>
      <c r="C332" s="4">
        <v>4.4919838804000003</v>
      </c>
      <c r="D332" s="5">
        <v>4.49198391126297E-2</v>
      </c>
      <c r="E332" s="4">
        <v>3.482698E-2</v>
      </c>
      <c r="F332" s="4">
        <v>128.97999999999999</v>
      </c>
      <c r="G332" s="4">
        <v>128.97999999999999</v>
      </c>
      <c r="H332" s="3" t="s">
        <v>2706</v>
      </c>
      <c r="I332" s="3" t="s">
        <v>2707</v>
      </c>
      <c r="J332" s="4"/>
      <c r="K332" s="4">
        <v>1606394.60869565</v>
      </c>
      <c r="L332" s="4">
        <v>1407155.50769231</v>
      </c>
      <c r="M332" s="4">
        <v>1354486.22709163</v>
      </c>
      <c r="N332" s="3" t="s">
        <v>162</v>
      </c>
      <c r="O332" s="3" t="s">
        <v>26</v>
      </c>
      <c r="P332" s="3" t="s">
        <v>2707</v>
      </c>
      <c r="Q332" s="4">
        <v>26786.954887759999</v>
      </c>
      <c r="R332" s="3" t="s">
        <v>27</v>
      </c>
      <c r="S332" s="3"/>
      <c r="T332" s="3" t="s">
        <v>2708</v>
      </c>
      <c r="U332" s="6"/>
    </row>
    <row r="333" spans="1:21" x14ac:dyDescent="0.2">
      <c r="A333" s="3" t="s">
        <v>1234</v>
      </c>
      <c r="B333" s="3" t="s">
        <v>1235</v>
      </c>
      <c r="C333" s="4">
        <v>4.4918925372</v>
      </c>
      <c r="D333" s="5">
        <v>4.4918925680623403E-2</v>
      </c>
      <c r="E333" s="4">
        <v>2.3007030000000001E-2</v>
      </c>
      <c r="F333" s="4">
        <v>195.24</v>
      </c>
      <c r="G333" s="4">
        <v>195.24</v>
      </c>
      <c r="H333" s="3" t="s">
        <v>1236</v>
      </c>
      <c r="I333" s="3" t="s">
        <v>1237</v>
      </c>
      <c r="J333" s="4"/>
      <c r="K333" s="4">
        <v>973421.26086956495</v>
      </c>
      <c r="L333" s="4">
        <v>1144441.78461538</v>
      </c>
      <c r="M333" s="4">
        <v>1071591.9243027901</v>
      </c>
      <c r="N333" s="3" t="s">
        <v>132</v>
      </c>
      <c r="O333" s="3" t="s">
        <v>26</v>
      </c>
      <c r="P333" s="3" t="s">
        <v>1237</v>
      </c>
      <c r="Q333" s="4">
        <v>26777.79525852</v>
      </c>
      <c r="R333" s="3" t="s">
        <v>27</v>
      </c>
      <c r="S333" s="3"/>
      <c r="T333" s="3" t="s">
        <v>1238</v>
      </c>
      <c r="U333" s="6"/>
    </row>
    <row r="334" spans="1:21" x14ac:dyDescent="0.2">
      <c r="A334" s="3" t="s">
        <v>2709</v>
      </c>
      <c r="B334" s="3" t="s">
        <v>2710</v>
      </c>
      <c r="C334" s="4">
        <v>4.4815851356999996</v>
      </c>
      <c r="D334" s="5">
        <v>4.4815851664915203E-2</v>
      </c>
      <c r="E334" s="4">
        <v>3.5075410000000001E-2</v>
      </c>
      <c r="F334" s="4">
        <v>127.77</v>
      </c>
      <c r="G334" s="4">
        <v>127.77</v>
      </c>
      <c r="H334" s="3" t="s">
        <v>2711</v>
      </c>
      <c r="I334" s="3" t="s">
        <v>2712</v>
      </c>
      <c r="J334" s="4"/>
      <c r="K334" s="4">
        <v>2670938.2173913</v>
      </c>
      <c r="L334" s="4">
        <v>2904426.3846153799</v>
      </c>
      <c r="M334" s="4">
        <v>4291445.6653386503</v>
      </c>
      <c r="N334" s="3" t="s">
        <v>115</v>
      </c>
      <c r="O334" s="3" t="s">
        <v>26</v>
      </c>
      <c r="P334" s="3" t="s">
        <v>2712</v>
      </c>
      <c r="Q334" s="4">
        <v>26148.09881304</v>
      </c>
      <c r="R334" s="3" t="s">
        <v>27</v>
      </c>
      <c r="S334" s="3"/>
      <c r="T334" s="3" t="s">
        <v>2713</v>
      </c>
      <c r="U334" s="6"/>
    </row>
    <row r="335" spans="1:21" x14ac:dyDescent="0.2">
      <c r="A335" s="3" t="s">
        <v>1763</v>
      </c>
      <c r="B335" s="3" t="s">
        <v>1764</v>
      </c>
      <c r="C335" s="4">
        <v>4.4652775344000002</v>
      </c>
      <c r="D335" s="5">
        <v>4.4652775650794799E-2</v>
      </c>
      <c r="E335" s="4">
        <v>1.7093279999999999E-2</v>
      </c>
      <c r="F335" s="4">
        <v>261.23</v>
      </c>
      <c r="G335" s="4">
        <v>261.23</v>
      </c>
      <c r="H335" s="3" t="s">
        <v>1765</v>
      </c>
      <c r="I335" s="3" t="s">
        <v>1766</v>
      </c>
      <c r="J335" s="4"/>
      <c r="K335" s="4">
        <v>1832005.56521739</v>
      </c>
      <c r="L335" s="4">
        <v>2115520.9076923099</v>
      </c>
      <c r="M335" s="4">
        <v>3239458.7848605602</v>
      </c>
      <c r="N335" s="3" t="s">
        <v>1419</v>
      </c>
      <c r="O335" s="3" t="s">
        <v>26</v>
      </c>
      <c r="P335" s="3" t="s">
        <v>1766</v>
      </c>
      <c r="Q335" s="4">
        <v>28032.10567343</v>
      </c>
      <c r="R335" s="3" t="s">
        <v>27</v>
      </c>
      <c r="S335" s="3"/>
      <c r="T335" s="3" t="s">
        <v>1767</v>
      </c>
      <c r="U335" s="6"/>
    </row>
    <row r="336" spans="1:21" x14ac:dyDescent="0.2">
      <c r="A336" s="3" t="s">
        <v>2333</v>
      </c>
      <c r="B336" s="3" t="s">
        <v>2334</v>
      </c>
      <c r="C336" s="4">
        <v>4.4463855993000001</v>
      </c>
      <c r="D336" s="5">
        <v>4.4463856298496703E-2</v>
      </c>
      <c r="E336" s="4">
        <v>8.8909929999999998E-2</v>
      </c>
      <c r="F336" s="4">
        <v>50.01</v>
      </c>
      <c r="G336" s="4">
        <v>50.01</v>
      </c>
      <c r="H336" s="3" t="s">
        <v>2335</v>
      </c>
      <c r="I336" s="3" t="s">
        <v>2336</v>
      </c>
      <c r="J336" s="4"/>
      <c r="K336" s="4">
        <v>4781344.7826087</v>
      </c>
      <c r="L336" s="4">
        <v>5261689.5538461497</v>
      </c>
      <c r="M336" s="4">
        <v>5340973.7848605597</v>
      </c>
      <c r="N336" s="3" t="s">
        <v>115</v>
      </c>
      <c r="O336" s="3" t="s">
        <v>26</v>
      </c>
      <c r="P336" s="3" t="s">
        <v>2336</v>
      </c>
      <c r="Q336" s="4">
        <v>26425.46378595</v>
      </c>
      <c r="R336" s="3" t="s">
        <v>27</v>
      </c>
      <c r="S336" s="3"/>
      <c r="T336" s="3" t="s">
        <v>2337</v>
      </c>
      <c r="U336" s="6"/>
    </row>
    <row r="337" spans="1:21" x14ac:dyDescent="0.2">
      <c r="A337" s="3" t="s">
        <v>1179</v>
      </c>
      <c r="B337" s="3" t="s">
        <v>1180</v>
      </c>
      <c r="C337" s="4">
        <v>4.4092870211999999</v>
      </c>
      <c r="D337" s="5">
        <v>4.4092870514947799E-2</v>
      </c>
      <c r="E337" s="4">
        <v>3.9953669999999997E-2</v>
      </c>
      <c r="F337" s="4">
        <v>110.36</v>
      </c>
      <c r="G337" s="4">
        <v>110.36</v>
      </c>
      <c r="H337" s="3" t="s">
        <v>1181</v>
      </c>
      <c r="I337" s="3" t="s">
        <v>1182</v>
      </c>
      <c r="J337" s="4"/>
      <c r="K337" s="4">
        <v>2994825.1304347799</v>
      </c>
      <c r="L337" s="4">
        <v>3215943.5692307702</v>
      </c>
      <c r="M337" s="4">
        <v>3577956.6414342602</v>
      </c>
      <c r="N337" s="3" t="s">
        <v>242</v>
      </c>
      <c r="O337" s="3" t="s">
        <v>26</v>
      </c>
      <c r="P337" s="3" t="s">
        <v>1182</v>
      </c>
      <c r="Q337" s="4">
        <v>26284.407760919999</v>
      </c>
      <c r="R337" s="3" t="s">
        <v>27</v>
      </c>
      <c r="S337" s="3"/>
      <c r="T337" s="3" t="s">
        <v>1183</v>
      </c>
      <c r="U337" s="6"/>
    </row>
    <row r="338" spans="1:21" x14ac:dyDescent="0.2">
      <c r="A338" s="3" t="s">
        <v>1104</v>
      </c>
      <c r="B338" s="3" t="s">
        <v>1105</v>
      </c>
      <c r="C338" s="4">
        <v>4.4043145700000004</v>
      </c>
      <c r="D338" s="5">
        <v>4.4043146002606198E-2</v>
      </c>
      <c r="E338" s="4">
        <v>1.7547070000000001E-2</v>
      </c>
      <c r="F338" s="4">
        <v>251</v>
      </c>
      <c r="G338" s="4">
        <v>251</v>
      </c>
      <c r="H338" s="3" t="s">
        <v>1106</v>
      </c>
      <c r="I338" s="3" t="s">
        <v>1107</v>
      </c>
      <c r="J338" s="4"/>
      <c r="K338" s="4">
        <v>614400.73913043505</v>
      </c>
      <c r="L338" s="4">
        <v>719151.46153846197</v>
      </c>
      <c r="M338" s="4">
        <v>834246.75298804801</v>
      </c>
      <c r="N338" s="3" t="s">
        <v>58</v>
      </c>
      <c r="O338" s="3" t="s">
        <v>26</v>
      </c>
      <c r="P338" s="3" t="s">
        <v>1107</v>
      </c>
      <c r="Q338" s="4">
        <v>26265.773013999999</v>
      </c>
      <c r="R338" s="3" t="s">
        <v>27</v>
      </c>
      <c r="S338" s="3"/>
      <c r="T338" s="3" t="s">
        <v>1108</v>
      </c>
      <c r="U338" s="6"/>
    </row>
    <row r="339" spans="1:21" x14ac:dyDescent="0.2">
      <c r="A339" s="3" t="s">
        <v>1984</v>
      </c>
      <c r="B339" s="3" t="s">
        <v>1985</v>
      </c>
      <c r="C339" s="4">
        <v>4.3822429220999997</v>
      </c>
      <c r="D339" s="5">
        <v>4.3822429522089701E-2</v>
      </c>
      <c r="E339" s="4">
        <v>3.2083189999999998E-2</v>
      </c>
      <c r="F339" s="4">
        <v>136.59</v>
      </c>
      <c r="G339" s="4">
        <v>136.59</v>
      </c>
      <c r="H339" s="3" t="s">
        <v>1986</v>
      </c>
      <c r="I339" s="3" t="s">
        <v>1987</v>
      </c>
      <c r="J339" s="4"/>
      <c r="K339" s="4">
        <v>947659.65217391297</v>
      </c>
      <c r="L339" s="4">
        <v>1032752.12307692</v>
      </c>
      <c r="M339" s="4">
        <v>1391669.6414342599</v>
      </c>
      <c r="N339" s="3" t="s">
        <v>58</v>
      </c>
      <c r="O339" s="3" t="s">
        <v>26</v>
      </c>
      <c r="P339" s="3" t="s">
        <v>1987</v>
      </c>
      <c r="Q339" s="4">
        <v>25831.54143171</v>
      </c>
      <c r="R339" s="3" t="s">
        <v>27</v>
      </c>
      <c r="S339" s="3"/>
      <c r="T339" s="3" t="s">
        <v>1988</v>
      </c>
      <c r="U339" s="6"/>
    </row>
    <row r="340" spans="1:21" x14ac:dyDescent="0.2">
      <c r="A340" s="3" t="s">
        <v>2719</v>
      </c>
      <c r="B340" s="3" t="s">
        <v>2720</v>
      </c>
      <c r="C340" s="4">
        <v>4.3701327935999998</v>
      </c>
      <c r="D340" s="5">
        <v>4.3701328236257699E-2</v>
      </c>
      <c r="E340" s="4">
        <v>1.9582080000000002E-2</v>
      </c>
      <c r="F340" s="4">
        <v>223.17</v>
      </c>
      <c r="G340" s="4">
        <v>223.17</v>
      </c>
      <c r="H340" s="3" t="s">
        <v>2721</v>
      </c>
      <c r="I340" s="3" t="s">
        <v>2722</v>
      </c>
      <c r="J340" s="4"/>
      <c r="K340" s="4">
        <v>643818.91304347804</v>
      </c>
      <c r="L340" s="4">
        <v>670115.07692307699</v>
      </c>
      <c r="M340" s="4">
        <v>618761.32669322705</v>
      </c>
      <c r="N340" s="3" t="s">
        <v>184</v>
      </c>
      <c r="O340" s="3" t="s">
        <v>26</v>
      </c>
      <c r="P340" s="3" t="s">
        <v>2722</v>
      </c>
      <c r="Q340" s="4">
        <v>26050.089342030002</v>
      </c>
      <c r="R340" s="3" t="s">
        <v>27</v>
      </c>
      <c r="S340" s="3"/>
      <c r="T340" s="3" t="s">
        <v>2723</v>
      </c>
      <c r="U340" s="6"/>
    </row>
    <row r="341" spans="1:21" x14ac:dyDescent="0.2">
      <c r="A341" s="3" t="s">
        <v>35</v>
      </c>
      <c r="B341" s="3" t="s">
        <v>36</v>
      </c>
      <c r="C341" s="4">
        <v>4.3666044207999999</v>
      </c>
      <c r="D341" s="5">
        <v>4.36660445080152E-2</v>
      </c>
      <c r="E341" s="4">
        <v>6.5791840000000004E-2</v>
      </c>
      <c r="F341" s="4">
        <v>66.37</v>
      </c>
      <c r="G341" s="4">
        <v>66.37</v>
      </c>
      <c r="H341" s="3" t="s">
        <v>37</v>
      </c>
      <c r="I341" s="3" t="s">
        <v>38</v>
      </c>
      <c r="J341" s="4"/>
      <c r="K341" s="4">
        <v>4497139.4782608701</v>
      </c>
      <c r="L341" s="4">
        <v>5813858.8615384595</v>
      </c>
      <c r="M341" s="4">
        <v>4600782.2868525898</v>
      </c>
      <c r="N341" s="3" t="s">
        <v>39</v>
      </c>
      <c r="O341" s="3" t="s">
        <v>26</v>
      </c>
      <c r="P341" s="3" t="s">
        <v>38</v>
      </c>
      <c r="Q341" s="4">
        <v>25885.379972639999</v>
      </c>
      <c r="R341" s="3" t="s">
        <v>27</v>
      </c>
      <c r="S341" s="3"/>
      <c r="T341" s="3" t="s">
        <v>40</v>
      </c>
      <c r="U341" s="6"/>
    </row>
    <row r="342" spans="1:21" x14ac:dyDescent="0.2">
      <c r="A342" s="3" t="s">
        <v>571</v>
      </c>
      <c r="B342" s="3" t="s">
        <v>572</v>
      </c>
      <c r="C342" s="4">
        <v>4.3448750177999997</v>
      </c>
      <c r="D342" s="5">
        <v>4.3448750476522302E-2</v>
      </c>
      <c r="E342" s="4">
        <v>0.12406839</v>
      </c>
      <c r="F342" s="4">
        <v>35.020000000000003</v>
      </c>
      <c r="G342" s="4">
        <v>35.020000000000003</v>
      </c>
      <c r="H342" s="3" t="s">
        <v>573</v>
      </c>
      <c r="I342" s="3" t="s">
        <v>574</v>
      </c>
      <c r="J342" s="4"/>
      <c r="K342" s="4">
        <v>6333926.0869565196</v>
      </c>
      <c r="L342" s="4">
        <v>6149602.8153846199</v>
      </c>
      <c r="M342" s="4">
        <v>5647349.1752987998</v>
      </c>
      <c r="N342" s="3" t="s">
        <v>162</v>
      </c>
      <c r="O342" s="3" t="s">
        <v>26</v>
      </c>
      <c r="P342" s="3" t="s">
        <v>574</v>
      </c>
      <c r="Q342" s="4">
        <v>25905.665978540001</v>
      </c>
      <c r="R342" s="3" t="s">
        <v>27</v>
      </c>
      <c r="S342" s="3"/>
      <c r="T342" s="3" t="s">
        <v>575</v>
      </c>
      <c r="U342" s="6"/>
    </row>
    <row r="343" spans="1:21" x14ac:dyDescent="0.2">
      <c r="A343" s="3" t="s">
        <v>893</v>
      </c>
      <c r="B343" s="3" t="s">
        <v>894</v>
      </c>
      <c r="C343" s="4">
        <v>4.3313605549999998</v>
      </c>
      <c r="D343" s="5">
        <v>4.3313605847593799E-2</v>
      </c>
      <c r="E343" s="4">
        <v>5.3639140000000002E-2</v>
      </c>
      <c r="F343" s="4">
        <v>80.75</v>
      </c>
      <c r="G343" s="4">
        <v>80.75</v>
      </c>
      <c r="H343" s="3" t="s">
        <v>895</v>
      </c>
      <c r="I343" s="3" t="s">
        <v>896</v>
      </c>
      <c r="J343" s="4"/>
      <c r="K343" s="4">
        <v>5884463.1739130402</v>
      </c>
      <c r="L343" s="4">
        <v>4744153.8769230796</v>
      </c>
      <c r="M343" s="4">
        <v>3870383.4183266899</v>
      </c>
      <c r="N343" s="3" t="s">
        <v>64</v>
      </c>
      <c r="O343" s="3" t="s">
        <v>26</v>
      </c>
      <c r="P343" s="3" t="s">
        <v>896</v>
      </c>
      <c r="Q343" s="4">
        <v>25404.245868000002</v>
      </c>
      <c r="R343" s="3" t="s">
        <v>27</v>
      </c>
      <c r="S343" s="3"/>
      <c r="T343" s="3" t="s">
        <v>897</v>
      </c>
      <c r="U343" s="6"/>
    </row>
    <row r="344" spans="1:21" x14ac:dyDescent="0.2">
      <c r="A344" s="3" t="s">
        <v>326</v>
      </c>
      <c r="B344" s="3" t="s">
        <v>327</v>
      </c>
      <c r="C344" s="4">
        <v>4.3310571297999996</v>
      </c>
      <c r="D344" s="5">
        <v>4.3310571595572903E-2</v>
      </c>
      <c r="E344" s="4">
        <v>2.3887579999999999E-2</v>
      </c>
      <c r="F344" s="4">
        <v>181.31</v>
      </c>
      <c r="G344" s="4">
        <v>181.31</v>
      </c>
      <c r="H344" s="3" t="s">
        <v>328</v>
      </c>
      <c r="I344" s="3" t="s">
        <v>329</v>
      </c>
      <c r="J344" s="4"/>
      <c r="K344" s="4">
        <v>999255.60869565199</v>
      </c>
      <c r="L344" s="4">
        <v>939826.46153846197</v>
      </c>
      <c r="M344" s="4">
        <v>856058.69721115497</v>
      </c>
      <c r="N344" s="3" t="s">
        <v>33</v>
      </c>
      <c r="O344" s="3" t="s">
        <v>26</v>
      </c>
      <c r="P344" s="3" t="s">
        <v>329</v>
      </c>
      <c r="Q344" s="4">
        <v>25672.579477949999</v>
      </c>
      <c r="R344" s="3" t="s">
        <v>27</v>
      </c>
      <c r="S344" s="3"/>
      <c r="T344" s="3" t="s">
        <v>330</v>
      </c>
      <c r="U344" s="6"/>
    </row>
    <row r="345" spans="1:21" x14ac:dyDescent="0.2">
      <c r="A345" s="3" t="s">
        <v>628</v>
      </c>
      <c r="B345" s="3" t="s">
        <v>629</v>
      </c>
      <c r="C345" s="4">
        <v>4.3289157849000004</v>
      </c>
      <c r="D345" s="5">
        <v>4.3289158146425803E-2</v>
      </c>
      <c r="E345" s="4">
        <v>2.459751E-2</v>
      </c>
      <c r="F345" s="4">
        <v>175.99</v>
      </c>
      <c r="G345" s="4">
        <v>175.99</v>
      </c>
      <c r="H345" s="3" t="s">
        <v>630</v>
      </c>
      <c r="I345" s="3" t="s">
        <v>631</v>
      </c>
      <c r="J345" s="4"/>
      <c r="K345" s="4">
        <v>2186746.8695652201</v>
      </c>
      <c r="L345" s="4">
        <v>1999693.13846154</v>
      </c>
      <c r="M345" s="4">
        <v>1676696.8525896401</v>
      </c>
      <c r="N345" s="3" t="s">
        <v>39</v>
      </c>
      <c r="O345" s="3" t="s">
        <v>26</v>
      </c>
      <c r="P345" s="3" t="s">
        <v>631</v>
      </c>
      <c r="Q345" s="4">
        <v>25818.132849279998</v>
      </c>
      <c r="R345" s="3" t="s">
        <v>27</v>
      </c>
      <c r="S345" s="3"/>
      <c r="T345" s="3" t="s">
        <v>632</v>
      </c>
      <c r="U345" s="6"/>
    </row>
    <row r="346" spans="1:21" x14ac:dyDescent="0.2">
      <c r="A346" s="3" t="s">
        <v>948</v>
      </c>
      <c r="B346" s="3" t="s">
        <v>949</v>
      </c>
      <c r="C346" s="4">
        <v>4.2847410300000002</v>
      </c>
      <c r="D346" s="5">
        <v>4.2847410594390699E-2</v>
      </c>
      <c r="E346" s="4">
        <v>2.6235250000000002E-2</v>
      </c>
      <c r="F346" s="4">
        <v>163.32</v>
      </c>
      <c r="G346" s="4">
        <v>163.32</v>
      </c>
      <c r="H346" s="3" t="s">
        <v>950</v>
      </c>
      <c r="I346" s="3" t="s">
        <v>951</v>
      </c>
      <c r="J346" s="4"/>
      <c r="K346" s="4">
        <v>521820.08695652202</v>
      </c>
      <c r="L346" s="4">
        <v>544653.215384615</v>
      </c>
      <c r="M346" s="4">
        <v>623852.82868525898</v>
      </c>
      <c r="N346" s="3" t="s">
        <v>103</v>
      </c>
      <c r="O346" s="3" t="s">
        <v>26</v>
      </c>
      <c r="P346" s="3" t="s">
        <v>951</v>
      </c>
      <c r="Q346" s="4">
        <v>25480.94354316</v>
      </c>
      <c r="R346" s="3" t="s">
        <v>27</v>
      </c>
      <c r="S346" s="3"/>
      <c r="T346" s="3" t="s">
        <v>952</v>
      </c>
      <c r="U346" s="6"/>
    </row>
    <row r="347" spans="1:21" x14ac:dyDescent="0.2">
      <c r="A347" s="3" t="s">
        <v>419</v>
      </c>
      <c r="B347" s="3" t="s">
        <v>420</v>
      </c>
      <c r="C347" s="4">
        <v>4.2714816300000003</v>
      </c>
      <c r="D347" s="5">
        <v>4.2714816593479699E-2</v>
      </c>
      <c r="E347" s="4">
        <v>3.2731660000000003E-2</v>
      </c>
      <c r="F347" s="4">
        <v>130.5</v>
      </c>
      <c r="G347" s="4">
        <v>130.5</v>
      </c>
      <c r="H347" s="3" t="s">
        <v>421</v>
      </c>
      <c r="I347" s="3" t="s">
        <v>422</v>
      </c>
      <c r="J347" s="4"/>
      <c r="K347" s="4">
        <v>1793930.2173913</v>
      </c>
      <c r="L347" s="4">
        <v>1783526.5538461499</v>
      </c>
      <c r="M347" s="4">
        <v>1491117.0756972099</v>
      </c>
      <c r="N347" s="3" t="s">
        <v>162</v>
      </c>
      <c r="O347" s="3" t="s">
        <v>26</v>
      </c>
      <c r="P347" s="3" t="s">
        <v>422</v>
      </c>
      <c r="Q347" s="4">
        <v>25470.619510500001</v>
      </c>
      <c r="R347" s="3" t="s">
        <v>27</v>
      </c>
      <c r="S347" s="3"/>
      <c r="T347" s="3" t="s">
        <v>423</v>
      </c>
      <c r="U347" s="6"/>
    </row>
    <row r="348" spans="1:21" x14ac:dyDescent="0.2">
      <c r="A348" s="3" t="s">
        <v>2759</v>
      </c>
      <c r="B348" s="3" t="s">
        <v>2760</v>
      </c>
      <c r="C348" s="4">
        <v>4.2269780816999996</v>
      </c>
      <c r="D348" s="5">
        <v>4.2269781107422001E-2</v>
      </c>
      <c r="E348" s="4">
        <v>7.236737E-2</v>
      </c>
      <c r="F348" s="4">
        <v>58.41</v>
      </c>
      <c r="G348" s="4">
        <v>58.41</v>
      </c>
      <c r="H348" s="3" t="s">
        <v>2761</v>
      </c>
      <c r="I348" s="3" t="s">
        <v>2762</v>
      </c>
      <c r="J348" s="4"/>
      <c r="K348" s="4">
        <v>4627572.3043478299</v>
      </c>
      <c r="L348" s="4">
        <v>4581351.0307692299</v>
      </c>
      <c r="M348" s="4">
        <v>4669263.40239044</v>
      </c>
      <c r="N348" s="3" t="s">
        <v>58</v>
      </c>
      <c r="O348" s="3" t="s">
        <v>26</v>
      </c>
      <c r="P348" s="3" t="s">
        <v>2762</v>
      </c>
      <c r="Q348" s="4">
        <v>25086.288416309999</v>
      </c>
      <c r="R348" s="3" t="s">
        <v>27</v>
      </c>
      <c r="S348" s="3"/>
      <c r="T348" s="3" t="s">
        <v>2763</v>
      </c>
      <c r="U348" s="6"/>
    </row>
    <row r="349" spans="1:21" x14ac:dyDescent="0.2">
      <c r="A349" s="3" t="s">
        <v>872</v>
      </c>
      <c r="B349" s="3" t="s">
        <v>873</v>
      </c>
      <c r="C349" s="4">
        <v>4.1994208404000002</v>
      </c>
      <c r="D349" s="5">
        <v>4.1994208692528602E-2</v>
      </c>
      <c r="E349" s="4">
        <v>0.10953106</v>
      </c>
      <c r="F349" s="4">
        <v>38.340000000000003</v>
      </c>
      <c r="G349" s="4">
        <v>38.340000000000003</v>
      </c>
      <c r="H349" s="3" t="s">
        <v>874</v>
      </c>
      <c r="I349" s="3" t="s">
        <v>875</v>
      </c>
      <c r="J349" s="4"/>
      <c r="K349" s="4">
        <v>4451180.5652173897</v>
      </c>
      <c r="L349" s="4">
        <v>4829264.5538461497</v>
      </c>
      <c r="M349" s="4">
        <v>5123407.8406374501</v>
      </c>
      <c r="N349" s="3" t="s">
        <v>162</v>
      </c>
      <c r="O349" s="3" t="s">
        <v>26</v>
      </c>
      <c r="P349" s="3" t="s">
        <v>875</v>
      </c>
      <c r="Q349" s="4">
        <v>25030.96958682</v>
      </c>
      <c r="R349" s="3" t="s">
        <v>27</v>
      </c>
      <c r="S349" s="3"/>
      <c r="T349" s="3" t="s">
        <v>876</v>
      </c>
      <c r="U349" s="6"/>
    </row>
    <row r="350" spans="1:21" x14ac:dyDescent="0.2">
      <c r="A350" s="3" t="s">
        <v>1633</v>
      </c>
      <c r="B350" s="3" t="s">
        <v>1634</v>
      </c>
      <c r="C350" s="4">
        <v>4.1920970935000001</v>
      </c>
      <c r="D350" s="5">
        <v>4.1920971223025398E-2</v>
      </c>
      <c r="E350" s="4">
        <v>6.2261950000000003E-2</v>
      </c>
      <c r="F350" s="4">
        <v>67.33</v>
      </c>
      <c r="G350" s="4">
        <v>67.33</v>
      </c>
      <c r="H350" s="3" t="s">
        <v>1635</v>
      </c>
      <c r="I350" s="3" t="s">
        <v>1636</v>
      </c>
      <c r="J350" s="4"/>
      <c r="K350" s="4">
        <v>2342992.4782608701</v>
      </c>
      <c r="L350" s="4">
        <v>2674135.2923076898</v>
      </c>
      <c r="M350" s="4">
        <v>2745562.2629482099</v>
      </c>
      <c r="N350" s="3" t="s">
        <v>162</v>
      </c>
      <c r="O350" s="3" t="s">
        <v>26</v>
      </c>
      <c r="P350" s="3" t="s">
        <v>1636</v>
      </c>
      <c r="Q350" s="4">
        <v>25261.485132850001</v>
      </c>
      <c r="R350" s="3" t="s">
        <v>27</v>
      </c>
      <c r="S350" s="3"/>
      <c r="T350" s="3" t="s">
        <v>1637</v>
      </c>
      <c r="U350" s="6"/>
    </row>
    <row r="351" spans="1:21" x14ac:dyDescent="0.2">
      <c r="A351" s="3" t="s">
        <v>2764</v>
      </c>
      <c r="B351" s="3" t="s">
        <v>2765</v>
      </c>
      <c r="C351" s="4">
        <v>4.1891036352000004</v>
      </c>
      <c r="D351" s="5">
        <v>4.1891036639819697E-2</v>
      </c>
      <c r="E351" s="4">
        <v>1.6523759999999998E-2</v>
      </c>
      <c r="F351" s="4">
        <v>253.52</v>
      </c>
      <c r="G351" s="4">
        <v>253.52</v>
      </c>
      <c r="H351" s="3" t="s">
        <v>2766</v>
      </c>
      <c r="I351" s="3" t="s">
        <v>2767</v>
      </c>
      <c r="J351" s="4"/>
      <c r="K351" s="4">
        <v>568969.86956521706</v>
      </c>
      <c r="L351" s="4">
        <v>642140.58461538504</v>
      </c>
      <c r="M351" s="4">
        <v>602683.50597609603</v>
      </c>
      <c r="N351" s="3" t="s">
        <v>121</v>
      </c>
      <c r="O351" s="3" t="s">
        <v>881</v>
      </c>
      <c r="P351" s="3" t="s">
        <v>2767</v>
      </c>
      <c r="Q351" s="4">
        <v>24882.22972168</v>
      </c>
      <c r="R351" s="3" t="s">
        <v>27</v>
      </c>
      <c r="S351" s="3"/>
      <c r="T351" s="3" t="s">
        <v>2768</v>
      </c>
      <c r="U351" s="6"/>
    </row>
    <row r="352" spans="1:21" x14ac:dyDescent="0.2">
      <c r="A352" s="3" t="s">
        <v>1607</v>
      </c>
      <c r="B352" s="3" t="s">
        <v>1608</v>
      </c>
      <c r="C352" s="4">
        <v>4.1613412649999999</v>
      </c>
      <c r="D352" s="5">
        <v>4.1613412935912301E-2</v>
      </c>
      <c r="E352" s="4">
        <v>8.9491210000000002E-2</v>
      </c>
      <c r="F352" s="4">
        <v>46.5</v>
      </c>
      <c r="G352" s="4">
        <v>46.5</v>
      </c>
      <c r="H352" s="3" t="s">
        <v>1609</v>
      </c>
      <c r="I352" s="3" t="s">
        <v>1610</v>
      </c>
      <c r="J352" s="4"/>
      <c r="K352" s="4">
        <v>6837185.2173913</v>
      </c>
      <c r="L352" s="4">
        <v>6144439.7384615401</v>
      </c>
      <c r="M352" s="4">
        <v>5817221.4382470101</v>
      </c>
      <c r="N352" s="3" t="s">
        <v>621</v>
      </c>
      <c r="O352" s="3" t="s">
        <v>26</v>
      </c>
      <c r="P352" s="3" t="s">
        <v>1610</v>
      </c>
      <c r="Q352" s="4">
        <v>24811.5667665</v>
      </c>
      <c r="R352" s="3" t="s">
        <v>27</v>
      </c>
      <c r="S352" s="3"/>
      <c r="T352" s="3" t="s">
        <v>1611</v>
      </c>
      <c r="U352" s="6"/>
    </row>
    <row r="353" spans="1:21" x14ac:dyDescent="0.2">
      <c r="A353" s="3" t="s">
        <v>2479</v>
      </c>
      <c r="B353" s="3" t="s">
        <v>2480</v>
      </c>
      <c r="C353" s="4">
        <v>4.1542325376000004</v>
      </c>
      <c r="D353" s="5">
        <v>4.15423256614239E-2</v>
      </c>
      <c r="E353" s="4">
        <v>4.1633919999999998E-2</v>
      </c>
      <c r="F353" s="4">
        <v>99.78</v>
      </c>
      <c r="G353" s="4">
        <v>99.78</v>
      </c>
      <c r="H353" s="3" t="s">
        <v>2481</v>
      </c>
      <c r="I353" s="3" t="s">
        <v>2482</v>
      </c>
      <c r="J353" s="4"/>
      <c r="K353" s="4">
        <v>1677056.7826087</v>
      </c>
      <c r="L353" s="4">
        <v>1660822.29230769</v>
      </c>
      <c r="M353" s="4">
        <v>1428967.1673306799</v>
      </c>
      <c r="N353" s="3" t="s">
        <v>1419</v>
      </c>
      <c r="O353" s="3" t="s">
        <v>26</v>
      </c>
      <c r="P353" s="3" t="s">
        <v>2482</v>
      </c>
      <c r="Q353" s="4">
        <v>24775.1090841</v>
      </c>
      <c r="R353" s="3" t="s">
        <v>27</v>
      </c>
      <c r="S353" s="3"/>
      <c r="T353" s="3" t="s">
        <v>2483</v>
      </c>
      <c r="U353" s="6"/>
    </row>
    <row r="354" spans="1:21" x14ac:dyDescent="0.2">
      <c r="A354" s="3" t="s">
        <v>1708</v>
      </c>
      <c r="B354" s="3" t="s">
        <v>1709</v>
      </c>
      <c r="C354" s="4">
        <v>4.1254339279999996</v>
      </c>
      <c r="D354" s="5">
        <v>4.1254339563445201E-2</v>
      </c>
      <c r="E354" s="4">
        <v>3.9394899999999997E-2</v>
      </c>
      <c r="F354" s="4">
        <v>104.72</v>
      </c>
      <c r="G354" s="4">
        <v>104.72</v>
      </c>
      <c r="H354" s="3" t="s">
        <v>1710</v>
      </c>
      <c r="I354" s="3" t="s">
        <v>1711</v>
      </c>
      <c r="J354" s="4"/>
      <c r="K354" s="4">
        <v>3307436.6956521701</v>
      </c>
      <c r="L354" s="4">
        <v>3524540.41538462</v>
      </c>
      <c r="M354" s="4">
        <v>3913659.0876493999</v>
      </c>
      <c r="N354" s="3" t="s">
        <v>138</v>
      </c>
      <c r="O354" s="3" t="s">
        <v>26</v>
      </c>
      <c r="P354" s="3" t="s">
        <v>1711</v>
      </c>
      <c r="Q354" s="4">
        <v>37736.924332800001</v>
      </c>
      <c r="R354" s="3" t="s">
        <v>27</v>
      </c>
      <c r="S354" s="3"/>
      <c r="T354" s="3" t="s">
        <v>1712</v>
      </c>
      <c r="U354" s="6"/>
    </row>
    <row r="355" spans="1:21" x14ac:dyDescent="0.2">
      <c r="A355" s="3" t="s">
        <v>1400</v>
      </c>
      <c r="B355" s="3" t="s">
        <v>1401</v>
      </c>
      <c r="C355" s="4">
        <v>4.1200684888000003</v>
      </c>
      <c r="D355" s="5">
        <v>4.1200685171076598E-2</v>
      </c>
      <c r="E355" s="4">
        <v>9.2027440000000002E-2</v>
      </c>
      <c r="F355" s="4">
        <v>44.77</v>
      </c>
      <c r="G355" s="4">
        <v>44.77</v>
      </c>
      <c r="H355" s="3" t="s">
        <v>1402</v>
      </c>
      <c r="I355" s="3" t="s">
        <v>1403</v>
      </c>
      <c r="J355" s="4"/>
      <c r="K355" s="4">
        <v>4370163.2608695701</v>
      </c>
      <c r="L355" s="4">
        <v>4698565.9384615403</v>
      </c>
      <c r="M355" s="4">
        <v>4713231.0717131495</v>
      </c>
      <c r="N355" s="3" t="s">
        <v>162</v>
      </c>
      <c r="O355" s="3" t="s">
        <v>26</v>
      </c>
      <c r="P355" s="3" t="s">
        <v>1403</v>
      </c>
      <c r="Q355" s="4">
        <v>25862.08689735</v>
      </c>
      <c r="R355" s="3" t="s">
        <v>27</v>
      </c>
      <c r="S355" s="3"/>
      <c r="T355" s="3" t="s">
        <v>1404</v>
      </c>
      <c r="U355" s="6"/>
    </row>
    <row r="356" spans="1:21" x14ac:dyDescent="0.2">
      <c r="A356" s="3" t="s">
        <v>1385</v>
      </c>
      <c r="B356" s="3" t="s">
        <v>1386</v>
      </c>
      <c r="C356" s="4">
        <v>4.1102172929999998</v>
      </c>
      <c r="D356" s="5">
        <v>4.1102173212399701E-2</v>
      </c>
      <c r="E356" s="4">
        <v>4.9550539999999997E-2</v>
      </c>
      <c r="F356" s="4">
        <v>82.95</v>
      </c>
      <c r="G356" s="4">
        <v>82.95</v>
      </c>
      <c r="H356" s="3" t="s">
        <v>1387</v>
      </c>
      <c r="I356" s="3" t="s">
        <v>1388</v>
      </c>
      <c r="J356" s="4"/>
      <c r="K356" s="4">
        <v>1970759.6521739101</v>
      </c>
      <c r="L356" s="4">
        <v>1906839.7692307699</v>
      </c>
      <c r="M356" s="4">
        <v>1815592.68924303</v>
      </c>
      <c r="N356" s="3" t="s">
        <v>33</v>
      </c>
      <c r="O356" s="3" t="s">
        <v>26</v>
      </c>
      <c r="P356" s="3" t="s">
        <v>1388</v>
      </c>
      <c r="Q356" s="4">
        <v>24519.14827845</v>
      </c>
      <c r="R356" s="3" t="s">
        <v>27</v>
      </c>
      <c r="S356" s="3"/>
      <c r="T356" s="3" t="s">
        <v>1389</v>
      </c>
      <c r="U356" s="6"/>
    </row>
    <row r="357" spans="1:21" x14ac:dyDescent="0.2">
      <c r="A357" s="3" t="s">
        <v>1008</v>
      </c>
      <c r="B357" s="3" t="s">
        <v>1009</v>
      </c>
      <c r="C357" s="4">
        <v>4.1054704574000001</v>
      </c>
      <c r="D357" s="5">
        <v>4.1054704856073598E-2</v>
      </c>
      <c r="E357" s="4">
        <v>1.8004869999999999E-2</v>
      </c>
      <c r="F357" s="4">
        <v>228.02</v>
      </c>
      <c r="G357" s="4">
        <v>228.02</v>
      </c>
      <c r="H357" s="3" t="s">
        <v>1010</v>
      </c>
      <c r="I357" s="3" t="s">
        <v>1011</v>
      </c>
      <c r="J357" s="4"/>
      <c r="K357" s="4">
        <v>1308546.60869565</v>
      </c>
      <c r="L357" s="4">
        <v>1245371.41538462</v>
      </c>
      <c r="M357" s="4">
        <v>1390618.98007968</v>
      </c>
      <c r="N357" s="3" t="s">
        <v>184</v>
      </c>
      <c r="O357" s="3" t="s">
        <v>26</v>
      </c>
      <c r="P357" s="3" t="s">
        <v>1011</v>
      </c>
      <c r="Q357" s="4">
        <v>24361.049582740001</v>
      </c>
      <c r="R357" s="3" t="s">
        <v>27</v>
      </c>
      <c r="S357" s="3"/>
      <c r="T357" s="3" t="s">
        <v>1012</v>
      </c>
      <c r="U357" s="6"/>
    </row>
    <row r="358" spans="1:21" x14ac:dyDescent="0.2">
      <c r="A358" s="3" t="s">
        <v>509</v>
      </c>
      <c r="B358" s="3" t="s">
        <v>510</v>
      </c>
      <c r="C358" s="4">
        <v>4.0569369369999997</v>
      </c>
      <c r="D358" s="5">
        <v>4.0569369648739001E-2</v>
      </c>
      <c r="E358" s="4">
        <v>0.14970247</v>
      </c>
      <c r="F358" s="4">
        <v>27.1</v>
      </c>
      <c r="G358" s="4">
        <v>27.1</v>
      </c>
      <c r="H358" s="3" t="s">
        <v>511</v>
      </c>
      <c r="I358" s="3" t="s">
        <v>512</v>
      </c>
      <c r="J358" s="4"/>
      <c r="K358" s="4">
        <v>9784305.6956521701</v>
      </c>
      <c r="L358" s="4">
        <v>22030471.6461538</v>
      </c>
      <c r="M358" s="4">
        <v>14146853.4940239</v>
      </c>
      <c r="N358" s="3" t="s">
        <v>58</v>
      </c>
      <c r="O358" s="3" t="s">
        <v>26</v>
      </c>
      <c r="P358" s="3" t="s">
        <v>512</v>
      </c>
      <c r="Q358" s="4">
        <v>23763.353041599999</v>
      </c>
      <c r="R358" s="3" t="s">
        <v>27</v>
      </c>
      <c r="S358" s="3"/>
      <c r="T358" s="3" t="s">
        <v>513</v>
      </c>
      <c r="U358" s="6"/>
    </row>
    <row r="359" spans="1:21" x14ac:dyDescent="0.2">
      <c r="A359" s="3" t="s">
        <v>1612</v>
      </c>
      <c r="B359" s="3" t="s">
        <v>1613</v>
      </c>
      <c r="C359" s="4">
        <v>4.0423372469999999</v>
      </c>
      <c r="D359" s="5">
        <v>4.04233727477359E-2</v>
      </c>
      <c r="E359" s="4">
        <v>0.14304095</v>
      </c>
      <c r="F359" s="4">
        <v>28.26</v>
      </c>
      <c r="G359" s="4">
        <v>28.26</v>
      </c>
      <c r="H359" s="3" t="s">
        <v>1614</v>
      </c>
      <c r="I359" s="3" t="s">
        <v>1615</v>
      </c>
      <c r="J359" s="4"/>
      <c r="K359" s="4">
        <v>9538356.3913043495</v>
      </c>
      <c r="L359" s="4">
        <v>11389010.553846201</v>
      </c>
      <c r="M359" s="4">
        <v>12992611.0517928</v>
      </c>
      <c r="N359" s="3" t="s">
        <v>242</v>
      </c>
      <c r="O359" s="3" t="s">
        <v>26</v>
      </c>
      <c r="P359" s="3" t="s">
        <v>1615</v>
      </c>
      <c r="Q359" s="4">
        <v>23784.367998599999</v>
      </c>
      <c r="R359" s="3" t="s">
        <v>27</v>
      </c>
      <c r="S359" s="3"/>
      <c r="T359" s="3" t="s">
        <v>1616</v>
      </c>
      <c r="U359" s="6"/>
    </row>
    <row r="360" spans="1:21" x14ac:dyDescent="0.2">
      <c r="A360" s="3" t="s">
        <v>2383</v>
      </c>
      <c r="B360" s="3" t="s">
        <v>2384</v>
      </c>
      <c r="C360" s="4">
        <v>4.0176473304</v>
      </c>
      <c r="D360" s="5">
        <v>4.01764735800395E-2</v>
      </c>
      <c r="E360" s="4">
        <v>7.8664800000000003E-3</v>
      </c>
      <c r="F360" s="4">
        <v>510.73</v>
      </c>
      <c r="G360" s="4">
        <v>510.73</v>
      </c>
      <c r="H360" s="3" t="s">
        <v>2385</v>
      </c>
      <c r="I360" s="3" t="s">
        <v>2386</v>
      </c>
      <c r="J360" s="4"/>
      <c r="K360" s="4">
        <v>283826.130434783</v>
      </c>
      <c r="L360" s="4">
        <v>329351.83076923102</v>
      </c>
      <c r="M360" s="4">
        <v>321509.33466135501</v>
      </c>
      <c r="N360" s="3" t="s">
        <v>80</v>
      </c>
      <c r="O360" s="3" t="s">
        <v>26</v>
      </c>
      <c r="P360" s="3" t="s">
        <v>2386</v>
      </c>
      <c r="Q360" s="4">
        <v>23979.277590509999</v>
      </c>
      <c r="R360" s="3" t="s">
        <v>27</v>
      </c>
      <c r="S360" s="3"/>
      <c r="T360" s="3" t="s">
        <v>2387</v>
      </c>
      <c r="U360" s="6"/>
    </row>
    <row r="361" spans="1:21" x14ac:dyDescent="0.2">
      <c r="A361" s="3" t="s">
        <v>2644</v>
      </c>
      <c r="B361" s="3" t="s">
        <v>2645</v>
      </c>
      <c r="C361" s="4">
        <v>3.9988927267999999</v>
      </c>
      <c r="D361" s="5">
        <v>3.9988927542750997E-2</v>
      </c>
      <c r="E361" s="4">
        <v>3.2508679999999998E-2</v>
      </c>
      <c r="F361" s="4">
        <v>123.01</v>
      </c>
      <c r="G361" s="4">
        <v>123.01</v>
      </c>
      <c r="H361" s="3" t="s">
        <v>2646</v>
      </c>
      <c r="I361" s="3" t="s">
        <v>2647</v>
      </c>
      <c r="J361" s="4"/>
      <c r="K361" s="4">
        <v>3456308.8695652201</v>
      </c>
      <c r="L361" s="4">
        <v>3963234.7846153802</v>
      </c>
      <c r="M361" s="4">
        <v>4160919.33864542</v>
      </c>
      <c r="N361" s="3" t="s">
        <v>115</v>
      </c>
      <c r="O361" s="3" t="s">
        <v>26</v>
      </c>
      <c r="P361" s="3" t="s">
        <v>2647</v>
      </c>
      <c r="Q361" s="4">
        <v>24460.930532869999</v>
      </c>
      <c r="R361" s="3" t="s">
        <v>27</v>
      </c>
      <c r="S361" s="3"/>
      <c r="T361" s="3" t="s">
        <v>2648</v>
      </c>
      <c r="U361" s="6"/>
    </row>
    <row r="362" spans="1:21" x14ac:dyDescent="0.2">
      <c r="A362" s="3" t="s">
        <v>363</v>
      </c>
      <c r="B362" s="3" t="s">
        <v>364</v>
      </c>
      <c r="C362" s="4">
        <v>3.9755799815000001</v>
      </c>
      <c r="D362" s="5">
        <v>3.9755800088149197E-2</v>
      </c>
      <c r="E362" s="4">
        <v>2.346167E-2</v>
      </c>
      <c r="F362" s="4">
        <v>169.45</v>
      </c>
      <c r="G362" s="4">
        <v>169.45</v>
      </c>
      <c r="H362" s="3" t="s">
        <v>365</v>
      </c>
      <c r="I362" s="3" t="s">
        <v>366</v>
      </c>
      <c r="J362" s="4"/>
      <c r="K362" s="4">
        <v>1229811.8695652201</v>
      </c>
      <c r="L362" s="4">
        <v>1233388.8</v>
      </c>
      <c r="M362" s="4">
        <v>1484974.07171315</v>
      </c>
      <c r="N362" s="3" t="s">
        <v>367</v>
      </c>
      <c r="O362" s="3" t="s">
        <v>26</v>
      </c>
      <c r="P362" s="3" t="s">
        <v>366</v>
      </c>
      <c r="Q362" s="4">
        <v>24745.606857549999</v>
      </c>
      <c r="R362" s="3" t="s">
        <v>27</v>
      </c>
      <c r="S362" s="3"/>
      <c r="T362" s="3" t="s">
        <v>368</v>
      </c>
      <c r="U362" s="6"/>
    </row>
    <row r="363" spans="1:21" x14ac:dyDescent="0.2">
      <c r="A363" s="3" t="s">
        <v>180</v>
      </c>
      <c r="B363" s="3" t="s">
        <v>181</v>
      </c>
      <c r="C363" s="4">
        <v>3.9593694418999998</v>
      </c>
      <c r="D363" s="5">
        <v>3.9593694691035401E-2</v>
      </c>
      <c r="E363" s="4">
        <v>8.9152899999999993E-3</v>
      </c>
      <c r="F363" s="4">
        <v>444.11</v>
      </c>
      <c r="G363" s="4">
        <v>444.11</v>
      </c>
      <c r="H363" s="3" t="s">
        <v>182</v>
      </c>
      <c r="I363" s="3" t="s">
        <v>183</v>
      </c>
      <c r="J363" s="4"/>
      <c r="K363" s="4">
        <v>434591.39130434801</v>
      </c>
      <c r="L363" s="4">
        <v>514862.12307692302</v>
      </c>
      <c r="M363" s="4">
        <v>583778.34262948204</v>
      </c>
      <c r="N363" s="3" t="s">
        <v>184</v>
      </c>
      <c r="O363" s="3" t="s">
        <v>26</v>
      </c>
      <c r="P363" s="3" t="s">
        <v>183</v>
      </c>
      <c r="Q363" s="4">
        <v>23602.115810719999</v>
      </c>
      <c r="R363" s="3" t="s">
        <v>27</v>
      </c>
      <c r="S363" s="3"/>
      <c r="T363" s="3" t="s">
        <v>185</v>
      </c>
      <c r="U363" s="6"/>
    </row>
    <row r="364" spans="1:21" x14ac:dyDescent="0.2">
      <c r="A364" s="3" t="s">
        <v>1194</v>
      </c>
      <c r="B364" s="3" t="s">
        <v>1195</v>
      </c>
      <c r="C364" s="4">
        <v>3.8969447333999998</v>
      </c>
      <c r="D364" s="5">
        <v>3.89694476017464E-2</v>
      </c>
      <c r="E364" s="4">
        <v>1.695282E-2</v>
      </c>
      <c r="F364" s="4">
        <v>229.87</v>
      </c>
      <c r="G364" s="4">
        <v>229.87</v>
      </c>
      <c r="H364" s="3" t="s">
        <v>1196</v>
      </c>
      <c r="I364" s="3" t="s">
        <v>1197</v>
      </c>
      <c r="J364" s="4"/>
      <c r="K364" s="4">
        <v>3871140.1304347799</v>
      </c>
      <c r="L364" s="4">
        <v>5060492.3538461505</v>
      </c>
      <c r="M364" s="4">
        <v>6913963.2749004001</v>
      </c>
      <c r="N364" s="3" t="s">
        <v>64</v>
      </c>
      <c r="O364" s="3" t="s">
        <v>26</v>
      </c>
      <c r="P364" s="3" t="s">
        <v>1197</v>
      </c>
      <c r="Q364" s="4">
        <v>43559.391500550002</v>
      </c>
      <c r="R364" s="3" t="s">
        <v>27</v>
      </c>
      <c r="S364" s="3"/>
      <c r="T364" s="3" t="s">
        <v>1198</v>
      </c>
      <c r="U364" s="6"/>
    </row>
    <row r="365" spans="1:21" x14ac:dyDescent="0.2">
      <c r="A365" s="3" t="s">
        <v>489</v>
      </c>
      <c r="B365" s="3" t="s">
        <v>490</v>
      </c>
      <c r="C365" s="4">
        <v>3.8827422284000002</v>
      </c>
      <c r="D365" s="5">
        <v>3.8827422550770603E-2</v>
      </c>
      <c r="E365" s="4">
        <v>1.726277E-2</v>
      </c>
      <c r="F365" s="4">
        <v>224.92</v>
      </c>
      <c r="G365" s="4">
        <v>224.92</v>
      </c>
      <c r="H365" s="3" t="s">
        <v>491</v>
      </c>
      <c r="I365" s="3" t="s">
        <v>492</v>
      </c>
      <c r="J365" s="4"/>
      <c r="K365" s="4">
        <v>1808825</v>
      </c>
      <c r="L365" s="4">
        <v>1651096.2</v>
      </c>
      <c r="M365" s="4">
        <v>1982647.5298804799</v>
      </c>
      <c r="N365" s="3" t="s">
        <v>64</v>
      </c>
      <c r="O365" s="3" t="s">
        <v>26</v>
      </c>
      <c r="P365" s="3" t="s">
        <v>492</v>
      </c>
      <c r="Q365" s="4">
        <v>35868.264103360001</v>
      </c>
      <c r="R365" s="3" t="s">
        <v>27</v>
      </c>
      <c r="S365" s="3"/>
      <c r="T365" s="3" t="s">
        <v>493</v>
      </c>
      <c r="U365" s="6"/>
    </row>
    <row r="366" spans="1:21" x14ac:dyDescent="0.2">
      <c r="A366" s="3" t="s">
        <v>898</v>
      </c>
      <c r="B366" s="3" t="s">
        <v>899</v>
      </c>
      <c r="C366" s="4">
        <v>3.8813751833999999</v>
      </c>
      <c r="D366" s="5">
        <v>3.8813752100676703E-2</v>
      </c>
      <c r="E366" s="4">
        <v>3.3100589999999999E-2</v>
      </c>
      <c r="F366" s="4">
        <v>117.26</v>
      </c>
      <c r="G366" s="4">
        <v>117.26</v>
      </c>
      <c r="H366" s="3" t="s">
        <v>900</v>
      </c>
      <c r="I366" s="3" t="s">
        <v>901</v>
      </c>
      <c r="J366" s="4"/>
      <c r="K366" s="4">
        <v>1717665</v>
      </c>
      <c r="L366" s="4">
        <v>2006076.78461538</v>
      </c>
      <c r="M366" s="4">
        <v>2112926.3266932298</v>
      </c>
      <c r="N366" s="3" t="s">
        <v>25</v>
      </c>
      <c r="O366" s="3" t="s">
        <v>26</v>
      </c>
      <c r="P366" s="3" t="s">
        <v>901</v>
      </c>
      <c r="Q366" s="4">
        <v>22855.952997019998</v>
      </c>
      <c r="R366" s="3" t="s">
        <v>27</v>
      </c>
      <c r="S366" s="3"/>
      <c r="T366" s="3" t="s">
        <v>902</v>
      </c>
      <c r="U366" s="6"/>
    </row>
    <row r="367" spans="1:21" x14ac:dyDescent="0.2">
      <c r="A367" s="3" t="s">
        <v>576</v>
      </c>
      <c r="B367" s="3" t="s">
        <v>577</v>
      </c>
      <c r="C367" s="4">
        <v>3.8797155235999998</v>
      </c>
      <c r="D367" s="5">
        <v>3.87971555025627E-2</v>
      </c>
      <c r="E367" s="4">
        <v>3.7865660000000002E-2</v>
      </c>
      <c r="F367" s="4">
        <v>102.46</v>
      </c>
      <c r="G367" s="4">
        <v>102.46</v>
      </c>
      <c r="H367" s="3" t="s">
        <v>578</v>
      </c>
      <c r="I367" s="3" t="s">
        <v>579</v>
      </c>
      <c r="J367" s="4"/>
      <c r="K367" s="4">
        <v>1778155</v>
      </c>
      <c r="L367" s="4">
        <v>1931334</v>
      </c>
      <c r="M367" s="4">
        <v>1992380.7768924299</v>
      </c>
      <c r="N367" s="3" t="s">
        <v>45</v>
      </c>
      <c r="O367" s="3" t="s">
        <v>26</v>
      </c>
      <c r="P367" s="3" t="s">
        <v>579</v>
      </c>
      <c r="Q367" s="4">
        <v>22992.024000000001</v>
      </c>
      <c r="R367" s="3" t="s">
        <v>27</v>
      </c>
      <c r="S367" s="3"/>
      <c r="T367" s="3" t="s">
        <v>580</v>
      </c>
      <c r="U367" s="6"/>
    </row>
    <row r="368" spans="1:21" x14ac:dyDescent="0.2">
      <c r="A368" s="3" t="s">
        <v>1310</v>
      </c>
      <c r="B368" s="3" t="s">
        <v>1311</v>
      </c>
      <c r="C368" s="4">
        <v>3.8751048712</v>
      </c>
      <c r="D368" s="5">
        <v>3.8751048978245897E-2</v>
      </c>
      <c r="E368" s="4">
        <v>6.4563560000000006E-2</v>
      </c>
      <c r="F368" s="4">
        <v>60.02</v>
      </c>
      <c r="G368" s="4">
        <v>60.02</v>
      </c>
      <c r="H368" s="3" t="s">
        <v>1312</v>
      </c>
      <c r="I368" s="3" t="s">
        <v>1313</v>
      </c>
      <c r="J368" s="4"/>
      <c r="K368" s="4">
        <v>3046327.7826087</v>
      </c>
      <c r="L368" s="4">
        <v>3134627.4</v>
      </c>
      <c r="M368" s="4">
        <v>3946482.3426294802</v>
      </c>
      <c r="N368" s="3" t="s">
        <v>162</v>
      </c>
      <c r="O368" s="3" t="s">
        <v>26</v>
      </c>
      <c r="P368" s="3" t="s">
        <v>1313</v>
      </c>
      <c r="Q368" s="4">
        <v>23094.919101119998</v>
      </c>
      <c r="R368" s="3" t="s">
        <v>27</v>
      </c>
      <c r="S368" s="3"/>
      <c r="T368" s="3" t="s">
        <v>1314</v>
      </c>
      <c r="U368" s="6"/>
    </row>
    <row r="369" spans="1:21" x14ac:dyDescent="0.2">
      <c r="A369" s="3" t="s">
        <v>87</v>
      </c>
      <c r="B369" s="3" t="s">
        <v>88</v>
      </c>
      <c r="C369" s="4">
        <v>3.8748671250000002</v>
      </c>
      <c r="D369" s="5">
        <v>3.8748671516229599E-2</v>
      </c>
      <c r="E369" s="4">
        <v>2.7192049999999999E-2</v>
      </c>
      <c r="F369" s="4">
        <v>142.5</v>
      </c>
      <c r="G369" s="4">
        <v>142.5</v>
      </c>
      <c r="H369" s="3" t="s">
        <v>89</v>
      </c>
      <c r="I369" s="3" t="s">
        <v>90</v>
      </c>
      <c r="J369" s="4"/>
      <c r="K369" s="4">
        <v>2650769.7826087</v>
      </c>
      <c r="L369" s="4">
        <v>3009349.50769231</v>
      </c>
      <c r="M369" s="4">
        <v>2591725.9880478098</v>
      </c>
      <c r="N369" s="3" t="s">
        <v>91</v>
      </c>
      <c r="O369" s="3" t="s">
        <v>26</v>
      </c>
      <c r="P369" s="3" t="s">
        <v>90</v>
      </c>
      <c r="Q369" s="4">
        <v>33089.817697500002</v>
      </c>
      <c r="R369" s="3" t="s">
        <v>27</v>
      </c>
      <c r="S369" s="3"/>
      <c r="T369" s="3" t="s">
        <v>92</v>
      </c>
      <c r="U369" s="6"/>
    </row>
    <row r="370" spans="1:21" x14ac:dyDescent="0.2">
      <c r="A370" s="3" t="s">
        <v>289</v>
      </c>
      <c r="B370" s="3" t="s">
        <v>290</v>
      </c>
      <c r="C370" s="4">
        <v>3.8722005899999998</v>
      </c>
      <c r="D370" s="5">
        <v>3.8722006166046402E-2</v>
      </c>
      <c r="E370" s="4">
        <v>4.8584700000000001E-2</v>
      </c>
      <c r="F370" s="4">
        <v>79.7</v>
      </c>
      <c r="G370" s="4">
        <v>79.7</v>
      </c>
      <c r="H370" s="3" t="s">
        <v>291</v>
      </c>
      <c r="I370" s="3" t="s">
        <v>292</v>
      </c>
      <c r="J370" s="4"/>
      <c r="K370" s="4">
        <v>2399077.8260869598</v>
      </c>
      <c r="L370" s="4">
        <v>2752583.6769230799</v>
      </c>
      <c r="M370" s="4">
        <v>2608030.26693227</v>
      </c>
      <c r="N370" s="3" t="s">
        <v>103</v>
      </c>
      <c r="O370" s="3" t="s">
        <v>26</v>
      </c>
      <c r="P370" s="3" t="s">
        <v>292</v>
      </c>
      <c r="Q370" s="4">
        <v>27211.236962999999</v>
      </c>
      <c r="R370" s="3" t="s">
        <v>27</v>
      </c>
      <c r="S370" s="3"/>
      <c r="T370" s="3" t="s">
        <v>293</v>
      </c>
      <c r="U370" s="6"/>
    </row>
    <row r="371" spans="1:21" x14ac:dyDescent="0.2">
      <c r="A371" s="3" t="s">
        <v>2328</v>
      </c>
      <c r="B371" s="3" t="s">
        <v>2329</v>
      </c>
      <c r="C371" s="4">
        <v>3.8370834176000002</v>
      </c>
      <c r="D371" s="5">
        <v>3.83708344396336E-2</v>
      </c>
      <c r="E371" s="4">
        <v>6.0867440000000002E-2</v>
      </c>
      <c r="F371" s="4">
        <v>63.04</v>
      </c>
      <c r="G371" s="4">
        <v>63.04</v>
      </c>
      <c r="H371" s="3" t="s">
        <v>2330</v>
      </c>
      <c r="I371" s="3" t="s">
        <v>2331</v>
      </c>
      <c r="J371" s="4"/>
      <c r="K371" s="4">
        <v>2190902.5652173902</v>
      </c>
      <c r="L371" s="4">
        <v>2397801.4461538498</v>
      </c>
      <c r="M371" s="4">
        <v>2069916.8007968101</v>
      </c>
      <c r="N371" s="3" t="s">
        <v>33</v>
      </c>
      <c r="O371" s="3" t="s">
        <v>26</v>
      </c>
      <c r="P371" s="3" t="s">
        <v>2331</v>
      </c>
      <c r="Q371" s="4">
        <v>23985.126411839999</v>
      </c>
      <c r="R371" s="3" t="s">
        <v>27</v>
      </c>
      <c r="S371" s="3"/>
      <c r="T371" s="3" t="s">
        <v>2332</v>
      </c>
      <c r="U371" s="6"/>
    </row>
    <row r="372" spans="1:21" x14ac:dyDescent="0.2">
      <c r="A372" s="3" t="s">
        <v>1375</v>
      </c>
      <c r="B372" s="3" t="s">
        <v>1376</v>
      </c>
      <c r="C372" s="4">
        <v>3.7930697409</v>
      </c>
      <c r="D372" s="5">
        <v>3.7930697669609499E-2</v>
      </c>
      <c r="E372" s="4">
        <v>9.9862300000000005E-3</v>
      </c>
      <c r="F372" s="4">
        <v>379.83</v>
      </c>
      <c r="G372" s="4">
        <v>379.83</v>
      </c>
      <c r="H372" s="3" t="s">
        <v>1377</v>
      </c>
      <c r="I372" s="3" t="s">
        <v>1378</v>
      </c>
      <c r="J372" s="4"/>
      <c r="K372" s="4">
        <v>514969.65217391303</v>
      </c>
      <c r="L372" s="4">
        <v>619401.98461538495</v>
      </c>
      <c r="M372" s="4">
        <v>620029.12749004003</v>
      </c>
      <c r="N372" s="3" t="s">
        <v>64</v>
      </c>
      <c r="O372" s="3" t="s">
        <v>26</v>
      </c>
      <c r="P372" s="3" t="s">
        <v>1378</v>
      </c>
      <c r="Q372" s="4">
        <v>22613.080294200001</v>
      </c>
      <c r="R372" s="3" t="s">
        <v>27</v>
      </c>
      <c r="S372" s="3"/>
      <c r="T372" s="3" t="s">
        <v>1379</v>
      </c>
      <c r="U372" s="6"/>
    </row>
    <row r="373" spans="1:21" x14ac:dyDescent="0.2">
      <c r="A373" s="3" t="s">
        <v>336</v>
      </c>
      <c r="B373" s="3" t="s">
        <v>337</v>
      </c>
      <c r="C373" s="4">
        <v>3.7906686288000002</v>
      </c>
      <c r="D373" s="5">
        <v>3.7906686548444597E-2</v>
      </c>
      <c r="E373" s="4">
        <v>6.2738639999999998E-2</v>
      </c>
      <c r="F373" s="4">
        <v>60.42</v>
      </c>
      <c r="G373" s="4">
        <v>60.42</v>
      </c>
      <c r="H373" s="3" t="s">
        <v>338</v>
      </c>
      <c r="I373" s="3" t="s">
        <v>339</v>
      </c>
      <c r="J373" s="4"/>
      <c r="K373" s="4">
        <v>6216091.3913043505</v>
      </c>
      <c r="L373" s="4">
        <v>5048078.72307692</v>
      </c>
      <c r="M373" s="4">
        <v>4294057.0159362499</v>
      </c>
      <c r="N373" s="3" t="s">
        <v>184</v>
      </c>
      <c r="O373" s="3" t="s">
        <v>26</v>
      </c>
      <c r="P373" s="3" t="s">
        <v>339</v>
      </c>
      <c r="Q373" s="4">
        <v>22342.731617760001</v>
      </c>
      <c r="R373" s="3" t="s">
        <v>27</v>
      </c>
      <c r="S373" s="3"/>
      <c r="T373" s="3" t="s">
        <v>340</v>
      </c>
      <c r="U373" s="6"/>
    </row>
    <row r="374" spans="1:21" x14ac:dyDescent="0.2">
      <c r="A374" s="3" t="s">
        <v>1673</v>
      </c>
      <c r="B374" s="3" t="s">
        <v>1674</v>
      </c>
      <c r="C374" s="4">
        <v>3.7738906079999999</v>
      </c>
      <c r="D374" s="5">
        <v>3.7738906339291799E-2</v>
      </c>
      <c r="E374" s="4">
        <v>3.6861600000000001E-2</v>
      </c>
      <c r="F374" s="4">
        <v>102.38</v>
      </c>
      <c r="G374" s="4">
        <v>102.38</v>
      </c>
      <c r="H374" s="3" t="s">
        <v>1675</v>
      </c>
      <c r="I374" s="3" t="s">
        <v>1676</v>
      </c>
      <c r="J374" s="4"/>
      <c r="K374" s="4">
        <v>1786182.56521739</v>
      </c>
      <c r="L374" s="4">
        <v>1685544.8769230801</v>
      </c>
      <c r="M374" s="4">
        <v>1734173.28685259</v>
      </c>
      <c r="N374" s="3" t="s">
        <v>58</v>
      </c>
      <c r="O374" s="3" t="s">
        <v>26</v>
      </c>
      <c r="P374" s="3" t="s">
        <v>1676</v>
      </c>
      <c r="Q374" s="4">
        <v>22343.104060000001</v>
      </c>
      <c r="R374" s="3" t="s">
        <v>27</v>
      </c>
      <c r="S374" s="3"/>
      <c r="T374" s="3" t="s">
        <v>1677</v>
      </c>
      <c r="U374" s="6"/>
    </row>
    <row r="375" spans="1:21" x14ac:dyDescent="0.2">
      <c r="A375" s="3" t="s">
        <v>524</v>
      </c>
      <c r="B375" s="3" t="s">
        <v>525</v>
      </c>
      <c r="C375" s="4">
        <v>3.7585665178999998</v>
      </c>
      <c r="D375" s="5">
        <v>3.7585665437238902E-2</v>
      </c>
      <c r="E375" s="4">
        <v>2.6121109999999999E-2</v>
      </c>
      <c r="F375" s="4">
        <v>143.88999999999999</v>
      </c>
      <c r="G375" s="4">
        <v>143.88999999999999</v>
      </c>
      <c r="H375" s="3" t="s">
        <v>526</v>
      </c>
      <c r="I375" s="3" t="s">
        <v>527</v>
      </c>
      <c r="J375" s="4"/>
      <c r="K375" s="4">
        <v>5963547.5217391299</v>
      </c>
      <c r="L375" s="4">
        <v>6043692.9384615403</v>
      </c>
      <c r="M375" s="4">
        <v>5486135.3466135496</v>
      </c>
      <c r="N375" s="3" t="s">
        <v>184</v>
      </c>
      <c r="O375" s="3" t="s">
        <v>528</v>
      </c>
      <c r="P375" s="3" t="s">
        <v>527</v>
      </c>
      <c r="Q375" s="4">
        <v>25991.09804691</v>
      </c>
      <c r="R375" s="3" t="s">
        <v>27</v>
      </c>
      <c r="S375" s="3"/>
      <c r="T375" s="3" t="s">
        <v>529</v>
      </c>
      <c r="U375" s="6"/>
    </row>
    <row r="376" spans="1:21" x14ac:dyDescent="0.2">
      <c r="A376" s="3" t="s">
        <v>1774</v>
      </c>
      <c r="B376" s="3" t="s">
        <v>1775</v>
      </c>
      <c r="C376" s="4">
        <v>3.7581815070000002</v>
      </c>
      <c r="D376" s="5">
        <v>3.7581815328212503E-2</v>
      </c>
      <c r="E376" s="4">
        <v>1.8084699999999999E-2</v>
      </c>
      <c r="F376" s="4">
        <v>207.81</v>
      </c>
      <c r="G376" s="4">
        <v>207.81</v>
      </c>
      <c r="H376" s="3" t="s">
        <v>1776</v>
      </c>
      <c r="I376" s="3" t="s">
        <v>1777</v>
      </c>
      <c r="J376" s="4"/>
      <c r="K376" s="4">
        <v>5484210.0869565196</v>
      </c>
      <c r="L376" s="4">
        <v>4309786.1846153801</v>
      </c>
      <c r="M376" s="4">
        <v>3546560.9561752998</v>
      </c>
      <c r="N376" s="3" t="s">
        <v>115</v>
      </c>
      <c r="O376" s="3" t="s">
        <v>1778</v>
      </c>
      <c r="P376" s="3" t="s">
        <v>1777</v>
      </c>
      <c r="Q376" s="4">
        <v>24377.360275620002</v>
      </c>
      <c r="R376" s="3" t="s">
        <v>27</v>
      </c>
      <c r="S376" s="3"/>
      <c r="T376" s="3" t="s">
        <v>1779</v>
      </c>
      <c r="U376" s="6"/>
    </row>
    <row r="377" spans="1:21" x14ac:dyDescent="0.2">
      <c r="A377" s="3" t="s">
        <v>2368</v>
      </c>
      <c r="B377" s="3" t="s">
        <v>2369</v>
      </c>
      <c r="C377" s="4">
        <v>3.7154221079999998</v>
      </c>
      <c r="D377" s="5">
        <v>3.7154221335274601E-2</v>
      </c>
      <c r="E377" s="4">
        <v>6.8613519999999997E-2</v>
      </c>
      <c r="F377" s="4">
        <v>54.15</v>
      </c>
      <c r="G377" s="4">
        <v>54.15</v>
      </c>
      <c r="H377" s="3" t="s">
        <v>2370</v>
      </c>
      <c r="I377" s="3" t="s">
        <v>2371</v>
      </c>
      <c r="J377" s="4"/>
      <c r="K377" s="4">
        <v>8737988.6956521701</v>
      </c>
      <c r="L377" s="4">
        <v>9114060.9538461491</v>
      </c>
      <c r="M377" s="4">
        <v>9465890.0239043795</v>
      </c>
      <c r="N377" s="3" t="s">
        <v>184</v>
      </c>
      <c r="O377" s="3" t="s">
        <v>26</v>
      </c>
      <c r="P377" s="3" t="s">
        <v>2371</v>
      </c>
      <c r="Q377" s="4">
        <v>21788.791009799999</v>
      </c>
      <c r="R377" s="3" t="s">
        <v>27</v>
      </c>
      <c r="S377" s="3"/>
      <c r="T377" s="3" t="s">
        <v>2372</v>
      </c>
      <c r="U377" s="6"/>
    </row>
    <row r="378" spans="1:21" x14ac:dyDescent="0.2">
      <c r="A378" s="3" t="s">
        <v>2159</v>
      </c>
      <c r="B378" s="3" t="s">
        <v>2160</v>
      </c>
      <c r="C378" s="4">
        <v>3.7113668299999998</v>
      </c>
      <c r="D378" s="5">
        <v>3.7113668554996003E-2</v>
      </c>
      <c r="E378" s="4">
        <v>2.2309249999999999E-2</v>
      </c>
      <c r="F378" s="4">
        <v>166.36</v>
      </c>
      <c r="G378" s="4">
        <v>166.36</v>
      </c>
      <c r="H378" s="3" t="s">
        <v>2161</v>
      </c>
      <c r="I378" s="3" t="s">
        <v>2162</v>
      </c>
      <c r="J378" s="4"/>
      <c r="K378" s="4">
        <v>5205355.0869565196</v>
      </c>
      <c r="L378" s="4">
        <v>5879470.2153846202</v>
      </c>
      <c r="M378" s="4">
        <v>5302802.4302788796</v>
      </c>
      <c r="N378" s="3" t="s">
        <v>184</v>
      </c>
      <c r="O378" s="3" t="s">
        <v>26</v>
      </c>
      <c r="P378" s="3" t="s">
        <v>2162</v>
      </c>
      <c r="Q378" s="4">
        <v>28098.805557759999</v>
      </c>
      <c r="R378" s="3" t="s">
        <v>27</v>
      </c>
      <c r="S378" s="3"/>
      <c r="T378" s="3" t="s">
        <v>2163</v>
      </c>
      <c r="U378" s="6"/>
    </row>
    <row r="379" spans="1:21" x14ac:dyDescent="0.2">
      <c r="A379" s="3" t="s">
        <v>2689</v>
      </c>
      <c r="B379" s="3" t="s">
        <v>2690</v>
      </c>
      <c r="C379" s="4">
        <v>3.7060516052999999</v>
      </c>
      <c r="D379" s="5">
        <v>3.7060516307630798E-2</v>
      </c>
      <c r="E379" s="4">
        <v>0.10117531</v>
      </c>
      <c r="F379" s="4">
        <v>36.630000000000003</v>
      </c>
      <c r="G379" s="4">
        <v>36.630000000000003</v>
      </c>
      <c r="H379" s="3" t="s">
        <v>2691</v>
      </c>
      <c r="I379" s="3" t="s">
        <v>2692</v>
      </c>
      <c r="J379" s="4"/>
      <c r="K379" s="4">
        <v>7412024.0869565196</v>
      </c>
      <c r="L379" s="4">
        <v>7722647.6615384603</v>
      </c>
      <c r="M379" s="4">
        <v>8484848.7569721099</v>
      </c>
      <c r="N379" s="3" t="s">
        <v>242</v>
      </c>
      <c r="O379" s="3" t="s">
        <v>26</v>
      </c>
      <c r="P379" s="3" t="s">
        <v>2692</v>
      </c>
      <c r="Q379" s="4">
        <v>22977.999</v>
      </c>
      <c r="R379" s="3" t="s">
        <v>27</v>
      </c>
      <c r="S379" s="3"/>
      <c r="T379" s="3" t="s">
        <v>2693</v>
      </c>
      <c r="U379" s="6"/>
    </row>
    <row r="380" spans="1:21" x14ac:dyDescent="0.2">
      <c r="A380" s="3" t="s">
        <v>2149</v>
      </c>
      <c r="B380" s="3" t="s">
        <v>2150</v>
      </c>
      <c r="C380" s="4">
        <v>3.6888570839999999</v>
      </c>
      <c r="D380" s="5">
        <v>3.6888571093449403E-2</v>
      </c>
      <c r="E380" s="4">
        <v>2.0448210000000001E-2</v>
      </c>
      <c r="F380" s="4">
        <v>180.4</v>
      </c>
      <c r="G380" s="4">
        <v>180.4</v>
      </c>
      <c r="H380" s="3" t="s">
        <v>2151</v>
      </c>
      <c r="I380" s="3" t="s">
        <v>2152</v>
      </c>
      <c r="J380" s="4"/>
      <c r="K380" s="4">
        <v>781206.86956521706</v>
      </c>
      <c r="L380" s="4">
        <v>787925.24615384603</v>
      </c>
      <c r="M380" s="4">
        <v>1156310.4302788801</v>
      </c>
      <c r="N380" s="3" t="s">
        <v>64</v>
      </c>
      <c r="O380" s="3" t="s">
        <v>26</v>
      </c>
      <c r="P380" s="3" t="s">
        <v>2152</v>
      </c>
      <c r="Q380" s="4">
        <v>23065.073028800001</v>
      </c>
      <c r="R380" s="3" t="s">
        <v>27</v>
      </c>
      <c r="S380" s="3"/>
      <c r="T380" s="3" t="s">
        <v>2153</v>
      </c>
      <c r="U380" s="6"/>
    </row>
    <row r="381" spans="1:21" x14ac:dyDescent="0.2">
      <c r="A381" s="3" t="s">
        <v>2474</v>
      </c>
      <c r="B381" s="3" t="s">
        <v>2475</v>
      </c>
      <c r="C381" s="4">
        <v>3.6756442189</v>
      </c>
      <c r="D381" s="5">
        <v>3.6756442441541602E-2</v>
      </c>
      <c r="E381" s="4">
        <v>4.2596410000000001E-2</v>
      </c>
      <c r="F381" s="4">
        <v>86.29</v>
      </c>
      <c r="G381" s="4">
        <v>86.29</v>
      </c>
      <c r="H381" s="3" t="s">
        <v>2476</v>
      </c>
      <c r="I381" s="3" t="s">
        <v>2477</v>
      </c>
      <c r="J381" s="4"/>
      <c r="K381" s="4">
        <v>2313817.4782608701</v>
      </c>
      <c r="L381" s="4">
        <v>2747512.2923076898</v>
      </c>
      <c r="M381" s="4">
        <v>2808970.9521912402</v>
      </c>
      <c r="N381" s="3" t="s">
        <v>64</v>
      </c>
      <c r="O381" s="3" t="s">
        <v>26</v>
      </c>
      <c r="P381" s="3" t="s">
        <v>2477</v>
      </c>
      <c r="Q381" s="4">
        <v>25550.552615010001</v>
      </c>
      <c r="R381" s="3" t="s">
        <v>27</v>
      </c>
      <c r="S381" s="3"/>
      <c r="T381" s="3" t="s">
        <v>2478</v>
      </c>
      <c r="U381" s="6"/>
    </row>
    <row r="382" spans="1:21" x14ac:dyDescent="0.2">
      <c r="A382" s="3" t="s">
        <v>2539</v>
      </c>
      <c r="B382" s="3" t="s">
        <v>2540</v>
      </c>
      <c r="C382" s="4">
        <v>3.666888336</v>
      </c>
      <c r="D382" s="5">
        <v>3.6668883611939998E-2</v>
      </c>
      <c r="E382" s="4">
        <v>3.567012E-2</v>
      </c>
      <c r="F382" s="4">
        <v>102.8</v>
      </c>
      <c r="G382" s="4">
        <v>102.8</v>
      </c>
      <c r="H382" s="3" t="s">
        <v>2541</v>
      </c>
      <c r="I382" s="3" t="s">
        <v>2542</v>
      </c>
      <c r="J382" s="4"/>
      <c r="K382" s="4">
        <v>5554010.7391304299</v>
      </c>
      <c r="L382" s="4">
        <v>5754627.1076923097</v>
      </c>
      <c r="M382" s="4">
        <v>3927462.1792828701</v>
      </c>
      <c r="N382" s="3" t="s">
        <v>25</v>
      </c>
      <c r="O382" s="3" t="s">
        <v>26</v>
      </c>
      <c r="P382" s="3" t="s">
        <v>2542</v>
      </c>
      <c r="Q382" s="4">
        <v>23007.002884000001</v>
      </c>
      <c r="R382" s="3" t="s">
        <v>27</v>
      </c>
      <c r="S382" s="3"/>
      <c r="T382" s="3" t="s">
        <v>2543</v>
      </c>
      <c r="U382" s="6"/>
    </row>
    <row r="383" spans="1:21" x14ac:dyDescent="0.2">
      <c r="A383" s="3" t="s">
        <v>1486</v>
      </c>
      <c r="B383" s="3" t="s">
        <v>1487</v>
      </c>
      <c r="C383" s="4">
        <v>3.6614766496</v>
      </c>
      <c r="D383" s="5">
        <v>3.6614766747568202E-2</v>
      </c>
      <c r="E383" s="4">
        <v>2.574154E-2</v>
      </c>
      <c r="F383" s="4">
        <v>142.24</v>
      </c>
      <c r="G383" s="4">
        <v>142.24</v>
      </c>
      <c r="H383" s="3" t="s">
        <v>1488</v>
      </c>
      <c r="I383" s="3" t="s">
        <v>1489</v>
      </c>
      <c r="J383" s="4"/>
      <c r="K383" s="4">
        <v>2057806.4782608701</v>
      </c>
      <c r="L383" s="4">
        <v>2310433.2153846198</v>
      </c>
      <c r="M383" s="4">
        <v>2932196.5498008002</v>
      </c>
      <c r="N383" s="3" t="s">
        <v>1082</v>
      </c>
      <c r="O383" s="3" t="s">
        <v>26</v>
      </c>
      <c r="P383" s="3" t="s">
        <v>1489</v>
      </c>
      <c r="Q383" s="4">
        <v>21565.407232320002</v>
      </c>
      <c r="R383" s="3" t="s">
        <v>27</v>
      </c>
      <c r="S383" s="3"/>
      <c r="T383" s="3" t="s">
        <v>1490</v>
      </c>
      <c r="U383" s="6"/>
    </row>
    <row r="384" spans="1:21" x14ac:dyDescent="0.2">
      <c r="A384" s="3" t="s">
        <v>1999</v>
      </c>
      <c r="B384" s="3" t="s">
        <v>2000</v>
      </c>
      <c r="C384" s="4">
        <v>3.6490848224999999</v>
      </c>
      <c r="D384" s="5">
        <v>3.6490848475716799E-2</v>
      </c>
      <c r="E384" s="4">
        <v>2.043275E-2</v>
      </c>
      <c r="F384" s="4">
        <v>178.59</v>
      </c>
      <c r="G384" s="4">
        <v>178.59</v>
      </c>
      <c r="H384" s="3" t="s">
        <v>2001</v>
      </c>
      <c r="I384" s="3" t="s">
        <v>2002</v>
      </c>
      <c r="J384" s="4"/>
      <c r="K384" s="4">
        <v>1164228.3478260899</v>
      </c>
      <c r="L384" s="4">
        <v>1160229.3999999999</v>
      </c>
      <c r="M384" s="4">
        <v>1654579.8486055799</v>
      </c>
      <c r="N384" s="3" t="s">
        <v>115</v>
      </c>
      <c r="O384" s="3" t="s">
        <v>26</v>
      </c>
      <c r="P384" s="3" t="s">
        <v>2002</v>
      </c>
      <c r="Q384" s="4">
        <v>21320.201177489998</v>
      </c>
      <c r="R384" s="3" t="s">
        <v>27</v>
      </c>
      <c r="S384" s="3"/>
      <c r="T384" s="3" t="s">
        <v>2003</v>
      </c>
      <c r="U384" s="6"/>
    </row>
    <row r="385" spans="1:21" x14ac:dyDescent="0.2">
      <c r="A385" s="3" t="s">
        <v>2099</v>
      </c>
      <c r="B385" s="3" t="s">
        <v>2100</v>
      </c>
      <c r="C385" s="4">
        <v>3.6115338275000002</v>
      </c>
      <c r="D385" s="5">
        <v>3.6115338523136802E-2</v>
      </c>
      <c r="E385" s="4">
        <v>0.14892923</v>
      </c>
      <c r="F385" s="4">
        <v>24.25</v>
      </c>
      <c r="G385" s="4">
        <v>24.25</v>
      </c>
      <c r="H385" s="3" t="s">
        <v>2101</v>
      </c>
      <c r="I385" s="3" t="s">
        <v>2102</v>
      </c>
      <c r="J385" s="4"/>
      <c r="K385" s="4">
        <v>12406915.7391304</v>
      </c>
      <c r="L385" s="4">
        <v>14811692.938461499</v>
      </c>
      <c r="M385" s="4">
        <v>13437848.609561799</v>
      </c>
      <c r="N385" s="3" t="s">
        <v>621</v>
      </c>
      <c r="O385" s="3" t="s">
        <v>26</v>
      </c>
      <c r="P385" s="3" t="s">
        <v>2102</v>
      </c>
      <c r="Q385" s="4">
        <v>28703.647790750001</v>
      </c>
      <c r="R385" s="3" t="s">
        <v>27</v>
      </c>
      <c r="S385" s="3"/>
      <c r="T385" s="3" t="s">
        <v>2103</v>
      </c>
      <c r="U385" s="6"/>
    </row>
    <row r="386" spans="1:21" x14ac:dyDescent="0.2">
      <c r="A386" s="3" t="s">
        <v>1698</v>
      </c>
      <c r="B386" s="3" t="s">
        <v>1699</v>
      </c>
      <c r="C386" s="4">
        <v>3.5909570789999998</v>
      </c>
      <c r="D386" s="5">
        <v>3.5909571036723001E-2</v>
      </c>
      <c r="E386" s="4">
        <v>1.9513949999999999E-2</v>
      </c>
      <c r="F386" s="4">
        <v>184.02</v>
      </c>
      <c r="G386" s="4">
        <v>184.02</v>
      </c>
      <c r="H386" s="3" t="s">
        <v>1700</v>
      </c>
      <c r="I386" s="3" t="s">
        <v>1701</v>
      </c>
      <c r="J386" s="4"/>
      <c r="K386" s="4">
        <v>1677823.43478261</v>
      </c>
      <c r="L386" s="4">
        <v>1385335.06153846</v>
      </c>
      <c r="M386" s="4">
        <v>1345264.5537848601</v>
      </c>
      <c r="N386" s="3" t="s">
        <v>693</v>
      </c>
      <c r="O386" s="3" t="s">
        <v>26</v>
      </c>
      <c r="P386" s="3" t="s">
        <v>1701</v>
      </c>
      <c r="Q386" s="4">
        <v>21187.924600980001</v>
      </c>
      <c r="R386" s="3" t="s">
        <v>27</v>
      </c>
      <c r="S386" s="3"/>
      <c r="T386" s="3" t="s">
        <v>1702</v>
      </c>
      <c r="U386" s="6"/>
    </row>
    <row r="387" spans="1:21" x14ac:dyDescent="0.2">
      <c r="A387" s="3" t="s">
        <v>1023</v>
      </c>
      <c r="B387" s="3" t="s">
        <v>1024</v>
      </c>
      <c r="C387" s="4">
        <v>3.5864387455000002</v>
      </c>
      <c r="D387" s="5">
        <v>3.5864387701412599E-2</v>
      </c>
      <c r="E387" s="4">
        <v>3.3489949999999997E-2</v>
      </c>
      <c r="F387" s="4">
        <v>107.09</v>
      </c>
      <c r="G387" s="4">
        <v>107.09</v>
      </c>
      <c r="H387" s="3" t="s">
        <v>1025</v>
      </c>
      <c r="I387" s="3" t="s">
        <v>1026</v>
      </c>
      <c r="J387" s="4"/>
      <c r="K387" s="4">
        <v>1692657</v>
      </c>
      <c r="L387" s="4">
        <v>1915787.6615384601</v>
      </c>
      <c r="M387" s="4">
        <v>2031689.6972111601</v>
      </c>
      <c r="N387" s="3" t="s">
        <v>184</v>
      </c>
      <c r="O387" s="3" t="s">
        <v>26</v>
      </c>
      <c r="P387" s="3" t="s">
        <v>1026</v>
      </c>
      <c r="Q387" s="4">
        <v>21210.28266732</v>
      </c>
      <c r="R387" s="3" t="s">
        <v>27</v>
      </c>
      <c r="S387" s="3"/>
      <c r="T387" s="3" t="s">
        <v>1027</v>
      </c>
      <c r="U387" s="6"/>
    </row>
    <row r="388" spans="1:21" x14ac:dyDescent="0.2">
      <c r="A388" s="3" t="s">
        <v>1330</v>
      </c>
      <c r="B388" s="3" t="s">
        <v>1331</v>
      </c>
      <c r="C388" s="4">
        <v>3.5696072544000002</v>
      </c>
      <c r="D388" s="5">
        <v>3.56960727892561E-2</v>
      </c>
      <c r="E388" s="4">
        <v>5.090712E-2</v>
      </c>
      <c r="F388" s="4">
        <v>70.12</v>
      </c>
      <c r="G388" s="4">
        <v>70.12</v>
      </c>
      <c r="H388" s="3" t="s">
        <v>1332</v>
      </c>
      <c r="I388" s="3" t="s">
        <v>1333</v>
      </c>
      <c r="J388" s="4"/>
      <c r="K388" s="4">
        <v>3708824.2608695701</v>
      </c>
      <c r="L388" s="4">
        <v>3099050.13846154</v>
      </c>
      <c r="M388" s="4">
        <v>2211663.4701195201</v>
      </c>
      <c r="N388" s="3" t="s">
        <v>360</v>
      </c>
      <c r="O388" s="3" t="s">
        <v>26</v>
      </c>
      <c r="P388" s="3" t="s">
        <v>1333</v>
      </c>
      <c r="Q388" s="4">
        <v>26647.084720880001</v>
      </c>
      <c r="R388" s="3" t="s">
        <v>27</v>
      </c>
      <c r="S388" s="3"/>
      <c r="T388" s="3" t="s">
        <v>1334</v>
      </c>
      <c r="U388" s="6"/>
    </row>
    <row r="389" spans="1:21" x14ac:dyDescent="0.2">
      <c r="A389" s="3" t="s">
        <v>2699</v>
      </c>
      <c r="B389" s="3" t="s">
        <v>2700</v>
      </c>
      <c r="C389" s="4">
        <v>3.5122051949999999</v>
      </c>
      <c r="D389" s="5">
        <v>3.5122052191312203E-2</v>
      </c>
      <c r="E389" s="4">
        <v>7.2082200000000004E-3</v>
      </c>
      <c r="F389" s="4">
        <v>487.25</v>
      </c>
      <c r="G389" s="4">
        <v>487.25</v>
      </c>
      <c r="H389" s="3" t="s">
        <v>2701</v>
      </c>
      <c r="I389" s="3" t="s">
        <v>2702</v>
      </c>
      <c r="J389" s="4"/>
      <c r="K389" s="4">
        <v>442234.39130434801</v>
      </c>
      <c r="L389" s="4">
        <v>538805</v>
      </c>
      <c r="M389" s="4">
        <v>573717.56573705201</v>
      </c>
      <c r="N389" s="3" t="s">
        <v>39</v>
      </c>
      <c r="O389" s="3" t="s">
        <v>26</v>
      </c>
      <c r="P389" s="3" t="s">
        <v>2702</v>
      </c>
      <c r="Q389" s="4">
        <v>20979.32786275</v>
      </c>
      <c r="R389" s="3" t="s">
        <v>27</v>
      </c>
      <c r="S389" s="3"/>
      <c r="T389" s="3" t="s">
        <v>2703</v>
      </c>
      <c r="U389" s="6"/>
    </row>
    <row r="390" spans="1:21" x14ac:dyDescent="0.2">
      <c r="A390" s="3" t="s">
        <v>1577</v>
      </c>
      <c r="B390" s="3" t="s">
        <v>1578</v>
      </c>
      <c r="C390" s="4">
        <v>3.5118475371</v>
      </c>
      <c r="D390" s="5">
        <v>3.5118475612287703E-2</v>
      </c>
      <c r="E390" s="4">
        <v>5.0219470000000002E-2</v>
      </c>
      <c r="F390" s="4">
        <v>69.930000000000007</v>
      </c>
      <c r="G390" s="4">
        <v>69.930000000000007</v>
      </c>
      <c r="H390" s="3" t="s">
        <v>1579</v>
      </c>
      <c r="I390" s="3" t="s">
        <v>1580</v>
      </c>
      <c r="J390" s="4"/>
      <c r="K390" s="4">
        <v>2009631.9130434799</v>
      </c>
      <c r="L390" s="4">
        <v>2336160.4461538498</v>
      </c>
      <c r="M390" s="4">
        <v>2407426.5737051801</v>
      </c>
      <c r="N390" s="3" t="s">
        <v>162</v>
      </c>
      <c r="O390" s="3" t="s">
        <v>26</v>
      </c>
      <c r="P390" s="3" t="s">
        <v>1580</v>
      </c>
      <c r="Q390" s="4">
        <v>21281.08116645</v>
      </c>
      <c r="R390" s="3" t="s">
        <v>27</v>
      </c>
      <c r="S390" s="3"/>
      <c r="T390" s="3" t="s">
        <v>1581</v>
      </c>
      <c r="U390" s="6"/>
    </row>
    <row r="391" spans="1:21" x14ac:dyDescent="0.2">
      <c r="A391" s="3" t="s">
        <v>766</v>
      </c>
      <c r="B391" s="3" t="s">
        <v>767</v>
      </c>
      <c r="C391" s="4">
        <v>3.5110924349000001</v>
      </c>
      <c r="D391" s="5">
        <v>3.5110924590235799E-2</v>
      </c>
      <c r="E391" s="4">
        <v>3.5641989999999998E-2</v>
      </c>
      <c r="F391" s="4">
        <v>98.51</v>
      </c>
      <c r="G391" s="4">
        <v>98.51</v>
      </c>
      <c r="H391" s="3" t="s">
        <v>768</v>
      </c>
      <c r="I391" s="3" t="s">
        <v>769</v>
      </c>
      <c r="J391" s="4"/>
      <c r="K391" s="4">
        <v>1344934.3043478299</v>
      </c>
      <c r="L391" s="4">
        <v>1465614.1230769199</v>
      </c>
      <c r="M391" s="4">
        <v>1238401.6015936299</v>
      </c>
      <c r="N391" s="3" t="s">
        <v>156</v>
      </c>
      <c r="O391" s="3" t="s">
        <v>26</v>
      </c>
      <c r="P391" s="3" t="s">
        <v>769</v>
      </c>
      <c r="Q391" s="4">
        <v>22030.253705939998</v>
      </c>
      <c r="R391" s="3" t="s">
        <v>27</v>
      </c>
      <c r="S391" s="3"/>
      <c r="T391" s="3" t="s">
        <v>770</v>
      </c>
      <c r="U391" s="6"/>
    </row>
    <row r="392" spans="1:21" x14ac:dyDescent="0.2">
      <c r="A392" s="3" t="s">
        <v>1481</v>
      </c>
      <c r="B392" s="3" t="s">
        <v>1482</v>
      </c>
      <c r="C392" s="4">
        <v>3.5098873056</v>
      </c>
      <c r="D392" s="5">
        <v>3.5098873297152999E-2</v>
      </c>
      <c r="E392" s="4">
        <v>5.2378559999999998E-2</v>
      </c>
      <c r="F392" s="4">
        <v>67.010000000000005</v>
      </c>
      <c r="G392" s="4">
        <v>67.010000000000005</v>
      </c>
      <c r="H392" s="3" t="s">
        <v>1483</v>
      </c>
      <c r="I392" s="3" t="s">
        <v>1484</v>
      </c>
      <c r="J392" s="4"/>
      <c r="K392" s="4">
        <v>5079463.0869565196</v>
      </c>
      <c r="L392" s="4">
        <v>3636551.8307692301</v>
      </c>
      <c r="M392" s="4">
        <v>3088901.1075697201</v>
      </c>
      <c r="N392" s="3" t="s">
        <v>184</v>
      </c>
      <c r="O392" s="3" t="s">
        <v>26</v>
      </c>
      <c r="P392" s="3" t="s">
        <v>1484</v>
      </c>
      <c r="Q392" s="4">
        <v>22124.802199490001</v>
      </c>
      <c r="R392" s="3" t="s">
        <v>27</v>
      </c>
      <c r="S392" s="3"/>
      <c r="T392" s="3" t="s">
        <v>1485</v>
      </c>
      <c r="U392" s="6"/>
    </row>
    <row r="393" spans="1:21" x14ac:dyDescent="0.2">
      <c r="A393" s="3" t="s">
        <v>993</v>
      </c>
      <c r="B393" s="3" t="s">
        <v>994</v>
      </c>
      <c r="C393" s="4">
        <v>3.5012046380999999</v>
      </c>
      <c r="D393" s="5">
        <v>3.5012046621556402E-2</v>
      </c>
      <c r="E393" s="4">
        <v>2.0097609999999998E-2</v>
      </c>
      <c r="F393" s="4">
        <v>174.21</v>
      </c>
      <c r="G393" s="4">
        <v>174.21</v>
      </c>
      <c r="H393" s="3" t="s">
        <v>995</v>
      </c>
      <c r="I393" s="3" t="s">
        <v>996</v>
      </c>
      <c r="J393" s="4"/>
      <c r="K393" s="4">
        <v>824238.52173913002</v>
      </c>
      <c r="L393" s="4">
        <v>842686.215384615</v>
      </c>
      <c r="M393" s="4">
        <v>983387.94023904402</v>
      </c>
      <c r="N393" s="3" t="s">
        <v>64</v>
      </c>
      <c r="O393" s="3" t="s">
        <v>26</v>
      </c>
      <c r="P393" s="3" t="s">
        <v>996</v>
      </c>
      <c r="Q393" s="4">
        <v>20717.002853310001</v>
      </c>
      <c r="R393" s="3" t="s">
        <v>27</v>
      </c>
      <c r="S393" s="3"/>
      <c r="T393" s="3" t="s">
        <v>997</v>
      </c>
      <c r="U393" s="6"/>
    </row>
    <row r="394" spans="1:21" x14ac:dyDescent="0.2">
      <c r="A394" s="3" t="s">
        <v>217</v>
      </c>
      <c r="B394" s="3" t="s">
        <v>218</v>
      </c>
      <c r="C394" s="4">
        <v>3.4976886783999999</v>
      </c>
      <c r="D394" s="5">
        <v>3.4976887024314902E-2</v>
      </c>
      <c r="E394" s="4">
        <v>1.394168E-2</v>
      </c>
      <c r="F394" s="4">
        <v>250.88</v>
      </c>
      <c r="G394" s="4">
        <v>250.88</v>
      </c>
      <c r="H394" s="3" t="s">
        <v>219</v>
      </c>
      <c r="I394" s="3" t="s">
        <v>220</v>
      </c>
      <c r="J394" s="4"/>
      <c r="K394" s="4">
        <v>611936.78260869603</v>
      </c>
      <c r="L394" s="4">
        <v>796112.90769230796</v>
      </c>
      <c r="M394" s="4">
        <v>710797.29083665297</v>
      </c>
      <c r="N394" s="3" t="s">
        <v>121</v>
      </c>
      <c r="O394" s="3" t="s">
        <v>26</v>
      </c>
      <c r="P394" s="3" t="s">
        <v>220</v>
      </c>
      <c r="Q394" s="4">
        <v>20797.952000000001</v>
      </c>
      <c r="R394" s="3" t="s">
        <v>27</v>
      </c>
      <c r="S394" s="3"/>
      <c r="T394" s="3" t="s">
        <v>221</v>
      </c>
      <c r="U394" s="6"/>
    </row>
    <row r="395" spans="1:21" x14ac:dyDescent="0.2">
      <c r="A395" s="3" t="s">
        <v>867</v>
      </c>
      <c r="B395" s="3" t="s">
        <v>868</v>
      </c>
      <c r="C395" s="4">
        <v>3.4938341895999998</v>
      </c>
      <c r="D395" s="5">
        <v>3.4938342136050002E-2</v>
      </c>
      <c r="E395" s="4">
        <v>0.15681481999999999</v>
      </c>
      <c r="F395" s="4">
        <v>22.28</v>
      </c>
      <c r="G395" s="4">
        <v>22.28</v>
      </c>
      <c r="H395" s="3" t="s">
        <v>869</v>
      </c>
      <c r="I395" s="3" t="s">
        <v>870</v>
      </c>
      <c r="J395" s="4"/>
      <c r="K395" s="4">
        <v>12059608.043478301</v>
      </c>
      <c r="L395" s="4">
        <v>12759851.199999999</v>
      </c>
      <c r="M395" s="4">
        <v>9558880.4023904409</v>
      </c>
      <c r="N395" s="3" t="s">
        <v>184</v>
      </c>
      <c r="O395" s="3" t="s">
        <v>26</v>
      </c>
      <c r="P395" s="3" t="s">
        <v>870</v>
      </c>
      <c r="Q395" s="4">
        <v>20452.695172439999</v>
      </c>
      <c r="R395" s="3" t="s">
        <v>27</v>
      </c>
      <c r="S395" s="3"/>
      <c r="T395" s="3" t="s">
        <v>871</v>
      </c>
      <c r="U395" s="6"/>
    </row>
    <row r="396" spans="1:21" x14ac:dyDescent="0.2">
      <c r="A396" s="3" t="s">
        <v>1410</v>
      </c>
      <c r="B396" s="3" t="s">
        <v>1411</v>
      </c>
      <c r="C396" s="4">
        <v>3.4846337128</v>
      </c>
      <c r="D396" s="5">
        <v>3.48463373674179E-2</v>
      </c>
      <c r="E396" s="4">
        <v>1.801496E-2</v>
      </c>
      <c r="F396" s="4">
        <v>193.43</v>
      </c>
      <c r="G396" s="4">
        <v>193.43</v>
      </c>
      <c r="H396" s="3" t="s">
        <v>1412</v>
      </c>
      <c r="I396" s="3" t="s">
        <v>1413</v>
      </c>
      <c r="J396" s="4"/>
      <c r="K396" s="4">
        <v>712791.52173913002</v>
      </c>
      <c r="L396" s="4">
        <v>924443.47692307702</v>
      </c>
      <c r="M396" s="4">
        <v>936528.47410358605</v>
      </c>
      <c r="N396" s="3" t="s">
        <v>33</v>
      </c>
      <c r="O396" s="3" t="s">
        <v>26</v>
      </c>
      <c r="P396" s="3" t="s">
        <v>1413</v>
      </c>
      <c r="Q396" s="4">
        <v>20609.36048381</v>
      </c>
      <c r="R396" s="3" t="s">
        <v>27</v>
      </c>
      <c r="S396" s="3"/>
      <c r="T396" s="3" t="s">
        <v>1414</v>
      </c>
      <c r="U396" s="6"/>
    </row>
    <row r="397" spans="1:21" x14ac:dyDescent="0.2">
      <c r="A397" s="3" t="s">
        <v>304</v>
      </c>
      <c r="B397" s="3" t="s">
        <v>305</v>
      </c>
      <c r="C397" s="4">
        <v>3.4431601532</v>
      </c>
      <c r="D397" s="5">
        <v>3.4431601768568403E-2</v>
      </c>
      <c r="E397" s="4">
        <v>2.4957670000000001E-2</v>
      </c>
      <c r="F397" s="4">
        <v>137.96</v>
      </c>
      <c r="G397" s="4">
        <v>137.96</v>
      </c>
      <c r="H397" s="3" t="s">
        <v>306</v>
      </c>
      <c r="I397" s="3" t="s">
        <v>307</v>
      </c>
      <c r="J397" s="4"/>
      <c r="K397" s="4">
        <v>2465435.8695652201</v>
      </c>
      <c r="L397" s="4">
        <v>2539150.72307692</v>
      </c>
      <c r="M397" s="4">
        <v>2492351.7768924301</v>
      </c>
      <c r="N397" s="3" t="s">
        <v>231</v>
      </c>
      <c r="O397" s="3" t="s">
        <v>26</v>
      </c>
      <c r="P397" s="3" t="s">
        <v>307</v>
      </c>
      <c r="Q397" s="4">
        <v>23923.757003120001</v>
      </c>
      <c r="R397" s="3" t="s">
        <v>27</v>
      </c>
      <c r="S397" s="3"/>
      <c r="T397" s="3" t="s">
        <v>308</v>
      </c>
      <c r="U397" s="6"/>
    </row>
    <row r="398" spans="1:21" x14ac:dyDescent="0.2">
      <c r="A398" s="3" t="s">
        <v>134</v>
      </c>
      <c r="B398" s="3" t="s">
        <v>135</v>
      </c>
      <c r="C398" s="4">
        <v>3.4269662699999999</v>
      </c>
      <c r="D398" s="5">
        <v>3.4269662935455698E-2</v>
      </c>
      <c r="E398" s="4">
        <v>4.0870200000000002E-2</v>
      </c>
      <c r="F398" s="4">
        <v>83.85</v>
      </c>
      <c r="G398" s="4">
        <v>83.85</v>
      </c>
      <c r="H398" s="3" t="s">
        <v>136</v>
      </c>
      <c r="I398" s="3" t="s">
        <v>137</v>
      </c>
      <c r="J398" s="4"/>
      <c r="K398" s="4">
        <v>2332979.4782608701</v>
      </c>
      <c r="L398" s="4">
        <v>2321600.7076923102</v>
      </c>
      <c r="M398" s="4">
        <v>2129738.8924302799</v>
      </c>
      <c r="N398" s="3" t="s">
        <v>138</v>
      </c>
      <c r="O398" s="3" t="s">
        <v>26</v>
      </c>
      <c r="P398" s="3" t="s">
        <v>137</v>
      </c>
      <c r="Q398" s="4">
        <v>20134.906453349999</v>
      </c>
      <c r="R398" s="3" t="s">
        <v>27</v>
      </c>
      <c r="S398" s="3"/>
      <c r="T398" s="3" t="s">
        <v>139</v>
      </c>
      <c r="U398" s="6"/>
    </row>
    <row r="399" spans="1:21" x14ac:dyDescent="0.2">
      <c r="A399" s="3" t="s">
        <v>2019</v>
      </c>
      <c r="B399" s="3" t="s">
        <v>2020</v>
      </c>
      <c r="C399" s="4">
        <v>3.4265740884999998</v>
      </c>
      <c r="D399" s="5">
        <v>3.4265741120428801E-2</v>
      </c>
      <c r="E399" s="4">
        <v>1.410403E-2</v>
      </c>
      <c r="F399" s="4">
        <v>242.95</v>
      </c>
      <c r="G399" s="4">
        <v>242.95</v>
      </c>
      <c r="H399" s="3" t="s">
        <v>2021</v>
      </c>
      <c r="I399" s="3" t="s">
        <v>2022</v>
      </c>
      <c r="J399" s="4"/>
      <c r="K399" s="4">
        <v>781070.04347826098</v>
      </c>
      <c r="L399" s="4">
        <v>906008.50769230805</v>
      </c>
      <c r="M399" s="4">
        <v>869698.63346613501</v>
      </c>
      <c r="N399" s="3" t="s">
        <v>64</v>
      </c>
      <c r="O399" s="3" t="s">
        <v>26</v>
      </c>
      <c r="P399" s="3" t="s">
        <v>2022</v>
      </c>
      <c r="Q399" s="4">
        <v>22521.465</v>
      </c>
      <c r="R399" s="3" t="s">
        <v>27</v>
      </c>
      <c r="S399" s="3"/>
      <c r="T399" s="3" t="s">
        <v>2023</v>
      </c>
      <c r="U399" s="6"/>
    </row>
    <row r="400" spans="1:21" x14ac:dyDescent="0.2">
      <c r="A400" s="3" t="s">
        <v>1345</v>
      </c>
      <c r="B400" s="3" t="s">
        <v>1346</v>
      </c>
      <c r="C400" s="4">
        <v>3.3928802147999999</v>
      </c>
      <c r="D400" s="5">
        <v>3.3928802381113801E-2</v>
      </c>
      <c r="E400" s="4">
        <v>2.2769480000000002E-2</v>
      </c>
      <c r="F400" s="4">
        <v>149.01</v>
      </c>
      <c r="G400" s="4">
        <v>149.01</v>
      </c>
      <c r="H400" s="3" t="s">
        <v>1347</v>
      </c>
      <c r="I400" s="3" t="s">
        <v>1348</v>
      </c>
      <c r="J400" s="4"/>
      <c r="K400" s="4">
        <v>1197115.3043478299</v>
      </c>
      <c r="L400" s="4">
        <v>1336851.1692307701</v>
      </c>
      <c r="M400" s="4">
        <v>1341879.9003984099</v>
      </c>
      <c r="N400" s="3" t="s">
        <v>647</v>
      </c>
      <c r="O400" s="3" t="s">
        <v>26</v>
      </c>
      <c r="P400" s="3" t="s">
        <v>1348</v>
      </c>
      <c r="Q400" s="4">
        <v>19970.458928309999</v>
      </c>
      <c r="R400" s="3" t="s">
        <v>27</v>
      </c>
      <c r="S400" s="3"/>
      <c r="T400" s="3" t="s">
        <v>1349</v>
      </c>
      <c r="U400" s="6"/>
    </row>
    <row r="401" spans="1:21" x14ac:dyDescent="0.2">
      <c r="A401" s="3" t="s">
        <v>384</v>
      </c>
      <c r="B401" s="3" t="s">
        <v>385</v>
      </c>
      <c r="C401" s="4">
        <v>3.3906501295</v>
      </c>
      <c r="D401" s="5">
        <v>3.3906501527960597E-2</v>
      </c>
      <c r="E401" s="4">
        <v>8.2397330000000005E-2</v>
      </c>
      <c r="F401" s="4">
        <v>41.15</v>
      </c>
      <c r="G401" s="4">
        <v>41.15</v>
      </c>
      <c r="H401" s="3" t="s">
        <v>386</v>
      </c>
      <c r="I401" s="3" t="s">
        <v>387</v>
      </c>
      <c r="J401" s="4"/>
      <c r="K401" s="4">
        <v>5581029.2608695701</v>
      </c>
      <c r="L401" s="4">
        <v>8683340.0153846107</v>
      </c>
      <c r="M401" s="4">
        <v>9190822.0079681296</v>
      </c>
      <c r="N401" s="3" t="s">
        <v>121</v>
      </c>
      <c r="O401" s="3" t="s">
        <v>26</v>
      </c>
      <c r="P401" s="3" t="s">
        <v>387</v>
      </c>
      <c r="Q401" s="4">
        <v>20225.965700000001</v>
      </c>
      <c r="R401" s="3" t="s">
        <v>27</v>
      </c>
      <c r="S401" s="3"/>
      <c r="T401" s="3" t="s">
        <v>388</v>
      </c>
      <c r="U401" s="6"/>
    </row>
    <row r="402" spans="1:21" x14ac:dyDescent="0.2">
      <c r="A402" s="3" t="s">
        <v>1531</v>
      </c>
      <c r="B402" s="3" t="s">
        <v>1532</v>
      </c>
      <c r="C402" s="4">
        <v>3.3873705761999999</v>
      </c>
      <c r="D402" s="5">
        <v>3.3873705994735298E-2</v>
      </c>
      <c r="E402" s="4">
        <v>8.7596859999999999E-2</v>
      </c>
      <c r="F402" s="4">
        <v>38.67</v>
      </c>
      <c r="G402" s="4">
        <v>38.67</v>
      </c>
      <c r="H402" s="3" t="s">
        <v>1533</v>
      </c>
      <c r="I402" s="3" t="s">
        <v>1534</v>
      </c>
      <c r="J402" s="4"/>
      <c r="K402" s="4">
        <v>4850015.9565217402</v>
      </c>
      <c r="L402" s="4">
        <v>5199612.7538461499</v>
      </c>
      <c r="M402" s="4">
        <v>4166941.73306773</v>
      </c>
      <c r="N402" s="3" t="s">
        <v>1535</v>
      </c>
      <c r="O402" s="3" t="s">
        <v>881</v>
      </c>
      <c r="P402" s="3" t="s">
        <v>1534</v>
      </c>
      <c r="Q402" s="4">
        <v>20193.076317719999</v>
      </c>
      <c r="R402" s="3" t="s">
        <v>27</v>
      </c>
      <c r="S402" s="3"/>
      <c r="T402" s="3" t="s">
        <v>1536</v>
      </c>
      <c r="U402" s="6"/>
    </row>
    <row r="403" spans="1:21" x14ac:dyDescent="0.2">
      <c r="A403" s="3" t="s">
        <v>1795</v>
      </c>
      <c r="B403" s="3" t="s">
        <v>1796</v>
      </c>
      <c r="C403" s="4">
        <v>3.3868527965999999</v>
      </c>
      <c r="D403" s="5">
        <v>3.3868528198699697E-2</v>
      </c>
      <c r="E403" s="4">
        <v>1.125462E-2</v>
      </c>
      <c r="F403" s="4">
        <v>300.93</v>
      </c>
      <c r="G403" s="4">
        <v>300.93</v>
      </c>
      <c r="H403" s="3" t="s">
        <v>1797</v>
      </c>
      <c r="I403" s="3" t="s">
        <v>1798</v>
      </c>
      <c r="J403" s="4"/>
      <c r="K403" s="4">
        <v>526761</v>
      </c>
      <c r="L403" s="4">
        <v>579302.76923076902</v>
      </c>
      <c r="M403" s="4">
        <v>509819.69322709198</v>
      </c>
      <c r="N403" s="3" t="s">
        <v>58</v>
      </c>
      <c r="O403" s="3" t="s">
        <v>26</v>
      </c>
      <c r="P403" s="3" t="s">
        <v>1798</v>
      </c>
      <c r="Q403" s="4">
        <v>21052.477792080001</v>
      </c>
      <c r="R403" s="3" t="s">
        <v>27</v>
      </c>
      <c r="S403" s="3"/>
      <c r="T403" s="3" t="s">
        <v>1799</v>
      </c>
      <c r="U403" s="6"/>
    </row>
    <row r="404" spans="1:21" x14ac:dyDescent="0.2">
      <c r="A404" s="3" t="s">
        <v>1738</v>
      </c>
      <c r="B404" s="3" t="s">
        <v>1739</v>
      </c>
      <c r="C404" s="4">
        <v>3.3821219268</v>
      </c>
      <c r="D404" s="5">
        <v>3.3821219500374602E-2</v>
      </c>
      <c r="E404" s="4">
        <v>2.578623E-2</v>
      </c>
      <c r="F404" s="4">
        <v>131.16</v>
      </c>
      <c r="G404" s="4">
        <v>131.16</v>
      </c>
      <c r="H404" s="3" t="s">
        <v>1740</v>
      </c>
      <c r="I404" s="3" t="s">
        <v>1741</v>
      </c>
      <c r="J404" s="4"/>
      <c r="K404" s="4">
        <v>1481182.6956521701</v>
      </c>
      <c r="L404" s="4">
        <v>1740825.93846154</v>
      </c>
      <c r="M404" s="4">
        <v>2092578.9203187299</v>
      </c>
      <c r="N404" s="3" t="s">
        <v>39</v>
      </c>
      <c r="O404" s="3" t="s">
        <v>26</v>
      </c>
      <c r="P404" s="3" t="s">
        <v>1741</v>
      </c>
      <c r="Q404" s="4">
        <v>20041.248</v>
      </c>
      <c r="R404" s="3" t="s">
        <v>27</v>
      </c>
      <c r="S404" s="3"/>
      <c r="T404" s="3" t="s">
        <v>1742</v>
      </c>
      <c r="U404" s="6"/>
    </row>
    <row r="405" spans="1:21" x14ac:dyDescent="0.2">
      <c r="A405" s="3" t="s">
        <v>1516</v>
      </c>
      <c r="B405" s="3" t="s">
        <v>1517</v>
      </c>
      <c r="C405" s="4">
        <v>3.3799094693999998</v>
      </c>
      <c r="D405" s="5">
        <v>3.37990949262226E-2</v>
      </c>
      <c r="E405" s="4">
        <v>4.5410579999999999E-2</v>
      </c>
      <c r="F405" s="4">
        <v>74.430000000000007</v>
      </c>
      <c r="G405" s="4">
        <v>74.430000000000007</v>
      </c>
      <c r="H405" s="3" t="s">
        <v>1518</v>
      </c>
      <c r="I405" s="3" t="s">
        <v>1519</v>
      </c>
      <c r="J405" s="4"/>
      <c r="K405" s="4">
        <v>4598752.5652173897</v>
      </c>
      <c r="L405" s="4">
        <v>5507400.8461538497</v>
      </c>
      <c r="M405" s="4">
        <v>6940532.9800796797</v>
      </c>
      <c r="N405" s="3" t="s">
        <v>64</v>
      </c>
      <c r="O405" s="3" t="s">
        <v>26</v>
      </c>
      <c r="P405" s="3" t="s">
        <v>1519</v>
      </c>
      <c r="Q405" s="4">
        <v>24567.380876340001</v>
      </c>
      <c r="R405" s="3" t="s">
        <v>27</v>
      </c>
      <c r="S405" s="3"/>
      <c r="T405" s="3" t="s">
        <v>1520</v>
      </c>
      <c r="U405" s="6"/>
    </row>
    <row r="406" spans="1:21" x14ac:dyDescent="0.2">
      <c r="A406" s="3" t="s">
        <v>2464</v>
      </c>
      <c r="B406" s="3" t="s">
        <v>2465</v>
      </c>
      <c r="C406" s="4">
        <v>3.3732768828999999</v>
      </c>
      <c r="D406" s="5">
        <v>3.3732769060766901E-2</v>
      </c>
      <c r="E406" s="4">
        <v>5.1824809999999999E-2</v>
      </c>
      <c r="F406" s="4">
        <v>65.09</v>
      </c>
      <c r="G406" s="4">
        <v>65.09</v>
      </c>
      <c r="H406" s="3" t="s">
        <v>2466</v>
      </c>
      <c r="I406" s="3" t="s">
        <v>2467</v>
      </c>
      <c r="J406" s="4"/>
      <c r="K406" s="4">
        <v>4785149.0434782598</v>
      </c>
      <c r="L406" s="4">
        <v>5435866</v>
      </c>
      <c r="M406" s="4">
        <v>5525116.3824701197</v>
      </c>
      <c r="N406" s="3" t="s">
        <v>693</v>
      </c>
      <c r="O406" s="3" t="s">
        <v>26</v>
      </c>
      <c r="P406" s="3" t="s">
        <v>2467</v>
      </c>
      <c r="Q406" s="4">
        <v>44009.59375883</v>
      </c>
      <c r="R406" s="3" t="s">
        <v>27</v>
      </c>
      <c r="S406" s="3"/>
      <c r="T406" s="3" t="s">
        <v>2468</v>
      </c>
      <c r="U406" s="6"/>
    </row>
    <row r="407" spans="1:21" x14ac:dyDescent="0.2">
      <c r="A407" s="3" t="s">
        <v>756</v>
      </c>
      <c r="B407" s="3" t="s">
        <v>757</v>
      </c>
      <c r="C407" s="4">
        <v>3.37023779</v>
      </c>
      <c r="D407" s="5">
        <v>3.3702378131558103E-2</v>
      </c>
      <c r="E407" s="4">
        <v>8.3982999999999992E-3</v>
      </c>
      <c r="F407" s="4">
        <v>401.3</v>
      </c>
      <c r="G407" s="4">
        <v>401.3</v>
      </c>
      <c r="H407" s="3" t="s">
        <v>758</v>
      </c>
      <c r="I407" s="3" t="s">
        <v>759</v>
      </c>
      <c r="J407" s="4"/>
      <c r="K407" s="4">
        <v>690319.73913043505</v>
      </c>
      <c r="L407" s="4">
        <v>890870.90769230796</v>
      </c>
      <c r="M407" s="4">
        <v>773636.63745019899</v>
      </c>
      <c r="N407" s="3" t="s">
        <v>64</v>
      </c>
      <c r="O407" s="3" t="s">
        <v>26</v>
      </c>
      <c r="P407" s="3" t="s">
        <v>759</v>
      </c>
      <c r="Q407" s="4">
        <v>21022.3216163</v>
      </c>
      <c r="R407" s="3" t="s">
        <v>27</v>
      </c>
      <c r="S407" s="3"/>
      <c r="T407" s="3" t="s">
        <v>760</v>
      </c>
      <c r="U407" s="6"/>
    </row>
    <row r="408" spans="1:21" x14ac:dyDescent="0.2">
      <c r="A408" s="3" t="s">
        <v>2509</v>
      </c>
      <c r="B408" s="3" t="s">
        <v>2510</v>
      </c>
      <c r="C408" s="4">
        <v>3.3697996080000001</v>
      </c>
      <c r="D408" s="5">
        <v>3.3697996311527999E-2</v>
      </c>
      <c r="E408" s="4">
        <v>0.1280319</v>
      </c>
      <c r="F408" s="4">
        <v>26.32</v>
      </c>
      <c r="G408" s="4">
        <v>26.32</v>
      </c>
      <c r="H408" s="3" t="s">
        <v>2511</v>
      </c>
      <c r="I408" s="3" t="s">
        <v>2512</v>
      </c>
      <c r="J408" s="4"/>
      <c r="K408" s="4">
        <v>6434910.3913043505</v>
      </c>
      <c r="L408" s="4">
        <v>8655612.9846153893</v>
      </c>
      <c r="M408" s="4">
        <v>7418991.2988047795</v>
      </c>
      <c r="N408" s="3" t="s">
        <v>242</v>
      </c>
      <c r="O408" s="3" t="s">
        <v>26</v>
      </c>
      <c r="P408" s="3" t="s">
        <v>2512</v>
      </c>
      <c r="Q408" s="4">
        <v>20039.457168640001</v>
      </c>
      <c r="R408" s="3" t="s">
        <v>27</v>
      </c>
      <c r="S408" s="3"/>
      <c r="T408" s="3" t="s">
        <v>2513</v>
      </c>
      <c r="U408" s="6"/>
    </row>
    <row r="409" spans="1:21" x14ac:dyDescent="0.2">
      <c r="A409" s="3" t="s">
        <v>1436</v>
      </c>
      <c r="B409" s="3" t="s">
        <v>1437</v>
      </c>
      <c r="C409" s="4">
        <v>3.3568033399999999</v>
      </c>
      <c r="D409" s="5">
        <v>3.3568033630635097E-2</v>
      </c>
      <c r="E409" s="4">
        <v>1.1809750000000001E-2</v>
      </c>
      <c r="F409" s="4">
        <v>284.24</v>
      </c>
      <c r="G409" s="4">
        <v>284.24</v>
      </c>
      <c r="H409" s="3" t="s">
        <v>1438</v>
      </c>
      <c r="I409" s="3" t="s">
        <v>1439</v>
      </c>
      <c r="J409" s="4"/>
      <c r="K409" s="4">
        <v>652245</v>
      </c>
      <c r="L409" s="4">
        <v>649447.12307692296</v>
      </c>
      <c r="M409" s="4">
        <v>718499.46613545797</v>
      </c>
      <c r="N409" s="3"/>
      <c r="O409" s="3" t="s">
        <v>26</v>
      </c>
      <c r="P409" s="3" t="s">
        <v>1439</v>
      </c>
      <c r="Q409" s="4">
        <v>19995.402287519999</v>
      </c>
      <c r="R409" s="3" t="s">
        <v>27</v>
      </c>
      <c r="S409" s="3"/>
      <c r="T409" s="3" t="s">
        <v>1440</v>
      </c>
      <c r="U409" s="6"/>
    </row>
    <row r="410" spans="1:21" x14ac:dyDescent="0.2">
      <c r="A410" s="3" t="s">
        <v>988</v>
      </c>
      <c r="B410" s="3" t="s">
        <v>989</v>
      </c>
      <c r="C410" s="4">
        <v>3.3356400703000002</v>
      </c>
      <c r="D410" s="5">
        <v>3.3356400932181E-2</v>
      </c>
      <c r="E410" s="4">
        <v>4.5739000000000001E-4</v>
      </c>
      <c r="F410" s="4">
        <v>7292.77</v>
      </c>
      <c r="G410" s="4">
        <v>7292.77</v>
      </c>
      <c r="H410" s="3" t="s">
        <v>990</v>
      </c>
      <c r="I410" s="3" t="s">
        <v>991</v>
      </c>
      <c r="J410" s="4"/>
      <c r="K410" s="4">
        <v>20328.608695652201</v>
      </c>
      <c r="L410" s="4">
        <v>21135.6307692308</v>
      </c>
      <c r="M410" s="4">
        <v>22003.756972111601</v>
      </c>
      <c r="N410" s="3" t="s">
        <v>25</v>
      </c>
      <c r="O410" s="3" t="s">
        <v>26</v>
      </c>
      <c r="P410" s="3" t="s">
        <v>991</v>
      </c>
      <c r="Q410" s="4">
        <v>20707.324506640001</v>
      </c>
      <c r="R410" s="3" t="s">
        <v>27</v>
      </c>
      <c r="S410" s="3"/>
      <c r="T410" s="3" t="s">
        <v>992</v>
      </c>
      <c r="U410" s="6"/>
    </row>
    <row r="411" spans="1:21" x14ac:dyDescent="0.2">
      <c r="A411" s="3" t="s">
        <v>2589</v>
      </c>
      <c r="B411" s="3" t="s">
        <v>2590</v>
      </c>
      <c r="C411" s="4">
        <v>3.3192559431999999</v>
      </c>
      <c r="D411" s="5">
        <v>3.3192559660055299E-2</v>
      </c>
      <c r="E411" s="4">
        <v>1.2063880000000001E-2</v>
      </c>
      <c r="F411" s="4">
        <v>275.14</v>
      </c>
      <c r="G411" s="4">
        <v>275.14</v>
      </c>
      <c r="H411" s="3" t="s">
        <v>2591</v>
      </c>
      <c r="I411" s="3" t="s">
        <v>2592</v>
      </c>
      <c r="J411" s="4"/>
      <c r="K411" s="4">
        <v>648814.34782608703</v>
      </c>
      <c r="L411" s="4">
        <v>688659.63076923101</v>
      </c>
      <c r="M411" s="4">
        <v>779627.08366533904</v>
      </c>
      <c r="N411" s="3" t="s">
        <v>121</v>
      </c>
      <c r="O411" s="3" t="s">
        <v>26</v>
      </c>
      <c r="P411" s="3" t="s">
        <v>2592</v>
      </c>
      <c r="Q411" s="4">
        <v>19794.510377679999</v>
      </c>
      <c r="R411" s="3" t="s">
        <v>27</v>
      </c>
      <c r="S411" s="3"/>
      <c r="T411" s="3" t="s">
        <v>2593</v>
      </c>
      <c r="U411" s="6"/>
    </row>
    <row r="412" spans="1:21" x14ac:dyDescent="0.2">
      <c r="A412" s="3" t="s">
        <v>1284</v>
      </c>
      <c r="B412" s="3" t="s">
        <v>1285</v>
      </c>
      <c r="C412" s="4">
        <v>3.3146889827999999</v>
      </c>
      <c r="D412" s="5">
        <v>3.31468900557415E-2</v>
      </c>
      <c r="E412" s="4">
        <v>8.4150520000000006E-2</v>
      </c>
      <c r="F412" s="4">
        <v>39.39</v>
      </c>
      <c r="G412" s="4">
        <v>39.39</v>
      </c>
      <c r="H412" s="3" t="s">
        <v>1286</v>
      </c>
      <c r="I412" s="3" t="s">
        <v>1287</v>
      </c>
      <c r="J412" s="4"/>
      <c r="K412" s="4">
        <v>4226543.2608695701</v>
      </c>
      <c r="L412" s="4">
        <v>4787670.7846153798</v>
      </c>
      <c r="M412" s="4">
        <v>5737541.8685258999</v>
      </c>
      <c r="N412" s="3" t="s">
        <v>1288</v>
      </c>
      <c r="O412" s="3" t="s">
        <v>26</v>
      </c>
      <c r="P412" s="3" t="s">
        <v>1287</v>
      </c>
      <c r="Q412" s="4">
        <v>20799.429306630002</v>
      </c>
      <c r="R412" s="3" t="s">
        <v>27</v>
      </c>
      <c r="S412" s="3"/>
      <c r="T412" s="3" t="s">
        <v>1289</v>
      </c>
      <c r="U412" s="6"/>
    </row>
    <row r="413" spans="1:21" x14ac:dyDescent="0.2">
      <c r="A413" s="3" t="s">
        <v>888</v>
      </c>
      <c r="B413" s="3" t="s">
        <v>889</v>
      </c>
      <c r="C413" s="4">
        <v>3.2988433104000001</v>
      </c>
      <c r="D413" s="5">
        <v>3.2988433330652801E-2</v>
      </c>
      <c r="E413" s="4">
        <v>7.8995289999999996E-2</v>
      </c>
      <c r="F413" s="4">
        <v>41.76</v>
      </c>
      <c r="G413" s="4">
        <v>41.76</v>
      </c>
      <c r="H413" s="3" t="s">
        <v>890</v>
      </c>
      <c r="I413" s="3" t="s">
        <v>891</v>
      </c>
      <c r="J413" s="4"/>
      <c r="K413" s="4">
        <v>3025102.9565217402</v>
      </c>
      <c r="L413" s="4">
        <v>3776508.64615385</v>
      </c>
      <c r="M413" s="4">
        <v>4327523.3625498004</v>
      </c>
      <c r="N413" s="3" t="s">
        <v>162</v>
      </c>
      <c r="O413" s="3" t="s">
        <v>26</v>
      </c>
      <c r="P413" s="3" t="s">
        <v>891</v>
      </c>
      <c r="Q413" s="4">
        <v>19927.685291040001</v>
      </c>
      <c r="R413" s="3" t="s">
        <v>27</v>
      </c>
      <c r="S413" s="3"/>
      <c r="T413" s="3" t="s">
        <v>892</v>
      </c>
      <c r="U413" s="6"/>
    </row>
    <row r="414" spans="1:21" x14ac:dyDescent="0.2">
      <c r="A414" s="3" t="s">
        <v>1390</v>
      </c>
      <c r="B414" s="3" t="s">
        <v>1391</v>
      </c>
      <c r="C414" s="4">
        <v>3.2967464263999999</v>
      </c>
      <c r="D414" s="5">
        <v>3.2967464490508802E-2</v>
      </c>
      <c r="E414" s="4">
        <v>3.7373839999999998E-2</v>
      </c>
      <c r="F414" s="4">
        <v>88.21</v>
      </c>
      <c r="G414" s="4">
        <v>88.21</v>
      </c>
      <c r="H414" s="3" t="s">
        <v>1392</v>
      </c>
      <c r="I414" s="3" t="s">
        <v>1393</v>
      </c>
      <c r="J414" s="4"/>
      <c r="K414" s="4">
        <v>1183179.82608696</v>
      </c>
      <c r="L414" s="4">
        <v>1239276.41538462</v>
      </c>
      <c r="M414" s="4">
        <v>1338729.90836653</v>
      </c>
      <c r="N414" s="3" t="s">
        <v>97</v>
      </c>
      <c r="O414" s="3" t="s">
        <v>26</v>
      </c>
      <c r="P414" s="3" t="s">
        <v>1393</v>
      </c>
      <c r="Q414" s="4">
        <v>19379.193891030001</v>
      </c>
      <c r="R414" s="3" t="s">
        <v>27</v>
      </c>
      <c r="S414" s="3"/>
      <c r="T414" s="3" t="s">
        <v>1394</v>
      </c>
      <c r="U414" s="6"/>
    </row>
    <row r="415" spans="1:21" x14ac:dyDescent="0.2">
      <c r="A415" s="3" t="s">
        <v>923</v>
      </c>
      <c r="B415" s="3" t="s">
        <v>924</v>
      </c>
      <c r="C415" s="4">
        <v>3.2947827185</v>
      </c>
      <c r="D415" s="5">
        <v>3.2947827411373802E-2</v>
      </c>
      <c r="E415" s="4">
        <v>7.2580300000000004E-3</v>
      </c>
      <c r="F415" s="4">
        <v>453.95</v>
      </c>
      <c r="G415" s="4">
        <v>453.95</v>
      </c>
      <c r="H415" s="3" t="s">
        <v>925</v>
      </c>
      <c r="I415" s="3" t="s">
        <v>926</v>
      </c>
      <c r="J415" s="4"/>
      <c r="K415" s="4">
        <v>363463.69565217401</v>
      </c>
      <c r="L415" s="4">
        <v>389853.86153846199</v>
      </c>
      <c r="M415" s="4">
        <v>320404.21513944201</v>
      </c>
      <c r="N415" s="3" t="s">
        <v>64</v>
      </c>
      <c r="O415" s="3" t="s">
        <v>26</v>
      </c>
      <c r="P415" s="3" t="s">
        <v>926</v>
      </c>
      <c r="Q415" s="4">
        <v>19532.437125600001</v>
      </c>
      <c r="R415" s="3" t="s">
        <v>27</v>
      </c>
      <c r="S415" s="3"/>
      <c r="T415" s="3" t="s">
        <v>927</v>
      </c>
      <c r="U415" s="6"/>
    </row>
    <row r="416" spans="1:21" x14ac:dyDescent="0.2">
      <c r="A416" s="3" t="s">
        <v>2659</v>
      </c>
      <c r="B416" s="3" t="s">
        <v>2660</v>
      </c>
      <c r="C416" s="4">
        <v>3.2555286532999999</v>
      </c>
      <c r="D416" s="5">
        <v>3.25552867566768E-2</v>
      </c>
      <c r="E416" s="4">
        <v>1.876061E-2</v>
      </c>
      <c r="F416" s="4">
        <v>173.53</v>
      </c>
      <c r="G416" s="4">
        <v>173.53</v>
      </c>
      <c r="H416" s="3" t="s">
        <v>2661</v>
      </c>
      <c r="I416" s="3" t="s">
        <v>2662</v>
      </c>
      <c r="J416" s="4"/>
      <c r="K416" s="4">
        <v>906983.34782608703</v>
      </c>
      <c r="L416" s="4">
        <v>1075947.35384615</v>
      </c>
      <c r="M416" s="4">
        <v>1092710.8924302801</v>
      </c>
      <c r="N416" s="3" t="s">
        <v>121</v>
      </c>
      <c r="O416" s="3" t="s">
        <v>26</v>
      </c>
      <c r="P416" s="3" t="s">
        <v>2662</v>
      </c>
      <c r="Q416" s="4">
        <v>19303.887077859999</v>
      </c>
      <c r="R416" s="3" t="s">
        <v>27</v>
      </c>
      <c r="S416" s="3"/>
      <c r="T416" s="3" t="s">
        <v>2663</v>
      </c>
      <c r="U416" s="6"/>
    </row>
    <row r="417" spans="1:21" x14ac:dyDescent="0.2">
      <c r="A417" s="3" t="s">
        <v>2109</v>
      </c>
      <c r="B417" s="3" t="s">
        <v>2110</v>
      </c>
      <c r="C417" s="4">
        <v>3.2405555987999999</v>
      </c>
      <c r="D417" s="5">
        <v>3.2405556210648098E-2</v>
      </c>
      <c r="E417" s="4">
        <v>3.7294920000000002E-2</v>
      </c>
      <c r="F417" s="4">
        <v>86.89</v>
      </c>
      <c r="G417" s="4">
        <v>86.89</v>
      </c>
      <c r="H417" s="3" t="s">
        <v>2111</v>
      </c>
      <c r="I417" s="3" t="s">
        <v>2112</v>
      </c>
      <c r="J417" s="4"/>
      <c r="K417" s="4">
        <v>11016331.7391304</v>
      </c>
      <c r="L417" s="4">
        <v>14032649.1384615</v>
      </c>
      <c r="M417" s="4">
        <v>9692011.8167330697</v>
      </c>
      <c r="N417" s="3" t="s">
        <v>184</v>
      </c>
      <c r="O417" s="3" t="s">
        <v>26</v>
      </c>
      <c r="P417" s="3" t="s">
        <v>2112</v>
      </c>
      <c r="Q417" s="4">
        <v>20550.41950195</v>
      </c>
      <c r="R417" s="3" t="s">
        <v>27</v>
      </c>
      <c r="S417" s="3"/>
      <c r="T417" s="3" t="s">
        <v>2113</v>
      </c>
      <c r="U417" s="6"/>
    </row>
    <row r="418" spans="1:21" x14ac:dyDescent="0.2">
      <c r="A418" s="3" t="s">
        <v>2129</v>
      </c>
      <c r="B418" s="3" t="s">
        <v>2130</v>
      </c>
      <c r="C418" s="4">
        <v>3.2298590718</v>
      </c>
      <c r="D418" s="5">
        <v>3.2298590939913198E-2</v>
      </c>
      <c r="E418" s="4">
        <v>0.38727327</v>
      </c>
      <c r="F418" s="4">
        <v>8.34</v>
      </c>
      <c r="G418" s="4">
        <v>8.34</v>
      </c>
      <c r="H418" s="3" t="s">
        <v>2131</v>
      </c>
      <c r="I418" s="3" t="s">
        <v>2132</v>
      </c>
      <c r="J418" s="4"/>
      <c r="K418" s="4">
        <v>16854680.956521701</v>
      </c>
      <c r="L418" s="4">
        <v>21711823.3384615</v>
      </c>
      <c r="M418" s="4">
        <v>26567682.075697199</v>
      </c>
      <c r="N418" s="3" t="s">
        <v>1535</v>
      </c>
      <c r="O418" s="3" t="s">
        <v>313</v>
      </c>
      <c r="P418" s="3" t="s">
        <v>2132</v>
      </c>
      <c r="Q418" s="4">
        <v>19251.721907939998</v>
      </c>
      <c r="R418" s="3" t="s">
        <v>27</v>
      </c>
      <c r="S418" s="3"/>
      <c r="T418" s="3" t="s">
        <v>2133</v>
      </c>
      <c r="U418" s="6"/>
    </row>
    <row r="419" spans="1:21" x14ac:dyDescent="0.2">
      <c r="A419" s="3" t="s">
        <v>1355</v>
      </c>
      <c r="B419" s="3" t="s">
        <v>1356</v>
      </c>
      <c r="C419" s="4">
        <v>3.2274351071999998</v>
      </c>
      <c r="D419" s="5">
        <v>3.2274351293746603E-2</v>
      </c>
      <c r="E419" s="4">
        <v>0.15636797999999999</v>
      </c>
      <c r="F419" s="4">
        <v>20.64</v>
      </c>
      <c r="G419" s="4">
        <v>20.64</v>
      </c>
      <c r="H419" s="3" t="s">
        <v>1357</v>
      </c>
      <c r="I419" s="3" t="s">
        <v>1358</v>
      </c>
      <c r="J419" s="4"/>
      <c r="K419" s="4">
        <v>14988405.3043478</v>
      </c>
      <c r="L419" s="4">
        <v>18643169</v>
      </c>
      <c r="M419" s="4">
        <v>18759243.386454199</v>
      </c>
      <c r="N419" s="3" t="s">
        <v>58</v>
      </c>
      <c r="O419" s="3" t="s">
        <v>26</v>
      </c>
      <c r="P419" s="3" t="s">
        <v>1358</v>
      </c>
      <c r="Q419" s="4">
        <v>22557.860316959999</v>
      </c>
      <c r="R419" s="3" t="s">
        <v>27</v>
      </c>
      <c r="S419" s="3"/>
      <c r="T419" s="3" t="s">
        <v>1359</v>
      </c>
      <c r="U419" s="6"/>
    </row>
    <row r="420" spans="1:21" x14ac:dyDescent="0.2">
      <c r="A420" s="3" t="s">
        <v>1785</v>
      </c>
      <c r="B420" s="3" t="s">
        <v>1786</v>
      </c>
      <c r="C420" s="4">
        <v>3.2236632036000001</v>
      </c>
      <c r="D420" s="5">
        <v>3.2236632257487401E-2</v>
      </c>
      <c r="E420" s="4">
        <v>3.6875579999999998E-2</v>
      </c>
      <c r="F420" s="4">
        <v>87.42</v>
      </c>
      <c r="G420" s="4">
        <v>87.42</v>
      </c>
      <c r="H420" s="3" t="s">
        <v>1787</v>
      </c>
      <c r="I420" s="3" t="s">
        <v>1788</v>
      </c>
      <c r="J420" s="4"/>
      <c r="K420" s="4">
        <v>1132615.82608696</v>
      </c>
      <c r="L420" s="4">
        <v>1335192.2615384599</v>
      </c>
      <c r="M420" s="4">
        <v>1332594.21513944</v>
      </c>
      <c r="N420" s="3" t="s">
        <v>64</v>
      </c>
      <c r="O420" s="3" t="s">
        <v>26</v>
      </c>
      <c r="P420" s="3" t="s">
        <v>1788</v>
      </c>
      <c r="Q420" s="4">
        <v>21332.875570259999</v>
      </c>
      <c r="R420" s="3" t="s">
        <v>27</v>
      </c>
      <c r="S420" s="3"/>
      <c r="T420" s="3" t="s">
        <v>1789</v>
      </c>
      <c r="U420" s="6"/>
    </row>
    <row r="421" spans="1:21" x14ac:dyDescent="0.2">
      <c r="A421" s="3" t="s">
        <v>958</v>
      </c>
      <c r="B421" s="3" t="s">
        <v>959</v>
      </c>
      <c r="C421" s="4">
        <v>3.2178964448</v>
      </c>
      <c r="D421" s="5">
        <v>3.2178964669091203E-2</v>
      </c>
      <c r="E421" s="4">
        <v>1.4993599999999999E-3</v>
      </c>
      <c r="F421" s="4">
        <v>2146.1799999999998</v>
      </c>
      <c r="G421" s="4">
        <v>2146.1799999999998</v>
      </c>
      <c r="H421" s="3" t="s">
        <v>960</v>
      </c>
      <c r="I421" s="3" t="s">
        <v>961</v>
      </c>
      <c r="J421" s="4"/>
      <c r="K421" s="4">
        <v>81348.565217391297</v>
      </c>
      <c r="L421" s="4">
        <v>105993.4</v>
      </c>
      <c r="M421" s="4">
        <v>103488.737051793</v>
      </c>
      <c r="N421" s="3" t="s">
        <v>58</v>
      </c>
      <c r="O421" s="3" t="s">
        <v>26</v>
      </c>
      <c r="P421" s="3" t="s">
        <v>961</v>
      </c>
      <c r="Q421" s="4">
        <v>26688.932991360001</v>
      </c>
      <c r="R421" s="3" t="s">
        <v>27</v>
      </c>
      <c r="S421" s="3"/>
      <c r="T421" s="3" t="s">
        <v>962</v>
      </c>
      <c r="U421" s="6"/>
    </row>
    <row r="422" spans="1:21" x14ac:dyDescent="0.2">
      <c r="A422" s="3" t="s">
        <v>973</v>
      </c>
      <c r="B422" s="3" t="s">
        <v>974</v>
      </c>
      <c r="C422" s="4">
        <v>3.2074967463999999</v>
      </c>
      <c r="D422" s="5">
        <v>3.2074967684376697E-2</v>
      </c>
      <c r="E422" s="4">
        <v>1.2706479999999999E-2</v>
      </c>
      <c r="F422" s="4">
        <v>252.43</v>
      </c>
      <c r="G422" s="4">
        <v>252.43</v>
      </c>
      <c r="H422" s="3" t="s">
        <v>975</v>
      </c>
      <c r="I422" s="3" t="s">
        <v>976</v>
      </c>
      <c r="J422" s="4"/>
      <c r="K422" s="4">
        <v>245663.52173913</v>
      </c>
      <c r="L422" s="4">
        <v>207307.55384615401</v>
      </c>
      <c r="M422" s="4">
        <v>233147.18725099601</v>
      </c>
      <c r="N422" s="3" t="s">
        <v>80</v>
      </c>
      <c r="O422" s="3" t="s">
        <v>26</v>
      </c>
      <c r="P422" s="3" t="s">
        <v>976</v>
      </c>
      <c r="Q422" s="4">
        <v>21258.078931939999</v>
      </c>
      <c r="R422" s="3" t="s">
        <v>27</v>
      </c>
      <c r="S422" s="3"/>
      <c r="T422" s="3" t="s">
        <v>977</v>
      </c>
      <c r="U422" s="6"/>
    </row>
    <row r="423" spans="1:21" x14ac:dyDescent="0.2">
      <c r="A423" s="3" t="s">
        <v>1370</v>
      </c>
      <c r="B423" s="3" t="s">
        <v>1371</v>
      </c>
      <c r="C423" s="4">
        <v>3.2055176132000001</v>
      </c>
      <c r="D423" s="5">
        <v>3.20551763522407E-2</v>
      </c>
      <c r="E423" s="4">
        <v>1.2706189999999999E-2</v>
      </c>
      <c r="F423" s="4">
        <v>252.28</v>
      </c>
      <c r="G423" s="4">
        <v>252.28</v>
      </c>
      <c r="H423" s="3" t="s">
        <v>1372</v>
      </c>
      <c r="I423" s="3" t="s">
        <v>1373</v>
      </c>
      <c r="J423" s="4"/>
      <c r="K423" s="4">
        <v>931671</v>
      </c>
      <c r="L423" s="4">
        <v>1037506.93846154</v>
      </c>
      <c r="M423" s="4">
        <v>954653.77290836698</v>
      </c>
      <c r="N423" s="3" t="s">
        <v>64</v>
      </c>
      <c r="O423" s="3" t="s">
        <v>26</v>
      </c>
      <c r="P423" s="3" t="s">
        <v>1373</v>
      </c>
      <c r="Q423" s="4">
        <v>18183.6221406</v>
      </c>
      <c r="R423" s="3" t="s">
        <v>27</v>
      </c>
      <c r="S423" s="3"/>
      <c r="T423" s="3" t="s">
        <v>1374</v>
      </c>
      <c r="U423" s="6"/>
    </row>
    <row r="424" spans="1:21" x14ac:dyDescent="0.2">
      <c r="A424" s="3" t="s">
        <v>2014</v>
      </c>
      <c r="B424" s="3" t="s">
        <v>2015</v>
      </c>
      <c r="C424" s="4">
        <v>3.1849996263999998</v>
      </c>
      <c r="D424" s="5">
        <v>3.1849996482831003E-2</v>
      </c>
      <c r="E424" s="4">
        <v>1.9812139999999999E-2</v>
      </c>
      <c r="F424" s="4">
        <v>160.76</v>
      </c>
      <c r="G424" s="4">
        <v>160.76</v>
      </c>
      <c r="H424" s="3" t="s">
        <v>2016</v>
      </c>
      <c r="I424" s="3" t="s">
        <v>2017</v>
      </c>
      <c r="J424" s="4"/>
      <c r="K424" s="4">
        <v>1416696.8695652201</v>
      </c>
      <c r="L424" s="4">
        <v>1540210.7384615401</v>
      </c>
      <c r="M424" s="4">
        <v>1429418.3147410401</v>
      </c>
      <c r="N424" s="3" t="s">
        <v>647</v>
      </c>
      <c r="O424" s="3" t="s">
        <v>26</v>
      </c>
      <c r="P424" s="3" t="s">
        <v>2017</v>
      </c>
      <c r="Q424" s="4">
        <v>18991.732735279998</v>
      </c>
      <c r="R424" s="3" t="s">
        <v>27</v>
      </c>
      <c r="S424" s="3"/>
      <c r="T424" s="3" t="s">
        <v>2018</v>
      </c>
      <c r="U424" s="6"/>
    </row>
    <row r="425" spans="1:21" x14ac:dyDescent="0.2">
      <c r="A425" s="3" t="s">
        <v>2714</v>
      </c>
      <c r="B425" s="3" t="s">
        <v>2715</v>
      </c>
      <c r="C425" s="4">
        <v>3.1503479579999998</v>
      </c>
      <c r="D425" s="5">
        <v>3.1503479796450198E-2</v>
      </c>
      <c r="E425" s="4">
        <v>4.0702170000000003E-2</v>
      </c>
      <c r="F425" s="4">
        <v>77.400000000000006</v>
      </c>
      <c r="G425" s="4">
        <v>77.400000000000006</v>
      </c>
      <c r="H425" s="3" t="s">
        <v>2716</v>
      </c>
      <c r="I425" s="3" t="s">
        <v>2717</v>
      </c>
      <c r="J425" s="4"/>
      <c r="K425" s="4">
        <v>2551416.4782608701</v>
      </c>
      <c r="L425" s="4">
        <v>2278287.5692307702</v>
      </c>
      <c r="M425" s="4">
        <v>2620581.1752988002</v>
      </c>
      <c r="N425" s="3" t="s">
        <v>58</v>
      </c>
      <c r="O425" s="3" t="s">
        <v>26</v>
      </c>
      <c r="P425" s="3" t="s">
        <v>2717</v>
      </c>
      <c r="Q425" s="4">
        <v>18323.963618400001</v>
      </c>
      <c r="R425" s="3" t="s">
        <v>27</v>
      </c>
      <c r="S425" s="3"/>
      <c r="T425" s="3" t="s">
        <v>2718</v>
      </c>
      <c r="U425" s="6"/>
    </row>
    <row r="426" spans="1:21" x14ac:dyDescent="0.2">
      <c r="A426" s="3" t="s">
        <v>454</v>
      </c>
      <c r="B426" s="3" t="s">
        <v>455</v>
      </c>
      <c r="C426" s="4">
        <v>3.1338659065000001</v>
      </c>
      <c r="D426" s="5">
        <v>3.1338659280317802E-2</v>
      </c>
      <c r="E426" s="4">
        <v>5.6762649999999998E-2</v>
      </c>
      <c r="F426" s="4">
        <v>55.21</v>
      </c>
      <c r="G426" s="4">
        <v>55.21</v>
      </c>
      <c r="H426" s="3" t="s">
        <v>456</v>
      </c>
      <c r="I426" s="3" t="s">
        <v>457</v>
      </c>
      <c r="J426" s="4"/>
      <c r="K426" s="4">
        <v>2802220.7826087</v>
      </c>
      <c r="L426" s="4">
        <v>2935952.2615384599</v>
      </c>
      <c r="M426" s="4">
        <v>3280227.8725099601</v>
      </c>
      <c r="N426" s="3" t="s">
        <v>184</v>
      </c>
      <c r="O426" s="3" t="s">
        <v>26</v>
      </c>
      <c r="P426" s="3" t="s">
        <v>457</v>
      </c>
      <c r="Q426" s="4">
        <v>17535.338423559999</v>
      </c>
      <c r="R426" s="3" t="s">
        <v>27</v>
      </c>
      <c r="S426" s="3"/>
      <c r="T426" s="3" t="s">
        <v>458</v>
      </c>
      <c r="U426" s="6"/>
    </row>
    <row r="427" spans="1:21" x14ac:dyDescent="0.2">
      <c r="A427" s="3" t="s">
        <v>1003</v>
      </c>
      <c r="B427" s="3" t="s">
        <v>1004</v>
      </c>
      <c r="C427" s="4">
        <v>3.1280493174999999</v>
      </c>
      <c r="D427" s="5">
        <v>3.1280493389918097E-2</v>
      </c>
      <c r="E427" s="4">
        <v>3.9924050000000003E-2</v>
      </c>
      <c r="F427" s="4">
        <v>78.349999999999994</v>
      </c>
      <c r="G427" s="4">
        <v>78.349999999999994</v>
      </c>
      <c r="H427" s="3" t="s">
        <v>1005</v>
      </c>
      <c r="I427" s="3" t="s">
        <v>1006</v>
      </c>
      <c r="J427" s="4"/>
      <c r="K427" s="4">
        <v>1189774.2173913</v>
      </c>
      <c r="L427" s="4">
        <v>1248936.8307692299</v>
      </c>
      <c r="M427" s="4">
        <v>1474855.4382470101</v>
      </c>
      <c r="N427" s="3" t="s">
        <v>184</v>
      </c>
      <c r="O427" s="3" t="s">
        <v>26</v>
      </c>
      <c r="P427" s="3" t="s">
        <v>1006</v>
      </c>
      <c r="Q427" s="4">
        <v>18641.1073727</v>
      </c>
      <c r="R427" s="3" t="s">
        <v>27</v>
      </c>
      <c r="S427" s="3"/>
      <c r="T427" s="3" t="s">
        <v>1007</v>
      </c>
      <c r="U427" s="6"/>
    </row>
    <row r="428" spans="1:21" x14ac:dyDescent="0.2">
      <c r="A428" s="3" t="s">
        <v>556</v>
      </c>
      <c r="B428" s="3" t="s">
        <v>557</v>
      </c>
      <c r="C428" s="4">
        <v>3.1150613751999998</v>
      </c>
      <c r="D428" s="5">
        <v>3.1150613966025802E-2</v>
      </c>
      <c r="E428" s="4">
        <v>2.9579919999999999E-2</v>
      </c>
      <c r="F428" s="4">
        <v>105.31</v>
      </c>
      <c r="G428" s="4">
        <v>105.31</v>
      </c>
      <c r="H428" s="3" t="s">
        <v>558</v>
      </c>
      <c r="I428" s="3" t="s">
        <v>559</v>
      </c>
      <c r="J428" s="4"/>
      <c r="K428" s="4">
        <v>822537.86956521706</v>
      </c>
      <c r="L428" s="4">
        <v>783031.4</v>
      </c>
      <c r="M428" s="4">
        <v>787270.79282868502</v>
      </c>
      <c r="N428" s="3" t="s">
        <v>103</v>
      </c>
      <c r="O428" s="3" t="s">
        <v>26</v>
      </c>
      <c r="P428" s="3" t="s">
        <v>559</v>
      </c>
      <c r="Q428" s="4">
        <v>21763.31900077</v>
      </c>
      <c r="R428" s="3" t="s">
        <v>27</v>
      </c>
      <c r="S428" s="3"/>
      <c r="T428" s="3" t="s">
        <v>560</v>
      </c>
      <c r="U428" s="6"/>
    </row>
    <row r="429" spans="1:21" x14ac:dyDescent="0.2">
      <c r="A429" s="3" t="s">
        <v>1748</v>
      </c>
      <c r="B429" s="3" t="s">
        <v>1749</v>
      </c>
      <c r="C429" s="4">
        <v>3.1131923978999998</v>
      </c>
      <c r="D429" s="5">
        <v>3.1131924192897401E-2</v>
      </c>
      <c r="E429" s="4">
        <v>1.509573E-2</v>
      </c>
      <c r="F429" s="4">
        <v>206.23</v>
      </c>
      <c r="G429" s="4">
        <v>206.23</v>
      </c>
      <c r="H429" s="3" t="s">
        <v>1750</v>
      </c>
      <c r="I429" s="3" t="s">
        <v>1751</v>
      </c>
      <c r="J429" s="4"/>
      <c r="K429" s="4">
        <v>789867.30434782605</v>
      </c>
      <c r="L429" s="4">
        <v>775804.01538461505</v>
      </c>
      <c r="M429" s="4">
        <v>821293.43426294799</v>
      </c>
      <c r="N429" s="3" t="s">
        <v>1535</v>
      </c>
      <c r="O429" s="3" t="s">
        <v>26</v>
      </c>
      <c r="P429" s="3" t="s">
        <v>1751</v>
      </c>
      <c r="Q429" s="4">
        <v>18555.970527410002</v>
      </c>
      <c r="R429" s="3" t="s">
        <v>27</v>
      </c>
      <c r="S429" s="3"/>
      <c r="T429" s="3" t="s">
        <v>1752</v>
      </c>
      <c r="U429" s="6"/>
    </row>
    <row r="430" spans="1:21" x14ac:dyDescent="0.2">
      <c r="A430" s="3" t="s">
        <v>449</v>
      </c>
      <c r="B430" s="3" t="s">
        <v>450</v>
      </c>
      <c r="C430" s="4">
        <v>3.1102372250000001</v>
      </c>
      <c r="D430" s="5">
        <v>3.1102372463694301E-2</v>
      </c>
      <c r="E430" s="4">
        <v>1.4899340000000001E-2</v>
      </c>
      <c r="F430" s="4">
        <v>208.75</v>
      </c>
      <c r="G430" s="4">
        <v>208.75</v>
      </c>
      <c r="H430" s="3" t="s">
        <v>451</v>
      </c>
      <c r="I430" s="3" t="s">
        <v>452</v>
      </c>
      <c r="J430" s="4"/>
      <c r="K430" s="4">
        <v>1649309.60869565</v>
      </c>
      <c r="L430" s="4">
        <v>1908518.5384615399</v>
      </c>
      <c r="M430" s="4">
        <v>1643273.2310756999</v>
      </c>
      <c r="N430" s="3" t="s">
        <v>52</v>
      </c>
      <c r="O430" s="3" t="s">
        <v>26</v>
      </c>
      <c r="P430" s="3" t="s">
        <v>452</v>
      </c>
      <c r="Q430" s="4">
        <v>27014.205361249999</v>
      </c>
      <c r="R430" s="3" t="s">
        <v>27</v>
      </c>
      <c r="S430" s="3"/>
      <c r="T430" s="3" t="s">
        <v>453</v>
      </c>
      <c r="U430" s="6"/>
    </row>
    <row r="431" spans="1:21" x14ac:dyDescent="0.2">
      <c r="A431" s="3" t="s">
        <v>1815</v>
      </c>
      <c r="B431" s="3" t="s">
        <v>1816</v>
      </c>
      <c r="C431" s="4">
        <v>3.0546985129999999</v>
      </c>
      <c r="D431" s="5">
        <v>3.0546985339878398E-2</v>
      </c>
      <c r="E431" s="4">
        <v>1.0575380000000001E-2</v>
      </c>
      <c r="F431" s="4">
        <v>288.85000000000002</v>
      </c>
      <c r="G431" s="4">
        <v>288.85000000000002</v>
      </c>
      <c r="H431" s="3" t="s">
        <v>1817</v>
      </c>
      <c r="I431" s="3" t="s">
        <v>1818</v>
      </c>
      <c r="J431" s="4"/>
      <c r="K431" s="4">
        <v>926672.91304347804</v>
      </c>
      <c r="L431" s="4">
        <v>1001463.43076923</v>
      </c>
      <c r="M431" s="4">
        <v>1089480.0956175299</v>
      </c>
      <c r="N431" s="3" t="s">
        <v>115</v>
      </c>
      <c r="O431" s="3" t="s">
        <v>26</v>
      </c>
      <c r="P431" s="3" t="s">
        <v>1818</v>
      </c>
      <c r="Q431" s="4">
        <v>18176.465683099999</v>
      </c>
      <c r="R431" s="3" t="s">
        <v>27</v>
      </c>
      <c r="S431" s="3"/>
      <c r="T431" s="3" t="s">
        <v>1819</v>
      </c>
      <c r="U431" s="6"/>
    </row>
    <row r="432" spans="1:21" x14ac:dyDescent="0.2">
      <c r="A432" s="3" t="s">
        <v>586</v>
      </c>
      <c r="B432" s="3" t="s">
        <v>587</v>
      </c>
      <c r="C432" s="4">
        <v>3.0157462239999999</v>
      </c>
      <c r="D432" s="5">
        <v>3.0157462447202198E-2</v>
      </c>
      <c r="E432" s="4">
        <v>8.7514399999999992E-3</v>
      </c>
      <c r="F432" s="4">
        <v>344.6</v>
      </c>
      <c r="G432" s="4">
        <v>344.6</v>
      </c>
      <c r="H432" s="3" t="s">
        <v>588</v>
      </c>
      <c r="I432" s="3" t="s">
        <v>589</v>
      </c>
      <c r="J432" s="4"/>
      <c r="K432" s="4">
        <v>283662.47826086998</v>
      </c>
      <c r="L432" s="4">
        <v>315761.01538461499</v>
      </c>
      <c r="M432" s="4">
        <v>353218.53386454203</v>
      </c>
      <c r="N432" s="3" t="s">
        <v>132</v>
      </c>
      <c r="O432" s="3" t="s">
        <v>26</v>
      </c>
      <c r="P432" s="3" t="s">
        <v>589</v>
      </c>
      <c r="Q432" s="4">
        <v>17921.804142199999</v>
      </c>
      <c r="R432" s="3" t="s">
        <v>27</v>
      </c>
      <c r="S432" s="3"/>
      <c r="T432" s="3" t="s">
        <v>590</v>
      </c>
      <c r="U432" s="6"/>
    </row>
    <row r="433" spans="1:21" x14ac:dyDescent="0.2">
      <c r="A433" s="3" t="s">
        <v>2419</v>
      </c>
      <c r="B433" s="3" t="s">
        <v>2420</v>
      </c>
      <c r="C433" s="4">
        <v>2.9947724099999999</v>
      </c>
      <c r="D433" s="5">
        <v>2.9947724305761099E-2</v>
      </c>
      <c r="E433" s="4">
        <v>2.1988049999999999E-2</v>
      </c>
      <c r="F433" s="4">
        <v>136.19999999999999</v>
      </c>
      <c r="G433" s="4">
        <v>136.19999999999999</v>
      </c>
      <c r="H433" s="3" t="s">
        <v>2421</v>
      </c>
      <c r="I433" s="3" t="s">
        <v>2422</v>
      </c>
      <c r="J433" s="4"/>
      <c r="K433" s="4">
        <v>1795208.2173913</v>
      </c>
      <c r="L433" s="4">
        <v>1592973.1692307701</v>
      </c>
      <c r="M433" s="4">
        <v>1404330.43426295</v>
      </c>
      <c r="N433" s="3" t="s">
        <v>64</v>
      </c>
      <c r="O433" s="3" t="s">
        <v>26</v>
      </c>
      <c r="P433" s="3" t="s">
        <v>2422</v>
      </c>
      <c r="Q433" s="4">
        <v>17732.376491999999</v>
      </c>
      <c r="R433" s="3" t="s">
        <v>27</v>
      </c>
      <c r="S433" s="3"/>
      <c r="T433" s="3" t="s">
        <v>2423</v>
      </c>
      <c r="U433" s="6"/>
    </row>
    <row r="434" spans="1:21" x14ac:dyDescent="0.2">
      <c r="A434" s="3" t="s">
        <v>409</v>
      </c>
      <c r="B434" s="3" t="s">
        <v>410</v>
      </c>
      <c r="C434" s="4">
        <v>2.9884498368000001</v>
      </c>
      <c r="D434" s="5">
        <v>2.9884498573326701E-2</v>
      </c>
      <c r="E434" s="4">
        <v>3.323454E-2</v>
      </c>
      <c r="F434" s="4">
        <v>89.92</v>
      </c>
      <c r="G434" s="4">
        <v>89.92</v>
      </c>
      <c r="H434" s="3" t="s">
        <v>411</v>
      </c>
      <c r="I434" s="3" t="s">
        <v>412</v>
      </c>
      <c r="J434" s="4"/>
      <c r="K434" s="4">
        <v>1965556.9130434799</v>
      </c>
      <c r="L434" s="4">
        <v>1918961.0923076901</v>
      </c>
      <c r="M434" s="4">
        <v>1945421.2509960199</v>
      </c>
      <c r="N434" s="3" t="s">
        <v>121</v>
      </c>
      <c r="O434" s="3" t="s">
        <v>26</v>
      </c>
      <c r="P434" s="3" t="s">
        <v>412</v>
      </c>
      <c r="Q434" s="4">
        <v>17820.4854256</v>
      </c>
      <c r="R434" s="3" t="s">
        <v>27</v>
      </c>
      <c r="S434" s="3"/>
      <c r="T434" s="3" t="s">
        <v>413</v>
      </c>
      <c r="U434" s="6"/>
    </row>
    <row r="435" spans="1:21" x14ac:dyDescent="0.2">
      <c r="A435" s="3" t="s">
        <v>1511</v>
      </c>
      <c r="B435" s="3" t="s">
        <v>1512</v>
      </c>
      <c r="C435" s="4">
        <v>2.9821421872</v>
      </c>
      <c r="D435" s="5">
        <v>2.9821422076893301E-2</v>
      </c>
      <c r="E435" s="4">
        <v>0.15403627</v>
      </c>
      <c r="F435" s="4">
        <v>19.36</v>
      </c>
      <c r="G435" s="4">
        <v>19.36</v>
      </c>
      <c r="H435" s="3" t="s">
        <v>1513</v>
      </c>
      <c r="I435" s="3" t="s">
        <v>1514</v>
      </c>
      <c r="J435" s="4"/>
      <c r="K435" s="4">
        <v>18770795.347826101</v>
      </c>
      <c r="L435" s="4">
        <v>37729313.753846198</v>
      </c>
      <c r="M435" s="4">
        <v>20225939.354581699</v>
      </c>
      <c r="N435" s="3" t="s">
        <v>58</v>
      </c>
      <c r="O435" s="3" t="s">
        <v>26</v>
      </c>
      <c r="P435" s="3" t="s">
        <v>1514</v>
      </c>
      <c r="Q435" s="4">
        <v>54515.630632319997</v>
      </c>
      <c r="R435" s="3" t="s">
        <v>27</v>
      </c>
      <c r="S435" s="3"/>
      <c r="T435" s="3" t="s">
        <v>1515</v>
      </c>
      <c r="U435" s="6"/>
    </row>
    <row r="436" spans="1:21" x14ac:dyDescent="0.2">
      <c r="A436" s="3" t="s">
        <v>2569</v>
      </c>
      <c r="B436" s="3" t="s">
        <v>2570</v>
      </c>
      <c r="C436" s="4">
        <v>2.9280636960000002</v>
      </c>
      <c r="D436" s="5">
        <v>2.9280637161177799E-2</v>
      </c>
      <c r="E436" s="4">
        <v>4.8784800000000003E-2</v>
      </c>
      <c r="F436" s="4">
        <v>60.02</v>
      </c>
      <c r="G436" s="4">
        <v>60.02</v>
      </c>
      <c r="H436" s="3" t="s">
        <v>2571</v>
      </c>
      <c r="I436" s="3" t="s">
        <v>2572</v>
      </c>
      <c r="J436" s="4"/>
      <c r="K436" s="4">
        <v>2387066.3478260902</v>
      </c>
      <c r="L436" s="4">
        <v>2493884.9230769202</v>
      </c>
      <c r="M436" s="4">
        <v>2004154.2629482099</v>
      </c>
      <c r="N436" s="3" t="s">
        <v>25</v>
      </c>
      <c r="O436" s="3" t="s">
        <v>26</v>
      </c>
      <c r="P436" s="3" t="s">
        <v>2572</v>
      </c>
      <c r="Q436" s="4">
        <v>28878.656251079999</v>
      </c>
      <c r="R436" s="3" t="s">
        <v>27</v>
      </c>
      <c r="S436" s="3"/>
      <c r="T436" s="3" t="s">
        <v>2573</v>
      </c>
      <c r="U436" s="6"/>
    </row>
    <row r="437" spans="1:21" x14ac:dyDescent="0.2">
      <c r="A437" s="3" t="s">
        <v>1279</v>
      </c>
      <c r="B437" s="3" t="s">
        <v>1280</v>
      </c>
      <c r="C437" s="4">
        <v>2.8975846774999998</v>
      </c>
      <c r="D437" s="5">
        <v>2.8975846974083699E-2</v>
      </c>
      <c r="E437" s="4">
        <v>4.2997250000000001E-2</v>
      </c>
      <c r="F437" s="4">
        <v>67.39</v>
      </c>
      <c r="G437" s="4">
        <v>67.39</v>
      </c>
      <c r="H437" s="3" t="s">
        <v>1281</v>
      </c>
      <c r="I437" s="3" t="s">
        <v>1282</v>
      </c>
      <c r="J437" s="4"/>
      <c r="K437" s="4">
        <v>2121296.39130435</v>
      </c>
      <c r="L437" s="4">
        <v>2282144.0153846201</v>
      </c>
      <c r="M437" s="4">
        <v>1972021.80478088</v>
      </c>
      <c r="N437" s="3" t="s">
        <v>45</v>
      </c>
      <c r="O437" s="3" t="s">
        <v>26</v>
      </c>
      <c r="P437" s="3" t="s">
        <v>1282</v>
      </c>
      <c r="Q437" s="4">
        <v>17258.334980809999</v>
      </c>
      <c r="R437" s="3" t="s">
        <v>27</v>
      </c>
      <c r="S437" s="3"/>
      <c r="T437" s="3" t="s">
        <v>1283</v>
      </c>
      <c r="U437" s="6"/>
    </row>
    <row r="438" spans="1:21" x14ac:dyDescent="0.2">
      <c r="A438" s="3" t="s">
        <v>617</v>
      </c>
      <c r="B438" s="3" t="s">
        <v>618</v>
      </c>
      <c r="C438" s="4">
        <v>2.8937235032999999</v>
      </c>
      <c r="D438" s="5">
        <v>2.89372352318184E-2</v>
      </c>
      <c r="E438" s="4">
        <v>4.2486030000000001E-2</v>
      </c>
      <c r="F438" s="4">
        <v>68.11</v>
      </c>
      <c r="G438" s="4">
        <v>68.11</v>
      </c>
      <c r="H438" s="3" t="s">
        <v>619</v>
      </c>
      <c r="I438" s="3" t="s">
        <v>620</v>
      </c>
      <c r="J438" s="4"/>
      <c r="K438" s="4">
        <v>2540151.1304347799</v>
      </c>
      <c r="L438" s="4">
        <v>2639681.6769230799</v>
      </c>
      <c r="M438" s="4">
        <v>2415962.7051792801</v>
      </c>
      <c r="N438" s="3" t="s">
        <v>621</v>
      </c>
      <c r="O438" s="3" t="s">
        <v>26</v>
      </c>
      <c r="P438" s="3" t="s">
        <v>620</v>
      </c>
      <c r="Q438" s="4">
        <v>17248.169725219999</v>
      </c>
      <c r="R438" s="3" t="s">
        <v>27</v>
      </c>
      <c r="S438" s="3"/>
      <c r="T438" s="3" t="s">
        <v>622</v>
      </c>
      <c r="U438" s="6"/>
    </row>
    <row r="439" spans="1:21" x14ac:dyDescent="0.2">
      <c r="A439" s="3" t="s">
        <v>1825</v>
      </c>
      <c r="B439" s="3" t="s">
        <v>1826</v>
      </c>
      <c r="C439" s="4">
        <v>2.8820781264000002</v>
      </c>
      <c r="D439" s="5">
        <v>2.8820781462018299E-2</v>
      </c>
      <c r="E439" s="4">
        <v>2.3227580000000001E-2</v>
      </c>
      <c r="F439" s="4">
        <v>124.08</v>
      </c>
      <c r="G439" s="4">
        <v>124.08</v>
      </c>
      <c r="H439" s="3" t="s">
        <v>1827</v>
      </c>
      <c r="I439" s="3" t="s">
        <v>1828</v>
      </c>
      <c r="J439" s="4"/>
      <c r="K439" s="4">
        <v>1355295.2608695701</v>
      </c>
      <c r="L439" s="4">
        <v>1445494.8153846201</v>
      </c>
      <c r="M439" s="4">
        <v>1543625.4183266901</v>
      </c>
      <c r="N439" s="3" t="s">
        <v>64</v>
      </c>
      <c r="O439" s="3" t="s">
        <v>26</v>
      </c>
      <c r="P439" s="3" t="s">
        <v>1828</v>
      </c>
      <c r="Q439" s="4">
        <v>16768.368983519998</v>
      </c>
      <c r="R439" s="3" t="s">
        <v>27</v>
      </c>
      <c r="S439" s="3"/>
      <c r="T439" s="3" t="s">
        <v>1829</v>
      </c>
      <c r="U439" s="6"/>
    </row>
    <row r="440" spans="1:21" x14ac:dyDescent="0.2">
      <c r="A440" s="3" t="s">
        <v>1909</v>
      </c>
      <c r="B440" s="3" t="s">
        <v>1910</v>
      </c>
      <c r="C440" s="4">
        <v>2.8693330800000001</v>
      </c>
      <c r="D440" s="5">
        <v>2.8693330997142601E-2</v>
      </c>
      <c r="E440" s="4">
        <v>2.3335499999999999E-2</v>
      </c>
      <c r="F440" s="4">
        <v>122.96</v>
      </c>
      <c r="G440" s="4">
        <v>122.96</v>
      </c>
      <c r="H440" s="3" t="s">
        <v>1911</v>
      </c>
      <c r="I440" s="3" t="s">
        <v>1912</v>
      </c>
      <c r="J440" s="4"/>
      <c r="K440" s="4">
        <v>1038881.69565217</v>
      </c>
      <c r="L440" s="4">
        <v>1114502.49230769</v>
      </c>
      <c r="M440" s="4">
        <v>1311770.4382470101</v>
      </c>
      <c r="N440" s="3" t="s">
        <v>115</v>
      </c>
      <c r="O440" s="3" t="s">
        <v>26</v>
      </c>
      <c r="P440" s="3" t="s">
        <v>1912</v>
      </c>
      <c r="Q440" s="4">
        <v>17105.02708</v>
      </c>
      <c r="R440" s="3" t="s">
        <v>27</v>
      </c>
      <c r="S440" s="3"/>
      <c r="T440" s="3" t="s">
        <v>1913</v>
      </c>
      <c r="U440" s="6"/>
    </row>
    <row r="441" spans="1:21" x14ac:dyDescent="0.2">
      <c r="A441" s="3" t="s">
        <v>2279</v>
      </c>
      <c r="B441" s="3" t="s">
        <v>2280</v>
      </c>
      <c r="C441" s="4">
        <v>2.8676228558000001</v>
      </c>
      <c r="D441" s="5">
        <v>2.86762287550251E-2</v>
      </c>
      <c r="E441" s="4">
        <v>0.12104782</v>
      </c>
      <c r="F441" s="4">
        <v>23.69</v>
      </c>
      <c r="G441" s="4">
        <v>23.69</v>
      </c>
      <c r="H441" s="3" t="s">
        <v>2281</v>
      </c>
      <c r="I441" s="3" t="s">
        <v>2282</v>
      </c>
      <c r="J441" s="4"/>
      <c r="K441" s="4">
        <v>6937601.3043478299</v>
      </c>
      <c r="L441" s="4">
        <v>6061546.50769231</v>
      </c>
      <c r="M441" s="4">
        <v>4624495.5099601597</v>
      </c>
      <c r="N441" s="3" t="s">
        <v>33</v>
      </c>
      <c r="O441" s="3" t="s">
        <v>26</v>
      </c>
      <c r="P441" s="3" t="s">
        <v>2282</v>
      </c>
      <c r="Q441" s="4">
        <v>17077.197090000001</v>
      </c>
      <c r="R441" s="3" t="s">
        <v>27</v>
      </c>
      <c r="S441" s="3"/>
      <c r="T441" s="3" t="s">
        <v>2283</v>
      </c>
      <c r="U441" s="6"/>
    </row>
    <row r="442" spans="1:21" x14ac:dyDescent="0.2">
      <c r="A442" s="3" t="s">
        <v>2449</v>
      </c>
      <c r="B442" s="3" t="s">
        <v>2450</v>
      </c>
      <c r="C442" s="4">
        <v>2.8663820379999998</v>
      </c>
      <c r="D442" s="5">
        <v>2.8663820576939801E-2</v>
      </c>
      <c r="E442" s="4">
        <v>3.510572E-2</v>
      </c>
      <c r="F442" s="4">
        <v>81.650000000000006</v>
      </c>
      <c r="G442" s="4">
        <v>81.650000000000006</v>
      </c>
      <c r="H442" s="3" t="s">
        <v>2451</v>
      </c>
      <c r="I442" s="3" t="s">
        <v>2452</v>
      </c>
      <c r="J442" s="4"/>
      <c r="K442" s="4">
        <v>1950488.7391304299</v>
      </c>
      <c r="L442" s="4">
        <v>2536474.8478260902</v>
      </c>
      <c r="M442" s="4">
        <v>2536474.8478260902</v>
      </c>
      <c r="N442" s="3" t="s">
        <v>184</v>
      </c>
      <c r="O442" s="3" t="s">
        <v>26</v>
      </c>
      <c r="P442" s="3" t="s">
        <v>2452</v>
      </c>
      <c r="Q442" s="4">
        <v>17102.669790100001</v>
      </c>
      <c r="R442" s="3" t="s">
        <v>27</v>
      </c>
      <c r="S442" s="3"/>
      <c r="T442" s="3" t="s">
        <v>2453</v>
      </c>
      <c r="U442" s="6"/>
    </row>
    <row r="443" spans="1:21" x14ac:dyDescent="0.2">
      <c r="A443" s="3" t="s">
        <v>1989</v>
      </c>
      <c r="B443" s="3" t="s">
        <v>1990</v>
      </c>
      <c r="C443" s="4">
        <v>2.8641343022000001</v>
      </c>
      <c r="D443" s="5">
        <v>2.8641343218785399E-2</v>
      </c>
      <c r="E443" s="4">
        <v>2.750273E-2</v>
      </c>
      <c r="F443" s="4">
        <v>104.14</v>
      </c>
      <c r="G443" s="4">
        <v>104.14</v>
      </c>
      <c r="H443" s="3" t="s">
        <v>1991</v>
      </c>
      <c r="I443" s="3" t="s">
        <v>1992</v>
      </c>
      <c r="J443" s="4"/>
      <c r="K443" s="4">
        <v>1052433.2173913</v>
      </c>
      <c r="L443" s="4">
        <v>1177603.27692308</v>
      </c>
      <c r="M443" s="4">
        <v>1406026.9243027901</v>
      </c>
      <c r="N443" s="3" t="s">
        <v>1419</v>
      </c>
      <c r="O443" s="3" t="s">
        <v>46</v>
      </c>
      <c r="P443" s="3" t="s">
        <v>1992</v>
      </c>
      <c r="Q443" s="4">
        <v>17041.665383200001</v>
      </c>
      <c r="R443" s="3" t="s">
        <v>27</v>
      </c>
      <c r="S443" s="3"/>
      <c r="T443" s="3" t="s">
        <v>1993</v>
      </c>
      <c r="U443" s="6"/>
    </row>
    <row r="444" spans="1:21" x14ac:dyDescent="0.2">
      <c r="A444" s="3" t="s">
        <v>771</v>
      </c>
      <c r="B444" s="3" t="s">
        <v>772</v>
      </c>
      <c r="C444" s="4">
        <v>2.8382498404000001</v>
      </c>
      <c r="D444" s="5">
        <v>2.8382498599006999E-2</v>
      </c>
      <c r="E444" s="4">
        <v>7.4769489999999994E-2</v>
      </c>
      <c r="F444" s="4">
        <v>37.96</v>
      </c>
      <c r="G444" s="4">
        <v>37.96</v>
      </c>
      <c r="H444" s="3" t="s">
        <v>773</v>
      </c>
      <c r="I444" s="3" t="s">
        <v>774</v>
      </c>
      <c r="J444" s="4"/>
      <c r="K444" s="4">
        <v>13196315.913043501</v>
      </c>
      <c r="L444" s="4">
        <v>12820061.8153846</v>
      </c>
      <c r="M444" s="4">
        <v>12258374.577689201</v>
      </c>
      <c r="N444" s="3" t="s">
        <v>64</v>
      </c>
      <c r="O444" s="3" t="s">
        <v>26</v>
      </c>
      <c r="P444" s="3" t="s">
        <v>774</v>
      </c>
      <c r="Q444" s="4">
        <v>18357.261151319999</v>
      </c>
      <c r="R444" s="3" t="s">
        <v>27</v>
      </c>
      <c r="S444" s="3"/>
      <c r="T444" s="3" t="s">
        <v>775</v>
      </c>
      <c r="U444" s="6"/>
    </row>
    <row r="445" spans="1:21" x14ac:dyDescent="0.2">
      <c r="A445" s="3" t="s">
        <v>2338</v>
      </c>
      <c r="B445" s="3" t="s">
        <v>2339</v>
      </c>
      <c r="C445" s="4">
        <v>2.8274681008</v>
      </c>
      <c r="D445" s="5">
        <v>2.82746812022662E-2</v>
      </c>
      <c r="E445" s="4">
        <v>1.080506E-2</v>
      </c>
      <c r="F445" s="4">
        <v>261.68</v>
      </c>
      <c r="G445" s="4">
        <v>261.68</v>
      </c>
      <c r="H445" s="3" t="s">
        <v>2340</v>
      </c>
      <c r="I445" s="3" t="s">
        <v>2341</v>
      </c>
      <c r="J445" s="4"/>
      <c r="K445" s="4">
        <v>475165.869565217</v>
      </c>
      <c r="L445" s="4">
        <v>479605.646153846</v>
      </c>
      <c r="M445" s="4">
        <v>478202.50996015902</v>
      </c>
      <c r="N445" s="3" t="s">
        <v>33</v>
      </c>
      <c r="O445" s="3" t="s">
        <v>26</v>
      </c>
      <c r="P445" s="3" t="s">
        <v>2341</v>
      </c>
      <c r="Q445" s="4">
        <v>16853.244476960001</v>
      </c>
      <c r="R445" s="3" t="s">
        <v>27</v>
      </c>
      <c r="S445" s="3"/>
      <c r="T445" s="3" t="s">
        <v>2342</v>
      </c>
      <c r="U445" s="6"/>
    </row>
    <row r="446" spans="1:21" x14ac:dyDescent="0.2">
      <c r="A446" s="3" t="s">
        <v>479</v>
      </c>
      <c r="B446" s="3" t="s">
        <v>480</v>
      </c>
      <c r="C446" s="4">
        <v>2.8239716100000001</v>
      </c>
      <c r="D446" s="5">
        <v>2.8239716294025899E-2</v>
      </c>
      <c r="E446" s="4">
        <v>7.0248050000000006E-2</v>
      </c>
      <c r="F446" s="4">
        <v>40.200000000000003</v>
      </c>
      <c r="G446" s="4">
        <v>40.200000000000003</v>
      </c>
      <c r="H446" s="3" t="s">
        <v>481</v>
      </c>
      <c r="I446" s="3" t="s">
        <v>482</v>
      </c>
      <c r="J446" s="4"/>
      <c r="K446" s="4">
        <v>4660833.9130434804</v>
      </c>
      <c r="L446" s="4">
        <v>5160313.8615384595</v>
      </c>
      <c r="M446" s="4">
        <v>3508996.6414342602</v>
      </c>
      <c r="N446" s="3" t="s">
        <v>45</v>
      </c>
      <c r="O446" s="3" t="s">
        <v>26</v>
      </c>
      <c r="P446" s="3" t="s">
        <v>482</v>
      </c>
      <c r="Q446" s="4">
        <v>16842.808024800001</v>
      </c>
      <c r="R446" s="3" t="s">
        <v>27</v>
      </c>
      <c r="S446" s="3"/>
      <c r="T446" s="3" t="s">
        <v>483</v>
      </c>
      <c r="U446" s="6"/>
    </row>
    <row r="447" spans="1:21" x14ac:dyDescent="0.2">
      <c r="A447" s="3" t="s">
        <v>238</v>
      </c>
      <c r="B447" s="3" t="s">
        <v>239</v>
      </c>
      <c r="C447" s="4">
        <v>2.8236282257999998</v>
      </c>
      <c r="D447" s="5">
        <v>2.8236282452002399E-2</v>
      </c>
      <c r="E447" s="4">
        <v>9.8308900000000001E-3</v>
      </c>
      <c r="F447" s="4">
        <v>287.22000000000003</v>
      </c>
      <c r="G447" s="4">
        <v>287.22000000000003</v>
      </c>
      <c r="H447" s="3" t="s">
        <v>240</v>
      </c>
      <c r="I447" s="3" t="s">
        <v>241</v>
      </c>
      <c r="J447" s="4"/>
      <c r="K447" s="4">
        <v>193448.869565217</v>
      </c>
      <c r="L447" s="4">
        <v>150348.26153846199</v>
      </c>
      <c r="M447" s="4">
        <v>141667.10358565699</v>
      </c>
      <c r="N447" s="3" t="s">
        <v>242</v>
      </c>
      <c r="O447" s="3" t="s">
        <v>26</v>
      </c>
      <c r="P447" s="3" t="s">
        <v>241</v>
      </c>
      <c r="Q447" s="4">
        <v>19800.4384206</v>
      </c>
      <c r="R447" s="3" t="s">
        <v>27</v>
      </c>
      <c r="S447" s="3"/>
      <c r="T447" s="3" t="s">
        <v>243</v>
      </c>
      <c r="U447" s="6"/>
    </row>
    <row r="448" spans="1:21" x14ac:dyDescent="0.2">
      <c r="A448" s="3" t="s">
        <v>2284</v>
      </c>
      <c r="B448" s="3" t="s">
        <v>2285</v>
      </c>
      <c r="C448" s="4">
        <v>2.8103594537999999</v>
      </c>
      <c r="D448" s="5">
        <v>2.8103594731090701E-2</v>
      </c>
      <c r="E448" s="4">
        <v>4.7941989999999997E-2</v>
      </c>
      <c r="F448" s="4">
        <v>58.62</v>
      </c>
      <c r="G448" s="4">
        <v>58.62</v>
      </c>
      <c r="H448" s="3" t="s">
        <v>2286</v>
      </c>
      <c r="I448" s="3" t="s">
        <v>2287</v>
      </c>
      <c r="J448" s="4"/>
      <c r="K448" s="4">
        <v>2806824.0434782598</v>
      </c>
      <c r="L448" s="4">
        <v>3041948.9230769202</v>
      </c>
      <c r="M448" s="4">
        <v>2794703.3187250998</v>
      </c>
      <c r="N448" s="3" t="s">
        <v>173</v>
      </c>
      <c r="O448" s="3" t="s">
        <v>26</v>
      </c>
      <c r="P448" s="3" t="s">
        <v>2287</v>
      </c>
      <c r="Q448" s="4">
        <v>20696.193250439999</v>
      </c>
      <c r="R448" s="3" t="s">
        <v>27</v>
      </c>
      <c r="S448" s="3"/>
      <c r="T448" s="3" t="s">
        <v>2288</v>
      </c>
      <c r="U448" s="6"/>
    </row>
    <row r="449" spans="1:21" x14ac:dyDescent="0.2">
      <c r="A449" s="3" t="s">
        <v>1959</v>
      </c>
      <c r="B449" s="3" t="s">
        <v>1960</v>
      </c>
      <c r="C449" s="4">
        <v>2.8026916169999998</v>
      </c>
      <c r="D449" s="5">
        <v>2.8026916362563901E-2</v>
      </c>
      <c r="E449" s="4">
        <v>4.3111700000000003E-2</v>
      </c>
      <c r="F449" s="4">
        <v>65.010000000000005</v>
      </c>
      <c r="G449" s="4">
        <v>65.010000000000005</v>
      </c>
      <c r="H449" s="3" t="s">
        <v>1961</v>
      </c>
      <c r="I449" s="3" t="s">
        <v>1962</v>
      </c>
      <c r="J449" s="4"/>
      <c r="K449" s="4">
        <v>1749927.6956521701</v>
      </c>
      <c r="L449" s="4">
        <v>2005694.6615384601</v>
      </c>
      <c r="M449" s="4">
        <v>1965053.0557768899</v>
      </c>
      <c r="N449" s="3" t="s">
        <v>162</v>
      </c>
      <c r="O449" s="3" t="s">
        <v>26</v>
      </c>
      <c r="P449" s="3" t="s">
        <v>1962</v>
      </c>
      <c r="Q449" s="4">
        <v>16711.06032189</v>
      </c>
      <c r="R449" s="3" t="s">
        <v>27</v>
      </c>
      <c r="S449" s="3"/>
      <c r="T449" s="3" t="s">
        <v>1963</v>
      </c>
      <c r="U449" s="6"/>
    </row>
    <row r="450" spans="1:21" x14ac:dyDescent="0.2">
      <c r="A450" s="3" t="s">
        <v>1830</v>
      </c>
      <c r="B450" s="3" t="s">
        <v>1831</v>
      </c>
      <c r="C450" s="4">
        <v>2.8024446274999999</v>
      </c>
      <c r="D450" s="5">
        <v>2.8024446467546898E-2</v>
      </c>
      <c r="E450" s="4">
        <v>3.268157E-2</v>
      </c>
      <c r="F450" s="4">
        <v>85.75</v>
      </c>
      <c r="G450" s="4">
        <v>85.75</v>
      </c>
      <c r="H450" s="3" t="s">
        <v>1832</v>
      </c>
      <c r="I450" s="3" t="s">
        <v>1833</v>
      </c>
      <c r="J450" s="4"/>
      <c r="K450" s="4">
        <v>1736280.4782608701</v>
      </c>
      <c r="L450" s="4">
        <v>2655461.5692307702</v>
      </c>
      <c r="M450" s="4">
        <v>2370074.5498008002</v>
      </c>
      <c r="N450" s="3" t="s">
        <v>58</v>
      </c>
      <c r="O450" s="3" t="s">
        <v>26</v>
      </c>
      <c r="P450" s="3" t="s">
        <v>1833</v>
      </c>
      <c r="Q450" s="4">
        <v>16652.650000000001</v>
      </c>
      <c r="R450" s="3" t="s">
        <v>27</v>
      </c>
      <c r="S450" s="3"/>
      <c r="T450" s="3" t="s">
        <v>1834</v>
      </c>
      <c r="U450" s="6"/>
    </row>
    <row r="451" spans="1:21" x14ac:dyDescent="0.2">
      <c r="A451" s="3" t="s">
        <v>499</v>
      </c>
      <c r="B451" s="3" t="s">
        <v>500</v>
      </c>
      <c r="C451" s="4">
        <v>2.7990657937000001</v>
      </c>
      <c r="D451" s="5">
        <v>2.7990658129314699E-2</v>
      </c>
      <c r="E451" s="4">
        <v>3.8613130000000002E-2</v>
      </c>
      <c r="F451" s="4">
        <v>72.489999999999995</v>
      </c>
      <c r="G451" s="4">
        <v>72.489999999999995</v>
      </c>
      <c r="H451" s="3" t="s">
        <v>501</v>
      </c>
      <c r="I451" s="3" t="s">
        <v>502</v>
      </c>
      <c r="J451" s="4"/>
      <c r="K451" s="4">
        <v>1881260.9130434799</v>
      </c>
      <c r="L451" s="4">
        <v>2020070.86153846</v>
      </c>
      <c r="M451" s="4">
        <v>2240412.4063745001</v>
      </c>
      <c r="N451" s="3" t="s">
        <v>162</v>
      </c>
      <c r="O451" s="3" t="s">
        <v>26</v>
      </c>
      <c r="P451" s="3" t="s">
        <v>502</v>
      </c>
      <c r="Q451" s="4">
        <v>16688.223298559999</v>
      </c>
      <c r="R451" s="3" t="s">
        <v>27</v>
      </c>
      <c r="S451" s="3"/>
      <c r="T451" s="3" t="s">
        <v>503</v>
      </c>
      <c r="U451" s="6"/>
    </row>
    <row r="452" spans="1:21" x14ac:dyDescent="0.2">
      <c r="A452" s="3" t="s">
        <v>2469</v>
      </c>
      <c r="B452" s="3" t="s">
        <v>2470</v>
      </c>
      <c r="C452" s="4">
        <v>2.7804127259999998</v>
      </c>
      <c r="D452" s="5">
        <v>2.7804127451033198E-2</v>
      </c>
      <c r="E452" s="4">
        <v>0.11892270000000001</v>
      </c>
      <c r="F452" s="4">
        <v>23.38</v>
      </c>
      <c r="G452" s="4">
        <v>23.38</v>
      </c>
      <c r="H452" s="3" t="s">
        <v>2471</v>
      </c>
      <c r="I452" s="3" t="s">
        <v>2472</v>
      </c>
      <c r="J452" s="4"/>
      <c r="K452" s="4">
        <v>10828111</v>
      </c>
      <c r="L452" s="4">
        <v>12579584.3230769</v>
      </c>
      <c r="M452" s="4">
        <v>11496365.2788845</v>
      </c>
      <c r="N452" s="3" t="s">
        <v>45</v>
      </c>
      <c r="O452" s="3" t="s">
        <v>26</v>
      </c>
      <c r="P452" s="3" t="s">
        <v>2472</v>
      </c>
      <c r="Q452" s="4">
        <v>16617.741624959999</v>
      </c>
      <c r="R452" s="3" t="s">
        <v>27</v>
      </c>
      <c r="S452" s="3"/>
      <c r="T452" s="3" t="s">
        <v>2473</v>
      </c>
      <c r="U452" s="6"/>
    </row>
    <row r="453" spans="1:21" x14ac:dyDescent="0.2">
      <c r="A453" s="3" t="s">
        <v>2074</v>
      </c>
      <c r="B453" s="3" t="s">
        <v>2075</v>
      </c>
      <c r="C453" s="4">
        <v>2.7798370586000001</v>
      </c>
      <c r="D453" s="5">
        <v>2.7798370776993601E-2</v>
      </c>
      <c r="E453" s="4">
        <v>3.6533540000000003E-2</v>
      </c>
      <c r="F453" s="4">
        <v>76.09</v>
      </c>
      <c r="G453" s="4">
        <v>76.09</v>
      </c>
      <c r="H453" s="3" t="s">
        <v>2076</v>
      </c>
      <c r="I453" s="3" t="s">
        <v>2077</v>
      </c>
      <c r="J453" s="4"/>
      <c r="K453" s="4">
        <v>1931840.9130434799</v>
      </c>
      <c r="L453" s="4">
        <v>2063484.21538462</v>
      </c>
      <c r="M453" s="4">
        <v>2688959.62948207</v>
      </c>
      <c r="N453" s="3" t="s">
        <v>825</v>
      </c>
      <c r="O453" s="3" t="s">
        <v>313</v>
      </c>
      <c r="P453" s="3" t="s">
        <v>2077</v>
      </c>
      <c r="Q453" s="4">
        <v>16441.482382990001</v>
      </c>
      <c r="R453" s="3" t="s">
        <v>27</v>
      </c>
      <c r="S453" s="3"/>
      <c r="T453" s="3" t="s">
        <v>2078</v>
      </c>
      <c r="U453" s="6"/>
    </row>
    <row r="454" spans="1:21" x14ac:dyDescent="0.2">
      <c r="A454" s="3" t="s">
        <v>978</v>
      </c>
      <c r="B454" s="3" t="s">
        <v>979</v>
      </c>
      <c r="C454" s="4">
        <v>2.7796137174000002</v>
      </c>
      <c r="D454" s="5">
        <v>2.77961373649783E-2</v>
      </c>
      <c r="E454" s="4">
        <v>3.7315260000000003E-2</v>
      </c>
      <c r="F454" s="4">
        <v>74.489999999999995</v>
      </c>
      <c r="G454" s="4">
        <v>74.489999999999995</v>
      </c>
      <c r="H454" s="3" t="s">
        <v>980</v>
      </c>
      <c r="I454" s="3" t="s">
        <v>981</v>
      </c>
      <c r="J454" s="4"/>
      <c r="K454" s="4">
        <v>2717262.8695652201</v>
      </c>
      <c r="L454" s="4">
        <v>3353150.8</v>
      </c>
      <c r="M454" s="4">
        <v>2851260.47410359</v>
      </c>
      <c r="N454" s="3" t="s">
        <v>121</v>
      </c>
      <c r="O454" s="3" t="s">
        <v>26</v>
      </c>
      <c r="P454" s="3" t="s">
        <v>981</v>
      </c>
      <c r="Q454" s="4">
        <v>16616.153713380001</v>
      </c>
      <c r="R454" s="3" t="s">
        <v>27</v>
      </c>
      <c r="S454" s="3"/>
      <c r="T454" s="3" t="s">
        <v>982</v>
      </c>
      <c r="U454" s="6"/>
    </row>
    <row r="455" spans="1:21" x14ac:dyDescent="0.2">
      <c r="A455" s="3" t="s">
        <v>2004</v>
      </c>
      <c r="B455" s="3" t="s">
        <v>2005</v>
      </c>
      <c r="C455" s="4">
        <v>2.7504718948</v>
      </c>
      <c r="D455" s="5">
        <v>2.7504719136976E-2</v>
      </c>
      <c r="E455" s="4">
        <v>2.7847239999999999E-2</v>
      </c>
      <c r="F455" s="4">
        <v>98.77</v>
      </c>
      <c r="G455" s="4">
        <v>98.77</v>
      </c>
      <c r="H455" s="3" t="s">
        <v>2006</v>
      </c>
      <c r="I455" s="3" t="s">
        <v>2007</v>
      </c>
      <c r="J455" s="4"/>
      <c r="K455" s="4">
        <v>2043782.82608696</v>
      </c>
      <c r="L455" s="4">
        <v>2196145.4769230802</v>
      </c>
      <c r="M455" s="4">
        <v>1945324.33864542</v>
      </c>
      <c r="N455" s="3" t="s">
        <v>39</v>
      </c>
      <c r="O455" s="3" t="s">
        <v>26</v>
      </c>
      <c r="P455" s="3" t="s">
        <v>2007</v>
      </c>
      <c r="Q455" s="4">
        <v>19390.793375310001</v>
      </c>
      <c r="R455" s="3" t="s">
        <v>27</v>
      </c>
      <c r="S455" s="3"/>
      <c r="T455" s="3" t="s">
        <v>2008</v>
      </c>
      <c r="U455" s="6"/>
    </row>
    <row r="456" spans="1:21" x14ac:dyDescent="0.2">
      <c r="A456" s="3" t="s">
        <v>816</v>
      </c>
      <c r="B456" s="3" t="s">
        <v>817</v>
      </c>
      <c r="C456" s="4">
        <v>2.7344965538000001</v>
      </c>
      <c r="D456" s="5">
        <v>2.7344965725878401E-2</v>
      </c>
      <c r="E456" s="4">
        <v>7.7006379999999999E-2</v>
      </c>
      <c r="F456" s="4">
        <v>35.51</v>
      </c>
      <c r="G456" s="4">
        <v>35.51</v>
      </c>
      <c r="H456" s="3" t="s">
        <v>818</v>
      </c>
      <c r="I456" s="3" t="s">
        <v>819</v>
      </c>
      <c r="J456" s="4"/>
      <c r="K456" s="4">
        <v>6497721.0869565196</v>
      </c>
      <c r="L456" s="4">
        <v>7723910.8769230796</v>
      </c>
      <c r="M456" s="4">
        <v>7582986.2191235097</v>
      </c>
      <c r="N456" s="3" t="s">
        <v>64</v>
      </c>
      <c r="O456" s="3" t="s">
        <v>26</v>
      </c>
      <c r="P456" s="3" t="s">
        <v>819</v>
      </c>
      <c r="Q456" s="4">
        <v>20879.88</v>
      </c>
      <c r="R456" s="3" t="s">
        <v>27</v>
      </c>
      <c r="S456" s="3"/>
      <c r="T456" s="3" t="s">
        <v>820</v>
      </c>
      <c r="U456" s="6"/>
    </row>
    <row r="457" spans="1:21" x14ac:dyDescent="0.2">
      <c r="A457" s="3" t="s">
        <v>2184</v>
      </c>
      <c r="B457" s="3" t="s">
        <v>2185</v>
      </c>
      <c r="C457" s="4">
        <v>2.7337061340000002</v>
      </c>
      <c r="D457" s="5">
        <v>2.73370615278241E-2</v>
      </c>
      <c r="E457" s="4">
        <v>3.3354149999999999E-2</v>
      </c>
      <c r="F457" s="4">
        <v>81.96</v>
      </c>
      <c r="G457" s="4">
        <v>81.96</v>
      </c>
      <c r="H457" s="3" t="s">
        <v>2186</v>
      </c>
      <c r="I457" s="3" t="s">
        <v>2187</v>
      </c>
      <c r="J457" s="4"/>
      <c r="K457" s="4">
        <v>3140796.0869565201</v>
      </c>
      <c r="L457" s="4">
        <v>2770359.49230769</v>
      </c>
      <c r="M457" s="4">
        <v>2446458.1314741001</v>
      </c>
      <c r="N457" s="3" t="s">
        <v>121</v>
      </c>
      <c r="O457" s="3" t="s">
        <v>26</v>
      </c>
      <c r="P457" s="3" t="s">
        <v>2187</v>
      </c>
      <c r="Q457" s="4">
        <v>16062.359010960001</v>
      </c>
      <c r="R457" s="3" t="s">
        <v>27</v>
      </c>
      <c r="S457" s="3"/>
      <c r="T457" s="3" t="s">
        <v>2188</v>
      </c>
      <c r="U457" s="6"/>
    </row>
    <row r="458" spans="1:21" x14ac:dyDescent="0.2">
      <c r="A458" s="3" t="s">
        <v>669</v>
      </c>
      <c r="B458" s="3" t="s">
        <v>670</v>
      </c>
      <c r="C458" s="4">
        <v>2.7283326991000001</v>
      </c>
      <c r="D458" s="5">
        <v>2.72833271784549E-2</v>
      </c>
      <c r="E458" s="4">
        <v>1.964101E-2</v>
      </c>
      <c r="F458" s="4">
        <v>138.91</v>
      </c>
      <c r="G458" s="4">
        <v>138.91</v>
      </c>
      <c r="H458" s="3" t="s">
        <v>671</v>
      </c>
      <c r="I458" s="3" t="s">
        <v>672</v>
      </c>
      <c r="J458" s="4"/>
      <c r="K458" s="4">
        <v>998136.91304347804</v>
      </c>
      <c r="L458" s="4">
        <v>1014470.95384615</v>
      </c>
      <c r="M458" s="4">
        <v>916436.84462151397</v>
      </c>
      <c r="N458" s="3" t="s">
        <v>33</v>
      </c>
      <c r="O458" s="3" t="s">
        <v>26</v>
      </c>
      <c r="P458" s="3" t="s">
        <v>672</v>
      </c>
      <c r="Q458" s="4">
        <v>16263.824781220001</v>
      </c>
      <c r="R458" s="3" t="s">
        <v>27</v>
      </c>
      <c r="S458" s="3"/>
      <c r="T458" s="3" t="s">
        <v>673</v>
      </c>
      <c r="U458" s="6"/>
    </row>
    <row r="459" spans="1:21" x14ac:dyDescent="0.2">
      <c r="A459" s="3" t="s">
        <v>1844</v>
      </c>
      <c r="B459" s="3" t="s">
        <v>1845</v>
      </c>
      <c r="C459" s="4">
        <v>2.715141359</v>
      </c>
      <c r="D459" s="5">
        <v>2.7151413776548599E-2</v>
      </c>
      <c r="E459" s="4">
        <v>9.77021E-2</v>
      </c>
      <c r="F459" s="4">
        <v>27.79</v>
      </c>
      <c r="G459" s="4">
        <v>27.79</v>
      </c>
      <c r="H459" s="3" t="s">
        <v>1846</v>
      </c>
      <c r="I459" s="3" t="s">
        <v>1847</v>
      </c>
      <c r="J459" s="4"/>
      <c r="K459" s="4">
        <v>5096205.7391304299</v>
      </c>
      <c r="L459" s="4">
        <v>4969113.0923076896</v>
      </c>
      <c r="M459" s="4">
        <v>3846586.5896414299</v>
      </c>
      <c r="N459" s="3" t="s">
        <v>33</v>
      </c>
      <c r="O459" s="3" t="s">
        <v>26</v>
      </c>
      <c r="P459" s="3" t="s">
        <v>1847</v>
      </c>
      <c r="Q459" s="4">
        <v>17035.842168309999</v>
      </c>
      <c r="R459" s="3" t="s">
        <v>27</v>
      </c>
      <c r="S459" s="3"/>
      <c r="T459" s="3" t="s">
        <v>1848</v>
      </c>
      <c r="U459" s="6"/>
    </row>
    <row r="460" spans="1:21" x14ac:dyDescent="0.2">
      <c r="A460" s="3" t="s">
        <v>1169</v>
      </c>
      <c r="B460" s="3" t="s">
        <v>1170</v>
      </c>
      <c r="C460" s="4">
        <v>2.6622755208000002</v>
      </c>
      <c r="D460" s="5">
        <v>2.6622755390916301E-2</v>
      </c>
      <c r="E460" s="4">
        <v>6.8899470000000004E-2</v>
      </c>
      <c r="F460" s="4">
        <v>38.64</v>
      </c>
      <c r="G460" s="4">
        <v>38.64</v>
      </c>
      <c r="H460" s="3" t="s">
        <v>1171</v>
      </c>
      <c r="I460" s="3" t="s">
        <v>1172</v>
      </c>
      <c r="J460" s="4"/>
      <c r="K460" s="4">
        <v>4022726.7391304299</v>
      </c>
      <c r="L460" s="4">
        <v>3645238.9076923099</v>
      </c>
      <c r="M460" s="4">
        <v>4266899.2031872496</v>
      </c>
      <c r="N460" s="3" t="s">
        <v>58</v>
      </c>
      <c r="O460" s="3" t="s">
        <v>26</v>
      </c>
      <c r="P460" s="3" t="s">
        <v>1172</v>
      </c>
      <c r="Q460" s="4">
        <v>22304.480454479999</v>
      </c>
      <c r="R460" s="3" t="s">
        <v>27</v>
      </c>
      <c r="S460" s="3"/>
      <c r="T460" s="3" t="s">
        <v>1173</v>
      </c>
      <c r="U460" s="6"/>
    </row>
    <row r="461" spans="1:21" x14ac:dyDescent="0.2">
      <c r="A461" s="3" t="s">
        <v>2199</v>
      </c>
      <c r="B461" s="3" t="s">
        <v>2200</v>
      </c>
      <c r="C461" s="4">
        <v>2.6564349651999999</v>
      </c>
      <c r="D461" s="5">
        <v>2.6564349834515E-2</v>
      </c>
      <c r="E461" s="4">
        <v>2.0054619999999999E-2</v>
      </c>
      <c r="F461" s="4">
        <v>132.46</v>
      </c>
      <c r="G461" s="4">
        <v>132.46</v>
      </c>
      <c r="H461" s="3" t="s">
        <v>2201</v>
      </c>
      <c r="I461" s="3" t="s">
        <v>2202</v>
      </c>
      <c r="J461" s="4"/>
      <c r="K461" s="4">
        <v>1002882.43478261</v>
      </c>
      <c r="L461" s="4">
        <v>1147971.64615385</v>
      </c>
      <c r="M461" s="4">
        <v>887093.17131474102</v>
      </c>
      <c r="N461" s="3" t="s">
        <v>64</v>
      </c>
      <c r="O461" s="3" t="s">
        <v>26</v>
      </c>
      <c r="P461" s="3" t="s">
        <v>2202</v>
      </c>
      <c r="Q461" s="4">
        <v>15729.51399852</v>
      </c>
      <c r="R461" s="3" t="s">
        <v>27</v>
      </c>
      <c r="S461" s="3"/>
      <c r="T461" s="3" t="s">
        <v>2203</v>
      </c>
      <c r="U461" s="6"/>
    </row>
    <row r="462" spans="1:21" x14ac:dyDescent="0.2">
      <c r="A462" s="3" t="s">
        <v>2724</v>
      </c>
      <c r="B462" s="3" t="s">
        <v>2725</v>
      </c>
      <c r="C462" s="4">
        <v>2.6264278335000002</v>
      </c>
      <c r="D462" s="5">
        <v>2.62642785154533E-2</v>
      </c>
      <c r="E462" s="4">
        <v>8.9731050000000007E-2</v>
      </c>
      <c r="F462" s="4">
        <v>29.27</v>
      </c>
      <c r="G462" s="4">
        <v>29.27</v>
      </c>
      <c r="H462" s="3" t="s">
        <v>2726</v>
      </c>
      <c r="I462" s="3" t="s">
        <v>2727</v>
      </c>
      <c r="J462" s="4"/>
      <c r="K462" s="4">
        <v>20102598.782608699</v>
      </c>
      <c r="L462" s="4">
        <v>27463149.0153846</v>
      </c>
      <c r="M462" s="4">
        <v>45031998.4741036</v>
      </c>
      <c r="N462" s="3" t="s">
        <v>184</v>
      </c>
      <c r="O462" s="3" t="s">
        <v>26</v>
      </c>
      <c r="P462" s="3" t="s">
        <v>2727</v>
      </c>
      <c r="Q462" s="4">
        <v>17473.345062910001</v>
      </c>
      <c r="R462" s="3" t="s">
        <v>27</v>
      </c>
      <c r="S462" s="3"/>
      <c r="T462" s="3" t="s">
        <v>2728</v>
      </c>
      <c r="U462" s="6"/>
    </row>
    <row r="463" spans="1:21" x14ac:dyDescent="0.2">
      <c r="A463" s="3" t="s">
        <v>1320</v>
      </c>
      <c r="B463" s="3" t="s">
        <v>1321</v>
      </c>
      <c r="C463" s="4">
        <v>2.6061633315999999</v>
      </c>
      <c r="D463" s="5">
        <v>2.6061633495061E-2</v>
      </c>
      <c r="E463" s="4">
        <v>2.9897480000000001E-2</v>
      </c>
      <c r="F463" s="4">
        <v>87.17</v>
      </c>
      <c r="G463" s="4">
        <v>87.17</v>
      </c>
      <c r="H463" s="3" t="s">
        <v>1322</v>
      </c>
      <c r="I463" s="3" t="s">
        <v>1323</v>
      </c>
      <c r="J463" s="4"/>
      <c r="K463" s="4">
        <v>1415846.60869565</v>
      </c>
      <c r="L463" s="4">
        <v>1385792.2615384599</v>
      </c>
      <c r="M463" s="4">
        <v>1469483.6055776901</v>
      </c>
      <c r="N463" s="3" t="s">
        <v>144</v>
      </c>
      <c r="O463" s="3" t="s">
        <v>26</v>
      </c>
      <c r="P463" s="3" t="s">
        <v>1323</v>
      </c>
      <c r="Q463" s="4">
        <v>15361.45165888</v>
      </c>
      <c r="R463" s="3" t="s">
        <v>27</v>
      </c>
      <c r="S463" s="3"/>
      <c r="T463" s="3" t="s">
        <v>1324</v>
      </c>
      <c r="U463" s="6"/>
    </row>
    <row r="464" spans="1:21" x14ac:dyDescent="0.2">
      <c r="A464" s="3" t="s">
        <v>796</v>
      </c>
      <c r="B464" s="3" t="s">
        <v>797</v>
      </c>
      <c r="C464" s="4">
        <v>2.6060449403999999</v>
      </c>
      <c r="D464" s="5">
        <v>2.6060449583052901E-2</v>
      </c>
      <c r="E464" s="4">
        <v>0.10065836</v>
      </c>
      <c r="F464" s="4">
        <v>25.89</v>
      </c>
      <c r="G464" s="4">
        <v>25.89</v>
      </c>
      <c r="H464" s="3" t="s">
        <v>798</v>
      </c>
      <c r="I464" s="3" t="s">
        <v>799</v>
      </c>
      <c r="J464" s="4"/>
      <c r="K464" s="4">
        <v>15899994.391304299</v>
      </c>
      <c r="L464" s="4">
        <v>14741921.7384615</v>
      </c>
      <c r="M464" s="4">
        <v>12295649.9482072</v>
      </c>
      <c r="N464" s="3" t="s">
        <v>64</v>
      </c>
      <c r="O464" s="3" t="s">
        <v>26</v>
      </c>
      <c r="P464" s="3" t="s">
        <v>799</v>
      </c>
      <c r="Q464" s="4">
        <v>17490.19131255</v>
      </c>
      <c r="R464" s="3" t="s">
        <v>27</v>
      </c>
      <c r="S464" s="3"/>
      <c r="T464" s="3" t="s">
        <v>800</v>
      </c>
      <c r="U464" s="6"/>
    </row>
    <row r="465" spans="1:21" x14ac:dyDescent="0.2">
      <c r="A465" s="3" t="s">
        <v>320</v>
      </c>
      <c r="B465" s="3" t="s">
        <v>321</v>
      </c>
      <c r="C465" s="4">
        <v>2.6017779212000001</v>
      </c>
      <c r="D465" s="5">
        <v>2.60177793907597E-2</v>
      </c>
      <c r="E465" s="4">
        <v>2.099732E-2</v>
      </c>
      <c r="F465" s="4">
        <v>123.91</v>
      </c>
      <c r="G465" s="4">
        <v>123.91</v>
      </c>
      <c r="H465" s="3" t="s">
        <v>322</v>
      </c>
      <c r="I465" s="3" t="s">
        <v>323</v>
      </c>
      <c r="J465" s="4"/>
      <c r="K465" s="4">
        <v>753923.08695652196</v>
      </c>
      <c r="L465" s="4">
        <v>740583.58461538504</v>
      </c>
      <c r="M465" s="4">
        <v>839335.03187250998</v>
      </c>
      <c r="N465" s="3" t="s">
        <v>324</v>
      </c>
      <c r="O465" s="3" t="s">
        <v>26</v>
      </c>
      <c r="P465" s="3" t="s">
        <v>323</v>
      </c>
      <c r="Q465" s="4">
        <v>15323.750080989999</v>
      </c>
      <c r="R465" s="3" t="s">
        <v>27</v>
      </c>
      <c r="S465" s="3"/>
      <c r="T465" s="3" t="s">
        <v>325</v>
      </c>
      <c r="U465" s="6"/>
    </row>
    <row r="466" spans="1:21" x14ac:dyDescent="0.2">
      <c r="A466" s="3" t="s">
        <v>821</v>
      </c>
      <c r="B466" s="3" t="s">
        <v>822</v>
      </c>
      <c r="C466" s="4">
        <v>2.5997259392999998</v>
      </c>
      <c r="D466" s="5">
        <v>2.5997259571618699E-2</v>
      </c>
      <c r="E466" s="4">
        <v>0.13189882999999999</v>
      </c>
      <c r="F466" s="4">
        <v>19.71</v>
      </c>
      <c r="G466" s="4">
        <v>19.71</v>
      </c>
      <c r="H466" s="3" t="s">
        <v>823</v>
      </c>
      <c r="I466" s="3" t="s">
        <v>824</v>
      </c>
      <c r="J466" s="4"/>
      <c r="K466" s="4">
        <v>44592567.391304404</v>
      </c>
      <c r="L466" s="4">
        <v>47170013.230769202</v>
      </c>
      <c r="M466" s="4">
        <v>38990024.509960197</v>
      </c>
      <c r="N466" s="3" t="s">
        <v>825</v>
      </c>
      <c r="O466" s="3" t="s">
        <v>26</v>
      </c>
      <c r="P466" s="3" t="s">
        <v>824</v>
      </c>
      <c r="Q466" s="4">
        <v>24162.747496650001</v>
      </c>
      <c r="R466" s="3" t="s">
        <v>27</v>
      </c>
      <c r="S466" s="3"/>
      <c r="T466" s="3" t="s">
        <v>826</v>
      </c>
      <c r="U466" s="6"/>
    </row>
    <row r="467" spans="1:21" x14ac:dyDescent="0.2">
      <c r="A467" s="3" t="s">
        <v>811</v>
      </c>
      <c r="B467" s="3" t="s">
        <v>812</v>
      </c>
      <c r="C467" s="4">
        <v>2.5832404869999999</v>
      </c>
      <c r="D467" s="5">
        <v>2.5832405047486101E-2</v>
      </c>
      <c r="E467" s="4">
        <v>7.4963450000000001E-2</v>
      </c>
      <c r="F467" s="4">
        <v>34.46</v>
      </c>
      <c r="G467" s="4">
        <v>34.46</v>
      </c>
      <c r="H467" s="3" t="s">
        <v>813</v>
      </c>
      <c r="I467" s="3" t="s">
        <v>814</v>
      </c>
      <c r="J467" s="4"/>
      <c r="K467" s="4">
        <v>9771380.3043478299</v>
      </c>
      <c r="L467" s="4">
        <v>16683432.476923101</v>
      </c>
      <c r="M467" s="4">
        <v>11741071.5258964</v>
      </c>
      <c r="N467" s="3" t="s">
        <v>693</v>
      </c>
      <c r="O467" s="3" t="s">
        <v>26</v>
      </c>
      <c r="P467" s="3" t="s">
        <v>814</v>
      </c>
      <c r="Q467" s="4">
        <v>17153.240625679999</v>
      </c>
      <c r="R467" s="3" t="s">
        <v>27</v>
      </c>
      <c r="S467" s="3"/>
      <c r="T467" s="3" t="s">
        <v>815</v>
      </c>
      <c r="U467" s="6"/>
    </row>
    <row r="468" spans="1:21" x14ac:dyDescent="0.2">
      <c r="A468" s="3" t="s">
        <v>2624</v>
      </c>
      <c r="B468" s="3" t="s">
        <v>2625</v>
      </c>
      <c r="C468" s="4">
        <v>2.5800923084999998</v>
      </c>
      <c r="D468" s="5">
        <v>2.58009232622698E-2</v>
      </c>
      <c r="E468" s="4">
        <v>2.4887550000000001E-2</v>
      </c>
      <c r="F468" s="4">
        <v>103.67</v>
      </c>
      <c r="G468" s="4">
        <v>103.67</v>
      </c>
      <c r="H468" s="3" t="s">
        <v>2626</v>
      </c>
      <c r="I468" s="3" t="s">
        <v>2627</v>
      </c>
      <c r="J468" s="4"/>
      <c r="K468" s="4">
        <v>3061467.1739130402</v>
      </c>
      <c r="L468" s="4">
        <v>3916403.8153846199</v>
      </c>
      <c r="M468" s="4">
        <v>3444553.8605577699</v>
      </c>
      <c r="N468" s="3" t="s">
        <v>1631</v>
      </c>
      <c r="O468" s="3" t="s">
        <v>26</v>
      </c>
      <c r="P468" s="3" t="s">
        <v>2627</v>
      </c>
      <c r="Q468" s="4">
        <v>15109.366837109999</v>
      </c>
      <c r="R468" s="3" t="s">
        <v>27</v>
      </c>
      <c r="S468" s="3"/>
      <c r="T468" s="3" t="s">
        <v>2628</v>
      </c>
      <c r="U468" s="6"/>
    </row>
    <row r="469" spans="1:21" x14ac:dyDescent="0.2">
      <c r="A469" s="3" t="s">
        <v>695</v>
      </c>
      <c r="B469" s="3" t="s">
        <v>696</v>
      </c>
      <c r="C469" s="4">
        <v>2.5752832416000002</v>
      </c>
      <c r="D469" s="5">
        <v>2.5752832592939399E-2</v>
      </c>
      <c r="E469" s="4">
        <v>5.3035199999999999E-3</v>
      </c>
      <c r="F469" s="4">
        <v>485.58</v>
      </c>
      <c r="G469" s="4">
        <v>485.58</v>
      </c>
      <c r="H469" s="3" t="s">
        <v>697</v>
      </c>
      <c r="I469" s="3" t="s">
        <v>698</v>
      </c>
      <c r="J469" s="4"/>
      <c r="K469" s="4">
        <v>400785.95652173902</v>
      </c>
      <c r="L469" s="4">
        <v>465603.84615384601</v>
      </c>
      <c r="M469" s="4">
        <v>417449.69322709198</v>
      </c>
      <c r="N469" s="3" t="s">
        <v>25</v>
      </c>
      <c r="O469" s="3" t="s">
        <v>26</v>
      </c>
      <c r="P469" s="3" t="s">
        <v>698</v>
      </c>
      <c r="Q469" s="4">
        <v>17030.641483560001</v>
      </c>
      <c r="R469" s="3" t="s">
        <v>27</v>
      </c>
      <c r="S469" s="3"/>
      <c r="T469" s="3" t="s">
        <v>699</v>
      </c>
      <c r="U469" s="6"/>
    </row>
    <row r="470" spans="1:21" x14ac:dyDescent="0.2">
      <c r="A470" s="3" t="s">
        <v>792</v>
      </c>
      <c r="B470" s="3" t="s">
        <v>793</v>
      </c>
      <c r="C470" s="4">
        <v>2.5738257177000001</v>
      </c>
      <c r="D470" s="5">
        <v>2.5738257353839201E-2</v>
      </c>
      <c r="E470" s="4">
        <v>3.5224110000000003E-2</v>
      </c>
      <c r="F470" s="4">
        <v>73.069999999999993</v>
      </c>
      <c r="G470" s="4">
        <v>73.069999999999993</v>
      </c>
      <c r="H470" s="3" t="s">
        <v>794</v>
      </c>
      <c r="I470" s="3" t="s">
        <v>795</v>
      </c>
      <c r="J470" s="4"/>
      <c r="K470" s="4">
        <v>3346058.1739130402</v>
      </c>
      <c r="L470" s="4">
        <v>3319143.27692308</v>
      </c>
      <c r="M470" s="4">
        <v>3773834.6932270899</v>
      </c>
      <c r="N470" s="3" t="s">
        <v>52</v>
      </c>
      <c r="O470" s="3" t="s">
        <v>26</v>
      </c>
      <c r="P470" s="3" t="s">
        <v>795</v>
      </c>
      <c r="Q470" s="4">
        <v>15224.98912672</v>
      </c>
      <c r="R470" s="3" t="s">
        <v>27</v>
      </c>
      <c r="S470" s="3"/>
      <c r="T470" s="3" t="s">
        <v>53</v>
      </c>
      <c r="U470" s="6"/>
    </row>
    <row r="471" spans="1:21" x14ac:dyDescent="0.2">
      <c r="A471" s="3" t="s">
        <v>2064</v>
      </c>
      <c r="B471" s="3" t="s">
        <v>2065</v>
      </c>
      <c r="C471" s="4">
        <v>2.5664559150000001</v>
      </c>
      <c r="D471" s="5">
        <v>2.5664559326332902E-2</v>
      </c>
      <c r="E471" s="4">
        <v>2.3610450000000002E-2</v>
      </c>
      <c r="F471" s="4">
        <v>108.7</v>
      </c>
      <c r="G471" s="4">
        <v>108.7</v>
      </c>
      <c r="H471" s="3" t="s">
        <v>2066</v>
      </c>
      <c r="I471" s="3" t="s">
        <v>2067</v>
      </c>
      <c r="J471" s="4"/>
      <c r="K471" s="4">
        <v>5775205.1304347804</v>
      </c>
      <c r="L471" s="4">
        <v>4126803.0769230798</v>
      </c>
      <c r="M471" s="4">
        <v>3806620.8685258999</v>
      </c>
      <c r="N471" s="3" t="s">
        <v>1082</v>
      </c>
      <c r="O471" s="3" t="s">
        <v>26</v>
      </c>
      <c r="P471" s="3" t="s">
        <v>2067</v>
      </c>
      <c r="Q471" s="4">
        <v>31292.155440499999</v>
      </c>
      <c r="R471" s="3" t="s">
        <v>27</v>
      </c>
      <c r="S471" s="3"/>
      <c r="T471" s="3" t="s">
        <v>2068</v>
      </c>
      <c r="U471" s="6"/>
    </row>
    <row r="472" spans="1:21" x14ac:dyDescent="0.2">
      <c r="A472" s="3" t="s">
        <v>2634</v>
      </c>
      <c r="B472" s="3" t="s">
        <v>2635</v>
      </c>
      <c r="C472" s="4">
        <v>2.5488762207</v>
      </c>
      <c r="D472" s="5">
        <v>2.5488762382125E-2</v>
      </c>
      <c r="E472" s="4">
        <v>8.8236100000000008E-3</v>
      </c>
      <c r="F472" s="4">
        <v>288.87</v>
      </c>
      <c r="G472" s="4">
        <v>288.87</v>
      </c>
      <c r="H472" s="3" t="s">
        <v>2636</v>
      </c>
      <c r="I472" s="3" t="s">
        <v>2637</v>
      </c>
      <c r="J472" s="4"/>
      <c r="K472" s="4">
        <v>312970.08695652202</v>
      </c>
      <c r="L472" s="4">
        <v>329790.061538462</v>
      </c>
      <c r="M472" s="4">
        <v>377874.27091633499</v>
      </c>
      <c r="N472" s="3" t="s">
        <v>367</v>
      </c>
      <c r="O472" s="3" t="s">
        <v>26</v>
      </c>
      <c r="P472" s="3" t="s">
        <v>2637</v>
      </c>
      <c r="Q472" s="4">
        <v>15104.13500181</v>
      </c>
      <c r="R472" s="3" t="s">
        <v>27</v>
      </c>
      <c r="S472" s="3"/>
      <c r="T472" s="3" t="s">
        <v>2638</v>
      </c>
      <c r="U472" s="6"/>
    </row>
    <row r="473" spans="1:21" x14ac:dyDescent="0.2">
      <c r="A473" s="3" t="s">
        <v>983</v>
      </c>
      <c r="B473" s="3" t="s">
        <v>984</v>
      </c>
      <c r="C473" s="4">
        <v>2.5248594498000001</v>
      </c>
      <c r="D473" s="5">
        <v>2.5248594671474899E-2</v>
      </c>
      <c r="E473" s="4">
        <v>1.299197E-2</v>
      </c>
      <c r="F473" s="4">
        <v>194.34</v>
      </c>
      <c r="G473" s="4">
        <v>194.34</v>
      </c>
      <c r="H473" s="3" t="s">
        <v>985</v>
      </c>
      <c r="I473" s="3" t="s">
        <v>986</v>
      </c>
      <c r="J473" s="4"/>
      <c r="K473" s="4">
        <v>1152188.95652174</v>
      </c>
      <c r="L473" s="4">
        <v>1355556.9076923099</v>
      </c>
      <c r="M473" s="4">
        <v>1190743.9003984099</v>
      </c>
      <c r="N473" s="3" t="s">
        <v>647</v>
      </c>
      <c r="O473" s="3" t="s">
        <v>26</v>
      </c>
      <c r="P473" s="3" t="s">
        <v>986</v>
      </c>
      <c r="Q473" s="4">
        <v>18504.733361639999</v>
      </c>
      <c r="R473" s="3" t="s">
        <v>27</v>
      </c>
      <c r="S473" s="3"/>
      <c r="T473" s="3" t="s">
        <v>987</v>
      </c>
      <c r="U473" s="6"/>
    </row>
    <row r="474" spans="1:21" x14ac:dyDescent="0.2">
      <c r="A474" s="3" t="s">
        <v>2039</v>
      </c>
      <c r="B474" s="3" t="s">
        <v>2040</v>
      </c>
      <c r="C474" s="4">
        <v>2.4601703540000002</v>
      </c>
      <c r="D474" s="5">
        <v>2.4601703709030299E-2</v>
      </c>
      <c r="E474" s="4">
        <v>9.6378999999999996E-3</v>
      </c>
      <c r="F474" s="4">
        <v>255.26</v>
      </c>
      <c r="G474" s="4">
        <v>255.26</v>
      </c>
      <c r="H474" s="3" t="s">
        <v>2041</v>
      </c>
      <c r="I474" s="3" t="s">
        <v>2042</v>
      </c>
      <c r="J474" s="4"/>
      <c r="K474" s="4">
        <v>1273590.04347826</v>
      </c>
      <c r="L474" s="4">
        <v>1172449.2461538501</v>
      </c>
      <c r="M474" s="4">
        <v>693247.35856573703</v>
      </c>
      <c r="N474" s="3" t="s">
        <v>64</v>
      </c>
      <c r="O474" s="3" t="s">
        <v>26</v>
      </c>
      <c r="P474" s="3" t="s">
        <v>2042</v>
      </c>
      <c r="Q474" s="4">
        <v>14827.95486964</v>
      </c>
      <c r="R474" s="3" t="s">
        <v>27</v>
      </c>
      <c r="S474" s="3"/>
      <c r="T474" s="3" t="s">
        <v>2043</v>
      </c>
      <c r="U474" s="6"/>
    </row>
    <row r="475" spans="1:21" x14ac:dyDescent="0.2">
      <c r="A475" s="3" t="s">
        <v>474</v>
      </c>
      <c r="B475" s="3" t="s">
        <v>475</v>
      </c>
      <c r="C475" s="4">
        <v>2.4438454045000002</v>
      </c>
      <c r="D475" s="5">
        <v>2.4438454212908699E-2</v>
      </c>
      <c r="E475" s="4">
        <v>2.8262349999999999E-2</v>
      </c>
      <c r="F475" s="4">
        <v>86.47</v>
      </c>
      <c r="G475" s="4">
        <v>86.47</v>
      </c>
      <c r="H475" s="3" t="s">
        <v>476</v>
      </c>
      <c r="I475" s="3" t="s">
        <v>477</v>
      </c>
      <c r="J475" s="4"/>
      <c r="K475" s="4">
        <v>3100427.4782608701</v>
      </c>
      <c r="L475" s="4">
        <v>2393785.5692307702</v>
      </c>
      <c r="M475" s="4">
        <v>3327427.8286852599</v>
      </c>
      <c r="N475" s="3" t="s">
        <v>64</v>
      </c>
      <c r="O475" s="3" t="s">
        <v>26</v>
      </c>
      <c r="P475" s="3" t="s">
        <v>477</v>
      </c>
      <c r="Q475" s="4">
        <v>15325.09720987</v>
      </c>
      <c r="R475" s="3" t="s">
        <v>27</v>
      </c>
      <c r="S475" s="3"/>
      <c r="T475" s="3" t="s">
        <v>478</v>
      </c>
      <c r="U475" s="6"/>
    </row>
    <row r="476" spans="1:21" x14ac:dyDescent="0.2">
      <c r="A476" s="3" t="s">
        <v>1395</v>
      </c>
      <c r="B476" s="3" t="s">
        <v>1396</v>
      </c>
      <c r="C476" s="4">
        <v>2.4086424543999998</v>
      </c>
      <c r="D476" s="5">
        <v>2.408642470949E-2</v>
      </c>
      <c r="E476" s="4">
        <v>0.10772104</v>
      </c>
      <c r="F476" s="4">
        <v>22.36</v>
      </c>
      <c r="G476" s="4">
        <v>22.36</v>
      </c>
      <c r="H476" s="3" t="s">
        <v>1397</v>
      </c>
      <c r="I476" s="3" t="s">
        <v>1398</v>
      </c>
      <c r="J476" s="4"/>
      <c r="K476" s="4">
        <v>7507634.1304347804</v>
      </c>
      <c r="L476" s="4">
        <v>7126924.49230769</v>
      </c>
      <c r="M476" s="4">
        <v>7628171.0119521897</v>
      </c>
      <c r="N476" s="3" t="s">
        <v>324</v>
      </c>
      <c r="O476" s="3" t="s">
        <v>26</v>
      </c>
      <c r="P476" s="3" t="s">
        <v>1398</v>
      </c>
      <c r="Q476" s="4">
        <v>15272.57794504</v>
      </c>
      <c r="R476" s="3" t="s">
        <v>27</v>
      </c>
      <c r="S476" s="3"/>
      <c r="T476" s="3" t="s">
        <v>1399</v>
      </c>
      <c r="U476" s="6"/>
    </row>
    <row r="477" spans="1:21" x14ac:dyDescent="0.2">
      <c r="A477" s="3" t="s">
        <v>2444</v>
      </c>
      <c r="B477" s="3" t="s">
        <v>2445</v>
      </c>
      <c r="C477" s="4">
        <v>2.3945649800000002</v>
      </c>
      <c r="D477" s="5">
        <v>2.3945649964522801E-2</v>
      </c>
      <c r="E477" s="4">
        <v>5.0253199999999998E-2</v>
      </c>
      <c r="F477" s="4">
        <v>47.65</v>
      </c>
      <c r="G477" s="4">
        <v>47.65</v>
      </c>
      <c r="H477" s="3" t="s">
        <v>2446</v>
      </c>
      <c r="I477" s="3" t="s">
        <v>2447</v>
      </c>
      <c r="J477" s="4"/>
      <c r="K477" s="4">
        <v>2181328.4347826098</v>
      </c>
      <c r="L477" s="4">
        <v>2715635.36923077</v>
      </c>
      <c r="M477" s="4">
        <v>2794899.8247011998</v>
      </c>
      <c r="N477" s="3" t="s">
        <v>97</v>
      </c>
      <c r="O477" s="3" t="s">
        <v>26</v>
      </c>
      <c r="P477" s="3" t="s">
        <v>2447</v>
      </c>
      <c r="Q477" s="4">
        <v>13653.25165835</v>
      </c>
      <c r="R477" s="3" t="s">
        <v>27</v>
      </c>
      <c r="S477" s="3"/>
      <c r="T477" s="3" t="s">
        <v>2448</v>
      </c>
      <c r="U477" s="6"/>
    </row>
    <row r="478" spans="1:21" x14ac:dyDescent="0.2">
      <c r="A478" s="3" t="s">
        <v>2304</v>
      </c>
      <c r="B478" s="3" t="s">
        <v>2305</v>
      </c>
      <c r="C478" s="4">
        <v>2.3910323972</v>
      </c>
      <c r="D478" s="5">
        <v>2.3910324136280098E-2</v>
      </c>
      <c r="E478" s="4">
        <v>7.3890800000000001E-3</v>
      </c>
      <c r="F478" s="4">
        <v>323.58999999999997</v>
      </c>
      <c r="G478" s="4">
        <v>323.58999999999997</v>
      </c>
      <c r="H478" s="3" t="s">
        <v>2306</v>
      </c>
      <c r="I478" s="3" t="s">
        <v>2307</v>
      </c>
      <c r="J478" s="4"/>
      <c r="K478" s="4">
        <v>455518.73913043499</v>
      </c>
      <c r="L478" s="4">
        <v>362120.569230769</v>
      </c>
      <c r="M478" s="4">
        <v>461102.83665338601</v>
      </c>
      <c r="N478" s="3" t="s">
        <v>80</v>
      </c>
      <c r="O478" s="3" t="s">
        <v>26</v>
      </c>
      <c r="P478" s="3" t="s">
        <v>2307</v>
      </c>
      <c r="Q478" s="4">
        <v>17843.66026995</v>
      </c>
      <c r="R478" s="3" t="s">
        <v>27</v>
      </c>
      <c r="S478" s="3"/>
      <c r="T478" s="3" t="s">
        <v>977</v>
      </c>
      <c r="U478" s="6"/>
    </row>
    <row r="479" spans="1:21" x14ac:dyDescent="0.2">
      <c r="A479" s="3" t="s">
        <v>1668</v>
      </c>
      <c r="B479" s="3" t="s">
        <v>1669</v>
      </c>
      <c r="C479" s="4">
        <v>2.3879794235</v>
      </c>
      <c r="D479" s="5">
        <v>2.38797943990703E-2</v>
      </c>
      <c r="E479" s="4">
        <v>8.7825650000000005E-2</v>
      </c>
      <c r="F479" s="4">
        <v>27.19</v>
      </c>
      <c r="G479" s="4">
        <v>27.19</v>
      </c>
      <c r="H479" s="3" t="s">
        <v>1670</v>
      </c>
      <c r="I479" s="3" t="s">
        <v>1671</v>
      </c>
      <c r="J479" s="4"/>
      <c r="K479" s="4">
        <v>4634918.6521739103</v>
      </c>
      <c r="L479" s="4">
        <v>4459523.7076923102</v>
      </c>
      <c r="M479" s="4">
        <v>4160120.4980079699</v>
      </c>
      <c r="N479" s="3" t="s">
        <v>184</v>
      </c>
      <c r="O479" s="3" t="s">
        <v>26</v>
      </c>
      <c r="P479" s="3" t="s">
        <v>1671</v>
      </c>
      <c r="Q479" s="4">
        <v>16768.510949330001</v>
      </c>
      <c r="R479" s="3" t="s">
        <v>27</v>
      </c>
      <c r="S479" s="3"/>
      <c r="T479" s="3" t="s">
        <v>1672</v>
      </c>
      <c r="U479" s="6"/>
    </row>
    <row r="480" spans="1:21" x14ac:dyDescent="0.2">
      <c r="A480" s="3" t="s">
        <v>2654</v>
      </c>
      <c r="B480" s="3" t="s">
        <v>2655</v>
      </c>
      <c r="C480" s="4">
        <v>2.3879448669999999</v>
      </c>
      <c r="D480" s="5">
        <v>2.3879448834068E-2</v>
      </c>
      <c r="E480" s="4">
        <v>7.0368200000000001E-3</v>
      </c>
      <c r="F480" s="4">
        <v>339.35</v>
      </c>
      <c r="G480" s="4">
        <v>339.35</v>
      </c>
      <c r="H480" s="3" t="s">
        <v>2656</v>
      </c>
      <c r="I480" s="3" t="s">
        <v>2657</v>
      </c>
      <c r="J480" s="4"/>
      <c r="K480" s="4">
        <v>370241.52173913002</v>
      </c>
      <c r="L480" s="4">
        <v>398382.72307692299</v>
      </c>
      <c r="M480" s="4">
        <v>396055.458167331</v>
      </c>
      <c r="N480" s="3" t="s">
        <v>103</v>
      </c>
      <c r="O480" s="3" t="s">
        <v>361</v>
      </c>
      <c r="P480" s="3" t="s">
        <v>2657</v>
      </c>
      <c r="Q480" s="4">
        <v>14245.253982300001</v>
      </c>
      <c r="R480" s="3" t="s">
        <v>27</v>
      </c>
      <c r="S480" s="3"/>
      <c r="T480" s="3" t="s">
        <v>2658</v>
      </c>
      <c r="U480" s="6"/>
    </row>
    <row r="481" spans="1:21" x14ac:dyDescent="0.2">
      <c r="A481" s="3" t="s">
        <v>1889</v>
      </c>
      <c r="B481" s="3" t="s">
        <v>1890</v>
      </c>
      <c r="C481" s="4">
        <v>2.3795287647999999</v>
      </c>
      <c r="D481" s="5">
        <v>2.37952878114897E-2</v>
      </c>
      <c r="E481" s="4">
        <v>1.3082959999999999E-2</v>
      </c>
      <c r="F481" s="4">
        <v>181.88</v>
      </c>
      <c r="G481" s="4">
        <v>181.88</v>
      </c>
      <c r="H481" s="3" t="s">
        <v>1891</v>
      </c>
      <c r="I481" s="3" t="s">
        <v>1892</v>
      </c>
      <c r="J481" s="4"/>
      <c r="K481" s="4">
        <v>706495.34782608703</v>
      </c>
      <c r="L481" s="4">
        <v>747349.61538461503</v>
      </c>
      <c r="M481" s="4">
        <v>730524.99203187297</v>
      </c>
      <c r="N481" s="3" t="s">
        <v>64</v>
      </c>
      <c r="O481" s="3" t="s">
        <v>26</v>
      </c>
      <c r="P481" s="3" t="s">
        <v>1892</v>
      </c>
      <c r="Q481" s="4">
        <v>14058.486260719999</v>
      </c>
      <c r="R481" s="3" t="s">
        <v>27</v>
      </c>
      <c r="S481" s="3"/>
      <c r="T481" s="3" t="s">
        <v>1893</v>
      </c>
      <c r="U481" s="6"/>
    </row>
    <row r="482" spans="1:21" x14ac:dyDescent="0.2">
      <c r="A482" s="3" t="s">
        <v>1405</v>
      </c>
      <c r="B482" s="3" t="s">
        <v>1406</v>
      </c>
      <c r="C482" s="4">
        <v>2.3645960540000002</v>
      </c>
      <c r="D482" s="5">
        <v>2.3645960702463699E-2</v>
      </c>
      <c r="E482" s="4">
        <v>3.6740149999999999E-2</v>
      </c>
      <c r="F482" s="4">
        <v>64.36</v>
      </c>
      <c r="G482" s="4">
        <v>64.36</v>
      </c>
      <c r="H482" s="3" t="s">
        <v>1407</v>
      </c>
      <c r="I482" s="3" t="s">
        <v>1408</v>
      </c>
      <c r="J482" s="4"/>
      <c r="K482" s="4">
        <v>1294643.0869565201</v>
      </c>
      <c r="L482" s="4">
        <v>1225552.9538461501</v>
      </c>
      <c r="M482" s="4">
        <v>1233522.1992031899</v>
      </c>
      <c r="N482" s="3" t="s">
        <v>33</v>
      </c>
      <c r="O482" s="3" t="s">
        <v>26</v>
      </c>
      <c r="P482" s="3" t="s">
        <v>1408</v>
      </c>
      <c r="Q482" s="4">
        <v>14104.17374464</v>
      </c>
      <c r="R482" s="3" t="s">
        <v>27</v>
      </c>
      <c r="S482" s="3"/>
      <c r="T482" s="3" t="s">
        <v>1409</v>
      </c>
      <c r="U482" s="6"/>
    </row>
    <row r="483" spans="1:21" x14ac:dyDescent="0.2">
      <c r="A483" s="3" t="s">
        <v>751</v>
      </c>
      <c r="B483" s="3" t="s">
        <v>752</v>
      </c>
      <c r="C483" s="4">
        <v>2.3641575168000002</v>
      </c>
      <c r="D483" s="5">
        <v>2.3641575330433599E-2</v>
      </c>
      <c r="E483" s="4">
        <v>4.3307520000000002E-2</v>
      </c>
      <c r="F483" s="4">
        <v>54.59</v>
      </c>
      <c r="G483" s="4">
        <v>54.59</v>
      </c>
      <c r="H483" s="3" t="s">
        <v>753</v>
      </c>
      <c r="I483" s="3" t="s">
        <v>754</v>
      </c>
      <c r="J483" s="4"/>
      <c r="K483" s="4">
        <v>1266582.04347826</v>
      </c>
      <c r="L483" s="4">
        <v>1162692.6615384601</v>
      </c>
      <c r="M483" s="4">
        <v>1430502.6653386501</v>
      </c>
      <c r="N483" s="3" t="s">
        <v>360</v>
      </c>
      <c r="O483" s="3" t="s">
        <v>26</v>
      </c>
      <c r="P483" s="3" t="s">
        <v>754</v>
      </c>
      <c r="Q483" s="4">
        <v>14812.271708570001</v>
      </c>
      <c r="R483" s="3" t="s">
        <v>27</v>
      </c>
      <c r="S483" s="3"/>
      <c r="T483" s="3" t="s">
        <v>755</v>
      </c>
      <c r="U483" s="6"/>
    </row>
    <row r="484" spans="1:21" x14ac:dyDescent="0.2">
      <c r="A484" s="3" t="s">
        <v>1703</v>
      </c>
      <c r="B484" s="3" t="s">
        <v>1704</v>
      </c>
      <c r="C484" s="4">
        <v>2.3600043960999999</v>
      </c>
      <c r="D484" s="5">
        <v>2.3600044123148301E-2</v>
      </c>
      <c r="E484" s="4">
        <v>1.6639669999999999E-2</v>
      </c>
      <c r="F484" s="4">
        <v>141.83000000000001</v>
      </c>
      <c r="G484" s="4">
        <v>141.83000000000001</v>
      </c>
      <c r="H484" s="3" t="s">
        <v>1705</v>
      </c>
      <c r="I484" s="3" t="s">
        <v>1706</v>
      </c>
      <c r="J484" s="4"/>
      <c r="K484" s="4">
        <v>933309.17391304299</v>
      </c>
      <c r="L484" s="4">
        <v>992871.84615384601</v>
      </c>
      <c r="M484" s="4">
        <v>1142699.5936255001</v>
      </c>
      <c r="N484" s="3" t="s">
        <v>121</v>
      </c>
      <c r="O484" s="3" t="s">
        <v>26</v>
      </c>
      <c r="P484" s="3" t="s">
        <v>1706</v>
      </c>
      <c r="Q484" s="4">
        <v>14141.259147340001</v>
      </c>
      <c r="R484" s="3" t="s">
        <v>27</v>
      </c>
      <c r="S484" s="3"/>
      <c r="T484" s="3" t="s">
        <v>1707</v>
      </c>
      <c r="U484" s="6"/>
    </row>
    <row r="485" spans="1:21" x14ac:dyDescent="0.2">
      <c r="A485" s="3" t="s">
        <v>2739</v>
      </c>
      <c r="B485" s="3" t="s">
        <v>2740</v>
      </c>
      <c r="C485" s="4">
        <v>2.3315389777000002</v>
      </c>
      <c r="D485" s="5">
        <v>2.33153899371925E-2</v>
      </c>
      <c r="E485" s="4">
        <v>3.9444069999999998E-2</v>
      </c>
      <c r="F485" s="4">
        <v>59.11</v>
      </c>
      <c r="G485" s="4">
        <v>59.11</v>
      </c>
      <c r="H485" s="3" t="s">
        <v>2741</v>
      </c>
      <c r="I485" s="3" t="s">
        <v>2742</v>
      </c>
      <c r="J485" s="4"/>
      <c r="K485" s="4">
        <v>2268910.39130435</v>
      </c>
      <c r="L485" s="4">
        <v>2837537.6</v>
      </c>
      <c r="M485" s="4">
        <v>2836773.86454183</v>
      </c>
      <c r="N485" s="3" t="s">
        <v>58</v>
      </c>
      <c r="O485" s="3" t="s">
        <v>26</v>
      </c>
      <c r="P485" s="3" t="s">
        <v>2742</v>
      </c>
      <c r="Q485" s="4">
        <v>21303.863827460002</v>
      </c>
      <c r="R485" s="3" t="s">
        <v>27</v>
      </c>
      <c r="S485" s="3"/>
      <c r="T485" s="3" t="s">
        <v>2743</v>
      </c>
      <c r="U485" s="6"/>
    </row>
    <row r="486" spans="1:21" x14ac:dyDescent="0.2">
      <c r="A486" s="3" t="s">
        <v>2439</v>
      </c>
      <c r="B486" s="3" t="s">
        <v>2440</v>
      </c>
      <c r="C486" s="4">
        <v>2.307761964</v>
      </c>
      <c r="D486" s="5">
        <v>2.30776197985588E-2</v>
      </c>
      <c r="E486" s="4">
        <v>3.3739209999999999E-2</v>
      </c>
      <c r="F486" s="4">
        <v>68.400000000000006</v>
      </c>
      <c r="G486" s="4">
        <v>68.400000000000006</v>
      </c>
      <c r="H486" s="3" t="s">
        <v>2441</v>
      </c>
      <c r="I486" s="3" t="s">
        <v>2442</v>
      </c>
      <c r="J486" s="4"/>
      <c r="K486" s="4">
        <v>3202855.2173913</v>
      </c>
      <c r="L486" s="4">
        <v>2953931.4</v>
      </c>
      <c r="M486" s="4">
        <v>2748059.4143426302</v>
      </c>
      <c r="N486" s="3" t="s">
        <v>184</v>
      </c>
      <c r="O486" s="3" t="s">
        <v>26</v>
      </c>
      <c r="P486" s="3" t="s">
        <v>2442</v>
      </c>
      <c r="Q486" s="4">
        <v>13698.655416</v>
      </c>
      <c r="R486" s="3" t="s">
        <v>27</v>
      </c>
      <c r="S486" s="3"/>
      <c r="T486" s="3" t="s">
        <v>2443</v>
      </c>
      <c r="U486" s="6"/>
    </row>
    <row r="487" spans="1:21" x14ac:dyDescent="0.2">
      <c r="A487" s="3" t="s">
        <v>2209</v>
      </c>
      <c r="B487" s="3" t="s">
        <v>2210</v>
      </c>
      <c r="C487" s="4">
        <v>2.3029525367999999</v>
      </c>
      <c r="D487" s="5">
        <v>2.30295255262284E-2</v>
      </c>
      <c r="E487" s="4">
        <v>0.11361383999999999</v>
      </c>
      <c r="F487" s="4">
        <v>20.27</v>
      </c>
      <c r="G487" s="4">
        <v>20.27</v>
      </c>
      <c r="H487" s="3" t="s">
        <v>2211</v>
      </c>
      <c r="I487" s="3" t="s">
        <v>2212</v>
      </c>
      <c r="J487" s="4"/>
      <c r="K487" s="4">
        <v>4244784.1739130402</v>
      </c>
      <c r="L487" s="4">
        <v>4739507.0153846201</v>
      </c>
      <c r="M487" s="4">
        <v>4670793.0239043804</v>
      </c>
      <c r="N487" s="3" t="s">
        <v>33</v>
      </c>
      <c r="O487" s="3" t="s">
        <v>26</v>
      </c>
      <c r="P487" s="3" t="s">
        <v>2212</v>
      </c>
      <c r="Q487" s="4">
        <v>13726.723434039999</v>
      </c>
      <c r="R487" s="3" t="s">
        <v>27</v>
      </c>
      <c r="S487" s="3"/>
      <c r="T487" s="3" t="s">
        <v>2213</v>
      </c>
      <c r="U487" s="6"/>
    </row>
    <row r="488" spans="1:21" x14ac:dyDescent="0.2">
      <c r="A488" s="3" t="s">
        <v>2169</v>
      </c>
      <c r="B488" s="3" t="s">
        <v>2170</v>
      </c>
      <c r="C488" s="4">
        <v>2.2975986459</v>
      </c>
      <c r="D488" s="5">
        <v>2.2975986616860601E-2</v>
      </c>
      <c r="E488" s="4">
        <v>4.3375469999999999E-2</v>
      </c>
      <c r="F488" s="4">
        <v>52.97</v>
      </c>
      <c r="G488" s="4">
        <v>52.97</v>
      </c>
      <c r="H488" s="3" t="s">
        <v>2171</v>
      </c>
      <c r="I488" s="3" t="s">
        <v>2172</v>
      </c>
      <c r="J488" s="4"/>
      <c r="K488" s="4">
        <v>2472692.5652173902</v>
      </c>
      <c r="L488" s="4">
        <v>2833169.3230769201</v>
      </c>
      <c r="M488" s="4">
        <v>2648060.8167330702</v>
      </c>
      <c r="N488" s="3" t="s">
        <v>1535</v>
      </c>
      <c r="O488" s="3" t="s">
        <v>26</v>
      </c>
      <c r="P488" s="3" t="s">
        <v>2172</v>
      </c>
      <c r="Q488" s="4">
        <v>14195.28261964</v>
      </c>
      <c r="R488" s="3" t="s">
        <v>27</v>
      </c>
      <c r="S488" s="3"/>
      <c r="T488" s="3" t="s">
        <v>2173</v>
      </c>
      <c r="U488" s="6"/>
    </row>
    <row r="489" spans="1:21" x14ac:dyDescent="0.2">
      <c r="A489" s="3" t="s">
        <v>540</v>
      </c>
      <c r="B489" s="3" t="s">
        <v>541</v>
      </c>
      <c r="C489" s="4">
        <v>2.2941286794</v>
      </c>
      <c r="D489" s="5">
        <v>2.2941286951622099E-2</v>
      </c>
      <c r="E489" s="4">
        <v>7.1722899999999996E-3</v>
      </c>
      <c r="F489" s="4">
        <v>319.86</v>
      </c>
      <c r="G489" s="4">
        <v>319.86</v>
      </c>
      <c r="H489" s="3" t="s">
        <v>542</v>
      </c>
      <c r="I489" s="3" t="s">
        <v>543</v>
      </c>
      <c r="J489" s="4"/>
      <c r="K489" s="4">
        <v>414339.04347826098</v>
      </c>
      <c r="L489" s="4">
        <v>478666.95384615398</v>
      </c>
      <c r="M489" s="4">
        <v>475662.796812749</v>
      </c>
      <c r="N489" s="3" t="s">
        <v>144</v>
      </c>
      <c r="O489" s="3" t="s">
        <v>26</v>
      </c>
      <c r="P489" s="3" t="s">
        <v>543</v>
      </c>
      <c r="Q489" s="4">
        <v>13365.59767164</v>
      </c>
      <c r="R489" s="3" t="s">
        <v>27</v>
      </c>
      <c r="S489" s="3"/>
      <c r="T489" s="3" t="s">
        <v>544</v>
      </c>
      <c r="U489" s="6"/>
    </row>
    <row r="490" spans="1:21" x14ac:dyDescent="0.2">
      <c r="A490" s="3" t="s">
        <v>1820</v>
      </c>
      <c r="B490" s="3" t="s">
        <v>1821</v>
      </c>
      <c r="C490" s="4">
        <v>2.2931596812000001</v>
      </c>
      <c r="D490" s="5">
        <v>2.2931596969555601E-2</v>
      </c>
      <c r="E490" s="4">
        <v>1.4402460000000001E-2</v>
      </c>
      <c r="F490" s="4">
        <v>159.22</v>
      </c>
      <c r="G490" s="4">
        <v>159.22</v>
      </c>
      <c r="H490" s="3" t="s">
        <v>1822</v>
      </c>
      <c r="I490" s="3" t="s">
        <v>1823</v>
      </c>
      <c r="J490" s="4"/>
      <c r="K490" s="4">
        <v>813480.26086956495</v>
      </c>
      <c r="L490" s="4">
        <v>812554.32307692303</v>
      </c>
      <c r="M490" s="4">
        <v>925262.68924302806</v>
      </c>
      <c r="N490" s="3" t="s">
        <v>184</v>
      </c>
      <c r="O490" s="3" t="s">
        <v>881</v>
      </c>
      <c r="P490" s="3" t="s">
        <v>1823</v>
      </c>
      <c r="Q490" s="4">
        <v>13698.007556660001</v>
      </c>
      <c r="R490" s="3" t="s">
        <v>27</v>
      </c>
      <c r="S490" s="3"/>
      <c r="T490" s="3" t="s">
        <v>1824</v>
      </c>
      <c r="U490" s="6"/>
    </row>
    <row r="491" spans="1:21" x14ac:dyDescent="0.2">
      <c r="A491" s="3" t="s">
        <v>1914</v>
      </c>
      <c r="B491" s="3" t="s">
        <v>1915</v>
      </c>
      <c r="C491" s="4">
        <v>2.2786430449999999</v>
      </c>
      <c r="D491" s="5">
        <v>2.2786430606558199E-2</v>
      </c>
      <c r="E491" s="4">
        <v>2.77985E-2</v>
      </c>
      <c r="F491" s="4">
        <v>81.97</v>
      </c>
      <c r="G491" s="4">
        <v>81.97</v>
      </c>
      <c r="H491" s="3" t="s">
        <v>1916</v>
      </c>
      <c r="I491" s="3" t="s">
        <v>1917</v>
      </c>
      <c r="J491" s="4"/>
      <c r="K491" s="4">
        <v>732147.26086956495</v>
      </c>
      <c r="L491" s="4">
        <v>830567.707692308</v>
      </c>
      <c r="M491" s="4">
        <v>806873.72111553804</v>
      </c>
      <c r="N491" s="3" t="s">
        <v>132</v>
      </c>
      <c r="O491" s="3" t="s">
        <v>26</v>
      </c>
      <c r="P491" s="3" t="s">
        <v>1917</v>
      </c>
      <c r="Q491" s="4">
        <v>13590.14385246</v>
      </c>
      <c r="R491" s="3" t="s">
        <v>27</v>
      </c>
      <c r="S491" s="3"/>
      <c r="T491" s="3" t="s">
        <v>1918</v>
      </c>
      <c r="U491" s="6"/>
    </row>
    <row r="492" spans="1:21" x14ac:dyDescent="0.2">
      <c r="A492" s="3" t="s">
        <v>1274</v>
      </c>
      <c r="B492" s="3" t="s">
        <v>1275</v>
      </c>
      <c r="C492" s="4">
        <v>2.2475494636</v>
      </c>
      <c r="D492" s="5">
        <v>2.24754947904218E-2</v>
      </c>
      <c r="E492" s="4">
        <v>1.263094E-2</v>
      </c>
      <c r="F492" s="4">
        <v>177.94</v>
      </c>
      <c r="G492" s="4">
        <v>177.94</v>
      </c>
      <c r="H492" s="3" t="s">
        <v>1276</v>
      </c>
      <c r="I492" s="3" t="s">
        <v>1277</v>
      </c>
      <c r="J492" s="4"/>
      <c r="K492" s="4">
        <v>592829.47826086998</v>
      </c>
      <c r="L492" s="4">
        <v>622062.93846153805</v>
      </c>
      <c r="M492" s="4">
        <v>665857.54980079702</v>
      </c>
      <c r="N492" s="3" t="s">
        <v>132</v>
      </c>
      <c r="O492" s="3" t="s">
        <v>26</v>
      </c>
      <c r="P492" s="3" t="s">
        <v>1277</v>
      </c>
      <c r="Q492" s="4">
        <v>13318.708641839999</v>
      </c>
      <c r="R492" s="3" t="s">
        <v>27</v>
      </c>
      <c r="S492" s="3"/>
      <c r="T492" s="3" t="s">
        <v>1278</v>
      </c>
      <c r="U492" s="6"/>
    </row>
    <row r="493" spans="1:21" x14ac:dyDescent="0.2">
      <c r="A493" s="3" t="s">
        <v>1154</v>
      </c>
      <c r="B493" s="3" t="s">
        <v>1155</v>
      </c>
      <c r="C493" s="4">
        <v>2.2445298498000001</v>
      </c>
      <c r="D493" s="5">
        <v>2.2445298652214399E-2</v>
      </c>
      <c r="E493" s="4">
        <v>5.3848899999999998E-3</v>
      </c>
      <c r="F493" s="4">
        <v>416.82</v>
      </c>
      <c r="G493" s="4">
        <v>416.82</v>
      </c>
      <c r="H493" s="3" t="s">
        <v>1156</v>
      </c>
      <c r="I493" s="3" t="s">
        <v>1157</v>
      </c>
      <c r="J493" s="4"/>
      <c r="K493" s="4">
        <v>533892.95652173902</v>
      </c>
      <c r="L493" s="4">
        <v>576632.58461538504</v>
      </c>
      <c r="M493" s="4">
        <v>628699.73705179302</v>
      </c>
      <c r="N493" s="3" t="s">
        <v>693</v>
      </c>
      <c r="O493" s="3" t="s">
        <v>26</v>
      </c>
      <c r="P493" s="3" t="s">
        <v>1157</v>
      </c>
      <c r="Q493" s="4">
        <v>14082.77138676</v>
      </c>
      <c r="R493" s="3" t="s">
        <v>27</v>
      </c>
      <c r="S493" s="3"/>
      <c r="T493" s="3" t="s">
        <v>1158</v>
      </c>
      <c r="U493" s="6"/>
    </row>
    <row r="494" spans="1:21" x14ac:dyDescent="0.2">
      <c r="A494" s="3" t="s">
        <v>1562</v>
      </c>
      <c r="B494" s="3" t="s">
        <v>1563</v>
      </c>
      <c r="C494" s="4">
        <v>2.2412333739000001</v>
      </c>
      <c r="D494" s="5">
        <v>2.2412333892987898E-2</v>
      </c>
      <c r="E494" s="4">
        <v>3.3486229999999999E-2</v>
      </c>
      <c r="F494" s="4">
        <v>66.930000000000007</v>
      </c>
      <c r="G494" s="4">
        <v>66.930000000000007</v>
      </c>
      <c r="H494" s="3" t="s">
        <v>1564</v>
      </c>
      <c r="I494" s="3" t="s">
        <v>1565</v>
      </c>
      <c r="J494" s="4"/>
      <c r="K494" s="4">
        <v>4551490.1304347804</v>
      </c>
      <c r="L494" s="4">
        <v>3870522.8307692301</v>
      </c>
      <c r="M494" s="4">
        <v>3695913.4980079699</v>
      </c>
      <c r="N494" s="3" t="s">
        <v>115</v>
      </c>
      <c r="O494" s="3" t="s">
        <v>26</v>
      </c>
      <c r="P494" s="3" t="s">
        <v>1565</v>
      </c>
      <c r="Q494" s="4">
        <v>14024.18444379</v>
      </c>
      <c r="R494" s="3" t="s">
        <v>27</v>
      </c>
      <c r="S494" s="3"/>
      <c r="T494" s="3" t="s">
        <v>1566</v>
      </c>
      <c r="U494" s="6"/>
    </row>
    <row r="495" spans="1:21" x14ac:dyDescent="0.2">
      <c r="A495" s="3" t="s">
        <v>998</v>
      </c>
      <c r="B495" s="3" t="s">
        <v>999</v>
      </c>
      <c r="C495" s="4">
        <v>2.23716896</v>
      </c>
      <c r="D495" s="5">
        <v>2.2371689753708599E-2</v>
      </c>
      <c r="E495" s="4">
        <v>2.1511240000000001E-2</v>
      </c>
      <c r="F495" s="4">
        <v>104</v>
      </c>
      <c r="G495" s="4">
        <v>104</v>
      </c>
      <c r="H495" s="3" t="s">
        <v>1000</v>
      </c>
      <c r="I495" s="3" t="s">
        <v>1001</v>
      </c>
      <c r="J495" s="4"/>
      <c r="K495" s="4">
        <v>985584.13043478294</v>
      </c>
      <c r="L495" s="4">
        <v>927875.47692307702</v>
      </c>
      <c r="M495" s="4">
        <v>805993.60557768901</v>
      </c>
      <c r="N495" s="3" t="s">
        <v>45</v>
      </c>
      <c r="O495" s="3" t="s">
        <v>26</v>
      </c>
      <c r="P495" s="3" t="s">
        <v>1001</v>
      </c>
      <c r="Q495" s="4">
        <v>13319.871031999999</v>
      </c>
      <c r="R495" s="3" t="s">
        <v>27</v>
      </c>
      <c r="S495" s="3"/>
      <c r="T495" s="3" t="s">
        <v>1002</v>
      </c>
      <c r="U495" s="6"/>
    </row>
    <row r="496" spans="1:21" x14ac:dyDescent="0.2">
      <c r="A496" s="3" t="s">
        <v>561</v>
      </c>
      <c r="B496" s="3" t="s">
        <v>562</v>
      </c>
      <c r="C496" s="4">
        <v>2.2290267886000001</v>
      </c>
      <c r="D496" s="5">
        <v>2.22902680391492E-2</v>
      </c>
      <c r="E496" s="4">
        <v>3.5124910000000002E-2</v>
      </c>
      <c r="F496" s="4">
        <v>63.46</v>
      </c>
      <c r="G496" s="4">
        <v>63.46</v>
      </c>
      <c r="H496" s="3" t="s">
        <v>563</v>
      </c>
      <c r="I496" s="3" t="s">
        <v>564</v>
      </c>
      <c r="J496" s="4"/>
      <c r="K496" s="4">
        <v>2322006.7826087</v>
      </c>
      <c r="L496" s="4">
        <v>2347273.9846153799</v>
      </c>
      <c r="M496" s="4">
        <v>2217157.26693227</v>
      </c>
      <c r="N496" s="3" t="s">
        <v>25</v>
      </c>
      <c r="O496" s="3" t="s">
        <v>26</v>
      </c>
      <c r="P496" s="3" t="s">
        <v>564</v>
      </c>
      <c r="Q496" s="4">
        <v>13180.36410866</v>
      </c>
      <c r="R496" s="3" t="s">
        <v>27</v>
      </c>
      <c r="S496" s="3"/>
      <c r="T496" s="3" t="s">
        <v>565</v>
      </c>
      <c r="U496" s="6"/>
    </row>
    <row r="497" spans="1:21" x14ac:dyDescent="0.2">
      <c r="A497" s="3" t="s">
        <v>633</v>
      </c>
      <c r="B497" s="3" t="s">
        <v>634</v>
      </c>
      <c r="C497" s="4">
        <v>2.2246191544</v>
      </c>
      <c r="D497" s="5">
        <v>2.2246191696846399E-2</v>
      </c>
      <c r="E497" s="4">
        <v>1.219103E-2</v>
      </c>
      <c r="F497" s="4">
        <v>182.48</v>
      </c>
      <c r="G497" s="4">
        <v>182.48</v>
      </c>
      <c r="H497" s="3" t="s">
        <v>635</v>
      </c>
      <c r="I497" s="3" t="s">
        <v>636</v>
      </c>
      <c r="J497" s="4"/>
      <c r="K497" s="4">
        <v>772463.56521739101</v>
      </c>
      <c r="L497" s="4">
        <v>951691.67692307697</v>
      </c>
      <c r="M497" s="4">
        <v>746919.64143426297</v>
      </c>
      <c r="N497" s="3" t="s">
        <v>184</v>
      </c>
      <c r="O497" s="3" t="s">
        <v>26</v>
      </c>
      <c r="P497" s="3" t="s">
        <v>636</v>
      </c>
      <c r="Q497" s="4">
        <v>13207.37904736</v>
      </c>
      <c r="R497" s="3" t="s">
        <v>27</v>
      </c>
      <c r="S497" s="3"/>
      <c r="T497" s="3" t="s">
        <v>637</v>
      </c>
      <c r="U497" s="6"/>
    </row>
    <row r="498" spans="1:21" x14ac:dyDescent="0.2">
      <c r="A498" s="3" t="s">
        <v>1174</v>
      </c>
      <c r="B498" s="3" t="s">
        <v>1175</v>
      </c>
      <c r="C498" s="4">
        <v>2.2230738299000001</v>
      </c>
      <c r="D498" s="5">
        <v>2.2230738451740201E-2</v>
      </c>
      <c r="E498" s="4">
        <v>4.9544770000000002E-2</v>
      </c>
      <c r="F498" s="4">
        <v>44.87</v>
      </c>
      <c r="G498" s="4">
        <v>44.87</v>
      </c>
      <c r="H498" s="3" t="s">
        <v>1176</v>
      </c>
      <c r="I498" s="3" t="s">
        <v>1177</v>
      </c>
      <c r="J498" s="4"/>
      <c r="K498" s="4">
        <v>17600515.434782598</v>
      </c>
      <c r="L498" s="4">
        <v>25977717.692307699</v>
      </c>
      <c r="M498" s="4">
        <v>23946193.023904402</v>
      </c>
      <c r="N498" s="3" t="s">
        <v>64</v>
      </c>
      <c r="O498" s="3" t="s">
        <v>26</v>
      </c>
      <c r="P498" s="3" t="s">
        <v>1177</v>
      </c>
      <c r="Q498" s="4">
        <v>15896.525248170001</v>
      </c>
      <c r="R498" s="3" t="s">
        <v>27</v>
      </c>
      <c r="S498" s="3"/>
      <c r="T498" s="3" t="s">
        <v>1178</v>
      </c>
      <c r="U498" s="6"/>
    </row>
    <row r="499" spans="1:21" x14ac:dyDescent="0.2">
      <c r="A499" s="3" t="s">
        <v>459</v>
      </c>
      <c r="B499" s="3" t="s">
        <v>460</v>
      </c>
      <c r="C499" s="4">
        <v>2.2151713317000001</v>
      </c>
      <c r="D499" s="5">
        <v>2.2151713469197198E-2</v>
      </c>
      <c r="E499" s="4">
        <v>4.2854929999999999E-2</v>
      </c>
      <c r="F499" s="4">
        <v>51.69</v>
      </c>
      <c r="G499" s="4">
        <v>51.69</v>
      </c>
      <c r="H499" s="3" t="s">
        <v>461</v>
      </c>
      <c r="I499" s="3" t="s">
        <v>462</v>
      </c>
      <c r="J499" s="4"/>
      <c r="K499" s="4">
        <v>4620446.9565217402</v>
      </c>
      <c r="L499" s="4">
        <v>3750192.8307692301</v>
      </c>
      <c r="M499" s="4">
        <v>3134013.7131474102</v>
      </c>
      <c r="N499" s="3" t="s">
        <v>184</v>
      </c>
      <c r="O499" s="3" t="s">
        <v>26</v>
      </c>
      <c r="P499" s="3" t="s">
        <v>462</v>
      </c>
      <c r="Q499" s="4">
        <v>13976.97207156</v>
      </c>
      <c r="R499" s="3" t="s">
        <v>27</v>
      </c>
      <c r="S499" s="3"/>
      <c r="T499" s="3" t="s">
        <v>463</v>
      </c>
      <c r="U499" s="6"/>
    </row>
    <row r="500" spans="1:21" x14ac:dyDescent="0.2">
      <c r="A500" s="3" t="s">
        <v>1149</v>
      </c>
      <c r="B500" s="3" t="s">
        <v>1150</v>
      </c>
      <c r="C500" s="4">
        <v>2.1955942037999998</v>
      </c>
      <c r="D500" s="5">
        <v>2.19559421888522E-2</v>
      </c>
      <c r="E500" s="4">
        <v>1.1090539999999999E-2</v>
      </c>
      <c r="F500" s="4">
        <v>197.97</v>
      </c>
      <c r="G500" s="4">
        <v>197.97</v>
      </c>
      <c r="H500" s="3" t="s">
        <v>1151</v>
      </c>
      <c r="I500" s="3" t="s">
        <v>1152</v>
      </c>
      <c r="J500" s="4"/>
      <c r="K500" s="4">
        <v>1553775.2608695701</v>
      </c>
      <c r="L500" s="4">
        <v>1366877.2615384599</v>
      </c>
      <c r="M500" s="4">
        <v>1516292.01992032</v>
      </c>
      <c r="N500" s="3" t="s">
        <v>115</v>
      </c>
      <c r="O500" s="3" t="s">
        <v>26</v>
      </c>
      <c r="P500" s="3" t="s">
        <v>1152</v>
      </c>
      <c r="Q500" s="4">
        <v>17811.14432082</v>
      </c>
      <c r="R500" s="3" t="s">
        <v>27</v>
      </c>
      <c r="S500" s="3"/>
      <c r="T500" s="3" t="s">
        <v>1153</v>
      </c>
      <c r="U500" s="6"/>
    </row>
    <row r="501" spans="1:21" x14ac:dyDescent="0.2">
      <c r="A501" s="3" t="s">
        <v>66</v>
      </c>
      <c r="B501" s="3" t="s">
        <v>67</v>
      </c>
      <c r="C501" s="4">
        <v>2.1922962577999998</v>
      </c>
      <c r="D501" s="5">
        <v>2.1922962728625602E-2</v>
      </c>
      <c r="E501" s="4">
        <v>5.0583669999999997E-2</v>
      </c>
      <c r="F501" s="4">
        <v>43.34</v>
      </c>
      <c r="G501" s="4">
        <v>43.34</v>
      </c>
      <c r="H501" s="3" t="s">
        <v>68</v>
      </c>
      <c r="I501" s="3" t="s">
        <v>69</v>
      </c>
      <c r="J501" s="4"/>
      <c r="K501" s="4">
        <v>2957892.2173913</v>
      </c>
      <c r="L501" s="4">
        <v>3268453.7846153802</v>
      </c>
      <c r="M501" s="4">
        <v>3131754.53386454</v>
      </c>
      <c r="N501" s="3" t="s">
        <v>64</v>
      </c>
      <c r="O501" s="3" t="s">
        <v>26</v>
      </c>
      <c r="P501" s="3" t="s">
        <v>69</v>
      </c>
      <c r="Q501" s="4">
        <v>13066.50166514</v>
      </c>
      <c r="R501" s="3" t="s">
        <v>27</v>
      </c>
      <c r="S501" s="3"/>
      <c r="T501" s="3" t="s">
        <v>70</v>
      </c>
      <c r="U501" s="6"/>
    </row>
    <row r="502" spans="1:21" x14ac:dyDescent="0.2">
      <c r="A502" s="3" t="s">
        <v>638</v>
      </c>
      <c r="B502" s="3" t="s">
        <v>639</v>
      </c>
      <c r="C502" s="4">
        <v>2.1530626714999999</v>
      </c>
      <c r="D502" s="5">
        <v>2.1530626862929999E-2</v>
      </c>
      <c r="E502" s="4">
        <v>8.9550500000000009E-3</v>
      </c>
      <c r="F502" s="4">
        <v>240.43</v>
      </c>
      <c r="G502" s="4">
        <v>240.43</v>
      </c>
      <c r="H502" s="3" t="s">
        <v>640</v>
      </c>
      <c r="I502" s="3" t="s">
        <v>641</v>
      </c>
      <c r="J502" s="4"/>
      <c r="K502" s="4">
        <v>539739.04347826098</v>
      </c>
      <c r="L502" s="4">
        <v>378125</v>
      </c>
      <c r="M502" s="4">
        <v>373236.282868526</v>
      </c>
      <c r="N502" s="3" t="s">
        <v>132</v>
      </c>
      <c r="O502" s="3" t="s">
        <v>26</v>
      </c>
      <c r="P502" s="3" t="s">
        <v>641</v>
      </c>
      <c r="Q502" s="4">
        <v>13421.647951880001</v>
      </c>
      <c r="R502" s="3" t="s">
        <v>27</v>
      </c>
      <c r="S502" s="3"/>
      <c r="T502" s="3" t="s">
        <v>642</v>
      </c>
      <c r="U502" s="6"/>
    </row>
    <row r="503" spans="1:21" x14ac:dyDescent="0.2">
      <c r="A503" s="3" t="s">
        <v>394</v>
      </c>
      <c r="B503" s="3" t="s">
        <v>395</v>
      </c>
      <c r="C503" s="4">
        <v>2.1428069175000002</v>
      </c>
      <c r="D503" s="5">
        <v>2.14280693222253E-2</v>
      </c>
      <c r="E503" s="4">
        <v>2.5433910000000001E-2</v>
      </c>
      <c r="F503" s="4">
        <v>84.25</v>
      </c>
      <c r="G503" s="4">
        <v>84.25</v>
      </c>
      <c r="H503" s="3" t="s">
        <v>396</v>
      </c>
      <c r="I503" s="3" t="s">
        <v>397</v>
      </c>
      <c r="J503" s="4"/>
      <c r="K503" s="4">
        <v>2511181</v>
      </c>
      <c r="L503" s="4">
        <v>2530650.2000000002</v>
      </c>
      <c r="M503" s="4">
        <v>3021090.6414342602</v>
      </c>
      <c r="N503" s="3" t="s">
        <v>184</v>
      </c>
      <c r="O503" s="3" t="s">
        <v>26</v>
      </c>
      <c r="P503" s="3" t="s">
        <v>397</v>
      </c>
      <c r="Q503" s="4">
        <v>12772.3</v>
      </c>
      <c r="R503" s="3" t="s">
        <v>27</v>
      </c>
      <c r="S503" s="3"/>
      <c r="T503" s="3" t="s">
        <v>398</v>
      </c>
      <c r="U503" s="6"/>
    </row>
    <row r="504" spans="1:21" x14ac:dyDescent="0.2">
      <c r="A504" s="3" t="s">
        <v>746</v>
      </c>
      <c r="B504" s="3" t="s">
        <v>747</v>
      </c>
      <c r="C504" s="4">
        <v>2.1218928194000002</v>
      </c>
      <c r="D504" s="5">
        <v>2.12189283397884E-2</v>
      </c>
      <c r="E504" s="4">
        <v>4.7480260000000003E-2</v>
      </c>
      <c r="F504" s="4">
        <v>44.69</v>
      </c>
      <c r="G504" s="4">
        <v>44.69</v>
      </c>
      <c r="H504" s="3" t="s">
        <v>748</v>
      </c>
      <c r="I504" s="3" t="s">
        <v>749</v>
      </c>
      <c r="J504" s="4"/>
      <c r="K504" s="4">
        <v>3069016</v>
      </c>
      <c r="L504" s="4">
        <v>2466559.13846154</v>
      </c>
      <c r="M504" s="4">
        <v>1801087.76494024</v>
      </c>
      <c r="N504" s="3" t="s">
        <v>33</v>
      </c>
      <c r="O504" s="3" t="s">
        <v>26</v>
      </c>
      <c r="P504" s="3" t="s">
        <v>749</v>
      </c>
      <c r="Q504" s="4">
        <v>12647.642803979999</v>
      </c>
      <c r="R504" s="3" t="s">
        <v>27</v>
      </c>
      <c r="S504" s="3"/>
      <c r="T504" s="3" t="s">
        <v>750</v>
      </c>
      <c r="U504" s="6"/>
    </row>
    <row r="505" spans="1:21" x14ac:dyDescent="0.2">
      <c r="A505" s="3" t="s">
        <v>414</v>
      </c>
      <c r="B505" s="3" t="s">
        <v>415</v>
      </c>
      <c r="C505" s="4">
        <v>2.1182774051000002</v>
      </c>
      <c r="D505" s="5">
        <v>2.1182774196540001E-2</v>
      </c>
      <c r="E505" s="4">
        <v>2.2220469999999999E-2</v>
      </c>
      <c r="F505" s="4">
        <v>95.33</v>
      </c>
      <c r="G505" s="4">
        <v>95.33</v>
      </c>
      <c r="H505" s="3" t="s">
        <v>416</v>
      </c>
      <c r="I505" s="3" t="s">
        <v>417</v>
      </c>
      <c r="J505" s="4"/>
      <c r="K505" s="4">
        <v>1480003.60869565</v>
      </c>
      <c r="L505" s="4">
        <v>1202132.92307692</v>
      </c>
      <c r="M505" s="4">
        <v>1045708.35059761</v>
      </c>
      <c r="N505" s="3" t="s">
        <v>64</v>
      </c>
      <c r="O505" s="3" t="s">
        <v>26</v>
      </c>
      <c r="P505" s="3" t="s">
        <v>417</v>
      </c>
      <c r="Q505" s="4">
        <v>12567.67153956</v>
      </c>
      <c r="R505" s="3" t="s">
        <v>27</v>
      </c>
      <c r="S505" s="3"/>
      <c r="T505" s="3" t="s">
        <v>418</v>
      </c>
      <c r="U505" s="6"/>
    </row>
    <row r="506" spans="1:21" x14ac:dyDescent="0.2">
      <c r="A506" s="3" t="s">
        <v>1849</v>
      </c>
      <c r="B506" s="3" t="s">
        <v>1850</v>
      </c>
      <c r="C506" s="4">
        <v>2.1016510812</v>
      </c>
      <c r="D506" s="5">
        <v>2.1016510956397599E-2</v>
      </c>
      <c r="E506" s="4">
        <v>2.7174179999999999E-2</v>
      </c>
      <c r="F506" s="4">
        <v>77.34</v>
      </c>
      <c r="G506" s="4">
        <v>77.34</v>
      </c>
      <c r="H506" s="3" t="s">
        <v>1851</v>
      </c>
      <c r="I506" s="3" t="s">
        <v>1852</v>
      </c>
      <c r="J506" s="4"/>
      <c r="K506" s="4">
        <v>2215519.0869565201</v>
      </c>
      <c r="L506" s="4">
        <v>2287959.72307692</v>
      </c>
      <c r="M506" s="4">
        <v>2625326.2031872501</v>
      </c>
      <c r="N506" s="3" t="s">
        <v>45</v>
      </c>
      <c r="O506" s="3" t="s">
        <v>26</v>
      </c>
      <c r="P506" s="3" t="s">
        <v>1852</v>
      </c>
      <c r="Q506" s="4">
        <v>12063.07896696</v>
      </c>
      <c r="R506" s="3" t="s">
        <v>27</v>
      </c>
      <c r="S506" s="3"/>
      <c r="T506" s="3" t="s">
        <v>1853</v>
      </c>
      <c r="U506" s="6"/>
    </row>
    <row r="507" spans="1:21" x14ac:dyDescent="0.2">
      <c r="A507" s="3" t="s">
        <v>54</v>
      </c>
      <c r="B507" s="3" t="s">
        <v>55</v>
      </c>
      <c r="C507" s="4">
        <v>2.1010541468000001</v>
      </c>
      <c r="D507" s="5">
        <v>2.10105416123566E-2</v>
      </c>
      <c r="E507" s="4">
        <v>1.953742E-2</v>
      </c>
      <c r="F507" s="4">
        <v>107.54</v>
      </c>
      <c r="G507" s="4">
        <v>107.54</v>
      </c>
      <c r="H507" s="3" t="s">
        <v>56</v>
      </c>
      <c r="I507" s="3" t="s">
        <v>57</v>
      </c>
      <c r="J507" s="4"/>
      <c r="K507" s="4">
        <v>1070581.3043478299</v>
      </c>
      <c r="L507" s="4">
        <v>1351342.8923076901</v>
      </c>
      <c r="M507" s="4">
        <v>1271621.64940239</v>
      </c>
      <c r="N507" s="3" t="s">
        <v>58</v>
      </c>
      <c r="O507" s="3" t="s">
        <v>26</v>
      </c>
      <c r="P507" s="3" t="s">
        <v>57</v>
      </c>
      <c r="Q507" s="4">
        <v>22951.307137259999</v>
      </c>
      <c r="R507" s="3" t="s">
        <v>27</v>
      </c>
      <c r="S507" s="3"/>
      <c r="T507" s="3" t="s">
        <v>59</v>
      </c>
      <c r="U507" s="6"/>
    </row>
    <row r="508" spans="1:21" x14ac:dyDescent="0.2">
      <c r="A508" s="3" t="s">
        <v>2054</v>
      </c>
      <c r="B508" s="3" t="s">
        <v>2055</v>
      </c>
      <c r="C508" s="4">
        <v>2.0929408355999999</v>
      </c>
      <c r="D508" s="5">
        <v>2.0929408499799199E-2</v>
      </c>
      <c r="E508" s="4">
        <v>2.349507E-2</v>
      </c>
      <c r="F508" s="4">
        <v>89.08</v>
      </c>
      <c r="G508" s="4">
        <v>89.08</v>
      </c>
      <c r="H508" s="3" t="s">
        <v>2056</v>
      </c>
      <c r="I508" s="3" t="s">
        <v>2057</v>
      </c>
      <c r="J508" s="4"/>
      <c r="K508" s="4">
        <v>1214500.60869565</v>
      </c>
      <c r="L508" s="4">
        <v>1522728.27692308</v>
      </c>
      <c r="M508" s="4">
        <v>1779667.0557768899</v>
      </c>
      <c r="N508" s="3" t="s">
        <v>109</v>
      </c>
      <c r="O508" s="3" t="s">
        <v>26</v>
      </c>
      <c r="P508" s="3" t="s">
        <v>2057</v>
      </c>
      <c r="Q508" s="4">
        <v>17224.602066759999</v>
      </c>
      <c r="R508" s="3" t="s">
        <v>27</v>
      </c>
      <c r="S508" s="3"/>
      <c r="T508" s="3" t="s">
        <v>2058</v>
      </c>
      <c r="U508" s="6"/>
    </row>
    <row r="509" spans="1:21" x14ac:dyDescent="0.2">
      <c r="A509" s="3" t="s">
        <v>2318</v>
      </c>
      <c r="B509" s="3" t="s">
        <v>2319</v>
      </c>
      <c r="C509" s="4">
        <v>2.0713225895999998</v>
      </c>
      <c r="D509" s="5">
        <v>2.0713226038313898E-2</v>
      </c>
      <c r="E509" s="4">
        <v>8.5302799999999995E-3</v>
      </c>
      <c r="F509" s="4">
        <v>242.82</v>
      </c>
      <c r="G509" s="4">
        <v>242.82</v>
      </c>
      <c r="H509" s="3" t="s">
        <v>2320</v>
      </c>
      <c r="I509" s="3" t="s">
        <v>2321</v>
      </c>
      <c r="J509" s="4"/>
      <c r="K509" s="4">
        <v>541678.60869565199</v>
      </c>
      <c r="L509" s="4">
        <v>670378.64615384606</v>
      </c>
      <c r="M509" s="4">
        <v>600291.446215139</v>
      </c>
      <c r="N509" s="3" t="s">
        <v>64</v>
      </c>
      <c r="O509" s="3" t="s">
        <v>26</v>
      </c>
      <c r="P509" s="3" t="s">
        <v>2321</v>
      </c>
      <c r="Q509" s="4">
        <v>12301.31996244</v>
      </c>
      <c r="R509" s="3" t="s">
        <v>27</v>
      </c>
      <c r="S509" s="3"/>
      <c r="T509" s="3" t="s">
        <v>2322</v>
      </c>
      <c r="U509" s="6"/>
    </row>
    <row r="510" spans="1:21" x14ac:dyDescent="0.2">
      <c r="A510" s="3" t="s">
        <v>2494</v>
      </c>
      <c r="B510" s="3" t="s">
        <v>2495</v>
      </c>
      <c r="C510" s="4">
        <v>2.0700435728</v>
      </c>
      <c r="D510" s="5">
        <v>2.0700435870225999E-2</v>
      </c>
      <c r="E510" s="4">
        <v>2.612372E-2</v>
      </c>
      <c r="F510" s="4">
        <v>79.239999999999995</v>
      </c>
      <c r="G510" s="4">
        <v>79.239999999999995</v>
      </c>
      <c r="H510" s="3" t="s">
        <v>2496</v>
      </c>
      <c r="I510" s="3" t="s">
        <v>2497</v>
      </c>
      <c r="J510" s="4"/>
      <c r="K510" s="4">
        <v>1043012.91304348</v>
      </c>
      <c r="L510" s="4">
        <v>1053936.8153846201</v>
      </c>
      <c r="M510" s="4">
        <v>1077104.2111553799</v>
      </c>
      <c r="N510" s="3" t="s">
        <v>121</v>
      </c>
      <c r="O510" s="3" t="s">
        <v>26</v>
      </c>
      <c r="P510" s="3" t="s">
        <v>2497</v>
      </c>
      <c r="Q510" s="4">
        <v>13743.984416679999</v>
      </c>
      <c r="R510" s="3" t="s">
        <v>27</v>
      </c>
      <c r="S510" s="3"/>
      <c r="T510" s="3" t="s">
        <v>2498</v>
      </c>
      <c r="U510" s="6"/>
    </row>
    <row r="511" spans="1:21" x14ac:dyDescent="0.2">
      <c r="A511" s="3" t="s">
        <v>1526</v>
      </c>
      <c r="B511" s="3" t="s">
        <v>1527</v>
      </c>
      <c r="C511" s="4">
        <v>2.0681902225000002</v>
      </c>
      <c r="D511" s="5">
        <v>2.06819023670986E-2</v>
      </c>
      <c r="E511" s="4">
        <v>5.8341049999999998E-2</v>
      </c>
      <c r="F511" s="4">
        <v>35.450000000000003</v>
      </c>
      <c r="G511" s="4">
        <v>35.450000000000003</v>
      </c>
      <c r="H511" s="3" t="s">
        <v>1528</v>
      </c>
      <c r="I511" s="3" t="s">
        <v>1529</v>
      </c>
      <c r="J511" s="4"/>
      <c r="K511" s="4">
        <v>6322310.6956521701</v>
      </c>
      <c r="L511" s="4">
        <v>4966910.1846153801</v>
      </c>
      <c r="M511" s="4">
        <v>5003509.7290836703</v>
      </c>
      <c r="N511" s="3" t="s">
        <v>64</v>
      </c>
      <c r="O511" s="3" t="s">
        <v>26</v>
      </c>
      <c r="P511" s="3" t="s">
        <v>1529</v>
      </c>
      <c r="Q511" s="4">
        <v>20454.79382065</v>
      </c>
      <c r="R511" s="3" t="s">
        <v>27</v>
      </c>
      <c r="S511" s="3"/>
      <c r="T511" s="3" t="s">
        <v>1530</v>
      </c>
      <c r="U511" s="6"/>
    </row>
    <row r="512" spans="1:21" x14ac:dyDescent="0.2">
      <c r="A512" s="3" t="s">
        <v>1496</v>
      </c>
      <c r="B512" s="3" t="s">
        <v>1497</v>
      </c>
      <c r="C512" s="4">
        <v>2.0669667941999998</v>
      </c>
      <c r="D512" s="5">
        <v>2.06696680840146E-2</v>
      </c>
      <c r="E512" s="4">
        <v>2.8864219999999999E-2</v>
      </c>
      <c r="F512" s="4">
        <v>71.61</v>
      </c>
      <c r="G512" s="4">
        <v>71.61</v>
      </c>
      <c r="H512" s="3" t="s">
        <v>1498</v>
      </c>
      <c r="I512" s="3" t="s">
        <v>1499</v>
      </c>
      <c r="J512" s="4"/>
      <c r="K512" s="4">
        <v>27629767.1304348</v>
      </c>
      <c r="L512" s="4">
        <v>28983731.6615385</v>
      </c>
      <c r="M512" s="4">
        <v>24737603.145833299</v>
      </c>
      <c r="N512" s="3" t="s">
        <v>64</v>
      </c>
      <c r="O512" s="3" t="s">
        <v>26</v>
      </c>
      <c r="P512" s="3" t="s">
        <v>1499</v>
      </c>
      <c r="Q512" s="4">
        <v>35684.517034320001</v>
      </c>
      <c r="R512" s="3" t="s">
        <v>27</v>
      </c>
      <c r="S512" s="3"/>
      <c r="T512" s="3" t="s">
        <v>1500</v>
      </c>
      <c r="U512" s="6"/>
    </row>
    <row r="513" spans="1:21" x14ac:dyDescent="0.2">
      <c r="A513" s="3" t="s">
        <v>928</v>
      </c>
      <c r="B513" s="3" t="s">
        <v>929</v>
      </c>
      <c r="C513" s="4">
        <v>2.0625149841999999</v>
      </c>
      <c r="D513" s="5">
        <v>2.06251499837087E-2</v>
      </c>
      <c r="E513" s="4">
        <v>9.4602100000000001E-3</v>
      </c>
      <c r="F513" s="4">
        <v>218.02</v>
      </c>
      <c r="G513" s="4">
        <v>218.02</v>
      </c>
      <c r="H513" s="3" t="s">
        <v>930</v>
      </c>
      <c r="I513" s="3" t="s">
        <v>931</v>
      </c>
      <c r="J513" s="4"/>
      <c r="K513" s="4">
        <v>712518.13043478294</v>
      </c>
      <c r="L513" s="4">
        <v>665152.69230769202</v>
      </c>
      <c r="M513" s="4">
        <v>783661.63346613501</v>
      </c>
      <c r="N513" s="3" t="s">
        <v>121</v>
      </c>
      <c r="O513" s="3" t="s">
        <v>26</v>
      </c>
      <c r="P513" s="3" t="s">
        <v>931</v>
      </c>
      <c r="Q513" s="4">
        <v>13622.43159772</v>
      </c>
      <c r="R513" s="3" t="s">
        <v>27</v>
      </c>
      <c r="S513" s="3"/>
      <c r="T513" s="3" t="s">
        <v>932</v>
      </c>
      <c r="U513" s="6"/>
    </row>
    <row r="514" spans="1:21" x14ac:dyDescent="0.2">
      <c r="A514" s="3" t="s">
        <v>140</v>
      </c>
      <c r="B514" s="3" t="s">
        <v>141</v>
      </c>
      <c r="C514" s="4">
        <v>2.0599508501999999</v>
      </c>
      <c r="D514" s="5">
        <v>2.0599508643532501E-2</v>
      </c>
      <c r="E514" s="4">
        <v>2.0429940000000001E-2</v>
      </c>
      <c r="F514" s="4">
        <v>100.83</v>
      </c>
      <c r="G514" s="4">
        <v>100.83</v>
      </c>
      <c r="H514" s="3" t="s">
        <v>142</v>
      </c>
      <c r="I514" s="3" t="s">
        <v>143</v>
      </c>
      <c r="J514" s="4"/>
      <c r="K514" s="4">
        <v>2208673.3478260902</v>
      </c>
      <c r="L514" s="4">
        <v>2090343.0923076901</v>
      </c>
      <c r="M514" s="4">
        <v>1791724.55776892</v>
      </c>
      <c r="N514" s="3" t="s">
        <v>144</v>
      </c>
      <c r="O514" s="3" t="s">
        <v>26</v>
      </c>
      <c r="P514" s="3" t="s">
        <v>143</v>
      </c>
      <c r="Q514" s="4">
        <v>12299.28161457</v>
      </c>
      <c r="R514" s="3" t="s">
        <v>27</v>
      </c>
      <c r="S514" s="3"/>
      <c r="T514" s="3" t="s">
        <v>145</v>
      </c>
      <c r="U514" s="6"/>
    </row>
    <row r="515" spans="1:21" x14ac:dyDescent="0.2">
      <c r="A515" s="3" t="s">
        <v>315</v>
      </c>
      <c r="B515" s="3" t="s">
        <v>316</v>
      </c>
      <c r="C515" s="4">
        <v>1.9974672666</v>
      </c>
      <c r="D515" s="5">
        <v>1.9974672803239502E-2</v>
      </c>
      <c r="E515" s="4">
        <v>2.8936219999999999E-2</v>
      </c>
      <c r="F515" s="4">
        <v>69.03</v>
      </c>
      <c r="G515" s="4">
        <v>69.03</v>
      </c>
      <c r="H515" s="3" t="s">
        <v>317</v>
      </c>
      <c r="I515" s="3" t="s">
        <v>318</v>
      </c>
      <c r="J515" s="4"/>
      <c r="K515" s="4">
        <v>1181616.4782608701</v>
      </c>
      <c r="L515" s="4">
        <v>1128523.92307692</v>
      </c>
      <c r="M515" s="4">
        <v>1114707.5896414299</v>
      </c>
      <c r="N515" s="3" t="s">
        <v>33</v>
      </c>
      <c r="O515" s="3" t="s">
        <v>26</v>
      </c>
      <c r="P515" s="3" t="s">
        <v>318</v>
      </c>
      <c r="Q515" s="4">
        <v>12625.654511340001</v>
      </c>
      <c r="R515" s="3" t="s">
        <v>27</v>
      </c>
      <c r="S515" s="3"/>
      <c r="T515" s="3" t="s">
        <v>319</v>
      </c>
      <c r="U515" s="6"/>
    </row>
    <row r="516" spans="1:21" x14ac:dyDescent="0.2">
      <c r="A516" s="3" t="s">
        <v>1683</v>
      </c>
      <c r="B516" s="3" t="s">
        <v>1684</v>
      </c>
      <c r="C516" s="4">
        <v>1.973057898</v>
      </c>
      <c r="D516" s="5">
        <v>1.9730579115562401E-2</v>
      </c>
      <c r="E516" s="4">
        <v>5.8556399999999996E-3</v>
      </c>
      <c r="F516" s="4">
        <v>336.95</v>
      </c>
      <c r="G516" s="4">
        <v>336.95</v>
      </c>
      <c r="H516" s="3" t="s">
        <v>1685</v>
      </c>
      <c r="I516" s="3" t="s">
        <v>1686</v>
      </c>
      <c r="J516" s="4"/>
      <c r="K516" s="4">
        <v>391208.52173913002</v>
      </c>
      <c r="L516" s="4">
        <v>468748.23076923098</v>
      </c>
      <c r="M516" s="4">
        <v>362168.89641434298</v>
      </c>
      <c r="N516" s="3" t="s">
        <v>64</v>
      </c>
      <c r="O516" s="3" t="s">
        <v>26</v>
      </c>
      <c r="P516" s="3" t="s">
        <v>1686</v>
      </c>
      <c r="Q516" s="4">
        <v>11767.574409999999</v>
      </c>
      <c r="R516" s="3" t="s">
        <v>27</v>
      </c>
      <c r="S516" s="3"/>
      <c r="T516" s="3" t="s">
        <v>1687</v>
      </c>
      <c r="U516" s="6"/>
    </row>
    <row r="517" spans="1:21" x14ac:dyDescent="0.2">
      <c r="A517" s="3" t="s">
        <v>596</v>
      </c>
      <c r="B517" s="3" t="s">
        <v>597</v>
      </c>
      <c r="C517" s="4">
        <v>1.9370920744</v>
      </c>
      <c r="D517" s="5">
        <v>1.9370920877091299E-2</v>
      </c>
      <c r="E517" s="4">
        <v>5.2810580000000003E-2</v>
      </c>
      <c r="F517" s="4">
        <v>36.68</v>
      </c>
      <c r="G517" s="4">
        <v>36.68</v>
      </c>
      <c r="H517" s="3" t="s">
        <v>598</v>
      </c>
      <c r="I517" s="3" t="s">
        <v>599</v>
      </c>
      <c r="J517" s="4"/>
      <c r="K517" s="4">
        <v>2609520.39130435</v>
      </c>
      <c r="L517" s="4">
        <v>2796647.0307692299</v>
      </c>
      <c r="M517" s="4">
        <v>2396911.55776892</v>
      </c>
      <c r="N517" s="3" t="s">
        <v>33</v>
      </c>
      <c r="O517" s="3" t="s">
        <v>26</v>
      </c>
      <c r="P517" s="3" t="s">
        <v>599</v>
      </c>
      <c r="Q517" s="4">
        <v>12122.2198776</v>
      </c>
      <c r="R517" s="3" t="s">
        <v>27</v>
      </c>
      <c r="S517" s="3"/>
      <c r="T517" s="3" t="s">
        <v>600</v>
      </c>
      <c r="U517" s="6"/>
    </row>
    <row r="518" spans="1:21" x14ac:dyDescent="0.2">
      <c r="A518" s="3" t="s">
        <v>1134</v>
      </c>
      <c r="B518" s="3" t="s">
        <v>1135</v>
      </c>
      <c r="C518" s="4">
        <v>1.9155732569999999</v>
      </c>
      <c r="D518" s="5">
        <v>1.9155732701612801E-2</v>
      </c>
      <c r="E518" s="4">
        <v>2.8079349999999999E-2</v>
      </c>
      <c r="F518" s="4">
        <v>68.22</v>
      </c>
      <c r="G518" s="4">
        <v>68.22</v>
      </c>
      <c r="H518" s="3" t="s">
        <v>1136</v>
      </c>
      <c r="I518" s="3" t="s">
        <v>1137</v>
      </c>
      <c r="J518" s="4"/>
      <c r="K518" s="4">
        <v>2457075.0869565201</v>
      </c>
      <c r="L518" s="4">
        <v>2773598.3384615402</v>
      </c>
      <c r="M518" s="4">
        <v>2719773.0079681301</v>
      </c>
      <c r="N518" s="3" t="s">
        <v>64</v>
      </c>
      <c r="O518" s="3" t="s">
        <v>26</v>
      </c>
      <c r="P518" s="3" t="s">
        <v>1137</v>
      </c>
      <c r="Q518" s="4">
        <v>12702.57430122</v>
      </c>
      <c r="R518" s="3" t="s">
        <v>27</v>
      </c>
      <c r="S518" s="3"/>
      <c r="T518" s="3" t="s">
        <v>1138</v>
      </c>
      <c r="U518" s="6"/>
    </row>
    <row r="519" spans="1:21" x14ac:dyDescent="0.2">
      <c r="A519" s="3" t="s">
        <v>2049</v>
      </c>
      <c r="B519" s="3" t="s">
        <v>2050</v>
      </c>
      <c r="C519" s="4">
        <v>1.9082442405</v>
      </c>
      <c r="D519" s="5">
        <v>1.9082442536109301E-2</v>
      </c>
      <c r="E519" s="4">
        <v>1.8546449999999999E-2</v>
      </c>
      <c r="F519" s="4">
        <v>102.89</v>
      </c>
      <c r="G519" s="4">
        <v>102.89</v>
      </c>
      <c r="H519" s="3" t="s">
        <v>2051</v>
      </c>
      <c r="I519" s="3" t="s">
        <v>2052</v>
      </c>
      <c r="J519" s="4"/>
      <c r="K519" s="4">
        <v>1603352.82608696</v>
      </c>
      <c r="L519" s="4">
        <v>1952780.5384615399</v>
      </c>
      <c r="M519" s="4">
        <v>1963733.5498007999</v>
      </c>
      <c r="N519" s="3" t="s">
        <v>25</v>
      </c>
      <c r="O519" s="3" t="s">
        <v>26</v>
      </c>
      <c r="P519" s="3" t="s">
        <v>2052</v>
      </c>
      <c r="Q519" s="4">
        <v>11377.635979090001</v>
      </c>
      <c r="R519" s="3" t="s">
        <v>27</v>
      </c>
      <c r="S519" s="3"/>
      <c r="T519" s="3" t="s">
        <v>2053</v>
      </c>
      <c r="U519" s="6"/>
    </row>
    <row r="520" spans="1:21" x14ac:dyDescent="0.2">
      <c r="A520" s="3" t="s">
        <v>1768</v>
      </c>
      <c r="B520" s="3" t="s">
        <v>1769</v>
      </c>
      <c r="C520" s="4">
        <v>1.9006487780000001</v>
      </c>
      <c r="D520" s="5">
        <v>1.90064879105874E-2</v>
      </c>
      <c r="E520" s="4">
        <v>2.7386870000000001E-2</v>
      </c>
      <c r="F520" s="4">
        <v>69.400000000000006</v>
      </c>
      <c r="G520" s="4">
        <v>69.400000000000006</v>
      </c>
      <c r="H520" s="3" t="s">
        <v>1770</v>
      </c>
      <c r="I520" s="3" t="s">
        <v>1771</v>
      </c>
      <c r="J520" s="4"/>
      <c r="K520" s="4">
        <v>7262678.2608695701</v>
      </c>
      <c r="L520" s="4">
        <v>8246008.6461538495</v>
      </c>
      <c r="M520" s="4">
        <v>9717449.7569721099</v>
      </c>
      <c r="N520" s="3" t="s">
        <v>1772</v>
      </c>
      <c r="O520" s="3" t="s">
        <v>26</v>
      </c>
      <c r="P520" s="3" t="s">
        <v>1771</v>
      </c>
      <c r="Q520" s="4">
        <v>45315.6160992</v>
      </c>
      <c r="R520" s="3" t="s">
        <v>27</v>
      </c>
      <c r="S520" s="3"/>
      <c r="T520" s="3" t="s">
        <v>1773</v>
      </c>
      <c r="U520" s="6"/>
    </row>
    <row r="521" spans="1:21" x14ac:dyDescent="0.2">
      <c r="A521" s="3" t="s">
        <v>1264</v>
      </c>
      <c r="B521" s="3" t="s">
        <v>1265</v>
      </c>
      <c r="C521" s="4">
        <v>1.8747226584000001</v>
      </c>
      <c r="D521" s="5">
        <v>1.8747226712806101E-2</v>
      </c>
      <c r="E521" s="4">
        <v>0.11658723</v>
      </c>
      <c r="F521" s="4">
        <v>16.079999999999998</v>
      </c>
      <c r="G521" s="4">
        <v>16.079999999999998</v>
      </c>
      <c r="H521" s="3" t="s">
        <v>1266</v>
      </c>
      <c r="I521" s="3" t="s">
        <v>1267</v>
      </c>
      <c r="J521" s="4"/>
      <c r="K521" s="4">
        <v>7462725.4347826103</v>
      </c>
      <c r="L521" s="4">
        <v>8126335.4307692302</v>
      </c>
      <c r="M521" s="4">
        <v>6671793.4701195201</v>
      </c>
      <c r="N521" s="3" t="s">
        <v>33</v>
      </c>
      <c r="O521" s="3" t="s">
        <v>26</v>
      </c>
      <c r="P521" s="3" t="s">
        <v>1267</v>
      </c>
      <c r="Q521" s="4">
        <v>11174.793153840001</v>
      </c>
      <c r="R521" s="3" t="s">
        <v>27</v>
      </c>
      <c r="S521" s="3"/>
      <c r="T521" s="3" t="s">
        <v>1268</v>
      </c>
      <c r="U521" s="6"/>
    </row>
    <row r="522" spans="1:21" x14ac:dyDescent="0.2">
      <c r="A522" s="3" t="s">
        <v>1688</v>
      </c>
      <c r="B522" s="3" t="s">
        <v>1689</v>
      </c>
      <c r="C522" s="4">
        <v>1.8720295527999999</v>
      </c>
      <c r="D522" s="5">
        <v>1.8720295656621099E-2</v>
      </c>
      <c r="E522" s="4">
        <v>3.0886480000000001E-2</v>
      </c>
      <c r="F522" s="4">
        <v>60.61</v>
      </c>
      <c r="G522" s="4">
        <v>60.61</v>
      </c>
      <c r="H522" s="3" t="s">
        <v>1690</v>
      </c>
      <c r="I522" s="3" t="s">
        <v>1691</v>
      </c>
      <c r="J522" s="4"/>
      <c r="K522" s="4">
        <v>1334151.3478260899</v>
      </c>
      <c r="L522" s="4">
        <v>1817812.0461538499</v>
      </c>
      <c r="M522" s="4">
        <v>1618511.06374502</v>
      </c>
      <c r="N522" s="3" t="s">
        <v>324</v>
      </c>
      <c r="O522" s="3" t="s">
        <v>26</v>
      </c>
      <c r="P522" s="3" t="s">
        <v>1691</v>
      </c>
      <c r="Q522" s="4">
        <v>11747.9441728</v>
      </c>
      <c r="R522" s="3" t="s">
        <v>27</v>
      </c>
      <c r="S522" s="3"/>
      <c r="T522" s="3" t="s">
        <v>1692</v>
      </c>
      <c r="U522" s="6"/>
    </row>
    <row r="523" spans="1:21" x14ac:dyDescent="0.2">
      <c r="A523" s="3" t="s">
        <v>1451</v>
      </c>
      <c r="B523" s="3" t="s">
        <v>1452</v>
      </c>
      <c r="C523" s="4">
        <v>1.869275722</v>
      </c>
      <c r="D523" s="5">
        <v>1.8692757348431899E-2</v>
      </c>
      <c r="E523" s="4">
        <v>4.3170340000000001E-2</v>
      </c>
      <c r="F523" s="4">
        <v>43.3</v>
      </c>
      <c r="G523" s="4">
        <v>43.3</v>
      </c>
      <c r="H523" s="3" t="s">
        <v>1453</v>
      </c>
      <c r="I523" s="3" t="s">
        <v>1454</v>
      </c>
      <c r="J523" s="4"/>
      <c r="K523" s="4">
        <v>5489022</v>
      </c>
      <c r="L523" s="4">
        <v>5151254.9692307701</v>
      </c>
      <c r="M523" s="4">
        <v>4328688.4223107602</v>
      </c>
      <c r="N523" s="3" t="s">
        <v>45</v>
      </c>
      <c r="O523" s="3" t="s">
        <v>46</v>
      </c>
      <c r="P523" s="3" t="s">
        <v>1454</v>
      </c>
      <c r="Q523" s="4">
        <v>13937.099341200001</v>
      </c>
      <c r="R523" s="3" t="s">
        <v>27</v>
      </c>
      <c r="S523" s="3"/>
      <c r="T523" s="3" t="s">
        <v>1455</v>
      </c>
      <c r="U523" s="6"/>
    </row>
    <row r="524" spans="1:21" x14ac:dyDescent="0.2">
      <c r="A524" s="3" t="s">
        <v>1944</v>
      </c>
      <c r="B524" s="3" t="s">
        <v>1945</v>
      </c>
      <c r="C524" s="4">
        <v>1.804999112</v>
      </c>
      <c r="D524" s="5">
        <v>1.8049991244015601E-2</v>
      </c>
      <c r="E524" s="4">
        <v>4.7054199999999997E-2</v>
      </c>
      <c r="F524" s="4">
        <v>38.36</v>
      </c>
      <c r="G524" s="4">
        <v>38.36</v>
      </c>
      <c r="H524" s="3" t="s">
        <v>1946</v>
      </c>
      <c r="I524" s="3" t="s">
        <v>1947</v>
      </c>
      <c r="J524" s="4"/>
      <c r="K524" s="4">
        <v>1859111.0869565201</v>
      </c>
      <c r="L524" s="4">
        <v>2060674.58461538</v>
      </c>
      <c r="M524" s="4">
        <v>1842841.4701195201</v>
      </c>
      <c r="N524" s="3" t="s">
        <v>162</v>
      </c>
      <c r="O524" s="3" t="s">
        <v>26</v>
      </c>
      <c r="P524" s="3" t="s">
        <v>1947</v>
      </c>
      <c r="Q524" s="4">
        <v>10854.940985560001</v>
      </c>
      <c r="R524" s="3" t="s">
        <v>27</v>
      </c>
      <c r="S524" s="3"/>
      <c r="T524" s="3" t="s">
        <v>1948</v>
      </c>
      <c r="U524" s="6"/>
    </row>
    <row r="525" spans="1:21" x14ac:dyDescent="0.2">
      <c r="A525" s="3" t="s">
        <v>2424</v>
      </c>
      <c r="B525" s="3" t="s">
        <v>2425</v>
      </c>
      <c r="C525" s="4">
        <v>1.7946769739999999</v>
      </c>
      <c r="D525" s="5">
        <v>1.79467698633064E-2</v>
      </c>
      <c r="E525" s="4">
        <v>5.5908939999999997E-2</v>
      </c>
      <c r="F525" s="4">
        <v>32.1</v>
      </c>
      <c r="G525" s="4">
        <v>32.1</v>
      </c>
      <c r="H525" s="3" t="s">
        <v>2426</v>
      </c>
      <c r="I525" s="3" t="s">
        <v>2427</v>
      </c>
      <c r="J525" s="4"/>
      <c r="K525" s="4">
        <v>2767533.2173913</v>
      </c>
      <c r="L525" s="4">
        <v>2793671.3076923098</v>
      </c>
      <c r="M525" s="4">
        <v>2430536.3984063701</v>
      </c>
      <c r="N525" s="3" t="s">
        <v>33</v>
      </c>
      <c r="O525" s="3" t="s">
        <v>26</v>
      </c>
      <c r="P525" s="3" t="s">
        <v>2427</v>
      </c>
      <c r="Q525" s="4">
        <v>11912.4992616</v>
      </c>
      <c r="R525" s="3" t="s">
        <v>27</v>
      </c>
      <c r="S525" s="3"/>
      <c r="T525" s="3" t="s">
        <v>2428</v>
      </c>
      <c r="U525" s="6"/>
    </row>
    <row r="526" spans="1:21" x14ac:dyDescent="0.2">
      <c r="A526" s="3" t="s">
        <v>2454</v>
      </c>
      <c r="B526" s="3" t="s">
        <v>2455</v>
      </c>
      <c r="C526" s="4">
        <v>1.7506581536000001</v>
      </c>
      <c r="D526" s="5">
        <v>1.7506581656282098E-2</v>
      </c>
      <c r="E526" s="4">
        <v>1.7898560000000001E-2</v>
      </c>
      <c r="F526" s="4">
        <v>97.81</v>
      </c>
      <c r="G526" s="4">
        <v>97.81</v>
      </c>
      <c r="H526" s="3" t="s">
        <v>2456</v>
      </c>
      <c r="I526" s="3" t="s">
        <v>2457</v>
      </c>
      <c r="J526" s="4"/>
      <c r="K526" s="4">
        <v>1414191.6521739101</v>
      </c>
      <c r="L526" s="4">
        <v>1576821.3230769199</v>
      </c>
      <c r="M526" s="4">
        <v>1677882.76494024</v>
      </c>
      <c r="N526" s="3" t="s">
        <v>173</v>
      </c>
      <c r="O526" s="3" t="s">
        <v>26</v>
      </c>
      <c r="P526" s="3" t="s">
        <v>2457</v>
      </c>
      <c r="Q526" s="4">
        <v>10435.77212387</v>
      </c>
      <c r="R526" s="3" t="s">
        <v>27</v>
      </c>
      <c r="S526" s="3"/>
      <c r="T526" s="3" t="s">
        <v>2458</v>
      </c>
      <c r="U526" s="6"/>
    </row>
    <row r="527" spans="1:21" x14ac:dyDescent="0.2">
      <c r="A527" s="3" t="s">
        <v>2734</v>
      </c>
      <c r="B527" s="3" t="s">
        <v>2735</v>
      </c>
      <c r="C527" s="4">
        <v>1.7443471511999999</v>
      </c>
      <c r="D527" s="5">
        <v>1.7443471631848399E-2</v>
      </c>
      <c r="E527" s="4">
        <v>2.0677419999999998E-2</v>
      </c>
      <c r="F527" s="4">
        <v>84.36</v>
      </c>
      <c r="G527" s="4">
        <v>84.36</v>
      </c>
      <c r="H527" s="3" t="s">
        <v>2736</v>
      </c>
      <c r="I527" s="3" t="s">
        <v>2737</v>
      </c>
      <c r="J527" s="4"/>
      <c r="K527" s="4">
        <v>3081288.8695652201</v>
      </c>
      <c r="L527" s="4">
        <v>2531277.9692307701</v>
      </c>
      <c r="M527" s="4">
        <v>2294040.9482071698</v>
      </c>
      <c r="N527" s="3" t="s">
        <v>64</v>
      </c>
      <c r="O527" s="3" t="s">
        <v>26</v>
      </c>
      <c r="P527" s="3" t="s">
        <v>2737</v>
      </c>
      <c r="Q527" s="4">
        <v>10232.969485080001</v>
      </c>
      <c r="R527" s="3" t="s">
        <v>27</v>
      </c>
      <c r="S527" s="3"/>
      <c r="T527" s="3" t="s">
        <v>2738</v>
      </c>
      <c r="U527" s="6"/>
    </row>
    <row r="528" spans="1:21" x14ac:dyDescent="0.2">
      <c r="A528" s="3" t="s">
        <v>1723</v>
      </c>
      <c r="B528" s="3" t="s">
        <v>1724</v>
      </c>
      <c r="C528" s="4">
        <v>1.7033375827999999</v>
      </c>
      <c r="D528" s="5">
        <v>1.70333759450308E-2</v>
      </c>
      <c r="E528" s="4">
        <v>2.5242110000000002E-2</v>
      </c>
      <c r="F528" s="4">
        <v>67.48</v>
      </c>
      <c r="G528" s="4">
        <v>67.48</v>
      </c>
      <c r="H528" s="3" t="s">
        <v>1725</v>
      </c>
      <c r="I528" s="3" t="s">
        <v>1726</v>
      </c>
      <c r="J528" s="4"/>
      <c r="K528" s="4">
        <v>1229367.5217391299</v>
      </c>
      <c r="L528" s="4">
        <v>1500332.56923077</v>
      </c>
      <c r="M528" s="4">
        <v>1594199.6812749</v>
      </c>
      <c r="N528" s="3" t="s">
        <v>33</v>
      </c>
      <c r="O528" s="3" t="s">
        <v>26</v>
      </c>
      <c r="P528" s="3" t="s">
        <v>1726</v>
      </c>
      <c r="Q528" s="4">
        <v>10693.4668638</v>
      </c>
      <c r="R528" s="3" t="s">
        <v>27</v>
      </c>
      <c r="S528" s="3"/>
      <c r="T528" s="3" t="s">
        <v>1727</v>
      </c>
      <c r="U528" s="6"/>
    </row>
    <row r="529" spans="1:21" x14ac:dyDescent="0.2">
      <c r="A529" s="3" t="s">
        <v>48</v>
      </c>
      <c r="B529" s="3" t="s">
        <v>49</v>
      </c>
      <c r="C529" s="4">
        <v>1.6680653352999999</v>
      </c>
      <c r="D529" s="5">
        <v>1.6680653467607401E-2</v>
      </c>
      <c r="E529" s="4">
        <v>2.5690210000000002E-2</v>
      </c>
      <c r="F529" s="4">
        <v>64.930000000000007</v>
      </c>
      <c r="G529" s="4">
        <v>64.930000000000007</v>
      </c>
      <c r="H529" s="3" t="s">
        <v>50</v>
      </c>
      <c r="I529" s="3" t="s">
        <v>51</v>
      </c>
      <c r="J529" s="4"/>
      <c r="K529" s="4">
        <v>1320609.4782608701</v>
      </c>
      <c r="L529" s="4">
        <v>1450117.64615385</v>
      </c>
      <c r="M529" s="4">
        <v>1411443.2231075701</v>
      </c>
      <c r="N529" s="3" t="s">
        <v>52</v>
      </c>
      <c r="O529" s="3" t="s">
        <v>26</v>
      </c>
      <c r="P529" s="3" t="s">
        <v>51</v>
      </c>
      <c r="Q529" s="4">
        <v>15296.27595325</v>
      </c>
      <c r="R529" s="3" t="s">
        <v>27</v>
      </c>
      <c r="S529" s="3"/>
      <c r="T529" s="3" t="s">
        <v>53</v>
      </c>
      <c r="U529" s="6"/>
    </row>
    <row r="530" spans="1:21" x14ac:dyDescent="0.2">
      <c r="A530" s="3" t="s">
        <v>439</v>
      </c>
      <c r="B530" s="3" t="s">
        <v>440</v>
      </c>
      <c r="C530" s="4">
        <v>1.6478104992</v>
      </c>
      <c r="D530" s="5">
        <v>1.6478105105215701E-2</v>
      </c>
      <c r="E530" s="4">
        <v>6.3086160000000002E-2</v>
      </c>
      <c r="F530" s="4">
        <v>26.12</v>
      </c>
      <c r="G530" s="4">
        <v>26.12</v>
      </c>
      <c r="H530" s="3" t="s">
        <v>441</v>
      </c>
      <c r="I530" s="3" t="s">
        <v>442</v>
      </c>
      <c r="J530" s="4"/>
      <c r="K530" s="4">
        <v>3497585.5652173902</v>
      </c>
      <c r="L530" s="4">
        <v>3936100.7076923102</v>
      </c>
      <c r="M530" s="4">
        <v>3539271.8406374501</v>
      </c>
      <c r="N530" s="3" t="s">
        <v>156</v>
      </c>
      <c r="O530" s="3" t="s">
        <v>26</v>
      </c>
      <c r="P530" s="3" t="s">
        <v>442</v>
      </c>
      <c r="Q530" s="4">
        <v>9781.4110961200004</v>
      </c>
      <c r="R530" s="3" t="s">
        <v>27</v>
      </c>
      <c r="S530" s="3"/>
      <c r="T530" s="3" t="s">
        <v>443</v>
      </c>
      <c r="U530" s="6"/>
    </row>
    <row r="531" spans="1:21" x14ac:dyDescent="0.2">
      <c r="A531" s="3" t="s">
        <v>2504</v>
      </c>
      <c r="B531" s="3" t="s">
        <v>2505</v>
      </c>
      <c r="C531" s="4">
        <v>1.6467113754</v>
      </c>
      <c r="D531" s="5">
        <v>1.6467113867140198E-2</v>
      </c>
      <c r="E531" s="4">
        <v>8.6170140000000006E-2</v>
      </c>
      <c r="F531" s="4">
        <v>19.11</v>
      </c>
      <c r="G531" s="4">
        <v>19.11</v>
      </c>
      <c r="H531" s="3" t="s">
        <v>2506</v>
      </c>
      <c r="I531" s="3" t="s">
        <v>2507</v>
      </c>
      <c r="J531" s="4"/>
      <c r="K531" s="4">
        <v>7703742.3478260897</v>
      </c>
      <c r="L531" s="4">
        <v>7686261.2923076898</v>
      </c>
      <c r="M531" s="4">
        <v>6046814.9880478103</v>
      </c>
      <c r="N531" s="3" t="s">
        <v>121</v>
      </c>
      <c r="O531" s="3" t="s">
        <v>26</v>
      </c>
      <c r="P531" s="3" t="s">
        <v>2507</v>
      </c>
      <c r="Q531" s="4">
        <v>9823.6064335499996</v>
      </c>
      <c r="R531" s="3" t="s">
        <v>27</v>
      </c>
      <c r="S531" s="3"/>
      <c r="T531" s="3" t="s">
        <v>2508</v>
      </c>
      <c r="U531" s="6"/>
    </row>
    <row r="532" spans="1:21" x14ac:dyDescent="0.2">
      <c r="A532" s="3" t="s">
        <v>2559</v>
      </c>
      <c r="B532" s="3" t="s">
        <v>2560</v>
      </c>
      <c r="C532" s="4">
        <v>1.5298414715999999</v>
      </c>
      <c r="D532" s="5">
        <v>1.5298414821110501E-2</v>
      </c>
      <c r="E532" s="4">
        <v>1.1192870000000001E-2</v>
      </c>
      <c r="F532" s="4">
        <v>136.68</v>
      </c>
      <c r="G532" s="4">
        <v>136.68</v>
      </c>
      <c r="H532" s="3" t="s">
        <v>2561</v>
      </c>
      <c r="I532" s="3" t="s">
        <v>2562</v>
      </c>
      <c r="J532" s="4"/>
      <c r="K532" s="4">
        <v>376979.56521739101</v>
      </c>
      <c r="L532" s="4">
        <v>430659.8</v>
      </c>
      <c r="M532" s="4">
        <v>481120.16733067698</v>
      </c>
      <c r="N532" s="3" t="s">
        <v>103</v>
      </c>
      <c r="O532" s="3" t="s">
        <v>26</v>
      </c>
      <c r="P532" s="3" t="s">
        <v>2562</v>
      </c>
      <c r="Q532" s="4">
        <v>11399.600220959999</v>
      </c>
      <c r="R532" s="3" t="s">
        <v>27</v>
      </c>
      <c r="S532" s="3"/>
      <c r="T532" s="3" t="s">
        <v>2563</v>
      </c>
      <c r="U532" s="6"/>
    </row>
    <row r="533" spans="1:21" x14ac:dyDescent="0.2">
      <c r="A533" s="3" t="s">
        <v>1884</v>
      </c>
      <c r="B533" s="3" t="s">
        <v>1885</v>
      </c>
      <c r="C533" s="4">
        <v>1.5183053784</v>
      </c>
      <c r="D533" s="5">
        <v>1.51830538883178E-2</v>
      </c>
      <c r="E533" s="4">
        <v>1.3578120000000001E-2</v>
      </c>
      <c r="F533" s="4">
        <v>111.82</v>
      </c>
      <c r="G533" s="4">
        <v>111.82</v>
      </c>
      <c r="H533" s="3" t="s">
        <v>1886</v>
      </c>
      <c r="I533" s="3" t="s">
        <v>1887</v>
      </c>
      <c r="J533" s="4"/>
      <c r="K533" s="4">
        <v>4668635.7826087</v>
      </c>
      <c r="L533" s="4">
        <v>5851872.9230769202</v>
      </c>
      <c r="M533" s="4">
        <v>7128676.1075697197</v>
      </c>
      <c r="N533" s="3" t="s">
        <v>1772</v>
      </c>
      <c r="O533" s="3" t="s">
        <v>26</v>
      </c>
      <c r="P533" s="3" t="s">
        <v>1887</v>
      </c>
      <c r="Q533" s="4">
        <v>36200.381929980002</v>
      </c>
      <c r="R533" s="3" t="s">
        <v>27</v>
      </c>
      <c r="S533" s="3"/>
      <c r="T533" s="3" t="s">
        <v>1888</v>
      </c>
      <c r="U533" s="6"/>
    </row>
    <row r="534" spans="1:21" x14ac:dyDescent="0.2">
      <c r="A534" s="3" t="s">
        <v>469</v>
      </c>
      <c r="B534" s="3" t="s">
        <v>470</v>
      </c>
      <c r="C534" s="4">
        <v>1.4578308932999999</v>
      </c>
      <c r="D534" s="5">
        <v>1.45783090331628E-2</v>
      </c>
      <c r="E534" s="4">
        <v>0.18064818999999999</v>
      </c>
      <c r="F534" s="4">
        <v>8.07</v>
      </c>
      <c r="G534" s="4">
        <v>8.07</v>
      </c>
      <c r="H534" s="3" t="s">
        <v>471</v>
      </c>
      <c r="I534" s="3" t="s">
        <v>472</v>
      </c>
      <c r="J534" s="4"/>
      <c r="K534" s="4">
        <v>32966600.1304348</v>
      </c>
      <c r="L534" s="4">
        <v>57503932.676923104</v>
      </c>
      <c r="M534" s="4">
        <v>50848583.187251002</v>
      </c>
      <c r="N534" s="3" t="s">
        <v>64</v>
      </c>
      <c r="O534" s="3" t="s">
        <v>26</v>
      </c>
      <c r="P534" s="3" t="s">
        <v>472</v>
      </c>
      <c r="Q534" s="4">
        <v>13875.22399077</v>
      </c>
      <c r="R534" s="3" t="s">
        <v>27</v>
      </c>
      <c r="S534" s="3"/>
      <c r="T534" s="3" t="s">
        <v>473</v>
      </c>
      <c r="U534" s="6"/>
    </row>
    <row r="535" spans="1:21" x14ac:dyDescent="0.2">
      <c r="A535" s="3" t="s">
        <v>827</v>
      </c>
      <c r="B535" s="3" t="s">
        <v>828</v>
      </c>
      <c r="C535" s="4">
        <v>1.4489972175000001</v>
      </c>
      <c r="D535" s="5">
        <v>1.4489972274555901E-2</v>
      </c>
      <c r="E535" s="4">
        <v>4.8027750000000001E-2</v>
      </c>
      <c r="F535" s="4">
        <v>30.17</v>
      </c>
      <c r="G535" s="4">
        <v>30.17</v>
      </c>
      <c r="H535" s="3" t="s">
        <v>829</v>
      </c>
      <c r="I535" s="3" t="s">
        <v>830</v>
      </c>
      <c r="J535" s="4"/>
      <c r="K535" s="4">
        <v>6763628.5217391299</v>
      </c>
      <c r="L535" s="4">
        <v>5849566.0461538499</v>
      </c>
      <c r="M535" s="4">
        <v>3960535.7529880502</v>
      </c>
      <c r="N535" s="3" t="s">
        <v>64</v>
      </c>
      <c r="O535" s="3" t="s">
        <v>26</v>
      </c>
      <c r="P535" s="3" t="s">
        <v>830</v>
      </c>
      <c r="Q535" s="4">
        <v>15703.29851923</v>
      </c>
      <c r="R535" s="3" t="s">
        <v>27</v>
      </c>
      <c r="S535" s="3"/>
      <c r="T535" s="3" t="s">
        <v>831</v>
      </c>
      <c r="U535" s="6"/>
    </row>
    <row r="536" spans="1:21" x14ac:dyDescent="0.2">
      <c r="A536" s="3" t="s">
        <v>2754</v>
      </c>
      <c r="B536" s="3" t="s">
        <v>2755</v>
      </c>
      <c r="C536" s="4">
        <v>1.3543714389999999</v>
      </c>
      <c r="D536" s="5">
        <v>1.3543714483054499E-2</v>
      </c>
      <c r="E536" s="4">
        <v>0.14689495</v>
      </c>
      <c r="F536" s="4">
        <v>9.2200000000000006</v>
      </c>
      <c r="G536" s="4">
        <v>9.2200000000000006</v>
      </c>
      <c r="H536" s="3" t="s">
        <v>2756</v>
      </c>
      <c r="I536" s="3" t="s">
        <v>2757</v>
      </c>
      <c r="J536" s="4"/>
      <c r="K536" s="4">
        <v>11492926.608695701</v>
      </c>
      <c r="L536" s="4">
        <v>12560304.3230769</v>
      </c>
      <c r="M536" s="4">
        <v>15841659.3027888</v>
      </c>
      <c r="N536" s="3" t="s">
        <v>109</v>
      </c>
      <c r="O536" s="3" t="s">
        <v>46</v>
      </c>
      <c r="P536" s="3" t="s">
        <v>2757</v>
      </c>
      <c r="Q536" s="4">
        <v>11491.85103896</v>
      </c>
      <c r="R536" s="3" t="s">
        <v>27</v>
      </c>
      <c r="S536" s="3"/>
      <c r="T536" s="3" t="s">
        <v>2758</v>
      </c>
      <c r="U536" s="6"/>
    </row>
    <row r="537" spans="1:21" x14ac:dyDescent="0.2">
      <c r="A537" s="3" t="s">
        <v>1114</v>
      </c>
      <c r="B537" s="3" t="s">
        <v>1115</v>
      </c>
      <c r="C537" s="4">
        <v>1.3536596160000001</v>
      </c>
      <c r="D537" s="5">
        <v>1.3536596253005601E-2</v>
      </c>
      <c r="E537" s="4">
        <v>8.4943499999999995E-3</v>
      </c>
      <c r="F537" s="4">
        <v>159.36000000000001</v>
      </c>
      <c r="G537" s="4">
        <v>159.36000000000001</v>
      </c>
      <c r="H537" s="3" t="s">
        <v>1116</v>
      </c>
      <c r="I537" s="3" t="s">
        <v>1117</v>
      </c>
      <c r="J537" s="4"/>
      <c r="K537" s="4">
        <v>744881.69565217395</v>
      </c>
      <c r="L537" s="4">
        <v>765181.06153846195</v>
      </c>
      <c r="M537" s="4">
        <v>664392.25896414299</v>
      </c>
      <c r="N537" s="3" t="s">
        <v>64</v>
      </c>
      <c r="O537" s="3" t="s">
        <v>26</v>
      </c>
      <c r="P537" s="3" t="s">
        <v>1117</v>
      </c>
      <c r="Q537" s="4">
        <v>8749.83880512</v>
      </c>
      <c r="R537" s="3" t="s">
        <v>27</v>
      </c>
      <c r="S537" s="3"/>
      <c r="T537" s="3" t="s">
        <v>1118</v>
      </c>
      <c r="U537" s="6"/>
    </row>
    <row r="538" spans="1:21" x14ac:dyDescent="0.2">
      <c r="A538" s="3" t="s">
        <v>519</v>
      </c>
      <c r="B538" s="3" t="s">
        <v>520</v>
      </c>
      <c r="C538" s="4">
        <v>1.3328185727999999</v>
      </c>
      <c r="D538" s="5">
        <v>1.3328185819573599E-2</v>
      </c>
      <c r="E538" s="4">
        <v>1.8573280000000001E-2</v>
      </c>
      <c r="F538" s="4">
        <v>71.760000000000005</v>
      </c>
      <c r="G538" s="4">
        <v>71.760000000000005</v>
      </c>
      <c r="H538" s="3" t="s">
        <v>521</v>
      </c>
      <c r="I538" s="3" t="s">
        <v>522</v>
      </c>
      <c r="J538" s="4"/>
      <c r="K538" s="4">
        <v>9556574.2608695608</v>
      </c>
      <c r="L538" s="4">
        <v>15481660.384615401</v>
      </c>
      <c r="M538" s="4">
        <v>17647720.3426295</v>
      </c>
      <c r="N538" s="3" t="s">
        <v>162</v>
      </c>
      <c r="O538" s="3" t="s">
        <v>26</v>
      </c>
      <c r="P538" s="3" t="s">
        <v>522</v>
      </c>
      <c r="Q538" s="4">
        <v>11212.290102000001</v>
      </c>
      <c r="R538" s="3" t="s">
        <v>27</v>
      </c>
      <c r="S538" s="3"/>
      <c r="T538" s="3" t="s">
        <v>523</v>
      </c>
      <c r="U538" s="6"/>
    </row>
    <row r="539" spans="1:21" x14ac:dyDescent="0.2">
      <c r="A539" s="3" t="s">
        <v>1718</v>
      </c>
      <c r="B539" s="3" t="s">
        <v>1719</v>
      </c>
      <c r="C539" s="4">
        <v>1.2780959958</v>
      </c>
      <c r="D539" s="5">
        <v>1.27809600458138E-2</v>
      </c>
      <c r="E539" s="4">
        <v>2.6115570000000001E-2</v>
      </c>
      <c r="F539" s="4">
        <v>48.94</v>
      </c>
      <c r="G539" s="4">
        <v>48.94</v>
      </c>
      <c r="H539" s="3" t="s">
        <v>1720</v>
      </c>
      <c r="I539" s="3" t="s">
        <v>1721</v>
      </c>
      <c r="J539" s="4"/>
      <c r="K539" s="4">
        <v>3103684.9130434799</v>
      </c>
      <c r="L539" s="4">
        <v>2858646.8153846199</v>
      </c>
      <c r="M539" s="4">
        <v>1892477.83665339</v>
      </c>
      <c r="N539" s="3" t="s">
        <v>33</v>
      </c>
      <c r="O539" s="3" t="s">
        <v>26</v>
      </c>
      <c r="P539" s="3" t="s">
        <v>1721</v>
      </c>
      <c r="Q539" s="4">
        <v>8458.0583874599997</v>
      </c>
      <c r="R539" s="3" t="s">
        <v>27</v>
      </c>
      <c r="S539" s="3"/>
      <c r="T539" s="3" t="s">
        <v>1722</v>
      </c>
      <c r="U539" s="6"/>
    </row>
    <row r="540" spans="1:21" x14ac:dyDescent="0.2">
      <c r="A540" s="3" t="s">
        <v>2348</v>
      </c>
      <c r="B540" s="3" t="s">
        <v>2349</v>
      </c>
      <c r="C540" s="4">
        <v>1.2217080330000001</v>
      </c>
      <c r="D540" s="5">
        <v>1.22170804139396E-2</v>
      </c>
      <c r="E540" s="4">
        <v>4.26202E-3</v>
      </c>
      <c r="F540" s="4">
        <v>286.64999999999998</v>
      </c>
      <c r="G540" s="4">
        <v>286.64999999999998</v>
      </c>
      <c r="H540" s="3" t="s">
        <v>2350</v>
      </c>
      <c r="I540" s="3" t="s">
        <v>2351</v>
      </c>
      <c r="J540" s="4"/>
      <c r="K540" s="4">
        <v>165950.82608695701</v>
      </c>
      <c r="L540" s="4">
        <v>151067.33846153799</v>
      </c>
      <c r="M540" s="4">
        <v>148906.41035856601</v>
      </c>
      <c r="N540" s="3" t="s">
        <v>360</v>
      </c>
      <c r="O540" s="3" t="s">
        <v>26</v>
      </c>
      <c r="P540" s="3" t="s">
        <v>2351</v>
      </c>
      <c r="Q540" s="4">
        <v>14988.890662199999</v>
      </c>
      <c r="R540" s="3" t="s">
        <v>27</v>
      </c>
      <c r="S540" s="3"/>
      <c r="T540" s="3" t="s">
        <v>2352</v>
      </c>
      <c r="U540" s="6"/>
    </row>
    <row r="541" spans="1:21" x14ac:dyDescent="0.2">
      <c r="A541" s="3" t="s">
        <v>175</v>
      </c>
      <c r="B541" s="3" t="s">
        <v>176</v>
      </c>
      <c r="C541" s="4">
        <v>1.202780688</v>
      </c>
      <c r="D541" s="5">
        <v>1.20278069626392E-2</v>
      </c>
      <c r="E541" s="4">
        <v>5.0750240000000002E-2</v>
      </c>
      <c r="F541" s="4">
        <v>23.7</v>
      </c>
      <c r="G541" s="4">
        <v>23.7</v>
      </c>
      <c r="H541" s="3" t="s">
        <v>177</v>
      </c>
      <c r="I541" s="3" t="s">
        <v>178</v>
      </c>
      <c r="J541" s="4"/>
      <c r="K541" s="4">
        <v>5116750.9565217402</v>
      </c>
      <c r="L541" s="4">
        <v>4949852.1538461503</v>
      </c>
      <c r="M541" s="4">
        <v>3768129.2470119498</v>
      </c>
      <c r="N541" s="3" t="s">
        <v>173</v>
      </c>
      <c r="O541" s="3" t="s">
        <v>26</v>
      </c>
      <c r="P541" s="3" t="s">
        <v>178</v>
      </c>
      <c r="Q541" s="4">
        <v>13037.5344069</v>
      </c>
      <c r="R541" s="3" t="s">
        <v>27</v>
      </c>
      <c r="S541" s="3"/>
      <c r="T541" s="3" t="s">
        <v>179</v>
      </c>
      <c r="U541" s="6"/>
    </row>
    <row r="542" spans="1:21" x14ac:dyDescent="0.2">
      <c r="A542" s="3" t="s">
        <v>1094</v>
      </c>
      <c r="B542" s="3" t="s">
        <v>1095</v>
      </c>
      <c r="C542" s="4">
        <v>1.1387337216</v>
      </c>
      <c r="D542" s="5">
        <v>1.13873372942387E-2</v>
      </c>
      <c r="E542" s="4">
        <v>7.1028799999999998E-3</v>
      </c>
      <c r="F542" s="4">
        <v>160.32</v>
      </c>
      <c r="G542" s="4">
        <v>160.32</v>
      </c>
      <c r="H542" s="3" t="s">
        <v>1096</v>
      </c>
      <c r="I542" s="3" t="s">
        <v>1097</v>
      </c>
      <c r="J542" s="4"/>
      <c r="K542" s="4">
        <v>753742.60869565199</v>
      </c>
      <c r="L542" s="4">
        <v>921975.32307692303</v>
      </c>
      <c r="M542" s="4">
        <v>928818.08366533904</v>
      </c>
      <c r="N542" s="3" t="s">
        <v>693</v>
      </c>
      <c r="O542" s="3" t="s">
        <v>26</v>
      </c>
      <c r="P542" s="3" t="s">
        <v>1097</v>
      </c>
      <c r="Q542" s="4">
        <v>15224.42230848</v>
      </c>
      <c r="R542" s="3" t="s">
        <v>27</v>
      </c>
      <c r="S542" s="3"/>
      <c r="T542" s="3" t="s">
        <v>1098</v>
      </c>
      <c r="U542" s="6"/>
    </row>
    <row r="543" spans="1:21" x14ac:dyDescent="0.2">
      <c r="A543" s="3" t="s">
        <v>2139</v>
      </c>
      <c r="B543" s="3" t="s">
        <v>2140</v>
      </c>
      <c r="C543" s="4">
        <v>1.0286402542499999</v>
      </c>
      <c r="D543" s="5">
        <v>1.0286402613174501E-2</v>
      </c>
      <c r="E543" s="4">
        <v>2.6952449999999999E-2</v>
      </c>
      <c r="F543" s="4">
        <v>38.164999999999999</v>
      </c>
      <c r="G543" s="4">
        <v>38.164999999999999</v>
      </c>
      <c r="H543" s="3" t="s">
        <v>2141</v>
      </c>
      <c r="I543" s="3" t="s">
        <v>2142</v>
      </c>
      <c r="J543" s="4"/>
      <c r="K543" s="4">
        <v>1963148.6521739101</v>
      </c>
      <c r="L543" s="4">
        <v>2359719.0307692299</v>
      </c>
      <c r="M543" s="4">
        <v>1740722.19521912</v>
      </c>
      <c r="N543" s="3" t="s">
        <v>64</v>
      </c>
      <c r="O543" s="3" t="s">
        <v>26</v>
      </c>
      <c r="P543" s="3" t="s">
        <v>2142</v>
      </c>
      <c r="Q543" s="4">
        <v>11585.255500220001</v>
      </c>
      <c r="R543" s="3" t="s">
        <v>27</v>
      </c>
      <c r="S543" s="3"/>
      <c r="T543" s="3" t="s">
        <v>2143</v>
      </c>
      <c r="U543" s="6"/>
    </row>
    <row r="544" spans="1:21" x14ac:dyDescent="0.2">
      <c r="A544" s="7" t="s">
        <v>852</v>
      </c>
      <c r="B544" s="7" t="s">
        <v>853</v>
      </c>
      <c r="C544" s="8">
        <v>0.79644207160000002</v>
      </c>
      <c r="D544" s="9">
        <v>7.9644207707209504E-3</v>
      </c>
      <c r="E544" s="8">
        <v>3.056186E-2</v>
      </c>
      <c r="F544" s="8">
        <v>26.06</v>
      </c>
      <c r="G544" s="8">
        <v>26.06</v>
      </c>
      <c r="H544" s="7" t="s">
        <v>854</v>
      </c>
      <c r="I544" s="7" t="s">
        <v>855</v>
      </c>
      <c r="J544" s="8"/>
      <c r="K544" s="8">
        <v>5356787.6956521701</v>
      </c>
      <c r="L544" s="8">
        <v>4250184.2153846202</v>
      </c>
      <c r="M544" s="8">
        <v>3917525.6772908401</v>
      </c>
      <c r="N544" s="7" t="s">
        <v>231</v>
      </c>
      <c r="O544" s="7" t="s">
        <v>26</v>
      </c>
      <c r="P544" s="7" t="s">
        <v>855</v>
      </c>
      <c r="Q544" s="8">
        <v>7677.1372565600004</v>
      </c>
      <c r="R544" s="7" t="s">
        <v>27</v>
      </c>
      <c r="S544" s="7"/>
      <c r="T544" s="7" t="s">
        <v>856</v>
      </c>
      <c r="U544" s="10"/>
    </row>
  </sheetData>
  <sortState xmlns:xlrd2="http://schemas.microsoft.com/office/spreadsheetml/2017/richdata2" ref="A2:U544">
    <sortCondition descending="1" ref="D2:D544"/>
  </sortState>
  <pageMargins left="0.75" right="0.75" top="1" bottom="1" header="0.5" footer="0.5"/>
  <pageSetup paperSize="9" orientation="landscape"/>
  <headerFooter>
    <oddFooter>&amp;RSource: UBS Delta</oddFooter>
  </headerFooter>
  <ignoredErrors>
    <ignoredError sqref="A1:U1" evalError="1" twoDigitTextYear="1" numberStoredAsText="1" formula="1" formulaRange="1" unlockedFormula="1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2C07-39F9-41C8-85BE-7DF01B55DBE8}">
  <sheetPr codeName="Feuil2"/>
  <dimension ref="A1:H50"/>
  <sheetViews>
    <sheetView workbookViewId="0"/>
  </sheetViews>
  <sheetFormatPr baseColWidth="10" defaultRowHeight="12.7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">
        <v>374</v>
      </c>
      <c r="B2" s="3" t="s">
        <v>375</v>
      </c>
      <c r="C2" s="4">
        <v>760.32471624499999</v>
      </c>
      <c r="D2" s="5">
        <v>7.6032472146894499</v>
      </c>
      <c r="E2" s="4">
        <v>4.0768081299999999</v>
      </c>
      <c r="F2" s="4">
        <v>186.5</v>
      </c>
      <c r="G2" s="4">
        <v>186.5</v>
      </c>
      <c r="H2" s="3" t="s">
        <v>376</v>
      </c>
    </row>
    <row r="3" spans="1:8" x14ac:dyDescent="0.2">
      <c r="A3" s="3" t="s">
        <v>606</v>
      </c>
      <c r="B3" s="3" t="s">
        <v>607</v>
      </c>
      <c r="C3" s="4">
        <v>676.8690026928</v>
      </c>
      <c r="D3" s="5">
        <v>6.7686900734334801</v>
      </c>
      <c r="E3" s="4">
        <v>2.4897704799999998</v>
      </c>
      <c r="F3" s="4">
        <v>271.86</v>
      </c>
      <c r="G3" s="4">
        <v>271.86</v>
      </c>
      <c r="H3" s="3" t="s">
        <v>608</v>
      </c>
    </row>
    <row r="4" spans="1:8" x14ac:dyDescent="0.2">
      <c r="A4" s="3" t="s">
        <v>943</v>
      </c>
      <c r="B4" s="3" t="s">
        <v>944</v>
      </c>
      <c r="C4" s="4">
        <v>572.94866189940001</v>
      </c>
      <c r="D4" s="5">
        <v>5.7294866583594501</v>
      </c>
      <c r="E4" s="4">
        <v>1.1847083700000001</v>
      </c>
      <c r="F4" s="4">
        <v>483.62</v>
      </c>
      <c r="G4" s="4">
        <v>483.62</v>
      </c>
      <c r="H4" s="3" t="s">
        <v>945</v>
      </c>
    </row>
    <row r="5" spans="1:8" x14ac:dyDescent="0.2">
      <c r="A5" s="3" t="s">
        <v>2669</v>
      </c>
      <c r="B5" s="3" t="s">
        <v>2670</v>
      </c>
      <c r="C5" s="4">
        <v>371.69543347080003</v>
      </c>
      <c r="D5" s="5">
        <v>3.7169543602459898</v>
      </c>
      <c r="E5" s="4">
        <v>1.6103259400000001</v>
      </c>
      <c r="F5" s="4">
        <v>230.82</v>
      </c>
      <c r="G5" s="4">
        <v>230.82</v>
      </c>
      <c r="H5" s="3" t="s">
        <v>2671</v>
      </c>
    </row>
    <row r="6" spans="1:8" x14ac:dyDescent="0.2">
      <c r="A6" s="3" t="s">
        <v>1476</v>
      </c>
      <c r="B6" s="3" t="s">
        <v>1477</v>
      </c>
      <c r="C6" s="4">
        <v>305.46214620000001</v>
      </c>
      <c r="D6" s="5">
        <v>3.0546214829873102</v>
      </c>
      <c r="E6" s="4">
        <v>0.97591740000000005</v>
      </c>
      <c r="F6" s="4">
        <v>313</v>
      </c>
      <c r="G6" s="4">
        <v>313</v>
      </c>
      <c r="H6" s="3" t="s">
        <v>1478</v>
      </c>
    </row>
    <row r="7" spans="1:8" x14ac:dyDescent="0.2">
      <c r="A7" s="3" t="s">
        <v>494</v>
      </c>
      <c r="B7" s="3" t="s">
        <v>495</v>
      </c>
      <c r="C7" s="4">
        <v>260.49461884900001</v>
      </c>
      <c r="D7" s="5">
        <v>2.6049462063877402</v>
      </c>
      <c r="E7" s="4">
        <v>0.75265709000000003</v>
      </c>
      <c r="F7" s="4">
        <v>346.1</v>
      </c>
      <c r="G7" s="4">
        <v>346.1</v>
      </c>
      <c r="H7" s="3" t="s">
        <v>496</v>
      </c>
    </row>
    <row r="8" spans="1:8" x14ac:dyDescent="0.2">
      <c r="A8" s="3" t="s">
        <v>1840</v>
      </c>
      <c r="B8" s="3" t="s">
        <v>1841</v>
      </c>
      <c r="C8" s="4">
        <v>257.28192445799999</v>
      </c>
      <c r="D8" s="5">
        <v>2.5728192622570099</v>
      </c>
      <c r="E8" s="4">
        <v>0.81989140999999999</v>
      </c>
      <c r="F8" s="4">
        <v>313.8</v>
      </c>
      <c r="G8" s="4">
        <v>313.8</v>
      </c>
      <c r="H8" s="3" t="s">
        <v>1842</v>
      </c>
    </row>
    <row r="9" spans="1:8" x14ac:dyDescent="0.2">
      <c r="A9" s="3" t="s">
        <v>2744</v>
      </c>
      <c r="B9" s="3" t="s">
        <v>2745</v>
      </c>
      <c r="C9" s="4">
        <v>240.29211383879999</v>
      </c>
      <c r="D9" s="5">
        <v>2.4029211548976899</v>
      </c>
      <c r="E9" s="4">
        <v>0.36402931999999999</v>
      </c>
      <c r="F9" s="4">
        <v>660.09</v>
      </c>
      <c r="G9" s="4">
        <v>660.09</v>
      </c>
      <c r="H9" s="3" t="s">
        <v>2746</v>
      </c>
    </row>
    <row r="10" spans="1:8" x14ac:dyDescent="0.2">
      <c r="A10" s="3" t="s">
        <v>1790</v>
      </c>
      <c r="B10" s="3" t="s">
        <v>1791</v>
      </c>
      <c r="C10" s="4">
        <v>213.248746778</v>
      </c>
      <c r="D10" s="5">
        <v>2.13248748243163</v>
      </c>
      <c r="E10" s="4">
        <v>0.47418115</v>
      </c>
      <c r="F10" s="4">
        <v>449.72</v>
      </c>
      <c r="G10" s="4">
        <v>449.72</v>
      </c>
      <c r="H10" s="3" t="s">
        <v>1792</v>
      </c>
    </row>
    <row r="11" spans="1:8" x14ac:dyDescent="0.2">
      <c r="A11" s="3" t="s">
        <v>1572</v>
      </c>
      <c r="B11" s="3" t="s">
        <v>1573</v>
      </c>
      <c r="C11" s="4">
        <v>148.64842505359999</v>
      </c>
      <c r="D11" s="5">
        <v>1.48648426074915</v>
      </c>
      <c r="E11" s="4">
        <v>0.46132588000000002</v>
      </c>
      <c r="F11" s="4">
        <v>322.22000000000003</v>
      </c>
      <c r="G11" s="4">
        <v>322.22000000000003</v>
      </c>
      <c r="H11" s="3" t="s">
        <v>1574</v>
      </c>
    </row>
    <row r="12" spans="1:8" x14ac:dyDescent="0.2">
      <c r="A12" s="3" t="s">
        <v>2214</v>
      </c>
      <c r="B12" s="3" t="s">
        <v>2215</v>
      </c>
      <c r="C12" s="4">
        <v>145.04837745200001</v>
      </c>
      <c r="D12" s="5">
        <v>1.4504837844858001</v>
      </c>
      <c r="E12" s="4">
        <v>0.1349689</v>
      </c>
      <c r="F12" s="4">
        <v>1074.68</v>
      </c>
      <c r="G12" s="4">
        <v>1074.68</v>
      </c>
      <c r="H12" s="3" t="s">
        <v>2216</v>
      </c>
    </row>
    <row r="13" spans="1:8" x14ac:dyDescent="0.2">
      <c r="A13" s="3" t="s">
        <v>2174</v>
      </c>
      <c r="B13" s="3" t="s">
        <v>2175</v>
      </c>
      <c r="C13" s="4">
        <v>116.252107866</v>
      </c>
      <c r="D13" s="5">
        <v>1.1625210866473099</v>
      </c>
      <c r="E13" s="4">
        <v>0.23127844</v>
      </c>
      <c r="F13" s="4">
        <v>502.65</v>
      </c>
      <c r="G13" s="4">
        <v>502.65</v>
      </c>
      <c r="H13" s="3" t="s">
        <v>2176</v>
      </c>
    </row>
    <row r="14" spans="1:8" x14ac:dyDescent="0.2">
      <c r="A14" s="3" t="s">
        <v>720</v>
      </c>
      <c r="B14" s="3" t="s">
        <v>721</v>
      </c>
      <c r="C14" s="4">
        <v>99.948060816700007</v>
      </c>
      <c r="D14" s="5">
        <v>0.99948061503410701</v>
      </c>
      <c r="E14" s="4">
        <v>0.28498776999999997</v>
      </c>
      <c r="F14" s="4">
        <v>350.71</v>
      </c>
      <c r="G14" s="4">
        <v>350.71</v>
      </c>
      <c r="H14" s="3" t="s">
        <v>722</v>
      </c>
    </row>
    <row r="15" spans="1:8" x14ac:dyDescent="0.2">
      <c r="A15" s="3" t="s">
        <v>1904</v>
      </c>
      <c r="B15" s="3" t="s">
        <v>1905</v>
      </c>
      <c r="C15" s="4">
        <v>86.072517113000004</v>
      </c>
      <c r="D15" s="5">
        <v>0.86072517704376394</v>
      </c>
      <c r="E15" s="4">
        <v>0.71524445000000003</v>
      </c>
      <c r="F15" s="4">
        <v>120.34</v>
      </c>
      <c r="G15" s="4">
        <v>120.34</v>
      </c>
      <c r="H15" s="3" t="s">
        <v>1906</v>
      </c>
    </row>
    <row r="16" spans="1:8" x14ac:dyDescent="0.2">
      <c r="A16" s="3" t="s">
        <v>2204</v>
      </c>
      <c r="B16" s="3" t="s">
        <v>2205</v>
      </c>
      <c r="C16" s="4">
        <v>83.617470773500003</v>
      </c>
      <c r="D16" s="5">
        <v>0.83617471348008598</v>
      </c>
      <c r="E16" s="4">
        <v>0.40404673000000002</v>
      </c>
      <c r="F16" s="4">
        <v>206.95</v>
      </c>
      <c r="G16" s="4">
        <v>206.95</v>
      </c>
      <c r="H16" s="3" t="s">
        <v>2206</v>
      </c>
    </row>
    <row r="17" spans="1:8" x14ac:dyDescent="0.2">
      <c r="A17" s="3" t="s">
        <v>1954</v>
      </c>
      <c r="B17" s="3" t="s">
        <v>1955</v>
      </c>
      <c r="C17" s="4">
        <v>81.962371727600001</v>
      </c>
      <c r="D17" s="5">
        <v>0.81962372290736896</v>
      </c>
      <c r="E17" s="4">
        <v>0.73568235999999998</v>
      </c>
      <c r="F17" s="4">
        <v>111.41</v>
      </c>
      <c r="G17" s="4">
        <v>111.41</v>
      </c>
      <c r="H17" s="3" t="s">
        <v>1956</v>
      </c>
    </row>
    <row r="18" spans="1:8" x14ac:dyDescent="0.2">
      <c r="A18" s="3" t="s">
        <v>2144</v>
      </c>
      <c r="B18" s="3" t="s">
        <v>2145</v>
      </c>
      <c r="C18" s="4">
        <v>81.640863744000001</v>
      </c>
      <c r="D18" s="5">
        <v>0.81640864304927896</v>
      </c>
      <c r="E18" s="4">
        <v>0.14300879999999999</v>
      </c>
      <c r="F18" s="4">
        <v>570.88</v>
      </c>
      <c r="G18" s="4">
        <v>570.88</v>
      </c>
      <c r="H18" s="3" t="s">
        <v>2146</v>
      </c>
    </row>
    <row r="19" spans="1:8" x14ac:dyDescent="0.2">
      <c r="A19" s="3" t="s">
        <v>71</v>
      </c>
      <c r="B19" s="3" t="s">
        <v>72</v>
      </c>
      <c r="C19" s="4">
        <v>67.862859659999998</v>
      </c>
      <c r="D19" s="5">
        <v>0.67862860126263702</v>
      </c>
      <c r="E19" s="4">
        <v>0.38178824</v>
      </c>
      <c r="F19" s="4">
        <v>177.75</v>
      </c>
      <c r="G19" s="4">
        <v>177.75</v>
      </c>
      <c r="H19" s="3" t="s">
        <v>73</v>
      </c>
    </row>
    <row r="20" spans="1:8" x14ac:dyDescent="0.2">
      <c r="A20" s="3" t="s">
        <v>2084</v>
      </c>
      <c r="B20" s="3" t="s">
        <v>2085</v>
      </c>
      <c r="C20" s="4">
        <v>67.718785442300003</v>
      </c>
      <c r="D20" s="5">
        <v>0.67718785907573797</v>
      </c>
      <c r="E20" s="4">
        <v>0.29637527000000002</v>
      </c>
      <c r="F20" s="4">
        <v>228.49</v>
      </c>
      <c r="G20" s="4">
        <v>228.49</v>
      </c>
      <c r="H20" s="3" t="s">
        <v>2086</v>
      </c>
    </row>
    <row r="21" spans="1:8" x14ac:dyDescent="0.2">
      <c r="A21" s="3" t="s">
        <v>2044</v>
      </c>
      <c r="B21" s="3" t="s">
        <v>2045</v>
      </c>
      <c r="C21" s="4">
        <v>66.8413567968</v>
      </c>
      <c r="D21" s="5">
        <v>0.66841357256045297</v>
      </c>
      <c r="E21" s="4">
        <v>0.71289842999999997</v>
      </c>
      <c r="F21" s="4">
        <v>93.76</v>
      </c>
      <c r="G21" s="4">
        <v>93.76</v>
      </c>
      <c r="H21" s="3" t="s">
        <v>2046</v>
      </c>
    </row>
    <row r="22" spans="1:8" x14ac:dyDescent="0.2">
      <c r="A22" s="3" t="s">
        <v>883</v>
      </c>
      <c r="B22" s="3" t="s">
        <v>884</v>
      </c>
      <c r="C22" s="4">
        <v>64.929124700000003</v>
      </c>
      <c r="D22" s="5">
        <v>0.64929125146107003</v>
      </c>
      <c r="E22" s="4">
        <v>1.18052954</v>
      </c>
      <c r="F22" s="4">
        <v>55</v>
      </c>
      <c r="G22" s="4">
        <v>55</v>
      </c>
      <c r="H22" s="3" t="s">
        <v>885</v>
      </c>
    </row>
    <row r="23" spans="1:8" x14ac:dyDescent="0.2">
      <c r="A23" s="3" t="s">
        <v>2599</v>
      </c>
      <c r="B23" s="3" t="s">
        <v>2600</v>
      </c>
      <c r="C23" s="4">
        <v>64.116807160799993</v>
      </c>
      <c r="D23" s="5">
        <v>0.64116807601325798</v>
      </c>
      <c r="E23" s="4">
        <v>7.4352119999999994E-2</v>
      </c>
      <c r="F23" s="4">
        <v>862.34</v>
      </c>
      <c r="G23" s="4">
        <v>862.34</v>
      </c>
      <c r="H23" s="3" t="s">
        <v>2601</v>
      </c>
    </row>
    <row r="24" spans="1:8" x14ac:dyDescent="0.2">
      <c r="A24" s="3" t="s">
        <v>1537</v>
      </c>
      <c r="B24" s="3" t="s">
        <v>1538</v>
      </c>
      <c r="C24" s="4">
        <v>58.308120346400003</v>
      </c>
      <c r="D24" s="5">
        <v>0.58308120747016201</v>
      </c>
      <c r="E24" s="4">
        <v>0.27226429000000002</v>
      </c>
      <c r="F24" s="4">
        <v>214.16</v>
      </c>
      <c r="G24" s="4">
        <v>214.16</v>
      </c>
      <c r="H24" s="3" t="s">
        <v>1539</v>
      </c>
    </row>
    <row r="25" spans="1:8" x14ac:dyDescent="0.2">
      <c r="A25" s="3" t="s">
        <v>2194</v>
      </c>
      <c r="B25" s="3" t="s">
        <v>2195</v>
      </c>
      <c r="C25" s="4">
        <v>57.463289189999998</v>
      </c>
      <c r="D25" s="5">
        <v>0.57463289584811605</v>
      </c>
      <c r="E25" s="4">
        <v>0.1669959</v>
      </c>
      <c r="F25" s="4">
        <v>344.1</v>
      </c>
      <c r="G25" s="4">
        <v>344.1</v>
      </c>
      <c r="H25" s="3" t="s">
        <v>2196</v>
      </c>
    </row>
    <row r="26" spans="1:8" x14ac:dyDescent="0.2">
      <c r="A26" s="3" t="s">
        <v>2244</v>
      </c>
      <c r="B26" s="3" t="s">
        <v>2245</v>
      </c>
      <c r="C26" s="4">
        <v>56.272525931399997</v>
      </c>
      <c r="D26" s="5">
        <v>0.56272526318030303</v>
      </c>
      <c r="E26" s="4">
        <v>0.39266294000000002</v>
      </c>
      <c r="F26" s="4">
        <v>143.31</v>
      </c>
      <c r="G26" s="4">
        <v>143.31</v>
      </c>
      <c r="H26" s="3" t="s">
        <v>2246</v>
      </c>
    </row>
    <row r="27" spans="1:8" x14ac:dyDescent="0.2">
      <c r="A27" s="3" t="s">
        <v>1974</v>
      </c>
      <c r="B27" s="3" t="s">
        <v>1975</v>
      </c>
      <c r="C27" s="4">
        <v>55.932597634799997</v>
      </c>
      <c r="D27" s="5">
        <v>0.55932598019094804</v>
      </c>
      <c r="E27" s="4">
        <v>0.28696628000000002</v>
      </c>
      <c r="F27" s="4">
        <v>194.91</v>
      </c>
      <c r="G27" s="4">
        <v>194.91</v>
      </c>
      <c r="H27" s="3" t="s">
        <v>1976</v>
      </c>
    </row>
    <row r="28" spans="1:8" x14ac:dyDescent="0.2">
      <c r="A28" s="3" t="s">
        <v>862</v>
      </c>
      <c r="B28" s="3" t="s">
        <v>863</v>
      </c>
      <c r="C28" s="4">
        <v>54.801552613699997</v>
      </c>
      <c r="D28" s="5">
        <v>0.54801552990223701</v>
      </c>
      <c r="E28" s="4">
        <v>0.17790979000000001</v>
      </c>
      <c r="F28" s="4">
        <v>308.02999999999997</v>
      </c>
      <c r="G28" s="4">
        <v>308.02999999999997</v>
      </c>
      <c r="H28" s="3" t="s">
        <v>864</v>
      </c>
    </row>
    <row r="29" spans="1:8" x14ac:dyDescent="0.2">
      <c r="A29" s="3" t="s">
        <v>212</v>
      </c>
      <c r="B29" s="3" t="s">
        <v>213</v>
      </c>
      <c r="C29" s="4">
        <v>53.747266705900003</v>
      </c>
      <c r="D29" s="5">
        <v>0.53747267075180105</v>
      </c>
      <c r="E29" s="4">
        <v>0.18831598999999999</v>
      </c>
      <c r="F29" s="4">
        <v>285.41000000000003</v>
      </c>
      <c r="G29" s="4">
        <v>285.41000000000003</v>
      </c>
      <c r="H29" s="3" t="s">
        <v>214</v>
      </c>
    </row>
    <row r="30" spans="1:8" x14ac:dyDescent="0.2">
      <c r="A30" s="3" t="s">
        <v>1969</v>
      </c>
      <c r="B30" s="3" t="s">
        <v>1970</v>
      </c>
      <c r="C30" s="4">
        <v>51.088405851700003</v>
      </c>
      <c r="D30" s="5">
        <v>0.510884062027119</v>
      </c>
      <c r="E30" s="4">
        <v>0.66322738999999997</v>
      </c>
      <c r="F30" s="4">
        <v>77.03</v>
      </c>
      <c r="G30" s="4">
        <v>77.03</v>
      </c>
      <c r="H30" s="3" t="s">
        <v>1971</v>
      </c>
    </row>
    <row r="31" spans="1:8" x14ac:dyDescent="0.2">
      <c r="A31" s="3" t="s">
        <v>244</v>
      </c>
      <c r="B31" s="3" t="s">
        <v>245</v>
      </c>
      <c r="C31" s="4">
        <v>50.158484723599997</v>
      </c>
      <c r="D31" s="5">
        <v>0.50158485068222702</v>
      </c>
      <c r="E31" s="4">
        <v>0.15194476000000001</v>
      </c>
      <c r="F31" s="4">
        <v>330.11</v>
      </c>
      <c r="G31" s="4">
        <v>330.11</v>
      </c>
      <c r="H31" s="3" t="s">
        <v>246</v>
      </c>
    </row>
    <row r="32" spans="1:8" x14ac:dyDescent="0.2">
      <c r="A32" s="3" t="s">
        <v>1295</v>
      </c>
      <c r="B32" s="3" t="s">
        <v>1296</v>
      </c>
      <c r="C32" s="4">
        <v>50.089496539999999</v>
      </c>
      <c r="D32" s="5">
        <v>0.50089496884148699</v>
      </c>
      <c r="E32" s="4">
        <v>0.53744095000000003</v>
      </c>
      <c r="F32" s="4">
        <v>93.2</v>
      </c>
      <c r="G32" s="4">
        <v>93.2</v>
      </c>
      <c r="H32" s="3" t="s">
        <v>1297</v>
      </c>
    </row>
    <row r="33" spans="1:8" x14ac:dyDescent="0.2">
      <c r="A33" s="3" t="s">
        <v>2179</v>
      </c>
      <c r="B33" s="3" t="s">
        <v>2180</v>
      </c>
      <c r="C33" s="4">
        <v>49.292922291499998</v>
      </c>
      <c r="D33" s="5">
        <v>0.49292922630175701</v>
      </c>
      <c r="E33" s="4">
        <v>0.32342314999999999</v>
      </c>
      <c r="F33" s="4">
        <v>152.41</v>
      </c>
      <c r="G33" s="4">
        <v>152.41</v>
      </c>
      <c r="H33" s="3" t="s">
        <v>2181</v>
      </c>
    </row>
    <row r="34" spans="1:8" x14ac:dyDescent="0.2">
      <c r="A34" s="3" t="s">
        <v>1582</v>
      </c>
      <c r="B34" s="3" t="s">
        <v>1583</v>
      </c>
      <c r="C34" s="4">
        <v>47.952978998600003</v>
      </c>
      <c r="D34" s="5">
        <v>0.47952979328069401</v>
      </c>
      <c r="E34" s="4">
        <v>0.68592445999999996</v>
      </c>
      <c r="F34" s="4">
        <v>69.91</v>
      </c>
      <c r="G34" s="4">
        <v>69.91</v>
      </c>
      <c r="H34" s="3" t="s">
        <v>1584</v>
      </c>
    </row>
    <row r="35" spans="1:8" x14ac:dyDescent="0.2">
      <c r="A35" s="3" t="s">
        <v>1617</v>
      </c>
      <c r="B35" s="3" t="s">
        <v>1618</v>
      </c>
      <c r="C35" s="4">
        <v>46.291956502700003</v>
      </c>
      <c r="D35" s="5">
        <v>0.46291956820757002</v>
      </c>
      <c r="E35" s="4">
        <v>0.15628086999999999</v>
      </c>
      <c r="F35" s="4">
        <v>296.20999999999998</v>
      </c>
      <c r="G35" s="4">
        <v>296.20999999999998</v>
      </c>
      <c r="H35" s="3" t="s">
        <v>1619</v>
      </c>
    </row>
    <row r="36" spans="1:8" x14ac:dyDescent="0.2">
      <c r="A36" s="3" t="s">
        <v>128</v>
      </c>
      <c r="B36" s="3" t="s">
        <v>129</v>
      </c>
      <c r="C36" s="4">
        <v>45.025662885499997</v>
      </c>
      <c r="D36" s="5">
        <v>0.45025663194856702</v>
      </c>
      <c r="E36" s="4">
        <v>7.8596650000000004E-2</v>
      </c>
      <c r="F36" s="4">
        <v>572.87</v>
      </c>
      <c r="G36" s="4">
        <v>572.87</v>
      </c>
      <c r="H36" s="3" t="s">
        <v>130</v>
      </c>
    </row>
    <row r="37" spans="1:8" x14ac:dyDescent="0.2">
      <c r="A37" s="3" t="s">
        <v>2029</v>
      </c>
      <c r="B37" s="3" t="s">
        <v>2030</v>
      </c>
      <c r="C37" s="4">
        <v>44.642194920000001</v>
      </c>
      <c r="D37" s="5">
        <v>0.44642195226722098</v>
      </c>
      <c r="E37" s="4">
        <v>5.0787480000000003E-2</v>
      </c>
      <c r="F37" s="4">
        <v>879</v>
      </c>
      <c r="G37" s="4">
        <v>879</v>
      </c>
      <c r="H37" s="3" t="s">
        <v>2031</v>
      </c>
    </row>
    <row r="38" spans="1:8" x14ac:dyDescent="0.2">
      <c r="A38" s="3" t="s">
        <v>207</v>
      </c>
      <c r="B38" s="3" t="s">
        <v>208</v>
      </c>
      <c r="C38" s="4">
        <v>44.109496675400003</v>
      </c>
      <c r="D38" s="5">
        <v>0.44109496978462098</v>
      </c>
      <c r="E38" s="4">
        <v>0.41905279000000001</v>
      </c>
      <c r="F38" s="4">
        <v>105.26</v>
      </c>
      <c r="G38" s="4">
        <v>105.26</v>
      </c>
      <c r="H38" s="3" t="s">
        <v>209</v>
      </c>
    </row>
    <row r="39" spans="1:8" x14ac:dyDescent="0.2">
      <c r="A39" s="3" t="s">
        <v>399</v>
      </c>
      <c r="B39" s="3" t="s">
        <v>400</v>
      </c>
      <c r="C39" s="4">
        <v>42.310611926299998</v>
      </c>
      <c r="D39" s="5">
        <v>0.42310612217002502</v>
      </c>
      <c r="E39" s="4">
        <v>0.15971693000000001</v>
      </c>
      <c r="F39" s="4">
        <v>264.91000000000003</v>
      </c>
      <c r="G39" s="4">
        <v>264.91000000000003</v>
      </c>
      <c r="H39" s="3" t="s">
        <v>401</v>
      </c>
    </row>
    <row r="40" spans="1:8" x14ac:dyDescent="0.2">
      <c r="A40" s="3" t="s">
        <v>2729</v>
      </c>
      <c r="B40" s="3" t="s">
        <v>2730</v>
      </c>
      <c r="C40" s="4">
        <v>41.888269123999997</v>
      </c>
      <c r="D40" s="5">
        <v>0.41888269411800699</v>
      </c>
      <c r="E40" s="4">
        <v>0.26114881000000001</v>
      </c>
      <c r="F40" s="4">
        <v>160.4</v>
      </c>
      <c r="G40" s="4">
        <v>160.4</v>
      </c>
      <c r="H40" s="3" t="s">
        <v>2731</v>
      </c>
    </row>
    <row r="41" spans="1:8" x14ac:dyDescent="0.2">
      <c r="A41" s="3" t="s">
        <v>2584</v>
      </c>
      <c r="B41" s="3" t="s">
        <v>2585</v>
      </c>
      <c r="C41" s="4">
        <v>41.1855878</v>
      </c>
      <c r="D41" s="5">
        <v>0.41185588082972802</v>
      </c>
      <c r="E41" s="4">
        <v>0.22456699999999999</v>
      </c>
      <c r="F41" s="4">
        <v>183.4</v>
      </c>
      <c r="G41" s="4">
        <v>183.4</v>
      </c>
      <c r="H41" s="3" t="s">
        <v>2586</v>
      </c>
    </row>
    <row r="42" spans="1:8" x14ac:dyDescent="0.2">
      <c r="A42" s="3" t="s">
        <v>2579</v>
      </c>
      <c r="B42" s="3" t="s">
        <v>2580</v>
      </c>
      <c r="C42" s="4">
        <v>36.709281633000003</v>
      </c>
      <c r="D42" s="5">
        <v>0.36709281885217598</v>
      </c>
      <c r="E42" s="4">
        <v>6.3351939999999995E-2</v>
      </c>
      <c r="F42" s="4">
        <v>579.45000000000005</v>
      </c>
      <c r="G42" s="4">
        <v>579.45000000000005</v>
      </c>
      <c r="H42" s="3" t="s">
        <v>2581</v>
      </c>
    </row>
    <row r="43" spans="1:8" x14ac:dyDescent="0.2">
      <c r="A43" s="3" t="s">
        <v>1622</v>
      </c>
      <c r="B43" s="3" t="s">
        <v>1623</v>
      </c>
      <c r="C43" s="4">
        <v>36.590430087900003</v>
      </c>
      <c r="D43" s="5">
        <v>0.36590430339301</v>
      </c>
      <c r="E43" s="4">
        <v>0.11972133</v>
      </c>
      <c r="F43" s="4">
        <v>305.63</v>
      </c>
      <c r="G43" s="4">
        <v>305.63</v>
      </c>
      <c r="H43" s="3" t="s">
        <v>1624</v>
      </c>
    </row>
    <row r="44" spans="1:8" x14ac:dyDescent="0.2">
      <c r="A44" s="3" t="s">
        <v>535</v>
      </c>
      <c r="B44" s="3" t="s">
        <v>536</v>
      </c>
      <c r="C44" s="4">
        <v>36.584254014000003</v>
      </c>
      <c r="D44" s="5">
        <v>0.36584254265358601</v>
      </c>
      <c r="E44" s="4">
        <v>0.2919966</v>
      </c>
      <c r="F44" s="4">
        <v>125.29</v>
      </c>
      <c r="G44" s="4">
        <v>125.29</v>
      </c>
      <c r="H44" s="3" t="s">
        <v>537</v>
      </c>
    </row>
    <row r="45" spans="1:8" x14ac:dyDescent="0.2">
      <c r="A45" s="3" t="s">
        <v>284</v>
      </c>
      <c r="B45" s="3" t="s">
        <v>285</v>
      </c>
      <c r="C45" s="4">
        <v>36.2153954232</v>
      </c>
      <c r="D45" s="5">
        <v>0.36215395672024198</v>
      </c>
      <c r="E45" s="4">
        <v>0.21156324000000001</v>
      </c>
      <c r="F45" s="4">
        <v>171.18</v>
      </c>
      <c r="G45" s="4">
        <v>171.18</v>
      </c>
      <c r="H45" s="3" t="s">
        <v>286</v>
      </c>
    </row>
    <row r="46" spans="1:8" x14ac:dyDescent="0.2">
      <c r="A46" s="3" t="s">
        <v>903</v>
      </c>
      <c r="B46" s="3" t="s">
        <v>904</v>
      </c>
      <c r="C46" s="4">
        <v>36.039382101800001</v>
      </c>
      <c r="D46" s="5">
        <v>0.360393823494149</v>
      </c>
      <c r="E46" s="4">
        <v>0.30884721999999998</v>
      </c>
      <c r="F46" s="4">
        <v>116.69</v>
      </c>
      <c r="G46" s="4">
        <v>116.69</v>
      </c>
      <c r="H46" s="3" t="s">
        <v>905</v>
      </c>
    </row>
    <row r="47" spans="1:8" x14ac:dyDescent="0.2">
      <c r="A47" s="3" t="s">
        <v>654</v>
      </c>
      <c r="B47" s="3" t="s">
        <v>655</v>
      </c>
      <c r="C47" s="4">
        <v>35.659172884</v>
      </c>
      <c r="D47" s="5">
        <v>0.35659173129002603</v>
      </c>
      <c r="E47" s="4">
        <v>0.20086280000000001</v>
      </c>
      <c r="F47" s="4">
        <v>177.53</v>
      </c>
      <c r="G47" s="4">
        <v>177.53</v>
      </c>
      <c r="H47" s="3" t="s">
        <v>656</v>
      </c>
    </row>
    <row r="48" spans="1:8" x14ac:dyDescent="0.2">
      <c r="A48" s="3" t="s">
        <v>1547</v>
      </c>
      <c r="B48" s="3" t="s">
        <v>1548</v>
      </c>
      <c r="C48" s="4">
        <v>34.552760276999997</v>
      </c>
      <c r="D48" s="5">
        <v>0.34552760514400799</v>
      </c>
      <c r="E48" s="4">
        <v>9.3398460000000003E-2</v>
      </c>
      <c r="F48" s="4">
        <v>369.95</v>
      </c>
      <c r="G48" s="4">
        <v>369.95</v>
      </c>
      <c r="H48" s="3" t="s">
        <v>1549</v>
      </c>
    </row>
    <row r="49" spans="1:8" x14ac:dyDescent="0.2">
      <c r="A49" s="3" t="s">
        <v>274</v>
      </c>
      <c r="B49" s="3" t="s">
        <v>275</v>
      </c>
      <c r="C49" s="4">
        <v>34.347384243900002</v>
      </c>
      <c r="D49" s="5">
        <v>0.34347384479889698</v>
      </c>
      <c r="E49" s="4">
        <v>0.13365261000000001</v>
      </c>
      <c r="F49" s="4">
        <v>256.99</v>
      </c>
      <c r="G49" s="4">
        <v>256.99</v>
      </c>
      <c r="H49" s="3" t="s">
        <v>276</v>
      </c>
    </row>
    <row r="50" spans="1:8" x14ac:dyDescent="0.2">
      <c r="A50" s="3" t="s">
        <v>152</v>
      </c>
      <c r="B50" s="3" t="s">
        <v>153</v>
      </c>
      <c r="C50" s="4">
        <v>34.317486095500001</v>
      </c>
      <c r="D50" s="5">
        <v>0.34317486331284303</v>
      </c>
      <c r="E50" s="4">
        <v>0.30163915000000002</v>
      </c>
      <c r="F50" s="4">
        <v>113.77</v>
      </c>
      <c r="G50" s="4">
        <v>113.77</v>
      </c>
      <c r="H50" s="3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1D2D-E2A7-4BFF-9901-4242DB01746F}">
  <sheetPr codeName="Feuil3">
    <tabColor rgb="FFFFFF00"/>
  </sheetPr>
  <dimension ref="A1:G52"/>
  <sheetViews>
    <sheetView workbookViewId="0">
      <selection activeCell="J15" sqref="J15"/>
    </sheetView>
  </sheetViews>
  <sheetFormatPr baseColWidth="10" defaultRowHeight="12.75" x14ac:dyDescent="0.2"/>
  <sheetData>
    <row r="1" spans="1:7" x14ac:dyDescent="0.2">
      <c r="C1" s="18" t="str">
        <f>_xll.RDP.Data($B$3:$B$52,"TR.PriceClose;TR.AvgDailyVolume30D;TR.Volatility250D;TR.Volatility260D","CH=Fd RH=IN",C2)</f>
        <v>Updated at 11:58:00</v>
      </c>
    </row>
    <row r="2" spans="1:7" x14ac:dyDescent="0.2">
      <c r="C2" s="13"/>
      <c r="D2" s="13" t="s">
        <v>2785</v>
      </c>
      <c r="E2" s="13" t="s">
        <v>2786</v>
      </c>
      <c r="F2" s="13" t="s">
        <v>2787</v>
      </c>
      <c r="G2" s="15" t="s">
        <v>2788</v>
      </c>
    </row>
    <row r="3" spans="1:7" x14ac:dyDescent="0.2">
      <c r="A3" s="1" t="s">
        <v>7</v>
      </c>
      <c r="B3" s="14" t="s">
        <v>0</v>
      </c>
      <c r="C3" s="13" t="s">
        <v>0</v>
      </c>
      <c r="D3" s="13" t="s">
        <v>2789</v>
      </c>
      <c r="E3" s="13" t="s">
        <v>2790</v>
      </c>
      <c r="F3" s="13" t="s">
        <v>2791</v>
      </c>
      <c r="G3" s="15" t="s">
        <v>2792</v>
      </c>
    </row>
    <row r="4" spans="1:7" x14ac:dyDescent="0.2">
      <c r="A4" s="3" t="s">
        <v>376</v>
      </c>
      <c r="B4" s="3" t="s">
        <v>374</v>
      </c>
      <c r="C4" s="13" t="s">
        <v>374</v>
      </c>
      <c r="D4" s="17">
        <v>184.94</v>
      </c>
      <c r="E4" s="23">
        <v>41329178</v>
      </c>
      <c r="F4" s="17">
        <v>48.6508807985456</v>
      </c>
      <c r="G4" s="16">
        <v>48.752165983935001</v>
      </c>
    </row>
    <row r="5" spans="1:7" x14ac:dyDescent="0.2">
      <c r="A5" s="3" t="s">
        <v>608</v>
      </c>
      <c r="B5" s="3" t="s">
        <v>606</v>
      </c>
      <c r="C5" s="13" t="s">
        <v>606</v>
      </c>
      <c r="D5" s="17">
        <v>260.25</v>
      </c>
      <c r="E5" s="23">
        <v>16761257</v>
      </c>
      <c r="F5" s="17">
        <v>31.8469320833944</v>
      </c>
      <c r="G5" s="16">
        <v>31.541673795961799</v>
      </c>
    </row>
    <row r="6" spans="1:7" x14ac:dyDescent="0.2">
      <c r="A6" s="3" t="s">
        <v>945</v>
      </c>
      <c r="B6" s="3" t="s">
        <v>943</v>
      </c>
      <c r="C6" s="13" t="s">
        <v>943</v>
      </c>
      <c r="D6" s="17">
        <v>477.18</v>
      </c>
      <c r="E6" s="23">
        <v>8357423</v>
      </c>
      <c r="F6" s="17">
        <v>23.949318659571301</v>
      </c>
      <c r="G6" s="16">
        <v>23.741677021770901</v>
      </c>
    </row>
    <row r="7" spans="1:7" x14ac:dyDescent="0.2">
      <c r="A7" s="3" t="s">
        <v>2671</v>
      </c>
      <c r="B7" s="3" t="s">
        <v>2669</v>
      </c>
      <c r="C7" s="13" t="s">
        <v>2669</v>
      </c>
      <c r="D7" s="17">
        <v>246.47</v>
      </c>
      <c r="E7" s="23">
        <v>12726401</v>
      </c>
      <c r="F7" s="17">
        <v>34.245597614481603</v>
      </c>
      <c r="G7" s="16">
        <v>33.839868140238899</v>
      </c>
    </row>
    <row r="8" spans="1:7" x14ac:dyDescent="0.2">
      <c r="A8" s="3" t="s">
        <v>1478</v>
      </c>
      <c r="B8" s="3" t="s">
        <v>1476</v>
      </c>
      <c r="C8" s="13" t="s">
        <v>1476</v>
      </c>
      <c r="D8" s="17">
        <v>331.86</v>
      </c>
      <c r="E8" s="23">
        <v>10872631</v>
      </c>
      <c r="F8" s="17">
        <v>31.992739996841902</v>
      </c>
      <c r="G8" s="16">
        <v>31.6160670899209</v>
      </c>
    </row>
    <row r="9" spans="1:7" x14ac:dyDescent="0.2">
      <c r="A9" s="3" t="s">
        <v>496</v>
      </c>
      <c r="B9" s="3" t="s">
        <v>494</v>
      </c>
      <c r="C9" s="13" t="s">
        <v>494</v>
      </c>
      <c r="D9" s="17">
        <v>352.21</v>
      </c>
      <c r="E9" s="23">
        <v>11920952</v>
      </c>
      <c r="F9" s="17">
        <v>52.937287122477997</v>
      </c>
      <c r="G9" s="16">
        <v>52.218446388279901</v>
      </c>
    </row>
    <row r="10" spans="1:7" x14ac:dyDescent="0.2">
      <c r="A10" s="3" t="s">
        <v>1842</v>
      </c>
      <c r="B10" s="3" t="s">
        <v>1840</v>
      </c>
      <c r="C10" s="13" t="s">
        <v>1840</v>
      </c>
      <c r="D10" s="17">
        <v>332.73</v>
      </c>
      <c r="E10" s="23">
        <v>7171706</v>
      </c>
      <c r="F10" s="17">
        <v>31.573457188885499</v>
      </c>
      <c r="G10" s="16">
        <v>31.207395454781501</v>
      </c>
    </row>
    <row r="11" spans="1:7" x14ac:dyDescent="0.2">
      <c r="A11" s="3" t="s">
        <v>2746</v>
      </c>
      <c r="B11" s="3" t="s">
        <v>2744</v>
      </c>
      <c r="C11" s="13" t="s">
        <v>2744</v>
      </c>
      <c r="D11" s="17">
        <v>641.97</v>
      </c>
      <c r="E11" s="23">
        <v>4256927</v>
      </c>
      <c r="F11" s="17">
        <v>37.299631878755399</v>
      </c>
      <c r="G11" s="16">
        <v>37.021261525798302</v>
      </c>
    </row>
    <row r="12" spans="1:7" x14ac:dyDescent="0.2">
      <c r="A12" s="3" t="s">
        <v>1792</v>
      </c>
      <c r="B12" s="3" t="s">
        <v>1790</v>
      </c>
      <c r="C12" s="13" t="s">
        <v>1790</v>
      </c>
      <c r="D12" s="17">
        <v>448.96</v>
      </c>
      <c r="E12" s="23">
        <v>15794319</v>
      </c>
      <c r="F12" s="17">
        <v>62.177290522014601</v>
      </c>
      <c r="G12" s="16">
        <v>62.310954936284702</v>
      </c>
    </row>
    <row r="13" spans="1:7" x14ac:dyDescent="0.2">
      <c r="A13" s="3" t="s">
        <v>1574</v>
      </c>
      <c r="B13" s="3" t="s">
        <v>1572</v>
      </c>
      <c r="C13" s="13" t="s">
        <v>1572</v>
      </c>
      <c r="D13" s="17">
        <v>324.49</v>
      </c>
      <c r="E13" s="23">
        <v>2909396</v>
      </c>
      <c r="F13" s="17">
        <v>25.156133001501701</v>
      </c>
      <c r="G13" s="16">
        <v>24.8642803408143</v>
      </c>
    </row>
    <row r="14" spans="1:7" x14ac:dyDescent="0.2">
      <c r="A14" s="3" t="s">
        <v>2216</v>
      </c>
      <c r="B14" s="3" t="s">
        <v>2214</v>
      </c>
      <c r="C14" s="13" t="s">
        <v>2214</v>
      </c>
      <c r="D14" s="17">
        <v>1081</v>
      </c>
      <c r="E14" s="23">
        <v>783344</v>
      </c>
      <c r="F14" s="17">
        <v>40.862713252751</v>
      </c>
      <c r="G14" s="16">
        <v>40.261476014009602</v>
      </c>
    </row>
    <row r="15" spans="1:7" x14ac:dyDescent="0.2">
      <c r="A15" s="3" t="s">
        <v>2176</v>
      </c>
      <c r="B15" s="3" t="s">
        <v>2174</v>
      </c>
      <c r="C15" s="13" t="s">
        <v>2174</v>
      </c>
      <c r="D15" s="17">
        <v>498.67</v>
      </c>
      <c r="E15" s="23">
        <v>1463018</v>
      </c>
      <c r="F15" s="17">
        <v>18.584841874966799</v>
      </c>
      <c r="G15" s="16">
        <v>18.402098317835499</v>
      </c>
    </row>
    <row r="16" spans="1:7" x14ac:dyDescent="0.2">
      <c r="A16" s="3" t="s">
        <v>722</v>
      </c>
      <c r="B16" s="3" t="s">
        <v>720</v>
      </c>
      <c r="C16" s="13" t="s">
        <v>720</v>
      </c>
      <c r="D16" s="17">
        <v>343.2</v>
      </c>
      <c r="E16" s="23">
        <v>2257722</v>
      </c>
      <c r="F16" s="17">
        <v>22.624877488475398</v>
      </c>
      <c r="G16" s="16">
        <v>22.3038711800729</v>
      </c>
    </row>
    <row r="17" spans="1:7" x14ac:dyDescent="0.2">
      <c r="A17" s="3" t="s">
        <v>1906</v>
      </c>
      <c r="B17" s="3" t="s">
        <v>1904</v>
      </c>
      <c r="C17" s="13" t="s">
        <v>1904</v>
      </c>
      <c r="D17" s="17">
        <v>124.03</v>
      </c>
      <c r="E17" s="23">
        <v>4427480</v>
      </c>
      <c r="F17" s="17">
        <v>24.142437844531699</v>
      </c>
      <c r="G17" s="16">
        <v>23.951531169879299</v>
      </c>
    </row>
    <row r="18" spans="1:7" x14ac:dyDescent="0.2">
      <c r="A18" s="3" t="s">
        <v>2206</v>
      </c>
      <c r="B18" s="3" t="s">
        <v>2204</v>
      </c>
      <c r="C18" s="13" t="s">
        <v>2204</v>
      </c>
      <c r="D18" s="17">
        <v>209.72</v>
      </c>
      <c r="E18" s="23">
        <v>2485660</v>
      </c>
      <c r="F18" s="17">
        <v>19.4474275023261</v>
      </c>
      <c r="G18" s="16">
        <v>19.484175935381401</v>
      </c>
    </row>
    <row r="19" spans="1:7" x14ac:dyDescent="0.2">
      <c r="A19" s="3" t="s">
        <v>1956</v>
      </c>
      <c r="B19" s="3" t="s">
        <v>1954</v>
      </c>
      <c r="C19" s="13" t="s">
        <v>1954</v>
      </c>
      <c r="D19" s="17">
        <v>117.97</v>
      </c>
      <c r="E19" s="23">
        <v>6571182</v>
      </c>
      <c r="F19" s="17">
        <v>24.980198669723801</v>
      </c>
      <c r="G19" s="16">
        <v>24.702632768606801</v>
      </c>
    </row>
    <row r="20" spans="1:7" x14ac:dyDescent="0.2">
      <c r="A20" s="3" t="s">
        <v>2146</v>
      </c>
      <c r="B20" s="3" t="s">
        <v>2144</v>
      </c>
      <c r="C20" s="13" t="s">
        <v>2144</v>
      </c>
      <c r="D20" s="17">
        <v>566.28</v>
      </c>
      <c r="E20" s="23">
        <v>835718</v>
      </c>
      <c r="F20" s="17">
        <v>22.650390971489401</v>
      </c>
      <c r="G20" s="16">
        <v>22.486311392495999</v>
      </c>
    </row>
    <row r="21" spans="1:7" x14ac:dyDescent="0.2">
      <c r="A21" s="3" t="s">
        <v>73</v>
      </c>
      <c r="B21" s="3" t="s">
        <v>71</v>
      </c>
      <c r="C21" s="13" t="s">
        <v>71</v>
      </c>
      <c r="D21" s="17">
        <v>179.41</v>
      </c>
      <c r="E21" s="23">
        <v>8093478</v>
      </c>
      <c r="F21" s="17">
        <v>65.354797974589502</v>
      </c>
      <c r="G21" s="16">
        <v>65.509324197903595</v>
      </c>
    </row>
    <row r="22" spans="1:7" x14ac:dyDescent="0.2">
      <c r="A22" s="3" t="s">
        <v>2086</v>
      </c>
      <c r="B22" s="3" t="s">
        <v>2084</v>
      </c>
      <c r="C22" s="13" t="s">
        <v>2084</v>
      </c>
      <c r="D22" s="17">
        <v>220.04</v>
      </c>
      <c r="E22" s="23">
        <v>1783568</v>
      </c>
      <c r="F22" s="17">
        <v>26.953411697801201</v>
      </c>
      <c r="G22" s="16">
        <v>26.603844453440601</v>
      </c>
    </row>
    <row r="23" spans="1:7" x14ac:dyDescent="0.2">
      <c r="A23" s="3" t="s">
        <v>2046</v>
      </c>
      <c r="B23" s="3" t="s">
        <v>2044</v>
      </c>
      <c r="C23" s="13" t="s">
        <v>2044</v>
      </c>
      <c r="D23" s="17">
        <v>89.41</v>
      </c>
      <c r="E23" s="23">
        <v>11843428</v>
      </c>
      <c r="F23" s="17">
        <v>33.7572030044279</v>
      </c>
      <c r="G23" s="16">
        <v>33.464724285378097</v>
      </c>
    </row>
    <row r="24" spans="1:7" x14ac:dyDescent="0.2">
      <c r="A24" s="3" t="s">
        <v>885</v>
      </c>
      <c r="B24" s="3" t="s">
        <v>883</v>
      </c>
      <c r="C24" s="13" t="s">
        <v>883</v>
      </c>
      <c r="D24" s="17">
        <v>55.19</v>
      </c>
      <c r="E24" s="23">
        <v>12371254</v>
      </c>
      <c r="F24" s="17">
        <v>27.010745227852901</v>
      </c>
      <c r="G24" s="16">
        <v>26.718186996132701</v>
      </c>
    </row>
    <row r="25" spans="1:7" x14ac:dyDescent="0.2">
      <c r="A25" s="3" t="s">
        <v>2601</v>
      </c>
      <c r="B25" s="3" t="s">
        <v>2599</v>
      </c>
      <c r="C25" s="13" t="s">
        <v>2599</v>
      </c>
      <c r="D25" s="17">
        <v>943.08</v>
      </c>
      <c r="E25" s="23">
        <v>899912</v>
      </c>
      <c r="F25" s="17">
        <v>22.073808882049999</v>
      </c>
      <c r="G25" s="16">
        <v>21.903126222535001</v>
      </c>
    </row>
    <row r="26" spans="1:7" x14ac:dyDescent="0.2">
      <c r="A26" s="3" t="s">
        <v>1539</v>
      </c>
      <c r="B26" s="3" t="s">
        <v>1537</v>
      </c>
      <c r="C26" s="13" t="s">
        <v>1537</v>
      </c>
      <c r="D26" s="17">
        <v>207.69</v>
      </c>
      <c r="E26" s="23">
        <v>7138300</v>
      </c>
      <c r="F26" s="17">
        <v>58.2159279891004</v>
      </c>
      <c r="G26" s="16">
        <v>57.7799570301637</v>
      </c>
    </row>
    <row r="27" spans="1:7" x14ac:dyDescent="0.2">
      <c r="A27" s="3" t="s">
        <v>2196</v>
      </c>
      <c r="B27" s="3" t="s">
        <v>2194</v>
      </c>
      <c r="C27" s="13" t="s">
        <v>2194</v>
      </c>
      <c r="D27" s="17">
        <v>374.94</v>
      </c>
      <c r="E27" s="23">
        <v>1317144</v>
      </c>
      <c r="F27" s="17">
        <v>23.695561495844199</v>
      </c>
      <c r="G27" s="16">
        <v>23.317881775099099</v>
      </c>
    </row>
    <row r="28" spans="1:7" x14ac:dyDescent="0.2">
      <c r="A28" s="3" t="s">
        <v>2246</v>
      </c>
      <c r="B28" s="3" t="s">
        <v>2244</v>
      </c>
      <c r="C28" s="13" t="s">
        <v>2244</v>
      </c>
      <c r="D28" s="17">
        <v>143.46</v>
      </c>
      <c r="E28" s="23">
        <v>2766251</v>
      </c>
      <c r="F28" s="17">
        <v>18.926148926970299</v>
      </c>
      <c r="G28" s="16">
        <v>18.9683060434417</v>
      </c>
    </row>
    <row r="29" spans="1:7" x14ac:dyDescent="0.2">
      <c r="A29" s="3" t="s">
        <v>1976</v>
      </c>
      <c r="B29" s="3" t="s">
        <v>1974</v>
      </c>
      <c r="C29" s="13" t="s">
        <v>1974</v>
      </c>
      <c r="D29" s="17">
        <v>204.68</v>
      </c>
      <c r="E29" s="23">
        <v>5152209</v>
      </c>
      <c r="F29" s="17">
        <v>58.648002301723899</v>
      </c>
      <c r="G29" s="16">
        <v>57.856179539535397</v>
      </c>
    </row>
    <row r="30" spans="1:7" x14ac:dyDescent="0.2">
      <c r="A30" s="3" t="s">
        <v>864</v>
      </c>
      <c r="B30" s="3" t="s">
        <v>862</v>
      </c>
      <c r="C30" s="13" t="s">
        <v>862</v>
      </c>
      <c r="D30" s="17">
        <v>324.17</v>
      </c>
      <c r="E30" s="23">
        <v>1415780</v>
      </c>
      <c r="F30" s="17">
        <v>30.718447323984201</v>
      </c>
      <c r="G30" s="16">
        <v>30.281012841178502</v>
      </c>
    </row>
    <row r="31" spans="1:7" x14ac:dyDescent="0.2">
      <c r="A31" s="3" t="s">
        <v>214</v>
      </c>
      <c r="B31" s="3" t="s">
        <v>212</v>
      </c>
      <c r="C31" s="13" t="s">
        <v>212</v>
      </c>
      <c r="D31" s="17">
        <v>345.87</v>
      </c>
      <c r="E31" s="23">
        <v>7770582</v>
      </c>
      <c r="F31" s="17">
        <v>62.921697418531501</v>
      </c>
      <c r="G31" s="16">
        <v>62.996558265014897</v>
      </c>
    </row>
    <row r="32" spans="1:7" x14ac:dyDescent="0.2">
      <c r="A32" s="3" t="s">
        <v>1971</v>
      </c>
      <c r="B32" s="3" t="s">
        <v>1969</v>
      </c>
      <c r="C32" s="13" t="s">
        <v>1969</v>
      </c>
      <c r="D32" s="17">
        <v>74.010000000000005</v>
      </c>
      <c r="E32" s="23">
        <v>7141352</v>
      </c>
      <c r="F32" s="17">
        <v>23.810664804175801</v>
      </c>
      <c r="G32" s="16">
        <v>23.398130520750101</v>
      </c>
    </row>
    <row r="33" spans="1:7" x14ac:dyDescent="0.2">
      <c r="A33" s="3" t="s">
        <v>246</v>
      </c>
      <c r="B33" s="3" t="s">
        <v>244</v>
      </c>
      <c r="C33" s="13" t="s">
        <v>244</v>
      </c>
      <c r="D33" s="17">
        <v>340.51</v>
      </c>
      <c r="E33" s="23">
        <v>1448476</v>
      </c>
      <c r="F33" s="17">
        <v>49.344391385932198</v>
      </c>
      <c r="G33" s="16">
        <v>48.631885834025603</v>
      </c>
    </row>
    <row r="34" spans="1:7" x14ac:dyDescent="0.2">
      <c r="A34" s="3" t="s">
        <v>1297</v>
      </c>
      <c r="B34" s="3" t="s">
        <v>1295</v>
      </c>
      <c r="C34" s="13" t="s">
        <v>1295</v>
      </c>
      <c r="D34" s="17">
        <v>94.96</v>
      </c>
      <c r="E34" s="23">
        <v>3567356</v>
      </c>
      <c r="F34" s="17">
        <v>29.132451389870798</v>
      </c>
      <c r="G34" s="16">
        <v>28.769921241175499</v>
      </c>
    </row>
    <row r="35" spans="1:7" x14ac:dyDescent="0.2">
      <c r="A35" s="3" t="s">
        <v>2181</v>
      </c>
      <c r="B35" s="3" t="s">
        <v>2179</v>
      </c>
      <c r="C35" s="13" t="s">
        <v>2179</v>
      </c>
      <c r="D35" s="17">
        <v>162.34</v>
      </c>
      <c r="E35" s="23">
        <v>2605367</v>
      </c>
      <c r="F35" s="17">
        <v>25.5395206839727</v>
      </c>
      <c r="G35" s="16">
        <v>25.274887480367699</v>
      </c>
    </row>
    <row r="36" spans="1:7" x14ac:dyDescent="0.2">
      <c r="A36" s="3" t="s">
        <v>1584</v>
      </c>
      <c r="B36" s="3" t="s">
        <v>1582</v>
      </c>
      <c r="C36" s="13" t="s">
        <v>1582</v>
      </c>
      <c r="D36" s="17">
        <v>70.5</v>
      </c>
      <c r="E36" s="23">
        <v>5224832</v>
      </c>
      <c r="F36" s="17">
        <v>17.736407882836598</v>
      </c>
      <c r="G36" s="16">
        <v>17.601700589120298</v>
      </c>
    </row>
    <row r="37" spans="1:7" x14ac:dyDescent="0.2">
      <c r="A37" s="3" t="s">
        <v>1619</v>
      </c>
      <c r="B37" s="3" t="s">
        <v>1617</v>
      </c>
      <c r="C37" s="13" t="s">
        <v>1617</v>
      </c>
      <c r="D37" s="17">
        <v>312.18</v>
      </c>
      <c r="E37" s="23">
        <v>1029185</v>
      </c>
      <c r="F37" s="17">
        <v>30.108641754971099</v>
      </c>
      <c r="G37" s="16">
        <v>29.667588400255699</v>
      </c>
    </row>
    <row r="38" spans="1:7" x14ac:dyDescent="0.2">
      <c r="A38" s="3" t="s">
        <v>130</v>
      </c>
      <c r="B38" s="3" t="s">
        <v>128</v>
      </c>
      <c r="C38" s="13" t="s">
        <v>128</v>
      </c>
      <c r="D38" s="17">
        <v>629.77</v>
      </c>
      <c r="E38" s="23">
        <v>623889</v>
      </c>
      <c r="F38" s="17">
        <v>32.129572879500401</v>
      </c>
      <c r="G38" s="16">
        <v>31.845095384218499</v>
      </c>
    </row>
    <row r="39" spans="1:7" x14ac:dyDescent="0.2">
      <c r="A39" s="3" t="s">
        <v>2031</v>
      </c>
      <c r="B39" s="3" t="s">
        <v>2029</v>
      </c>
      <c r="C39" s="13" t="s">
        <v>2029</v>
      </c>
      <c r="D39" s="17">
        <v>949.55</v>
      </c>
      <c r="E39" s="23">
        <v>606893</v>
      </c>
      <c r="F39" s="17">
        <v>31.2138918250551</v>
      </c>
      <c r="G39" s="16">
        <v>30.871648030955001</v>
      </c>
    </row>
    <row r="40" spans="1:7" x14ac:dyDescent="0.2">
      <c r="A40" s="3" t="s">
        <v>209</v>
      </c>
      <c r="B40" s="3" t="s">
        <v>207</v>
      </c>
      <c r="C40" s="13" t="s">
        <v>207</v>
      </c>
      <c r="D40" s="17">
        <v>109.19</v>
      </c>
      <c r="E40" s="23">
        <v>3908885</v>
      </c>
      <c r="F40" s="17">
        <v>30.3275860927276</v>
      </c>
      <c r="G40" s="16">
        <v>29.8975033271828</v>
      </c>
    </row>
    <row r="41" spans="1:7" x14ac:dyDescent="0.2">
      <c r="A41" s="3" t="s">
        <v>401</v>
      </c>
      <c r="B41" s="3" t="s">
        <v>399</v>
      </c>
      <c r="C41" s="13" t="s">
        <v>399</v>
      </c>
      <c r="D41" s="17">
        <v>259.39999999999998</v>
      </c>
      <c r="E41" s="23">
        <v>1884545</v>
      </c>
      <c r="F41" s="17">
        <v>32.041737373324601</v>
      </c>
      <c r="G41" s="16">
        <v>31.633603635064301</v>
      </c>
    </row>
    <row r="42" spans="1:7" x14ac:dyDescent="0.2">
      <c r="A42" s="3" t="s">
        <v>2731</v>
      </c>
      <c r="B42" s="3" t="s">
        <v>2729</v>
      </c>
      <c r="C42" s="13" t="s">
        <v>2729</v>
      </c>
      <c r="D42" s="17">
        <v>165.16</v>
      </c>
      <c r="E42" s="23">
        <v>1988795</v>
      </c>
      <c r="F42" s="17">
        <v>26.4787218818363</v>
      </c>
      <c r="G42" s="16">
        <v>26.335142457097401</v>
      </c>
    </row>
    <row r="43" spans="1:7" x14ac:dyDescent="0.2">
      <c r="A43" s="3" t="s">
        <v>2586</v>
      </c>
      <c r="B43" s="3" t="s">
        <v>2584</v>
      </c>
      <c r="C43" s="13" t="s">
        <v>2584</v>
      </c>
      <c r="D43" s="17">
        <v>193.85</v>
      </c>
      <c r="E43" s="23">
        <v>1369943</v>
      </c>
      <c r="F43" s="17">
        <v>27.519673514655398</v>
      </c>
      <c r="G43" s="16">
        <v>27.188119515557499</v>
      </c>
    </row>
    <row r="44" spans="1:7" x14ac:dyDescent="0.2">
      <c r="A44" s="3" t="s">
        <v>2581</v>
      </c>
      <c r="B44" s="3" t="s">
        <v>2579</v>
      </c>
      <c r="C44" s="13" t="s">
        <v>2579</v>
      </c>
      <c r="D44" s="17">
        <v>615.45000000000005</v>
      </c>
      <c r="E44" s="23">
        <v>454290</v>
      </c>
      <c r="F44" s="17">
        <v>31.938815547544198</v>
      </c>
      <c r="G44" s="16">
        <v>31.538274839484501</v>
      </c>
    </row>
    <row r="45" spans="1:7" x14ac:dyDescent="0.2">
      <c r="A45" s="3" t="s">
        <v>1624</v>
      </c>
      <c r="B45" s="3" t="s">
        <v>1622</v>
      </c>
      <c r="C45" s="13" t="s">
        <v>1622</v>
      </c>
      <c r="D45" s="17">
        <v>306.75</v>
      </c>
      <c r="E45" s="23">
        <v>969545</v>
      </c>
      <c r="F45" s="17">
        <v>18.464698966980801</v>
      </c>
      <c r="G45" s="16">
        <v>18.341926234986701</v>
      </c>
    </row>
    <row r="46" spans="1:7" x14ac:dyDescent="0.2">
      <c r="A46" s="3" t="s">
        <v>537</v>
      </c>
      <c r="B46" s="3" t="s">
        <v>535</v>
      </c>
      <c r="C46" s="13" t="s">
        <v>535</v>
      </c>
      <c r="D46" s="17">
        <v>124.64</v>
      </c>
      <c r="E46" s="23">
        <v>1675920</v>
      </c>
      <c r="F46" s="17">
        <v>22.288229232015802</v>
      </c>
      <c r="G46" s="16">
        <v>22.049382287655401</v>
      </c>
    </row>
    <row r="47" spans="1:7" x14ac:dyDescent="0.2">
      <c r="A47" s="3" t="s">
        <v>286</v>
      </c>
      <c r="B47" s="3" t="s">
        <v>284</v>
      </c>
      <c r="C47" s="13" t="s">
        <v>284</v>
      </c>
      <c r="D47" s="17">
        <v>220.4</v>
      </c>
      <c r="E47" s="23">
        <v>3957751</v>
      </c>
      <c r="F47" s="17">
        <v>49.552109025910603</v>
      </c>
      <c r="G47" s="16">
        <v>49.012305089570702</v>
      </c>
    </row>
    <row r="48" spans="1:7" x14ac:dyDescent="0.2">
      <c r="A48" s="3" t="s">
        <v>905</v>
      </c>
      <c r="B48" s="3" t="s">
        <v>903</v>
      </c>
      <c r="C48" s="13" t="s">
        <v>903</v>
      </c>
      <c r="D48" s="17">
        <v>117.7</v>
      </c>
      <c r="E48" s="23">
        <v>3555204</v>
      </c>
      <c r="F48" s="17">
        <v>31.694920153451999</v>
      </c>
      <c r="G48" s="16">
        <v>31.407731904510701</v>
      </c>
    </row>
    <row r="49" spans="1:7" x14ac:dyDescent="0.2">
      <c r="A49" s="3" t="s">
        <v>656</v>
      </c>
      <c r="B49" s="3" t="s">
        <v>654</v>
      </c>
      <c r="C49" s="13" t="s">
        <v>654</v>
      </c>
      <c r="D49" s="17">
        <v>186.57</v>
      </c>
      <c r="E49" s="23">
        <v>1587251</v>
      </c>
      <c r="F49" s="17">
        <v>30.458506012605199</v>
      </c>
      <c r="G49" s="16">
        <v>30.247366924375001</v>
      </c>
    </row>
    <row r="50" spans="1:7" x14ac:dyDescent="0.2">
      <c r="A50" s="3" t="s">
        <v>1549</v>
      </c>
      <c r="B50" s="3" t="s">
        <v>1547</v>
      </c>
      <c r="C50" s="13" t="s">
        <v>1547</v>
      </c>
      <c r="D50" s="17">
        <v>359.59</v>
      </c>
      <c r="E50" s="23">
        <v>720037</v>
      </c>
      <c r="F50" s="17">
        <v>31.449866083718501</v>
      </c>
      <c r="G50" s="16">
        <v>31.113601135247698</v>
      </c>
    </row>
    <row r="51" spans="1:7" x14ac:dyDescent="0.2">
      <c r="A51" s="3" t="s">
        <v>276</v>
      </c>
      <c r="B51" s="3" t="s">
        <v>274</v>
      </c>
      <c r="C51" s="13" t="s">
        <v>274</v>
      </c>
      <c r="D51" s="17">
        <v>307.24</v>
      </c>
      <c r="E51" s="23">
        <v>2548168</v>
      </c>
      <c r="F51" s="17">
        <v>46.328486816342902</v>
      </c>
      <c r="G51" s="17">
        <v>45.916665939901897</v>
      </c>
    </row>
    <row r="52" spans="1:7" x14ac:dyDescent="0.2">
      <c r="A52" s="3" t="s">
        <v>154</v>
      </c>
      <c r="B52" s="3" t="s">
        <v>152</v>
      </c>
      <c r="C52" s="13" t="s">
        <v>152</v>
      </c>
      <c r="D52" s="17">
        <v>112.82</v>
      </c>
      <c r="E52" s="23">
        <v>2645521</v>
      </c>
      <c r="F52" s="17">
        <v>29.771325463603102</v>
      </c>
      <c r="G52" s="17">
        <v>29.2832607165365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80D3-15DA-42F3-B3B0-FD7B5D4C1630}">
  <sheetPr codeName="Feuil8"/>
  <dimension ref="G5:W29"/>
  <sheetViews>
    <sheetView workbookViewId="0"/>
  </sheetViews>
  <sheetFormatPr baseColWidth="10" defaultRowHeight="12.75" x14ac:dyDescent="0.2"/>
  <sheetData>
    <row r="5" spans="7:23" x14ac:dyDescent="0.2">
      <c r="G5" t="s">
        <v>2854</v>
      </c>
      <c r="N5" t="s">
        <v>2855</v>
      </c>
      <c r="T5" t="s">
        <v>2856</v>
      </c>
      <c r="U5" t="s">
        <v>2857</v>
      </c>
    </row>
    <row r="6" spans="7:23" x14ac:dyDescent="0.2">
      <c r="G6" t="s">
        <v>2858</v>
      </c>
      <c r="N6" t="s">
        <v>2859</v>
      </c>
      <c r="T6" t="s">
        <v>2860</v>
      </c>
      <c r="U6" t="s">
        <v>2861</v>
      </c>
      <c r="V6" t="s">
        <v>2862</v>
      </c>
      <c r="W6" t="s">
        <v>2863</v>
      </c>
    </row>
    <row r="7" spans="7:23" x14ac:dyDescent="0.2">
      <c r="N7" t="s">
        <v>2864</v>
      </c>
    </row>
    <row r="8" spans="7:23" x14ac:dyDescent="0.2">
      <c r="G8" t="s">
        <v>2865</v>
      </c>
      <c r="N8" t="s">
        <v>2866</v>
      </c>
      <c r="T8" t="s">
        <v>2867</v>
      </c>
      <c r="U8" t="s">
        <v>2868</v>
      </c>
      <c r="V8" t="s">
        <v>2869</v>
      </c>
      <c r="W8" t="s">
        <v>2870</v>
      </c>
    </row>
    <row r="9" spans="7:23" x14ac:dyDescent="0.2">
      <c r="N9" t="s">
        <v>2871</v>
      </c>
      <c r="T9" t="s">
        <v>2872</v>
      </c>
      <c r="U9" t="s">
        <v>2873</v>
      </c>
    </row>
    <row r="10" spans="7:23" x14ac:dyDescent="0.2">
      <c r="G10" t="s">
        <v>2874</v>
      </c>
      <c r="N10" t="s">
        <v>2875</v>
      </c>
      <c r="T10" t="s">
        <v>2876</v>
      </c>
      <c r="U10" t="s">
        <v>2877</v>
      </c>
      <c r="V10" t="s">
        <v>2878</v>
      </c>
      <c r="W10" t="s">
        <v>2879</v>
      </c>
    </row>
    <row r="11" spans="7:23" x14ac:dyDescent="0.2">
      <c r="N11" t="s">
        <v>2880</v>
      </c>
      <c r="T11" t="s">
        <v>2881</v>
      </c>
      <c r="U11" t="s">
        <v>2882</v>
      </c>
      <c r="V11" t="s">
        <v>2883</v>
      </c>
      <c r="W11" t="s">
        <v>2884</v>
      </c>
    </row>
    <row r="12" spans="7:23" x14ac:dyDescent="0.2">
      <c r="N12" t="s">
        <v>2885</v>
      </c>
    </row>
    <row r="13" spans="7:23" x14ac:dyDescent="0.2">
      <c r="G13" t="s">
        <v>2886</v>
      </c>
      <c r="N13" t="s">
        <v>2887</v>
      </c>
      <c r="T13" t="s">
        <v>2888</v>
      </c>
      <c r="U13" t="s">
        <v>2889</v>
      </c>
      <c r="V13" t="s">
        <v>2890</v>
      </c>
      <c r="W13" t="s">
        <v>2891</v>
      </c>
    </row>
    <row r="14" spans="7:23" x14ac:dyDescent="0.2">
      <c r="G14" t="s">
        <v>2874</v>
      </c>
      <c r="N14" t="s">
        <v>2875</v>
      </c>
      <c r="T14" t="s">
        <v>2876</v>
      </c>
      <c r="U14" t="s">
        <v>2877</v>
      </c>
      <c r="V14" t="s">
        <v>2878</v>
      </c>
      <c r="W14" t="s">
        <v>2879</v>
      </c>
    </row>
    <row r="15" spans="7:23" x14ac:dyDescent="0.2">
      <c r="N15" t="s">
        <v>2880</v>
      </c>
      <c r="T15" t="s">
        <v>2881</v>
      </c>
      <c r="U15" t="s">
        <v>2882</v>
      </c>
      <c r="V15" t="s">
        <v>2883</v>
      </c>
      <c r="W15" t="s">
        <v>2884</v>
      </c>
    </row>
    <row r="16" spans="7:23" x14ac:dyDescent="0.2">
      <c r="N16" t="s">
        <v>2885</v>
      </c>
    </row>
    <row r="17" spans="7:23" x14ac:dyDescent="0.2">
      <c r="G17" t="s">
        <v>2892</v>
      </c>
      <c r="N17" t="s">
        <v>2893</v>
      </c>
      <c r="T17" t="s">
        <v>2894</v>
      </c>
      <c r="U17" t="s">
        <v>2895</v>
      </c>
      <c r="V17" t="s">
        <v>2896</v>
      </c>
      <c r="W17" t="s">
        <v>2897</v>
      </c>
    </row>
    <row r="18" spans="7:23" x14ac:dyDescent="0.2">
      <c r="N18" t="s">
        <v>2898</v>
      </c>
    </row>
    <row r="19" spans="7:23" x14ac:dyDescent="0.2">
      <c r="N19" t="s">
        <v>2899</v>
      </c>
    </row>
    <row r="20" spans="7:23" x14ac:dyDescent="0.2">
      <c r="N20" t="s">
        <v>2900</v>
      </c>
      <c r="T20" t="s">
        <v>2901</v>
      </c>
      <c r="U20" t="s">
        <v>2902</v>
      </c>
      <c r="V20" t="s">
        <v>2903</v>
      </c>
      <c r="W20" t="s">
        <v>2904</v>
      </c>
    </row>
    <row r="21" spans="7:23" x14ac:dyDescent="0.2">
      <c r="N21" t="s">
        <v>2905</v>
      </c>
    </row>
    <row r="22" spans="7:23" x14ac:dyDescent="0.2">
      <c r="N22" t="s">
        <v>2906</v>
      </c>
    </row>
    <row r="23" spans="7:23" x14ac:dyDescent="0.2">
      <c r="N23" t="s">
        <v>2907</v>
      </c>
    </row>
    <row r="24" spans="7:23" x14ac:dyDescent="0.2">
      <c r="N24" t="s">
        <v>2908</v>
      </c>
    </row>
    <row r="25" spans="7:23" x14ac:dyDescent="0.2">
      <c r="N25" t="s">
        <v>2909</v>
      </c>
    </row>
    <row r="26" spans="7:23" x14ac:dyDescent="0.2">
      <c r="G26" t="s">
        <v>2910</v>
      </c>
      <c r="H26" t="s">
        <v>2911</v>
      </c>
      <c r="N26" t="s">
        <v>2912</v>
      </c>
      <c r="Q26" t="s">
        <v>2913</v>
      </c>
      <c r="R26" t="s">
        <v>2914</v>
      </c>
      <c r="T26" t="s">
        <v>2915</v>
      </c>
      <c r="U26" t="s">
        <v>2916</v>
      </c>
      <c r="V26" t="s">
        <v>2917</v>
      </c>
      <c r="W26" t="s">
        <v>2918</v>
      </c>
    </row>
    <row r="27" spans="7:23" x14ac:dyDescent="0.2">
      <c r="G27" t="s">
        <v>2919</v>
      </c>
      <c r="N27" t="s">
        <v>2920</v>
      </c>
      <c r="T27" t="s">
        <v>2921</v>
      </c>
      <c r="U27" t="s">
        <v>2922</v>
      </c>
      <c r="V27" t="s">
        <v>2923</v>
      </c>
      <c r="W27" t="s">
        <v>2924</v>
      </c>
    </row>
    <row r="28" spans="7:23" x14ac:dyDescent="0.2">
      <c r="N28" t="s">
        <v>2925</v>
      </c>
      <c r="T28" t="s">
        <v>2926</v>
      </c>
      <c r="U28" t="s">
        <v>2927</v>
      </c>
      <c r="V28" t="s">
        <v>2928</v>
      </c>
      <c r="W28" t="s">
        <v>2929</v>
      </c>
    </row>
    <row r="29" spans="7:23" x14ac:dyDescent="0.2">
      <c r="N29" t="s">
        <v>2930</v>
      </c>
      <c r="T29" t="s">
        <v>2931</v>
      </c>
      <c r="U29" t="s">
        <v>2932</v>
      </c>
      <c r="V29" t="s">
        <v>2933</v>
      </c>
      <c r="W29" t="s">
        <v>2934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C133-6505-4513-9182-DB482E4C78B9}">
  <dimension ref="A1:W27"/>
  <sheetViews>
    <sheetView tabSelected="1" topLeftCell="I1" zoomScale="130" zoomScaleNormal="130" workbookViewId="0">
      <selection activeCell="S11" sqref="S11"/>
    </sheetView>
  </sheetViews>
  <sheetFormatPr baseColWidth="10" defaultColWidth="8.85546875" defaultRowHeight="15" x14ac:dyDescent="0.25"/>
  <cols>
    <col min="1" max="1" width="16.5703125" style="31" customWidth="1"/>
    <col min="2" max="2" width="15" style="20" customWidth="1"/>
    <col min="3" max="3" width="15.5703125" style="20" customWidth="1"/>
    <col min="4" max="4" width="7.7109375" style="20" bestFit="1" customWidth="1"/>
    <col min="5" max="5" width="12.5703125" style="20" bestFit="1" customWidth="1"/>
    <col min="6" max="6" width="12" style="20" bestFit="1" customWidth="1"/>
    <col min="7" max="9" width="8.85546875" style="20"/>
    <col min="10" max="10" width="11.42578125" style="20" customWidth="1"/>
    <col min="11" max="11" width="11.28515625" style="20" customWidth="1"/>
    <col min="12" max="12" width="11.85546875" style="20" customWidth="1"/>
    <col min="13" max="13" width="8.85546875" style="20"/>
    <col min="14" max="14" width="11.42578125" style="20" customWidth="1"/>
    <col min="15" max="15" width="12.140625" style="20" customWidth="1"/>
    <col min="16" max="17" width="8.85546875" style="20"/>
    <col min="18" max="18" width="14.28515625" style="20" customWidth="1"/>
    <col min="19" max="21" width="8.85546875" style="20"/>
    <col min="22" max="22" width="12.85546875" style="20" customWidth="1"/>
    <col min="23" max="16384" width="8.85546875" style="20"/>
  </cols>
  <sheetData>
    <row r="1" spans="1:23" x14ac:dyDescent="0.25">
      <c r="A1" s="31" t="s">
        <v>2953</v>
      </c>
      <c r="B1" s="20" t="s">
        <v>2954</v>
      </c>
      <c r="C1" s="20" t="s">
        <v>2955</v>
      </c>
      <c r="D1" s="20" t="s">
        <v>2956</v>
      </c>
      <c r="E1" s="20" t="s">
        <v>2957</v>
      </c>
      <c r="I1" s="20" t="s">
        <v>2958</v>
      </c>
      <c r="J1" s="31" t="s">
        <v>2953</v>
      </c>
      <c r="K1" s="20" t="s">
        <v>2954</v>
      </c>
      <c r="L1" s="20" t="s">
        <v>2955</v>
      </c>
      <c r="M1" s="20" t="s">
        <v>2956</v>
      </c>
      <c r="N1" s="20" t="s">
        <v>2957</v>
      </c>
    </row>
    <row r="2" spans="1:23" x14ac:dyDescent="0.25">
      <c r="A2" s="31">
        <f>B2</f>
        <v>46025</v>
      </c>
      <c r="B2" s="32">
        <v>46025</v>
      </c>
      <c r="C2" s="31">
        <f>B3</f>
        <v>46027</v>
      </c>
      <c r="D2" s="20">
        <f t="shared" ref="D2:D20" si="0">C2-B2</f>
        <v>2</v>
      </c>
      <c r="E2" s="20" cm="1">
        <f t="array" ref="E2">_xll.RDP.Data("EUROSTR=","TR.FixingValue","Sdate=#1",,A2)</f>
        <v>1.9359999999999999</v>
      </c>
      <c r="F2" s="20">
        <f t="shared" ref="F2:F20" si="1">1+D2/360*E2/100</f>
        <v>1.0001075555555556</v>
      </c>
      <c r="J2" s="31">
        <f>K2</f>
        <v>46025</v>
      </c>
      <c r="K2" s="32">
        <v>46025</v>
      </c>
      <c r="L2" s="31">
        <f>K3</f>
        <v>46027</v>
      </c>
      <c r="M2" s="20">
        <f t="shared" ref="M2:M20" si="2">L2-K2</f>
        <v>2</v>
      </c>
      <c r="N2" s="20" cm="1">
        <f t="array" ref="N2">_xll.RDP.Data("USDSOFR=","TR.FixingValue","Sdate=#1",,J2)</f>
        <v>3.75</v>
      </c>
      <c r="O2" s="20">
        <f t="shared" ref="O2:O20" si="3">1+M2/360*N2/100</f>
        <v>1.0002083333333334</v>
      </c>
      <c r="R2" s="42" t="s">
        <v>2971</v>
      </c>
      <c r="S2" s="43">
        <f>_xll.RDP.Data("EU1YT=RR","TR.ASKYIELD","SDate=#1",,J$2)</f>
        <v>1.9610000000000001</v>
      </c>
      <c r="V2" s="42" t="s">
        <v>2976</v>
      </c>
      <c r="W2" s="43">
        <f>_xll.RDP.Data("US1YT=RR","TR.ASKYIELD","SDate=#1",,J$2)</f>
        <v>3.4613</v>
      </c>
    </row>
    <row r="3" spans="1:23" x14ac:dyDescent="0.25">
      <c r="A3" s="31">
        <f t="shared" ref="A3:A20" si="4">B3</f>
        <v>46027</v>
      </c>
      <c r="B3" s="31" cm="1">
        <f t="array" ref="B3">_xll.DfAddPeriod("EMu",B2,"1WD","RET:1")</f>
        <v>46027</v>
      </c>
      <c r="C3" s="31">
        <f t="shared" ref="C3:C20" si="5">B4</f>
        <v>46028</v>
      </c>
      <c r="D3" s="20">
        <f t="shared" si="0"/>
        <v>1</v>
      </c>
      <c r="E3" s="20" cm="1">
        <f t="array" ref="E3">_xll.RDP.Data("EUROSTR=","TR.FixingValue","Sdate=#1",,A3)</f>
        <v>1.9330000000000001</v>
      </c>
      <c r="F3" s="20">
        <f t="shared" si="1"/>
        <v>1.0000536944444445</v>
      </c>
      <c r="J3" s="31">
        <f t="shared" ref="J3:J20" si="6">K3</f>
        <v>46027</v>
      </c>
      <c r="K3" s="31" cm="1">
        <f t="array" ref="K3">_xll.DfAddPeriod("EMu",K2,"1WD","RET:1")</f>
        <v>46027</v>
      </c>
      <c r="L3" s="31">
        <f t="shared" ref="L3:L20" si="7">K4</f>
        <v>46028</v>
      </c>
      <c r="M3" s="20">
        <f t="shared" si="2"/>
        <v>1</v>
      </c>
      <c r="N3" s="20" cm="1">
        <f t="array" ref="N3">_xll.RDP.Data("USDSOFR=","TR.FixingValue","Sdate=#1",,J3)</f>
        <v>3.7</v>
      </c>
      <c r="O3" s="20">
        <f t="shared" si="3"/>
        <v>1.0001027777777778</v>
      </c>
      <c r="R3" s="42" t="s">
        <v>2972</v>
      </c>
      <c r="S3" s="43">
        <f>_xll.RDP.Data("EU2YT=RR","TR.ASKYIELD","SDate=#1",,J$2)</f>
        <v>2.1280000000000001</v>
      </c>
      <c r="V3" s="42" t="s">
        <v>2977</v>
      </c>
      <c r="W3" s="43">
        <f>_xll.RDP.Data("US2YT=RR","TR.ASKYIELD","SDate=#1",,J$2)</f>
        <v>3.4754</v>
      </c>
    </row>
    <row r="4" spans="1:23" x14ac:dyDescent="0.25">
      <c r="A4" s="31">
        <f t="shared" si="4"/>
        <v>46028</v>
      </c>
      <c r="B4" s="31" cm="1">
        <f t="array" ref="B4">_xll.DfAddPeriod("EMu",B3,"1WD","RET:1")</f>
        <v>46028</v>
      </c>
      <c r="C4" s="31">
        <f t="shared" si="5"/>
        <v>46029</v>
      </c>
      <c r="D4" s="20">
        <f t="shared" si="0"/>
        <v>1</v>
      </c>
      <c r="E4" s="20" cm="1">
        <f t="array" ref="E4">_xll.RDP.Data("EUROSTR=","TR.FixingValue","Sdate=#1",,A4)</f>
        <v>1.9330000000000001</v>
      </c>
      <c r="F4" s="20">
        <f t="shared" si="1"/>
        <v>1.0000536944444445</v>
      </c>
      <c r="J4" s="31">
        <f t="shared" si="6"/>
        <v>46028</v>
      </c>
      <c r="K4" s="31" cm="1">
        <f t="array" ref="K4">_xll.DfAddPeriod("EMu",K3,"1WD","RET:1")</f>
        <v>46028</v>
      </c>
      <c r="L4" s="31">
        <f t="shared" si="7"/>
        <v>46029</v>
      </c>
      <c r="M4" s="20">
        <f t="shared" si="2"/>
        <v>1</v>
      </c>
      <c r="N4" s="20" cm="1">
        <f t="array" ref="N4">_xll.RDP.Data("USDSOFR=","TR.FixingValue","Sdate=#1",,J4)</f>
        <v>3.66</v>
      </c>
      <c r="O4" s="20">
        <f t="shared" si="3"/>
        <v>1.0001016666666667</v>
      </c>
      <c r="R4" s="42" t="s">
        <v>2974</v>
      </c>
      <c r="S4" s="43">
        <f>_xll.RDP.Data("EU5YT=RR","TR.ASKYIELD","SDate=#1",,J$2)</f>
        <v>2.4729999999999999</v>
      </c>
      <c r="V4" s="42" t="s">
        <v>2978</v>
      </c>
      <c r="W4" s="43">
        <f>_xll.RDP.Data("US5YT=RR","TR.ASKYIELD","SDate=#1",,J$2)</f>
        <v>3.7427000000000001</v>
      </c>
    </row>
    <row r="5" spans="1:23" x14ac:dyDescent="0.25">
      <c r="A5" s="31">
        <f t="shared" si="4"/>
        <v>46029</v>
      </c>
      <c r="B5" s="31" cm="1">
        <f t="array" ref="B5">_xll.DfAddPeriod("EMu",B4,"1WD","RET:1")</f>
        <v>46029</v>
      </c>
      <c r="C5" s="31">
        <f t="shared" si="5"/>
        <v>46030</v>
      </c>
      <c r="D5" s="20">
        <f t="shared" si="0"/>
        <v>1</v>
      </c>
      <c r="E5" s="20" cm="1">
        <f t="array" ref="E5">_xll.RDP.Data("EUROSTR=","TR.FixingValue","Sdate=#1",,A5)</f>
        <v>1.9330000000000001</v>
      </c>
      <c r="F5" s="20">
        <f t="shared" si="1"/>
        <v>1.0000536944444445</v>
      </c>
      <c r="J5" s="31">
        <f t="shared" si="6"/>
        <v>46029</v>
      </c>
      <c r="K5" s="31" cm="1">
        <f t="array" ref="K5">_xll.DfAddPeriod("EMu",K4,"1WD","RET:1")</f>
        <v>46029</v>
      </c>
      <c r="L5" s="31">
        <f t="shared" si="7"/>
        <v>46030</v>
      </c>
      <c r="M5" s="20">
        <f t="shared" si="2"/>
        <v>1</v>
      </c>
      <c r="N5" s="20" cm="1">
        <f t="array" ref="N5">_xll.RDP.Data("USDSOFR=","TR.FixingValue","Sdate=#1",,J5)</f>
        <v>3.65</v>
      </c>
      <c r="O5" s="20">
        <f t="shared" si="3"/>
        <v>1.000101388888889</v>
      </c>
      <c r="R5" s="42" t="s">
        <v>2973</v>
      </c>
      <c r="S5" s="43">
        <f>_xll.RDP.Data("EU10YT=RR","TR.ASKYIELD","SDate=#1",,J$2)</f>
        <v>2.8969999999999998</v>
      </c>
      <c r="V5" s="42" t="s">
        <v>2979</v>
      </c>
      <c r="W5" s="43">
        <f>_xll.RDP.Data("US10YT=RR","TR.ASKYIELD","SDate=#1",,J$2)</f>
        <v>4.1925999999999997</v>
      </c>
    </row>
    <row r="6" spans="1:23" x14ac:dyDescent="0.25">
      <c r="A6" s="31">
        <f t="shared" si="4"/>
        <v>46030</v>
      </c>
      <c r="B6" s="31" cm="1">
        <f t="array" ref="B6">_xll.DfAddPeriod("EMu",B5,"1WD","RET:1")</f>
        <v>46030</v>
      </c>
      <c r="C6" s="31">
        <f t="shared" si="5"/>
        <v>46031</v>
      </c>
      <c r="D6" s="20">
        <f t="shared" si="0"/>
        <v>1</v>
      </c>
      <c r="E6" s="20" cm="1">
        <f t="array" ref="E6">_xll.RDP.Data("EUROSTR=","TR.FixingValue","Sdate=#1",,A6)</f>
        <v>1.9330000000000001</v>
      </c>
      <c r="F6" s="20">
        <f t="shared" si="1"/>
        <v>1.0000536944444445</v>
      </c>
      <c r="J6" s="31">
        <f t="shared" si="6"/>
        <v>46030</v>
      </c>
      <c r="K6" s="31" cm="1">
        <f t="array" ref="K6">_xll.DfAddPeriod("EMu",K5,"1WD","RET:1")</f>
        <v>46030</v>
      </c>
      <c r="L6" s="31">
        <f t="shared" si="7"/>
        <v>46031</v>
      </c>
      <c r="M6" s="20">
        <f t="shared" si="2"/>
        <v>1</v>
      </c>
      <c r="N6" s="20" cm="1">
        <f t="array" ref="N6">_xll.RDP.Data("USDSOFR=","TR.FixingValue","Sdate=#1",,J6)</f>
        <v>3.64</v>
      </c>
      <c r="O6" s="20">
        <f t="shared" si="3"/>
        <v>1.0001011111111111</v>
      </c>
      <c r="R6" s="42" t="s">
        <v>2975</v>
      </c>
      <c r="S6" s="43">
        <f>_xll.RDP.Data("EU30YT=RR","TR.ASKYIELD","SDate=#1",,J$2)</f>
        <v>3.536</v>
      </c>
      <c r="V6" s="42" t="s">
        <v>2980</v>
      </c>
      <c r="W6" s="43">
        <f>_xll.RDP.Data("US30YT=RR","TR.ASKYIELD","SDate=#1",,J$2)</f>
        <v>4.8701999999999996</v>
      </c>
    </row>
    <row r="7" spans="1:23" x14ac:dyDescent="0.25">
      <c r="A7" s="31">
        <f t="shared" si="4"/>
        <v>46031</v>
      </c>
      <c r="B7" s="31" cm="1">
        <f t="array" ref="B7">_xll.DfAddPeriod("EMu",B6,"1WD","RET:1")</f>
        <v>46031</v>
      </c>
      <c r="C7" s="31">
        <f t="shared" si="5"/>
        <v>46034</v>
      </c>
      <c r="D7" s="20">
        <f t="shared" si="0"/>
        <v>3</v>
      </c>
      <c r="E7" s="20" cm="1">
        <f t="array" ref="E7">_xll.RDP.Data("EUROSTR=","TR.FixingValue","Sdate=#1",,A7)</f>
        <v>1.9319999999999999</v>
      </c>
      <c r="F7" s="20">
        <f t="shared" si="1"/>
        <v>1.0001610000000001</v>
      </c>
      <c r="J7" s="31">
        <f t="shared" si="6"/>
        <v>46031</v>
      </c>
      <c r="K7" s="31" cm="1">
        <f t="array" ref="K7">_xll.DfAddPeriod("EMu",K6,"1WD","RET:1")</f>
        <v>46031</v>
      </c>
      <c r="L7" s="31">
        <f t="shared" si="7"/>
        <v>46034</v>
      </c>
      <c r="M7" s="20">
        <f t="shared" si="2"/>
        <v>3</v>
      </c>
      <c r="N7" s="20" cm="1">
        <f t="array" ref="N7">_xll.RDP.Data("USDSOFR=","TR.FixingValue","Sdate=#1",,J7)</f>
        <v>3.64</v>
      </c>
      <c r="O7" s="20">
        <f t="shared" si="3"/>
        <v>1.0003033333333333</v>
      </c>
    </row>
    <row r="8" spans="1:23" x14ac:dyDescent="0.25">
      <c r="A8" s="31">
        <f t="shared" si="4"/>
        <v>46034</v>
      </c>
      <c r="B8" s="31" cm="1">
        <f t="array" ref="B8">_xll.DfAddPeriod("EMu",B7,"1WD","RET:1")</f>
        <v>46034</v>
      </c>
      <c r="C8" s="31">
        <f t="shared" si="5"/>
        <v>46035</v>
      </c>
      <c r="D8" s="20">
        <f t="shared" si="0"/>
        <v>1</v>
      </c>
      <c r="E8" s="20" cm="1">
        <f t="array" ref="E8">_xll.RDP.Data("EUROSTR=","TR.FixingValue","Sdate=#1",,A8)</f>
        <v>1.931</v>
      </c>
      <c r="F8" s="20">
        <f t="shared" si="1"/>
        <v>1.000053638888889</v>
      </c>
      <c r="J8" s="31">
        <f t="shared" si="6"/>
        <v>46034</v>
      </c>
      <c r="K8" s="31" cm="1">
        <f t="array" ref="K8">_xll.DfAddPeriod("EMu",K7,"1WD","RET:1")</f>
        <v>46034</v>
      </c>
      <c r="L8" s="31">
        <f t="shared" si="7"/>
        <v>46035</v>
      </c>
      <c r="M8" s="20">
        <f t="shared" si="2"/>
        <v>1</v>
      </c>
      <c r="N8" s="20" cm="1">
        <f t="array" ref="N8">_xll.RDP.Data("USDSOFR=","TR.FixingValue","Sdate=#1",,J8)</f>
        <v>3.64</v>
      </c>
      <c r="O8" s="20">
        <f t="shared" si="3"/>
        <v>1.0001011111111111</v>
      </c>
      <c r="S8" s="20">
        <f>S6/S2</f>
        <v>1.8031616522182559</v>
      </c>
      <c r="W8" s="20">
        <f>W6/W2</f>
        <v>1.4070435963366363</v>
      </c>
    </row>
    <row r="9" spans="1:23" x14ac:dyDescent="0.25">
      <c r="A9" s="31">
        <f t="shared" si="4"/>
        <v>46035</v>
      </c>
      <c r="B9" s="31" cm="1">
        <f t="array" ref="B9">_xll.DfAddPeriod("EMu",B8,"1WD","RET:1")</f>
        <v>46035</v>
      </c>
      <c r="C9" s="31">
        <f t="shared" si="5"/>
        <v>46036</v>
      </c>
      <c r="D9" s="20">
        <f t="shared" si="0"/>
        <v>1</v>
      </c>
      <c r="E9" s="20" cm="1">
        <f t="array" ref="E9">_xll.RDP.Data("EUROSTR=","TR.FixingValue","Sdate=#1",,A9)</f>
        <v>1.931</v>
      </c>
      <c r="F9" s="20">
        <f t="shared" si="1"/>
        <v>1.000053638888889</v>
      </c>
      <c r="J9" s="31">
        <f t="shared" si="6"/>
        <v>46035</v>
      </c>
      <c r="K9" s="31" cm="1">
        <f t="array" ref="K9">_xll.DfAddPeriod("EMu",K8,"1WD","RET:1")</f>
        <v>46035</v>
      </c>
      <c r="L9" s="31">
        <f t="shared" si="7"/>
        <v>46036</v>
      </c>
      <c r="M9" s="20">
        <f t="shared" si="2"/>
        <v>1</v>
      </c>
      <c r="N9" s="20" cm="1">
        <f t="array" ref="N9">_xll.RDP.Data("USDSOFR=","TR.FixingValue","Sdate=#1",,J9)</f>
        <v>3.64</v>
      </c>
      <c r="O9" s="20">
        <f t="shared" si="3"/>
        <v>1.0001011111111111</v>
      </c>
    </row>
    <row r="10" spans="1:23" x14ac:dyDescent="0.25">
      <c r="A10" s="31">
        <f t="shared" si="4"/>
        <v>46036</v>
      </c>
      <c r="B10" s="31" cm="1">
        <f t="array" ref="B10">_xll.DfAddPeriod("EMu",B9,"1WD","RET:1")</f>
        <v>46036</v>
      </c>
      <c r="C10" s="31">
        <f t="shared" si="5"/>
        <v>46037</v>
      </c>
      <c r="D10" s="20">
        <f t="shared" si="0"/>
        <v>1</v>
      </c>
      <c r="E10" s="20" cm="1">
        <f t="array" ref="E10">_xll.RDP.Data("EUROSTR=","TR.FixingValue","Sdate=#1",,A10)</f>
        <v>1.931</v>
      </c>
      <c r="F10" s="20">
        <f t="shared" si="1"/>
        <v>1.000053638888889</v>
      </c>
      <c r="J10" s="31">
        <f t="shared" si="6"/>
        <v>46036</v>
      </c>
      <c r="K10" s="31" cm="1">
        <f t="array" ref="K10">_xll.DfAddPeriod("EMu",K9,"1WD","RET:1")</f>
        <v>46036</v>
      </c>
      <c r="L10" s="31">
        <f t="shared" si="7"/>
        <v>46037</v>
      </c>
      <c r="M10" s="20">
        <f t="shared" si="2"/>
        <v>1</v>
      </c>
      <c r="N10" s="20" cm="1">
        <f t="array" ref="N10">_xll.RDP.Data("USDSOFR=","TR.FixingValue","Sdate=#1",,J10)</f>
        <v>3.64</v>
      </c>
      <c r="O10" s="20">
        <f t="shared" si="3"/>
        <v>1.0001011111111111</v>
      </c>
    </row>
    <row r="11" spans="1:23" x14ac:dyDescent="0.25">
      <c r="A11" s="31">
        <f t="shared" si="4"/>
        <v>46037</v>
      </c>
      <c r="B11" s="31" cm="1">
        <f t="array" ref="B11">_xll.DfAddPeriod("EMu",B10,"1WD","RET:1")</f>
        <v>46037</v>
      </c>
      <c r="C11" s="31">
        <f t="shared" si="5"/>
        <v>46038</v>
      </c>
      <c r="D11" s="20">
        <f t="shared" si="0"/>
        <v>1</v>
      </c>
      <c r="E11" s="20" cm="1">
        <f t="array" ref="E11">_xll.RDP.Data("EUROSTR=","TR.FixingValue","Sdate=#1",,A11)</f>
        <v>1.931</v>
      </c>
      <c r="F11" s="20">
        <f t="shared" si="1"/>
        <v>1.000053638888889</v>
      </c>
      <c r="J11" s="31">
        <f t="shared" si="6"/>
        <v>46037</v>
      </c>
      <c r="K11" s="31" cm="1">
        <f t="array" ref="K11">_xll.DfAddPeriod("EMu",K10,"1WD","RET:1")</f>
        <v>46037</v>
      </c>
      <c r="L11" s="31">
        <f t="shared" si="7"/>
        <v>46038</v>
      </c>
      <c r="M11" s="20">
        <f t="shared" si="2"/>
        <v>1</v>
      </c>
      <c r="N11" s="20" cm="1">
        <f t="array" ref="N11">_xll.RDP.Data("USDSOFR=","TR.FixingValue","Sdate=#1",,J11)</f>
        <v>3.64</v>
      </c>
      <c r="O11" s="20">
        <f t="shared" si="3"/>
        <v>1.0001011111111111</v>
      </c>
    </row>
    <row r="12" spans="1:23" x14ac:dyDescent="0.25">
      <c r="A12" s="31">
        <f t="shared" si="4"/>
        <v>46038</v>
      </c>
      <c r="B12" s="31" cm="1">
        <f t="array" ref="B12">_xll.DfAddPeriod("EMu",B11,"1WD","RET:1")</f>
        <v>46038</v>
      </c>
      <c r="C12" s="31">
        <f t="shared" si="5"/>
        <v>46041</v>
      </c>
      <c r="D12" s="20">
        <f t="shared" si="0"/>
        <v>3</v>
      </c>
      <c r="E12" s="20" cm="1">
        <f t="array" ref="E12">_xll.RDP.Data("EUROSTR=","TR.FixingValue","Sdate=#1",,A12)</f>
        <v>1.931</v>
      </c>
      <c r="F12" s="20">
        <f t="shared" si="1"/>
        <v>1.0001609166666667</v>
      </c>
      <c r="J12" s="31">
        <f t="shared" si="6"/>
        <v>46038</v>
      </c>
      <c r="K12" s="31" cm="1">
        <f t="array" ref="K12">_xll.DfAddPeriod("EMu",K11,"1WD","RET:1")</f>
        <v>46038</v>
      </c>
      <c r="L12" s="31">
        <f t="shared" si="7"/>
        <v>46041</v>
      </c>
      <c r="M12" s="20">
        <f t="shared" si="2"/>
        <v>3</v>
      </c>
      <c r="N12" s="20" cm="1">
        <f t="array" ref="N12">_xll.RDP.Data("USDSOFR=","TR.FixingValue","Sdate=#1",,J12)</f>
        <v>3.64</v>
      </c>
      <c r="O12" s="20">
        <f t="shared" si="3"/>
        <v>1.0003033333333333</v>
      </c>
    </row>
    <row r="13" spans="1:23" x14ac:dyDescent="0.25">
      <c r="A13" s="31">
        <f t="shared" si="4"/>
        <v>46041</v>
      </c>
      <c r="B13" s="31" cm="1">
        <f t="array" ref="B13">_xll.DfAddPeriod("EMu",B12,"1WD","RET:1")</f>
        <v>46041</v>
      </c>
      <c r="C13" s="31">
        <f t="shared" si="5"/>
        <v>46042</v>
      </c>
      <c r="D13" s="20">
        <f t="shared" si="0"/>
        <v>1</v>
      </c>
      <c r="E13" s="20" cm="1">
        <f t="array" ref="E13">_xll.RDP.Data("EUROSTR=","TR.FixingValue","Sdate=#1",,A13)</f>
        <v>1.931</v>
      </c>
      <c r="F13" s="20">
        <f t="shared" si="1"/>
        <v>1.000053638888889</v>
      </c>
      <c r="J13" s="31">
        <f t="shared" si="6"/>
        <v>46041</v>
      </c>
      <c r="K13" s="31" cm="1">
        <f t="array" ref="K13">_xll.DfAddPeriod("EMu",K12,"1WD","RET:1")</f>
        <v>46041</v>
      </c>
      <c r="L13" s="31">
        <f t="shared" si="7"/>
        <v>46042</v>
      </c>
      <c r="M13" s="20">
        <f t="shared" si="2"/>
        <v>1</v>
      </c>
      <c r="N13" s="20" cm="1">
        <f t="array" ref="N13">_xll.RDP.Data("USDSOFR=","TR.FixingValue","Sdate=#1",,J13)</f>
        <v>3.64</v>
      </c>
      <c r="O13" s="20">
        <f t="shared" si="3"/>
        <v>1.0001011111111111</v>
      </c>
    </row>
    <row r="14" spans="1:23" x14ac:dyDescent="0.25">
      <c r="A14" s="31">
        <f t="shared" si="4"/>
        <v>46042</v>
      </c>
      <c r="B14" s="31" cm="1">
        <f t="array" ref="B14">_xll.DfAddPeriod("EMu",B13,"1WD","RET:1")</f>
        <v>46042</v>
      </c>
      <c r="C14" s="31">
        <f t="shared" si="5"/>
        <v>46043</v>
      </c>
      <c r="D14" s="20">
        <f t="shared" si="0"/>
        <v>1</v>
      </c>
      <c r="E14" s="20" cm="1">
        <f t="array" ref="E14">_xll.RDP.Data("EUROSTR=","TR.FixingValue","Sdate=#1",,A14)</f>
        <v>1.931</v>
      </c>
      <c r="F14" s="20">
        <f t="shared" si="1"/>
        <v>1.000053638888889</v>
      </c>
      <c r="J14" s="31">
        <f t="shared" si="6"/>
        <v>46042</v>
      </c>
      <c r="K14" s="31" cm="1">
        <f t="array" ref="K14">_xll.DfAddPeriod("EMu",K13,"1WD","RET:1")</f>
        <v>46042</v>
      </c>
      <c r="L14" s="31">
        <f t="shared" si="7"/>
        <v>46043</v>
      </c>
      <c r="M14" s="20">
        <f t="shared" si="2"/>
        <v>1</v>
      </c>
      <c r="N14" s="20" cm="1">
        <f t="array" ref="N14">_xll.RDP.Data("USDSOFR=","TR.FixingValue","Sdate=#1",,J14)</f>
        <v>3.64</v>
      </c>
      <c r="O14" s="20">
        <f t="shared" si="3"/>
        <v>1.0001011111111111</v>
      </c>
    </row>
    <row r="15" spans="1:23" x14ac:dyDescent="0.25">
      <c r="A15" s="31">
        <f t="shared" si="4"/>
        <v>46043</v>
      </c>
      <c r="B15" s="31" cm="1">
        <f t="array" ref="B15">_xll.DfAddPeriod("EMu",B14,"1WD","RET:1")</f>
        <v>46043</v>
      </c>
      <c r="C15" s="31">
        <f t="shared" si="5"/>
        <v>46044</v>
      </c>
      <c r="D15" s="20">
        <f t="shared" si="0"/>
        <v>1</v>
      </c>
      <c r="E15" s="20" cm="1">
        <f t="array" ref="E15">_xll.RDP.Data("EUROSTR=","TR.FixingValue","Sdate=#1",,A15)</f>
        <v>1.931</v>
      </c>
      <c r="F15" s="20">
        <f t="shared" si="1"/>
        <v>1.000053638888889</v>
      </c>
      <c r="J15" s="31">
        <f t="shared" si="6"/>
        <v>46043</v>
      </c>
      <c r="K15" s="31" cm="1">
        <f t="array" ref="K15">_xll.DfAddPeriod("EMu",K14,"1WD","RET:1")</f>
        <v>46043</v>
      </c>
      <c r="L15" s="31">
        <f t="shared" si="7"/>
        <v>46044</v>
      </c>
      <c r="M15" s="20">
        <f t="shared" si="2"/>
        <v>1</v>
      </c>
      <c r="N15" s="20" cm="1">
        <f t="array" ref="N15">_xll.RDP.Data("USDSOFR=","TR.FixingValue","Sdate=#1",,J15)</f>
        <v>3.64</v>
      </c>
      <c r="O15" s="20">
        <f t="shared" si="3"/>
        <v>1.0001011111111111</v>
      </c>
    </row>
    <row r="16" spans="1:23" x14ac:dyDescent="0.25">
      <c r="A16" s="31">
        <f t="shared" si="4"/>
        <v>46044</v>
      </c>
      <c r="B16" s="31" cm="1">
        <f t="array" ref="B16">_xll.DfAddPeriod("EMu",B15,"1WD","RET:1")</f>
        <v>46044</v>
      </c>
      <c r="C16" s="31">
        <f t="shared" si="5"/>
        <v>46045</v>
      </c>
      <c r="D16" s="20">
        <f t="shared" si="0"/>
        <v>1</v>
      </c>
      <c r="E16" s="20" cm="1">
        <f t="array" ref="E16">_xll.RDP.Data("EUROSTR=","TR.FixingValue","Sdate=#1",,A16)</f>
        <v>1.931</v>
      </c>
      <c r="F16" s="20">
        <f t="shared" si="1"/>
        <v>1.000053638888889</v>
      </c>
      <c r="J16" s="31">
        <f t="shared" si="6"/>
        <v>46044</v>
      </c>
      <c r="K16" s="31" cm="1">
        <f t="array" ref="K16">_xll.DfAddPeriod("EMu",K15,"1WD","RET:1")</f>
        <v>46044</v>
      </c>
      <c r="L16" s="31">
        <f t="shared" si="7"/>
        <v>46045</v>
      </c>
      <c r="M16" s="20">
        <f t="shared" si="2"/>
        <v>1</v>
      </c>
      <c r="N16" s="20" cm="1">
        <f t="array" ref="N16">_xll.RDP.Data("USDSOFR=","TR.FixingValue","Sdate=#1",,J16)</f>
        <v>3.64</v>
      </c>
      <c r="O16" s="20">
        <f t="shared" si="3"/>
        <v>1.0001011111111111</v>
      </c>
    </row>
    <row r="17" spans="1:15" x14ac:dyDescent="0.25">
      <c r="A17" s="31">
        <f t="shared" si="4"/>
        <v>46045</v>
      </c>
      <c r="B17" s="31" cm="1">
        <f t="array" ref="B17">_xll.DfAddPeriod("EMu",B16,"1WD","RET:1")</f>
        <v>46045</v>
      </c>
      <c r="C17" s="31">
        <f t="shared" si="5"/>
        <v>46048</v>
      </c>
      <c r="D17" s="20">
        <f t="shared" si="0"/>
        <v>3</v>
      </c>
      <c r="E17" s="20" cm="1">
        <f t="array" ref="E17">_xll.RDP.Data("EUROSTR=","TR.FixingValue","Sdate=#1",,A17)</f>
        <v>1.931</v>
      </c>
      <c r="F17" s="20">
        <f t="shared" si="1"/>
        <v>1.0001609166666667</v>
      </c>
      <c r="J17" s="31">
        <f t="shared" si="6"/>
        <v>46045</v>
      </c>
      <c r="K17" s="31" cm="1">
        <f t="array" ref="K17">_xll.DfAddPeriod("EMu",K16,"1WD","RET:1")</f>
        <v>46045</v>
      </c>
      <c r="L17" s="31">
        <f t="shared" si="7"/>
        <v>46048</v>
      </c>
      <c r="M17" s="20">
        <f t="shared" si="2"/>
        <v>3</v>
      </c>
      <c r="N17" s="20" cm="1">
        <f t="array" ref="N17">_xll.RDP.Data("USDSOFR=","TR.FixingValue","Sdate=#1",,J17)</f>
        <v>3.64</v>
      </c>
      <c r="O17" s="20">
        <f t="shared" si="3"/>
        <v>1.0003033333333333</v>
      </c>
    </row>
    <row r="18" spans="1:15" x14ac:dyDescent="0.25">
      <c r="A18" s="31">
        <f t="shared" si="4"/>
        <v>46048</v>
      </c>
      <c r="B18" s="31" cm="1">
        <f t="array" ref="B18">_xll.DfAddPeriod("EMu",B17,"1WD","RET:1")</f>
        <v>46048</v>
      </c>
      <c r="C18" s="31">
        <f t="shared" si="5"/>
        <v>46049</v>
      </c>
      <c r="D18" s="20">
        <f t="shared" si="0"/>
        <v>1</v>
      </c>
      <c r="E18" s="20" cm="1">
        <f t="array" ref="E18">_xll.RDP.Data("EUROSTR=","TR.FixingValue","Sdate=#1",,A18)</f>
        <v>1.931</v>
      </c>
      <c r="F18" s="20">
        <f t="shared" si="1"/>
        <v>1.000053638888889</v>
      </c>
      <c r="J18" s="31">
        <f t="shared" si="6"/>
        <v>46048</v>
      </c>
      <c r="K18" s="31" cm="1">
        <f t="array" ref="K18">_xll.DfAddPeriod("EMu",K17,"1WD","RET:1")</f>
        <v>46048</v>
      </c>
      <c r="L18" s="31">
        <f t="shared" si="7"/>
        <v>46049</v>
      </c>
      <c r="M18" s="20">
        <f t="shared" si="2"/>
        <v>1</v>
      </c>
      <c r="N18" s="20" cm="1">
        <f t="array" ref="N18">_xll.RDP.Data("USDSOFR=","TR.FixingValue","Sdate=#1",,J18)</f>
        <v>3.64</v>
      </c>
      <c r="O18" s="20">
        <f t="shared" si="3"/>
        <v>1.0001011111111111</v>
      </c>
    </row>
    <row r="19" spans="1:15" x14ac:dyDescent="0.25">
      <c r="A19" s="31">
        <f t="shared" si="4"/>
        <v>46049</v>
      </c>
      <c r="B19" s="31" cm="1">
        <f t="array" ref="B19">_xll.DfAddPeriod("EMu",B18,"1WD","RET:1")</f>
        <v>46049</v>
      </c>
      <c r="C19" s="31">
        <f t="shared" si="5"/>
        <v>46050</v>
      </c>
      <c r="D19" s="20">
        <f t="shared" si="0"/>
        <v>1</v>
      </c>
      <c r="E19" s="20" cm="1">
        <f t="array" ref="E19">_xll.RDP.Data("EUROSTR=","TR.FixingValue","Sdate=#1",,A19)</f>
        <v>1.931</v>
      </c>
      <c r="F19" s="20">
        <f t="shared" si="1"/>
        <v>1.000053638888889</v>
      </c>
      <c r="J19" s="31">
        <f t="shared" si="6"/>
        <v>46049</v>
      </c>
      <c r="K19" s="31" cm="1">
        <f t="array" ref="K19">_xll.DfAddPeriod("EMu",K18,"1WD","RET:1")</f>
        <v>46049</v>
      </c>
      <c r="L19" s="31">
        <f t="shared" si="7"/>
        <v>46050</v>
      </c>
      <c r="M19" s="20">
        <f t="shared" si="2"/>
        <v>1</v>
      </c>
      <c r="N19" s="20" cm="1">
        <f t="array" ref="N19">_xll.RDP.Data("USDSOFR=","TR.FixingValue","Sdate=#1",,J19)</f>
        <v>3.64</v>
      </c>
      <c r="O19" s="20">
        <f t="shared" si="3"/>
        <v>1.0001011111111111</v>
      </c>
    </row>
    <row r="20" spans="1:15" x14ac:dyDescent="0.25">
      <c r="A20" s="31">
        <f t="shared" si="4"/>
        <v>46050</v>
      </c>
      <c r="B20" s="31" cm="1">
        <f t="array" ref="B20">_xll.DfAddPeriod("EMu",B19,"1WD","RET:1")</f>
        <v>46050</v>
      </c>
      <c r="C20" s="32">
        <f t="shared" si="5"/>
        <v>46051</v>
      </c>
      <c r="D20" s="20">
        <f t="shared" si="0"/>
        <v>1</v>
      </c>
      <c r="E20" s="20" cm="1">
        <f t="array" ref="E20">_xll.RDP.Data("EUROSTR=","TR.FixingValue","Sdate=#1",,A20)</f>
        <v>1.931</v>
      </c>
      <c r="F20" s="20">
        <f t="shared" si="1"/>
        <v>1.000053638888889</v>
      </c>
      <c r="J20" s="31">
        <f t="shared" si="6"/>
        <v>46050</v>
      </c>
      <c r="K20" s="31" cm="1">
        <f t="array" ref="K20">_xll.DfAddPeriod("EMu",K19,"1WD","RET:1")</f>
        <v>46050</v>
      </c>
      <c r="L20" s="32">
        <f t="shared" si="7"/>
        <v>46051</v>
      </c>
      <c r="M20" s="20">
        <f t="shared" si="2"/>
        <v>1</v>
      </c>
      <c r="N20" s="20" cm="1">
        <f t="array" ref="N20">_xll.RDP.Data("USDSOFR=","TR.FixingValue","Sdate=#1",,J20)</f>
        <v>3.64</v>
      </c>
      <c r="O20" s="20">
        <f t="shared" si="3"/>
        <v>1.0001011111111111</v>
      </c>
    </row>
    <row r="21" spans="1:15" x14ac:dyDescent="0.25">
      <c r="B21" s="31" cm="1">
        <f t="array" ref="B21">_xll.DfAddPeriod("EMu",B20,"1WD","RET:1")</f>
        <v>46051</v>
      </c>
      <c r="C21" s="31"/>
      <c r="D21" s="31"/>
      <c r="J21" s="31"/>
      <c r="K21" s="31" cm="1">
        <f t="array" ref="K21">_xll.DfAddPeriod("EMu",K20,"1WD","RET:1")</f>
        <v>46051</v>
      </c>
      <c r="L21" s="31"/>
      <c r="M21" s="31"/>
    </row>
    <row r="22" spans="1:15" x14ac:dyDescent="0.25">
      <c r="B22" s="31"/>
      <c r="C22" s="31"/>
      <c r="D22" s="31"/>
      <c r="J22" s="31"/>
      <c r="K22" s="31"/>
      <c r="L22" s="31"/>
      <c r="M22" s="31"/>
    </row>
    <row r="23" spans="1:15" x14ac:dyDescent="0.25">
      <c r="B23" s="31"/>
      <c r="C23" s="31"/>
      <c r="D23" s="31"/>
      <c r="E23" s="33">
        <f>SUM(E2:E20)/(C20-B2)</f>
        <v>1.4116538461538464</v>
      </c>
      <c r="F23" s="34">
        <f>ROUND((PRODUCT(F2:F20)-1)*36000/(C20-B2),6)</f>
        <v>1.9330639999999999</v>
      </c>
      <c r="J23" s="31"/>
      <c r="K23" s="31"/>
      <c r="L23" s="31"/>
      <c r="M23" s="31"/>
      <c r="N23" s="33">
        <f>SUM(N2:N20)/(L20-K2)</f>
        <v>2.6676923076923078</v>
      </c>
      <c r="O23" s="34">
        <f>ROUND((PRODUCT(O2:O20)-1)*36000/(L20-K2),6)</f>
        <v>3.656415</v>
      </c>
    </row>
    <row r="24" spans="1:15" x14ac:dyDescent="0.25">
      <c r="B24" s="31"/>
      <c r="C24" s="31"/>
      <c r="D24" s="31"/>
    </row>
    <row r="25" spans="1:15" x14ac:dyDescent="0.25">
      <c r="B25" s="31"/>
      <c r="C25" s="31"/>
      <c r="D25" s="31"/>
    </row>
    <row r="26" spans="1:15" x14ac:dyDescent="0.25">
      <c r="B26" s="31"/>
      <c r="C26" s="31"/>
      <c r="D26" s="31"/>
    </row>
    <row r="27" spans="1:15" x14ac:dyDescent="0.25">
      <c r="B27" s="31"/>
      <c r="C27" s="31"/>
      <c r="D27" s="31"/>
    </row>
  </sheetData>
  <pageMargins left="0.7" right="0.7" top="0.75" bottom="0.75" header="0.3" footer="0.3"/>
  <pageSetup paperSize="9" orientation="portrait" r:id="rId1"/>
  <headerFooter>
    <oddHeader>&amp;R&amp;"Calibri"&amp;10&amp;K000000CORPORATE&amp;1#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22AF-FC0F-4B8D-B570-BBD802061B0F}">
  <sheetPr codeName="Feuil7"/>
  <dimension ref="B3:X30"/>
  <sheetViews>
    <sheetView workbookViewId="0">
      <selection activeCell="E14" sqref="E14"/>
    </sheetView>
  </sheetViews>
  <sheetFormatPr baseColWidth="10" defaultRowHeight="12.75" x14ac:dyDescent="0.2"/>
  <sheetData>
    <row r="3" spans="2:24" x14ac:dyDescent="0.2">
      <c r="B3" s="14" t="s">
        <v>0</v>
      </c>
      <c r="C3" t="str">
        <f>_xll.RDP.Data($B$4:$B$16,E3:X3,"CH=Fd RH=IN",C4)</f>
        <v>Updated at 11:58:00</v>
      </c>
      <c r="E3" t="s">
        <v>2800</v>
      </c>
      <c r="F3" t="s">
        <v>2801</v>
      </c>
      <c r="G3" t="s">
        <v>2802</v>
      </c>
      <c r="H3" t="s">
        <v>2803</v>
      </c>
      <c r="I3" t="s">
        <v>2804</v>
      </c>
      <c r="J3" t="s">
        <v>2805</v>
      </c>
      <c r="K3" t="s">
        <v>2806</v>
      </c>
      <c r="L3" t="s">
        <v>2807</v>
      </c>
      <c r="M3" t="s">
        <v>2808</v>
      </c>
      <c r="N3" t="s">
        <v>2809</v>
      </c>
      <c r="O3" t="s">
        <v>2810</v>
      </c>
      <c r="P3" t="s">
        <v>2811</v>
      </c>
      <c r="Q3" t="s">
        <v>2812</v>
      </c>
      <c r="R3" t="s">
        <v>2813</v>
      </c>
      <c r="S3" t="s">
        <v>2814</v>
      </c>
      <c r="T3" t="s">
        <v>2815</v>
      </c>
      <c r="U3" t="s">
        <v>2816</v>
      </c>
      <c r="V3" t="s">
        <v>2817</v>
      </c>
      <c r="W3" t="s">
        <v>2818</v>
      </c>
      <c r="X3" t="s">
        <v>2819</v>
      </c>
    </row>
    <row r="4" spans="2:24" x14ac:dyDescent="0.2">
      <c r="B4" s="3" t="s">
        <v>374</v>
      </c>
      <c r="D4" s="13" t="s">
        <v>2820</v>
      </c>
      <c r="E4" s="13" t="s">
        <v>2821</v>
      </c>
      <c r="F4" s="13" t="s">
        <v>2822</v>
      </c>
      <c r="G4" s="13" t="s">
        <v>2823</v>
      </c>
      <c r="H4" s="13" t="s">
        <v>2824</v>
      </c>
      <c r="I4" s="13" t="s">
        <v>2825</v>
      </c>
      <c r="J4" s="13" t="s">
        <v>2826</v>
      </c>
      <c r="K4" s="13" t="s">
        <v>2827</v>
      </c>
      <c r="L4" s="13" t="s">
        <v>2828</v>
      </c>
      <c r="M4" s="13" t="s">
        <v>2829</v>
      </c>
      <c r="N4" s="13" t="s">
        <v>2830</v>
      </c>
      <c r="O4" s="13" t="s">
        <v>2831</v>
      </c>
      <c r="P4" s="13" t="s">
        <v>2832</v>
      </c>
      <c r="Q4" s="13" t="s">
        <v>2833</v>
      </c>
      <c r="R4" s="13" t="s">
        <v>2834</v>
      </c>
      <c r="S4" s="13" t="s">
        <v>2835</v>
      </c>
      <c r="T4" s="13" t="s">
        <v>2836</v>
      </c>
      <c r="U4" s="13" t="s">
        <v>2837</v>
      </c>
      <c r="V4" s="13" t="s">
        <v>2838</v>
      </c>
      <c r="W4" s="13" t="s">
        <v>2839</v>
      </c>
    </row>
    <row r="5" spans="2:24" x14ac:dyDescent="0.2">
      <c r="B5" s="3" t="s">
        <v>606</v>
      </c>
      <c r="C5" s="13" t="s">
        <v>374</v>
      </c>
      <c r="D5">
        <v>2.1637996321540998E-2</v>
      </c>
      <c r="E5" s="13">
        <v>5.6012189731203997E-2</v>
      </c>
      <c r="F5" s="13">
        <v>0.248266495419875</v>
      </c>
      <c r="G5" s="13">
        <v>834000000</v>
      </c>
      <c r="H5" s="13">
        <v>0</v>
      </c>
      <c r="I5" s="13">
        <v>4.0009999999999997E-2</v>
      </c>
      <c r="J5" s="13">
        <v>0</v>
      </c>
      <c r="K5" s="13">
        <v>0</v>
      </c>
      <c r="L5" s="13">
        <v>0</v>
      </c>
      <c r="M5" s="13">
        <v>0</v>
      </c>
      <c r="N5" s="13">
        <v>3.4000000000000002E-2</v>
      </c>
      <c r="O5" s="13">
        <v>0.04</v>
      </c>
      <c r="P5" s="13">
        <v>0</v>
      </c>
      <c r="Q5" s="13">
        <v>0</v>
      </c>
      <c r="R5" s="13">
        <v>0</v>
      </c>
      <c r="S5" s="13" t="s">
        <v>2849</v>
      </c>
      <c r="T5" s="13">
        <v>2.3839573692328999E-2</v>
      </c>
      <c r="U5" s="13">
        <v>2.3839573692328999E-2</v>
      </c>
      <c r="V5" s="13">
        <v>0</v>
      </c>
      <c r="W5" s="13">
        <v>0</v>
      </c>
    </row>
    <row r="6" spans="2:24" x14ac:dyDescent="0.2">
      <c r="B6" s="3" t="s">
        <v>943</v>
      </c>
      <c r="C6" s="13" t="s">
        <v>606</v>
      </c>
      <c r="D6">
        <v>0.40097158499440999</v>
      </c>
      <c r="E6">
        <v>0.53677506371098804</v>
      </c>
      <c r="F6">
        <v>1.02737725221827</v>
      </c>
      <c r="G6">
        <v>15421000000</v>
      </c>
      <c r="H6">
        <v>0</v>
      </c>
      <c r="I6">
        <v>1.0694699999999999</v>
      </c>
      <c r="J6">
        <v>0</v>
      </c>
      <c r="K6">
        <v>0</v>
      </c>
      <c r="L6">
        <v>0</v>
      </c>
      <c r="M6">
        <v>0</v>
      </c>
      <c r="N6">
        <v>1.02</v>
      </c>
      <c r="O6">
        <v>1.0688299999999999</v>
      </c>
      <c r="P6">
        <v>0</v>
      </c>
      <c r="Q6">
        <v>0</v>
      </c>
      <c r="R6">
        <v>0</v>
      </c>
      <c r="S6" s="13" t="s">
        <v>2849</v>
      </c>
      <c r="T6">
        <v>0.39927973068190697</v>
      </c>
      <c r="U6">
        <v>0.39927973068190697</v>
      </c>
      <c r="V6">
        <v>0.40319423784545499</v>
      </c>
      <c r="W6">
        <v>0.40319423784545499</v>
      </c>
    </row>
    <row r="7" spans="2:24" x14ac:dyDescent="0.2">
      <c r="B7" s="3" t="s">
        <v>2669</v>
      </c>
      <c r="C7" s="13" t="s">
        <v>606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2:24" x14ac:dyDescent="0.2">
      <c r="B8" s="3" t="s">
        <v>1476</v>
      </c>
      <c r="C8" s="13" t="s">
        <v>943</v>
      </c>
      <c r="D8">
        <v>0.75947254214655302</v>
      </c>
      <c r="E8">
        <v>0.83665784551305999</v>
      </c>
      <c r="F8">
        <v>1.33211594318447</v>
      </c>
      <c r="G8">
        <v>24082000000</v>
      </c>
      <c r="H8">
        <v>0</v>
      </c>
      <c r="I8">
        <v>3.5438499999999999</v>
      </c>
      <c r="J8">
        <v>0</v>
      </c>
      <c r="K8">
        <v>0</v>
      </c>
      <c r="L8">
        <v>0</v>
      </c>
      <c r="M8">
        <v>0</v>
      </c>
      <c r="N8">
        <v>3.32</v>
      </c>
      <c r="O8">
        <v>3.5772499999999998</v>
      </c>
      <c r="P8">
        <v>0</v>
      </c>
      <c r="Q8">
        <v>0</v>
      </c>
      <c r="R8">
        <v>0</v>
      </c>
      <c r="S8" s="13" t="s">
        <v>2849</v>
      </c>
      <c r="T8">
        <v>0.66745742948473097</v>
      </c>
      <c r="U8">
        <v>0.66745742948473097</v>
      </c>
      <c r="V8">
        <v>0.66745742948473097</v>
      </c>
      <c r="W8">
        <v>0.66745742948473097</v>
      </c>
    </row>
    <row r="9" spans="2:24" x14ac:dyDescent="0.2">
      <c r="B9" s="3" t="s">
        <v>494</v>
      </c>
      <c r="C9" s="13" t="s">
        <v>2669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13" t="s">
        <v>2849</v>
      </c>
      <c r="T9">
        <v>0</v>
      </c>
      <c r="U9">
        <v>0</v>
      </c>
      <c r="V9">
        <v>0</v>
      </c>
      <c r="W9">
        <v>0</v>
      </c>
    </row>
    <row r="10" spans="2:24" x14ac:dyDescent="0.2">
      <c r="B10" s="3" t="s">
        <v>1840</v>
      </c>
      <c r="C10" s="13" t="s">
        <v>1476</v>
      </c>
      <c r="D10">
        <v>0.25565328544906701</v>
      </c>
      <c r="E10">
        <v>0.43140841887425002</v>
      </c>
      <c r="F10">
        <v>0.43140841887425002</v>
      </c>
      <c r="G10">
        <v>7363000000</v>
      </c>
      <c r="H10">
        <v>0</v>
      </c>
      <c r="I10">
        <v>0.80800000000000005</v>
      </c>
      <c r="J10">
        <v>0</v>
      </c>
      <c r="K10">
        <v>0</v>
      </c>
      <c r="L10">
        <v>0</v>
      </c>
      <c r="M10">
        <v>0</v>
      </c>
      <c r="N10">
        <v>0.6</v>
      </c>
      <c r="O10">
        <v>0.82994000000000001</v>
      </c>
      <c r="P10">
        <v>0</v>
      </c>
      <c r="Q10">
        <v>0</v>
      </c>
      <c r="R10">
        <v>0</v>
      </c>
      <c r="S10" s="13" t="s">
        <v>2849</v>
      </c>
      <c r="T10">
        <v>0.31505986137366099</v>
      </c>
      <c r="U10">
        <v>0.31505986137366099</v>
      </c>
      <c r="V10">
        <v>0.42007981516488102</v>
      </c>
      <c r="W10">
        <v>0.42007981516488102</v>
      </c>
    </row>
    <row r="11" spans="2:24" x14ac:dyDescent="0.2">
      <c r="B11" s="3" t="s">
        <v>2744</v>
      </c>
      <c r="C11" s="13" t="s">
        <v>1476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0.31695721077654498</v>
      </c>
      <c r="U11">
        <v>0.31695721077654498</v>
      </c>
      <c r="V11">
        <v>0.31695721077654498</v>
      </c>
      <c r="W11">
        <v>0.31695721077654498</v>
      </c>
    </row>
    <row r="12" spans="2:24" x14ac:dyDescent="0.2">
      <c r="B12" s="3" t="s">
        <v>1790</v>
      </c>
      <c r="C12" s="13" t="s">
        <v>1476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2:24" x14ac:dyDescent="0.2">
      <c r="B13" s="3" t="s">
        <v>1572</v>
      </c>
      <c r="C13" s="13" t="s">
        <v>494</v>
      </c>
      <c r="D13">
        <v>0.753688726555932</v>
      </c>
      <c r="E13">
        <v>2.1503595093353098</v>
      </c>
      <c r="F13">
        <v>2.50404168044449</v>
      </c>
      <c r="G13">
        <v>11142000000</v>
      </c>
      <c r="H13">
        <v>0</v>
      </c>
      <c r="I13">
        <v>2.6967099999999999</v>
      </c>
      <c r="J13">
        <v>0</v>
      </c>
      <c r="K13">
        <v>0</v>
      </c>
      <c r="L13">
        <v>0</v>
      </c>
      <c r="M13">
        <v>0</v>
      </c>
      <c r="N13">
        <v>2.36</v>
      </c>
      <c r="O13">
        <v>2.6804899999999998</v>
      </c>
      <c r="P13">
        <v>0</v>
      </c>
      <c r="Q13">
        <v>0</v>
      </c>
      <c r="R13">
        <v>0</v>
      </c>
      <c r="S13" s="13" t="s">
        <v>2849</v>
      </c>
      <c r="T13">
        <v>0.63847631415199002</v>
      </c>
      <c r="U13">
        <v>0.63847631415199002</v>
      </c>
      <c r="V13">
        <v>0.63847631415199002</v>
      </c>
      <c r="W13">
        <v>0.63847631415199002</v>
      </c>
    </row>
    <row r="14" spans="2:24" x14ac:dyDescent="0.2">
      <c r="B14" s="3" t="s">
        <v>2214</v>
      </c>
      <c r="C14" s="13" t="s">
        <v>1840</v>
      </c>
      <c r="D14">
        <v>0.25565328544906701</v>
      </c>
      <c r="E14">
        <v>0.43140841887425002</v>
      </c>
      <c r="F14">
        <v>0.43140841887425002</v>
      </c>
      <c r="G14">
        <v>7363000000</v>
      </c>
      <c r="H14">
        <v>0</v>
      </c>
      <c r="I14">
        <v>0.79713999999999996</v>
      </c>
      <c r="J14">
        <v>0</v>
      </c>
      <c r="K14">
        <v>0</v>
      </c>
      <c r="L14">
        <v>0</v>
      </c>
      <c r="M14">
        <v>0</v>
      </c>
      <c r="N14">
        <v>0.6</v>
      </c>
      <c r="O14">
        <v>0.82799999999999996</v>
      </c>
      <c r="P14">
        <v>0</v>
      </c>
      <c r="Q14">
        <v>0</v>
      </c>
      <c r="R14">
        <v>0</v>
      </c>
      <c r="S14" s="13" t="s">
        <v>2849</v>
      </c>
      <c r="T14">
        <v>0.31505986137366099</v>
      </c>
      <c r="U14">
        <v>0.31505986137366099</v>
      </c>
      <c r="V14">
        <v>0.42007981516488102</v>
      </c>
      <c r="W14">
        <v>0.42007981516488102</v>
      </c>
    </row>
    <row r="15" spans="2:24" x14ac:dyDescent="0.2">
      <c r="B15" s="3" t="s">
        <v>2174</v>
      </c>
      <c r="C15" s="13" t="s">
        <v>1840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0.31695721077654498</v>
      </c>
      <c r="U15">
        <v>0.31695721077654498</v>
      </c>
      <c r="V15">
        <v>0.31695721077654498</v>
      </c>
      <c r="W15">
        <v>0.31695721077654498</v>
      </c>
    </row>
    <row r="16" spans="2:24" x14ac:dyDescent="0.2">
      <c r="B16" s="3" t="s">
        <v>720</v>
      </c>
      <c r="C16" s="13" t="s">
        <v>1840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3:23" x14ac:dyDescent="0.2">
      <c r="C17" s="13" t="s">
        <v>2744</v>
      </c>
      <c r="D17">
        <v>0.32156310293081802</v>
      </c>
      <c r="E17">
        <v>0.34977355052348602</v>
      </c>
      <c r="F17">
        <v>0.34977355052348602</v>
      </c>
      <c r="G17">
        <v>5072000000</v>
      </c>
      <c r="H17">
        <v>0</v>
      </c>
      <c r="I17">
        <v>2.1169199999999999</v>
      </c>
      <c r="J17">
        <v>0</v>
      </c>
      <c r="K17">
        <v>0</v>
      </c>
      <c r="L17">
        <v>0</v>
      </c>
      <c r="M17">
        <v>0</v>
      </c>
      <c r="N17">
        <v>2</v>
      </c>
      <c r="O17">
        <v>2.1331799999999999</v>
      </c>
      <c r="P17">
        <v>0</v>
      </c>
      <c r="Q17">
        <v>0</v>
      </c>
      <c r="R17">
        <v>0</v>
      </c>
      <c r="S17" s="13" t="s">
        <v>2849</v>
      </c>
      <c r="T17">
        <v>0.341582551963246</v>
      </c>
      <c r="U17">
        <v>0.341582551963246</v>
      </c>
      <c r="V17">
        <v>0.341582551963246</v>
      </c>
      <c r="W17">
        <v>0.341582551963246</v>
      </c>
    </row>
    <row r="18" spans="3:23" x14ac:dyDescent="0.2">
      <c r="C18" s="13" t="s">
        <v>2744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3:23" x14ac:dyDescent="0.2">
      <c r="C19" s="13" t="s">
        <v>2744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3:23" x14ac:dyDescent="0.2">
      <c r="C20" s="13" t="s">
        <v>1790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3" t="s">
        <v>2849</v>
      </c>
      <c r="T20">
        <v>0</v>
      </c>
      <c r="U20">
        <v>0</v>
      </c>
      <c r="V20">
        <v>0</v>
      </c>
      <c r="W20">
        <v>0</v>
      </c>
    </row>
    <row r="21" spans="3:23" x14ac:dyDescent="0.2">
      <c r="C21" s="13" t="s">
        <v>1790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3:23" x14ac:dyDescent="0.2">
      <c r="C22" s="13" t="s">
        <v>1790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3:23" x14ac:dyDescent="0.2">
      <c r="C23" s="13" t="s">
        <v>1790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3:23" x14ac:dyDescent="0.2">
      <c r="C24" s="13" t="s">
        <v>1790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3:23" x14ac:dyDescent="0.2">
      <c r="C25" s="13" t="s">
        <v>1790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3:23" x14ac:dyDescent="0.2">
      <c r="C26" s="13" t="s">
        <v>1572</v>
      </c>
      <c r="D26">
        <v>1.82265560922264</v>
      </c>
      <c r="E26">
        <v>2.5243419712528801</v>
      </c>
      <c r="F26">
        <v>2.6524405236705699</v>
      </c>
      <c r="G26">
        <v>14783000000</v>
      </c>
      <c r="H26">
        <v>1259000000</v>
      </c>
      <c r="I26">
        <v>5.8268399999999998</v>
      </c>
      <c r="J26">
        <v>0</v>
      </c>
      <c r="K26">
        <v>0</v>
      </c>
      <c r="L26">
        <v>0</v>
      </c>
      <c r="M26">
        <v>0</v>
      </c>
      <c r="N26">
        <v>4.8</v>
      </c>
      <c r="O26">
        <v>5.9527200000000002</v>
      </c>
      <c r="P26">
        <v>0</v>
      </c>
      <c r="Q26">
        <v>92583000000</v>
      </c>
      <c r="R26">
        <v>193933000000</v>
      </c>
      <c r="S26" s="13" t="s">
        <v>2849</v>
      </c>
      <c r="T26">
        <v>2.0024195903383299</v>
      </c>
      <c r="U26">
        <v>2.0024195903383299</v>
      </c>
      <c r="V26">
        <v>2.0024195903383299</v>
      </c>
      <c r="W26">
        <v>2.0024195903383299</v>
      </c>
    </row>
    <row r="27" spans="3:23" x14ac:dyDescent="0.2">
      <c r="C27" s="13" t="s">
        <v>2214</v>
      </c>
      <c r="D27">
        <v>0.650645003572906</v>
      </c>
      <c r="E27">
        <v>1.0470690772684299</v>
      </c>
      <c r="F27">
        <v>1.71408754070839</v>
      </c>
      <c r="G27">
        <v>4680400000</v>
      </c>
      <c r="H27">
        <v>0</v>
      </c>
      <c r="I27">
        <v>6.4053599999999999</v>
      </c>
      <c r="J27">
        <v>0</v>
      </c>
      <c r="K27">
        <v>0</v>
      </c>
      <c r="L27">
        <v>0</v>
      </c>
      <c r="M27">
        <v>0</v>
      </c>
      <c r="N27">
        <v>5.4</v>
      </c>
      <c r="O27">
        <v>6.7499799999999999</v>
      </c>
      <c r="P27">
        <v>0</v>
      </c>
      <c r="Q27">
        <v>0</v>
      </c>
      <c r="R27">
        <v>0</v>
      </c>
      <c r="S27" s="13" t="s">
        <v>2849</v>
      </c>
      <c r="T27">
        <v>0.69948186528497402</v>
      </c>
      <c r="U27">
        <v>0.69948186528497402</v>
      </c>
      <c r="V27">
        <v>0.67357512953367904</v>
      </c>
      <c r="W27">
        <v>0.67357512953367904</v>
      </c>
    </row>
    <row r="28" spans="3:23" x14ac:dyDescent="0.2">
      <c r="C28" s="13" t="s">
        <v>2174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3" t="s">
        <v>2849</v>
      </c>
      <c r="T28">
        <v>0</v>
      </c>
      <c r="U28">
        <v>0</v>
      </c>
      <c r="V28">
        <v>0</v>
      </c>
      <c r="W28">
        <v>0</v>
      </c>
    </row>
    <row r="29" spans="3:23" x14ac:dyDescent="0.2">
      <c r="C29" s="13" t="s">
        <v>2174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3:23" x14ac:dyDescent="0.2">
      <c r="C30" s="13" t="s">
        <v>720</v>
      </c>
      <c r="D30">
        <v>0.76621780026874797</v>
      </c>
      <c r="E30">
        <v>0.72189167275484001</v>
      </c>
      <c r="F30">
        <v>0.699498963433132</v>
      </c>
      <c r="G30" s="13" t="s">
        <v>2840</v>
      </c>
      <c r="H30" s="13" t="s">
        <v>2841</v>
      </c>
      <c r="I30">
        <v>2.6903199999999998</v>
      </c>
      <c r="J30">
        <v>0</v>
      </c>
      <c r="K30" s="13" t="s">
        <v>2842</v>
      </c>
      <c r="L30" s="13" t="s">
        <v>2843</v>
      </c>
      <c r="M30" s="13" t="s">
        <v>2844</v>
      </c>
      <c r="N30" s="13" t="s">
        <v>2845</v>
      </c>
      <c r="O30">
        <v>2.7512799999999999</v>
      </c>
      <c r="P30" s="13" t="s">
        <v>2846</v>
      </c>
      <c r="Q30" s="13" t="s">
        <v>2847</v>
      </c>
      <c r="R30" s="13" t="s">
        <v>2848</v>
      </c>
      <c r="S30" s="13" t="s">
        <v>2849</v>
      </c>
      <c r="T30" s="13" t="s">
        <v>2850</v>
      </c>
      <c r="U30" s="13" t="s">
        <v>2851</v>
      </c>
      <c r="V30" s="13" t="s">
        <v>2852</v>
      </c>
      <c r="W30" s="13" t="s">
        <v>2853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4">
    <pageSetUpPr fitToPage="1"/>
  </sheetPr>
  <dimension ref="A1:F544"/>
  <sheetViews>
    <sheetView showGridLines="0" workbookViewId="0"/>
  </sheetViews>
  <sheetFormatPr baseColWidth="10" defaultColWidth="9.140625" defaultRowHeight="12.75" x14ac:dyDescent="0.2"/>
  <cols>
    <col min="1" max="1" width="41.7109375" customWidth="1"/>
    <col min="2" max="2" width="12.7109375" customWidth="1"/>
    <col min="3" max="4" width="9.7109375" customWidth="1"/>
    <col min="5" max="5" width="16.7109375" customWidth="1"/>
    <col min="6" max="6" width="6.7109375" customWidth="1"/>
  </cols>
  <sheetData>
    <row r="1" spans="1:6" x14ac:dyDescent="0.2">
      <c r="A1" s="1" t="s">
        <v>1</v>
      </c>
      <c r="B1" s="1" t="s">
        <v>4</v>
      </c>
      <c r="C1" s="1" t="s">
        <v>7</v>
      </c>
      <c r="D1" s="1" t="s">
        <v>17</v>
      </c>
      <c r="E1" s="1" t="s">
        <v>11</v>
      </c>
      <c r="F1" s="2" t="s">
        <v>6</v>
      </c>
    </row>
    <row r="2" spans="1:6" x14ac:dyDescent="0.2">
      <c r="A2" s="3" t="s">
        <v>22</v>
      </c>
      <c r="B2" s="4">
        <v>4.9920649999999997E-2</v>
      </c>
      <c r="C2" s="3" t="s">
        <v>23</v>
      </c>
      <c r="D2" s="3" t="s">
        <v>27</v>
      </c>
      <c r="E2" s="4">
        <v>1446254.1230769199</v>
      </c>
      <c r="F2" s="11">
        <v>160.79</v>
      </c>
    </row>
    <row r="3" spans="1:6" x14ac:dyDescent="0.2">
      <c r="A3" s="3" t="s">
        <v>30</v>
      </c>
      <c r="B3" s="4">
        <v>5.7217990000000003E-2</v>
      </c>
      <c r="C3" s="3" t="s">
        <v>31</v>
      </c>
      <c r="D3" s="3" t="s">
        <v>27</v>
      </c>
      <c r="E3" s="4">
        <v>1821259.6923076899</v>
      </c>
      <c r="F3" s="11">
        <v>154.71</v>
      </c>
    </row>
    <row r="4" spans="1:6" x14ac:dyDescent="0.2">
      <c r="A4" s="3" t="s">
        <v>36</v>
      </c>
      <c r="B4" s="4">
        <v>6.5791840000000004E-2</v>
      </c>
      <c r="C4" s="3" t="s">
        <v>37</v>
      </c>
      <c r="D4" s="3" t="s">
        <v>27</v>
      </c>
      <c r="E4" s="4">
        <v>5813858.8615384595</v>
      </c>
      <c r="F4" s="11">
        <v>66.37</v>
      </c>
    </row>
    <row r="5" spans="1:6" x14ac:dyDescent="0.2">
      <c r="A5" s="3" t="s">
        <v>42</v>
      </c>
      <c r="B5" s="4">
        <v>7.86689E-2</v>
      </c>
      <c r="C5" s="3" t="s">
        <v>43</v>
      </c>
      <c r="D5" s="3" t="s">
        <v>27</v>
      </c>
      <c r="E5" s="4">
        <v>2663317.5230769198</v>
      </c>
      <c r="F5" s="11">
        <v>426.39</v>
      </c>
    </row>
    <row r="6" spans="1:6" x14ac:dyDescent="0.2">
      <c r="A6" s="3" t="s">
        <v>49</v>
      </c>
      <c r="B6" s="4">
        <v>2.5690210000000002E-2</v>
      </c>
      <c r="C6" s="3" t="s">
        <v>50</v>
      </c>
      <c r="D6" s="3" t="s">
        <v>27</v>
      </c>
      <c r="E6" s="4">
        <v>1450117.64615385</v>
      </c>
      <c r="F6" s="11">
        <v>64.930000000000007</v>
      </c>
    </row>
    <row r="7" spans="1:6" x14ac:dyDescent="0.2">
      <c r="A7" s="3" t="s">
        <v>55</v>
      </c>
      <c r="B7" s="4">
        <v>1.953742E-2</v>
      </c>
      <c r="C7" s="3" t="s">
        <v>56</v>
      </c>
      <c r="D7" s="3" t="s">
        <v>27</v>
      </c>
      <c r="E7" s="4">
        <v>1351342.8923076901</v>
      </c>
      <c r="F7" s="11">
        <v>107.54</v>
      </c>
    </row>
    <row r="8" spans="1:6" x14ac:dyDescent="0.2">
      <c r="A8" s="3" t="s">
        <v>61</v>
      </c>
      <c r="B8" s="4">
        <v>4.2102710000000002E-2</v>
      </c>
      <c r="C8" s="3" t="s">
        <v>62</v>
      </c>
      <c r="D8" s="3" t="s">
        <v>27</v>
      </c>
      <c r="E8" s="4">
        <v>2282188.7538461499</v>
      </c>
      <c r="F8" s="11">
        <v>468.76</v>
      </c>
    </row>
    <row r="9" spans="1:6" x14ac:dyDescent="0.2">
      <c r="A9" s="3" t="s">
        <v>67</v>
      </c>
      <c r="B9" s="4">
        <v>5.0583669999999997E-2</v>
      </c>
      <c r="C9" s="3" t="s">
        <v>68</v>
      </c>
      <c r="D9" s="3" t="s">
        <v>27</v>
      </c>
      <c r="E9" s="4">
        <v>3268453.7846153802</v>
      </c>
      <c r="F9" s="11">
        <v>43.34</v>
      </c>
    </row>
    <row r="10" spans="1:6" x14ac:dyDescent="0.2">
      <c r="A10" s="3" t="s">
        <v>72</v>
      </c>
      <c r="B10" s="4">
        <v>0.38178824</v>
      </c>
      <c r="C10" s="3" t="s">
        <v>73</v>
      </c>
      <c r="D10" s="3" t="s">
        <v>27</v>
      </c>
      <c r="E10" s="4">
        <v>47481374.369230799</v>
      </c>
      <c r="F10" s="11">
        <v>177.75</v>
      </c>
    </row>
    <row r="11" spans="1:6" x14ac:dyDescent="0.2">
      <c r="A11" s="3" t="s">
        <v>77</v>
      </c>
      <c r="B11" s="4">
        <v>7.3356599999999994E-2</v>
      </c>
      <c r="C11" s="3" t="s">
        <v>78</v>
      </c>
      <c r="D11" s="3" t="s">
        <v>27</v>
      </c>
      <c r="E11" s="4">
        <v>23060502.261538502</v>
      </c>
      <c r="F11" s="11">
        <v>69.760000000000005</v>
      </c>
    </row>
    <row r="12" spans="1:6" x14ac:dyDescent="0.2">
      <c r="A12" s="3" t="s">
        <v>83</v>
      </c>
      <c r="B12" s="4">
        <v>9.7568009999999997E-2</v>
      </c>
      <c r="C12" s="3" t="s">
        <v>84</v>
      </c>
      <c r="D12" s="3" t="s">
        <v>27</v>
      </c>
      <c r="E12" s="4">
        <v>7458598.72307692</v>
      </c>
      <c r="F12" s="11">
        <v>81.03</v>
      </c>
    </row>
    <row r="13" spans="1:6" x14ac:dyDescent="0.2">
      <c r="A13" s="3" t="s">
        <v>88</v>
      </c>
      <c r="B13" s="4">
        <v>2.7192049999999999E-2</v>
      </c>
      <c r="C13" s="3" t="s">
        <v>89</v>
      </c>
      <c r="D13" s="3" t="s">
        <v>27</v>
      </c>
      <c r="E13" s="4">
        <v>3009349.50769231</v>
      </c>
      <c r="F13" s="11">
        <v>142.5</v>
      </c>
    </row>
    <row r="14" spans="1:6" x14ac:dyDescent="0.2">
      <c r="A14" s="3" t="s">
        <v>94</v>
      </c>
      <c r="B14" s="4">
        <v>8.5242189999999995E-2</v>
      </c>
      <c r="C14" s="3" t="s">
        <v>95</v>
      </c>
      <c r="D14" s="3" t="s">
        <v>27</v>
      </c>
      <c r="E14" s="4">
        <v>2183710</v>
      </c>
      <c r="F14" s="11">
        <v>110.27</v>
      </c>
    </row>
    <row r="15" spans="1:6" x14ac:dyDescent="0.2">
      <c r="A15" s="3" t="s">
        <v>100</v>
      </c>
      <c r="B15" s="4">
        <v>9.2945159999999999E-2</v>
      </c>
      <c r="C15" s="3" t="s">
        <v>101</v>
      </c>
      <c r="D15" s="3" t="s">
        <v>27</v>
      </c>
      <c r="E15" s="4">
        <v>4350923.8615384595</v>
      </c>
      <c r="F15" s="11">
        <v>85.55</v>
      </c>
    </row>
    <row r="16" spans="1:6" x14ac:dyDescent="0.2">
      <c r="A16" s="3" t="s">
        <v>106</v>
      </c>
      <c r="B16" s="4">
        <v>8.0607470000000001E-2</v>
      </c>
      <c r="C16" s="3" t="s">
        <v>107</v>
      </c>
      <c r="D16" s="3" t="s">
        <v>27</v>
      </c>
      <c r="E16" s="4">
        <v>3238566.4769230802</v>
      </c>
      <c r="F16" s="11">
        <v>57.49</v>
      </c>
    </row>
    <row r="17" spans="1:6" x14ac:dyDescent="0.2">
      <c r="A17" s="3" t="s">
        <v>112</v>
      </c>
      <c r="B17" s="4">
        <v>2.80656E-3</v>
      </c>
      <c r="C17" s="3" t="s">
        <v>113</v>
      </c>
      <c r="D17" s="3" t="s">
        <v>27</v>
      </c>
      <c r="E17" s="4">
        <v>141794.76923076899</v>
      </c>
      <c r="F17" s="11">
        <v>3391.5</v>
      </c>
    </row>
    <row r="18" spans="1:6" x14ac:dyDescent="0.2">
      <c r="A18" s="3" t="s">
        <v>118</v>
      </c>
      <c r="B18" s="4">
        <v>4.8087459999999999E-2</v>
      </c>
      <c r="C18" s="3" t="s">
        <v>119</v>
      </c>
      <c r="D18" s="3" t="s">
        <v>27</v>
      </c>
      <c r="E18" s="4">
        <v>2115743.1230769199</v>
      </c>
      <c r="F18" s="11">
        <v>194.07</v>
      </c>
    </row>
    <row r="19" spans="1:6" x14ac:dyDescent="0.2">
      <c r="A19" s="3" t="s">
        <v>124</v>
      </c>
      <c r="B19" s="4">
        <v>0.13071172</v>
      </c>
      <c r="C19" s="3" t="s">
        <v>125</v>
      </c>
      <c r="D19" s="3" t="s">
        <v>27</v>
      </c>
      <c r="E19" s="4">
        <v>8226234.9846153799</v>
      </c>
      <c r="F19" s="11">
        <v>217.12</v>
      </c>
    </row>
    <row r="20" spans="1:6" x14ac:dyDescent="0.2">
      <c r="A20" s="3" t="s">
        <v>129</v>
      </c>
      <c r="B20" s="4">
        <v>7.8596650000000004E-2</v>
      </c>
      <c r="C20" s="3" t="s">
        <v>130</v>
      </c>
      <c r="D20" s="3" t="s">
        <v>27</v>
      </c>
      <c r="E20" s="4">
        <v>2733457.8</v>
      </c>
      <c r="F20" s="11">
        <v>572.87</v>
      </c>
    </row>
    <row r="21" spans="1:6" x14ac:dyDescent="0.2">
      <c r="A21" s="3" t="s">
        <v>135</v>
      </c>
      <c r="B21" s="4">
        <v>4.0870200000000002E-2</v>
      </c>
      <c r="C21" s="3" t="s">
        <v>136</v>
      </c>
      <c r="D21" s="3" t="s">
        <v>27</v>
      </c>
      <c r="E21" s="4">
        <v>2321600.7076923102</v>
      </c>
      <c r="F21" s="11">
        <v>83.85</v>
      </c>
    </row>
    <row r="22" spans="1:6" x14ac:dyDescent="0.2">
      <c r="A22" s="3" t="s">
        <v>141</v>
      </c>
      <c r="B22" s="4">
        <v>2.0429940000000001E-2</v>
      </c>
      <c r="C22" s="3" t="s">
        <v>142</v>
      </c>
      <c r="D22" s="3" t="s">
        <v>27</v>
      </c>
      <c r="E22" s="4">
        <v>2090343.0923076901</v>
      </c>
      <c r="F22" s="11">
        <v>100.83</v>
      </c>
    </row>
    <row r="23" spans="1:6" x14ac:dyDescent="0.2">
      <c r="A23" s="3" t="s">
        <v>147</v>
      </c>
      <c r="B23" s="4">
        <v>0.31276953000000002</v>
      </c>
      <c r="C23" s="3" t="s">
        <v>148</v>
      </c>
      <c r="D23" s="3" t="s">
        <v>27</v>
      </c>
      <c r="E23" s="4">
        <v>12914340.784615399</v>
      </c>
      <c r="F23" s="11">
        <v>36.25</v>
      </c>
    </row>
    <row r="24" spans="1:6" x14ac:dyDescent="0.2">
      <c r="A24" s="3" t="s">
        <v>153</v>
      </c>
      <c r="B24" s="4">
        <v>0.30163915000000002</v>
      </c>
      <c r="C24" s="3" t="s">
        <v>154</v>
      </c>
      <c r="D24" s="3" t="s">
        <v>27</v>
      </c>
      <c r="E24" s="4">
        <v>10148323.461538499</v>
      </c>
      <c r="F24" s="11">
        <v>113.77</v>
      </c>
    </row>
    <row r="25" spans="1:6" x14ac:dyDescent="0.2">
      <c r="A25" s="3" t="s">
        <v>159</v>
      </c>
      <c r="B25" s="4">
        <v>0.14310771</v>
      </c>
      <c r="C25" s="3" t="s">
        <v>160</v>
      </c>
      <c r="D25" s="3" t="s">
        <v>27</v>
      </c>
      <c r="E25" s="4">
        <v>5654269.2000000002</v>
      </c>
      <c r="F25" s="11">
        <v>58.59</v>
      </c>
    </row>
    <row r="26" spans="1:6" x14ac:dyDescent="0.2">
      <c r="A26" s="3" t="s">
        <v>165</v>
      </c>
      <c r="B26" s="4">
        <v>2.0769470000000002E-2</v>
      </c>
      <c r="C26" s="3" t="s">
        <v>166</v>
      </c>
      <c r="D26" s="3" t="s">
        <v>27</v>
      </c>
      <c r="E26" s="4">
        <v>1418537.8</v>
      </c>
      <c r="F26" s="11">
        <v>216.98</v>
      </c>
    </row>
    <row r="27" spans="1:6" x14ac:dyDescent="0.2">
      <c r="A27" s="3" t="s">
        <v>170</v>
      </c>
      <c r="B27" s="4">
        <v>2.4848519999999999E-2</v>
      </c>
      <c r="C27" s="3" t="s">
        <v>171</v>
      </c>
      <c r="D27" s="3" t="s">
        <v>27</v>
      </c>
      <c r="E27" s="4">
        <v>1635874.8153846201</v>
      </c>
      <c r="F27" s="11">
        <v>181.98</v>
      </c>
    </row>
    <row r="28" spans="1:6" x14ac:dyDescent="0.2">
      <c r="A28" s="3" t="s">
        <v>176</v>
      </c>
      <c r="B28" s="4">
        <v>5.0750240000000002E-2</v>
      </c>
      <c r="C28" s="3" t="s">
        <v>177</v>
      </c>
      <c r="D28" s="3" t="s">
        <v>27</v>
      </c>
      <c r="E28" s="4">
        <v>4949852.1538461503</v>
      </c>
      <c r="F28" s="11">
        <v>23.7</v>
      </c>
    </row>
    <row r="29" spans="1:6" x14ac:dyDescent="0.2">
      <c r="A29" s="3" t="s">
        <v>181</v>
      </c>
      <c r="B29" s="4">
        <v>8.9152899999999993E-3</v>
      </c>
      <c r="C29" s="3" t="s">
        <v>182</v>
      </c>
      <c r="D29" s="3" t="s">
        <v>27</v>
      </c>
      <c r="E29" s="4">
        <v>514862.12307692302</v>
      </c>
      <c r="F29" s="11">
        <v>444.11</v>
      </c>
    </row>
    <row r="30" spans="1:6" x14ac:dyDescent="0.2">
      <c r="A30" s="3" t="s">
        <v>187</v>
      </c>
      <c r="B30" s="4">
        <v>4.6459670000000002E-2</v>
      </c>
      <c r="C30" s="3" t="s">
        <v>188</v>
      </c>
      <c r="D30" s="3" t="s">
        <v>27</v>
      </c>
      <c r="E30" s="4">
        <v>1170953.7384615401</v>
      </c>
      <c r="F30" s="11">
        <v>246.3</v>
      </c>
    </row>
    <row r="31" spans="1:6" x14ac:dyDescent="0.2">
      <c r="A31" s="3" t="s">
        <v>192</v>
      </c>
      <c r="B31" s="4">
        <v>0.10561856999999999</v>
      </c>
      <c r="C31" s="3" t="s">
        <v>193</v>
      </c>
      <c r="D31" s="3" t="s">
        <v>27</v>
      </c>
      <c r="E31" s="4">
        <v>6354838</v>
      </c>
      <c r="F31" s="11">
        <v>62.48</v>
      </c>
    </row>
    <row r="32" spans="1:6" x14ac:dyDescent="0.2">
      <c r="A32" s="3" t="s">
        <v>198</v>
      </c>
      <c r="B32" s="4">
        <v>5.2420920000000003E-2</v>
      </c>
      <c r="C32" s="3" t="s">
        <v>199</v>
      </c>
      <c r="D32" s="3" t="s">
        <v>27</v>
      </c>
      <c r="E32" s="4">
        <v>1609632.8769230801</v>
      </c>
      <c r="F32" s="11">
        <v>522.59</v>
      </c>
    </row>
    <row r="33" spans="1:6" x14ac:dyDescent="0.2">
      <c r="A33" s="3" t="s">
        <v>203</v>
      </c>
      <c r="B33" s="4">
        <v>0.21278696999999999</v>
      </c>
      <c r="C33" s="3" t="s">
        <v>204</v>
      </c>
      <c r="D33" s="3" t="s">
        <v>27</v>
      </c>
      <c r="E33" s="4">
        <v>7244299.72307692</v>
      </c>
      <c r="F33" s="11">
        <v>79.36</v>
      </c>
    </row>
    <row r="34" spans="1:6" x14ac:dyDescent="0.2">
      <c r="A34" s="3" t="s">
        <v>208</v>
      </c>
      <c r="B34" s="4">
        <v>0.41905279000000001</v>
      </c>
      <c r="C34" s="3" t="s">
        <v>209</v>
      </c>
      <c r="D34" s="3" t="s">
        <v>27</v>
      </c>
      <c r="E34" s="4">
        <v>13597510.7692308</v>
      </c>
      <c r="F34" s="11">
        <v>105.26</v>
      </c>
    </row>
    <row r="35" spans="1:6" x14ac:dyDescent="0.2">
      <c r="A35" s="3" t="s">
        <v>213</v>
      </c>
      <c r="B35" s="4">
        <v>0.18831598999999999</v>
      </c>
      <c r="C35" s="3" t="s">
        <v>214</v>
      </c>
      <c r="D35" s="3" t="s">
        <v>27</v>
      </c>
      <c r="E35" s="4">
        <v>25967123.800000001</v>
      </c>
      <c r="F35" s="11">
        <v>285.41000000000003</v>
      </c>
    </row>
    <row r="36" spans="1:6" x14ac:dyDescent="0.2">
      <c r="A36" s="3" t="s">
        <v>218</v>
      </c>
      <c r="B36" s="4">
        <v>1.394168E-2</v>
      </c>
      <c r="C36" s="3" t="s">
        <v>219</v>
      </c>
      <c r="D36" s="3" t="s">
        <v>27</v>
      </c>
      <c r="E36" s="4">
        <v>796112.90769230796</v>
      </c>
      <c r="F36" s="11">
        <v>250.88</v>
      </c>
    </row>
    <row r="37" spans="1:6" x14ac:dyDescent="0.2">
      <c r="A37" s="3" t="s">
        <v>223</v>
      </c>
      <c r="B37" s="4">
        <v>2.2820699999999999E-2</v>
      </c>
      <c r="C37" s="3" t="s">
        <v>224</v>
      </c>
      <c r="D37" s="3" t="s">
        <v>27</v>
      </c>
      <c r="E37" s="4">
        <v>709986.50769230805</v>
      </c>
      <c r="F37" s="11">
        <v>570.21</v>
      </c>
    </row>
    <row r="38" spans="1:6" x14ac:dyDescent="0.2">
      <c r="A38" s="3" t="s">
        <v>228</v>
      </c>
      <c r="B38" s="4">
        <v>0.28183511</v>
      </c>
      <c r="C38" s="3" t="s">
        <v>229</v>
      </c>
      <c r="D38" s="3" t="s">
        <v>27</v>
      </c>
      <c r="E38" s="4">
        <v>8666074.7692307699</v>
      </c>
      <c r="F38" s="11">
        <v>57.66</v>
      </c>
    </row>
    <row r="39" spans="1:6" x14ac:dyDescent="0.2">
      <c r="A39" s="3" t="s">
        <v>234</v>
      </c>
      <c r="B39" s="4">
        <v>6.6069020000000006E-2</v>
      </c>
      <c r="C39" s="3" t="s">
        <v>235</v>
      </c>
      <c r="D39" s="3" t="s">
        <v>27</v>
      </c>
      <c r="E39" s="4">
        <v>1986055.9692307699</v>
      </c>
      <c r="F39" s="11">
        <v>208.73</v>
      </c>
    </row>
    <row r="40" spans="1:6" x14ac:dyDescent="0.2">
      <c r="A40" s="3" t="s">
        <v>239</v>
      </c>
      <c r="B40" s="4">
        <v>9.8308900000000001E-3</v>
      </c>
      <c r="C40" s="3" t="s">
        <v>240</v>
      </c>
      <c r="D40" s="3" t="s">
        <v>27</v>
      </c>
      <c r="E40" s="4">
        <v>150348.26153846199</v>
      </c>
      <c r="F40" s="11">
        <v>287.22000000000003</v>
      </c>
    </row>
    <row r="41" spans="1:6" x14ac:dyDescent="0.2">
      <c r="A41" s="3" t="s">
        <v>245</v>
      </c>
      <c r="B41" s="4">
        <v>0.15194476000000001</v>
      </c>
      <c r="C41" s="3" t="s">
        <v>246</v>
      </c>
      <c r="D41" s="3" t="s">
        <v>27</v>
      </c>
      <c r="E41" s="4">
        <v>7666740.50769231</v>
      </c>
      <c r="F41" s="11">
        <v>330.11</v>
      </c>
    </row>
    <row r="42" spans="1:6" x14ac:dyDescent="0.2">
      <c r="A42" s="3" t="s">
        <v>250</v>
      </c>
      <c r="B42" s="4">
        <v>7.6246579999999994E-2</v>
      </c>
      <c r="C42" s="3" t="s">
        <v>251</v>
      </c>
      <c r="D42" s="3" t="s">
        <v>27</v>
      </c>
      <c r="E42" s="4">
        <v>2903258.3230769201</v>
      </c>
      <c r="F42" s="11">
        <v>77.38</v>
      </c>
    </row>
    <row r="43" spans="1:6" x14ac:dyDescent="0.2">
      <c r="A43" s="3" t="s">
        <v>255</v>
      </c>
      <c r="B43" s="4">
        <v>5.8203079999999997E-2</v>
      </c>
      <c r="C43" s="3" t="s">
        <v>256</v>
      </c>
      <c r="D43" s="3" t="s">
        <v>27</v>
      </c>
      <c r="E43" s="4">
        <v>9073565</v>
      </c>
      <c r="F43" s="11">
        <v>172.27</v>
      </c>
    </row>
    <row r="44" spans="1:6" x14ac:dyDescent="0.2">
      <c r="A44" s="3" t="s">
        <v>260</v>
      </c>
      <c r="B44" s="4">
        <v>0.20487679</v>
      </c>
      <c r="C44" s="3" t="s">
        <v>261</v>
      </c>
      <c r="D44" s="3" t="s">
        <v>27</v>
      </c>
      <c r="E44" s="4">
        <v>7014029.6461538495</v>
      </c>
      <c r="F44" s="11">
        <v>60.11</v>
      </c>
    </row>
    <row r="45" spans="1:6" x14ac:dyDescent="0.2">
      <c r="A45" s="3" t="s">
        <v>265</v>
      </c>
      <c r="B45" s="4">
        <v>3.573498E-2</v>
      </c>
      <c r="C45" s="3" t="s">
        <v>266</v>
      </c>
      <c r="D45" s="3" t="s">
        <v>27</v>
      </c>
      <c r="E45" s="4">
        <v>1385233.06153846</v>
      </c>
      <c r="F45" s="11">
        <v>296.01</v>
      </c>
    </row>
    <row r="46" spans="1:6" x14ac:dyDescent="0.2">
      <c r="A46" s="3" t="s">
        <v>270</v>
      </c>
      <c r="B46" s="4">
        <v>6.0679009999999999E-2</v>
      </c>
      <c r="C46" s="3" t="s">
        <v>271</v>
      </c>
      <c r="D46" s="3" t="s">
        <v>27</v>
      </c>
      <c r="E46" s="4">
        <v>2118079.1076923101</v>
      </c>
      <c r="F46" s="11">
        <v>188.07</v>
      </c>
    </row>
    <row r="47" spans="1:6" x14ac:dyDescent="0.2">
      <c r="A47" s="3" t="s">
        <v>275</v>
      </c>
      <c r="B47" s="4">
        <v>0.13365261000000001</v>
      </c>
      <c r="C47" s="3" t="s">
        <v>276</v>
      </c>
      <c r="D47" s="3" t="s">
        <v>27</v>
      </c>
      <c r="E47" s="4">
        <v>7599077.8307692297</v>
      </c>
      <c r="F47" s="11">
        <v>256.99</v>
      </c>
    </row>
    <row r="48" spans="1:6" x14ac:dyDescent="0.2">
      <c r="A48" s="3" t="s">
        <v>280</v>
      </c>
      <c r="B48" s="4">
        <v>0.11220885</v>
      </c>
      <c r="C48" s="3" t="s">
        <v>281</v>
      </c>
      <c r="D48" s="3" t="s">
        <v>27</v>
      </c>
      <c r="E48" s="4">
        <v>3311478.9538461501</v>
      </c>
      <c r="F48" s="11">
        <v>185.61</v>
      </c>
    </row>
    <row r="49" spans="1:6" x14ac:dyDescent="0.2">
      <c r="A49" s="3" t="s">
        <v>285</v>
      </c>
      <c r="B49" s="4">
        <v>0.21156324000000001</v>
      </c>
      <c r="C49" s="3" t="s">
        <v>286</v>
      </c>
      <c r="D49" s="3" t="s">
        <v>27</v>
      </c>
      <c r="E49" s="4">
        <v>11017564.876923099</v>
      </c>
      <c r="F49" s="11">
        <v>171.18</v>
      </c>
    </row>
    <row r="50" spans="1:6" x14ac:dyDescent="0.2">
      <c r="A50" s="3" t="s">
        <v>290</v>
      </c>
      <c r="B50" s="4">
        <v>4.8584700000000001E-2</v>
      </c>
      <c r="C50" s="3" t="s">
        <v>291</v>
      </c>
      <c r="D50" s="3" t="s">
        <v>27</v>
      </c>
      <c r="E50" s="4">
        <v>2752583.6769230799</v>
      </c>
      <c r="F50" s="11">
        <v>79.7</v>
      </c>
    </row>
    <row r="51" spans="1:6" x14ac:dyDescent="0.2">
      <c r="A51" s="3" t="s">
        <v>295</v>
      </c>
      <c r="B51" s="4">
        <v>0.1800766</v>
      </c>
      <c r="C51" s="3" t="s">
        <v>296</v>
      </c>
      <c r="D51" s="3" t="s">
        <v>27</v>
      </c>
      <c r="E51" s="4">
        <v>9746783.5076923091</v>
      </c>
      <c r="F51" s="11">
        <v>171.05</v>
      </c>
    </row>
    <row r="52" spans="1:6" x14ac:dyDescent="0.2">
      <c r="A52" s="3" t="s">
        <v>300</v>
      </c>
      <c r="B52" s="4">
        <v>5.4563170000000001E-2</v>
      </c>
      <c r="C52" s="3" t="s">
        <v>301</v>
      </c>
      <c r="D52" s="3" t="s">
        <v>27</v>
      </c>
      <c r="E52" s="4">
        <v>2501952.6</v>
      </c>
      <c r="F52" s="11">
        <v>180.14</v>
      </c>
    </row>
    <row r="53" spans="1:6" x14ac:dyDescent="0.2">
      <c r="A53" s="3" t="s">
        <v>305</v>
      </c>
      <c r="B53" s="4">
        <v>2.4957670000000001E-2</v>
      </c>
      <c r="C53" s="3" t="s">
        <v>306</v>
      </c>
      <c r="D53" s="3" t="s">
        <v>27</v>
      </c>
      <c r="E53" s="4">
        <v>2539150.72307692</v>
      </c>
      <c r="F53" s="11">
        <v>137.96</v>
      </c>
    </row>
    <row r="54" spans="1:6" x14ac:dyDescent="0.2">
      <c r="A54" s="3" t="s">
        <v>310</v>
      </c>
      <c r="B54" s="4">
        <v>6.3543810000000006E-2</v>
      </c>
      <c r="C54" s="3" t="s">
        <v>311</v>
      </c>
      <c r="D54" s="3" t="s">
        <v>27</v>
      </c>
      <c r="E54" s="4">
        <v>1781253.9692307699</v>
      </c>
      <c r="F54" s="11">
        <v>312.12</v>
      </c>
    </row>
    <row r="55" spans="1:6" x14ac:dyDescent="0.2">
      <c r="A55" s="3" t="s">
        <v>316</v>
      </c>
      <c r="B55" s="4">
        <v>2.8936219999999999E-2</v>
      </c>
      <c r="C55" s="3" t="s">
        <v>317</v>
      </c>
      <c r="D55" s="3" t="s">
        <v>27</v>
      </c>
      <c r="E55" s="4">
        <v>1128523.92307692</v>
      </c>
      <c r="F55" s="11">
        <v>69.03</v>
      </c>
    </row>
    <row r="56" spans="1:6" x14ac:dyDescent="0.2">
      <c r="A56" s="3" t="s">
        <v>321</v>
      </c>
      <c r="B56" s="4">
        <v>2.099732E-2</v>
      </c>
      <c r="C56" s="3" t="s">
        <v>322</v>
      </c>
      <c r="D56" s="3" t="s">
        <v>27</v>
      </c>
      <c r="E56" s="4">
        <v>740583.58461538504</v>
      </c>
      <c r="F56" s="11">
        <v>123.91</v>
      </c>
    </row>
    <row r="57" spans="1:6" x14ac:dyDescent="0.2">
      <c r="A57" s="3" t="s">
        <v>327</v>
      </c>
      <c r="B57" s="4">
        <v>2.3887579999999999E-2</v>
      </c>
      <c r="C57" s="3" t="s">
        <v>328</v>
      </c>
      <c r="D57" s="3" t="s">
        <v>27</v>
      </c>
      <c r="E57" s="4">
        <v>939826.46153846197</v>
      </c>
      <c r="F57" s="11">
        <v>181.31</v>
      </c>
    </row>
    <row r="58" spans="1:6" x14ac:dyDescent="0.2">
      <c r="A58" s="3" t="s">
        <v>332</v>
      </c>
      <c r="B58" s="4">
        <v>0.15423839</v>
      </c>
      <c r="C58" s="3" t="s">
        <v>333</v>
      </c>
      <c r="D58" s="3" t="s">
        <v>27</v>
      </c>
      <c r="E58" s="4">
        <v>7950418.1846153801</v>
      </c>
      <c r="F58" s="11">
        <v>39.15</v>
      </c>
    </row>
    <row r="59" spans="1:6" x14ac:dyDescent="0.2">
      <c r="A59" s="3" t="s">
        <v>337</v>
      </c>
      <c r="B59" s="4">
        <v>6.2738639999999998E-2</v>
      </c>
      <c r="C59" s="3" t="s">
        <v>338</v>
      </c>
      <c r="D59" s="3" t="s">
        <v>27</v>
      </c>
      <c r="E59" s="4">
        <v>5048078.72307692</v>
      </c>
      <c r="F59" s="11">
        <v>60.42</v>
      </c>
    </row>
    <row r="60" spans="1:6" x14ac:dyDescent="0.2">
      <c r="A60" s="3" t="s">
        <v>342</v>
      </c>
      <c r="B60" s="4">
        <v>3.6870470000000002E-2</v>
      </c>
      <c r="C60" s="3" t="s">
        <v>343</v>
      </c>
      <c r="D60" s="3" t="s">
        <v>27</v>
      </c>
      <c r="E60" s="4">
        <v>1892625.9846153799</v>
      </c>
      <c r="F60" s="11">
        <v>194.39</v>
      </c>
    </row>
    <row r="61" spans="1:6" x14ac:dyDescent="0.2">
      <c r="A61" s="3" t="s">
        <v>347</v>
      </c>
      <c r="B61" s="4">
        <v>7.5100899999999996E-3</v>
      </c>
      <c r="C61" s="3" t="s">
        <v>348</v>
      </c>
      <c r="D61" s="3" t="s">
        <v>27</v>
      </c>
      <c r="E61" s="4">
        <v>433830.86153846199</v>
      </c>
      <c r="F61" s="11">
        <v>611.79</v>
      </c>
    </row>
    <row r="62" spans="1:6" x14ac:dyDescent="0.2">
      <c r="A62" s="3" t="s">
        <v>352</v>
      </c>
      <c r="B62" s="4">
        <v>3.0900529999999999E-2</v>
      </c>
      <c r="C62" s="3" t="s">
        <v>353</v>
      </c>
      <c r="D62" s="3" t="s">
        <v>27</v>
      </c>
      <c r="E62" s="4">
        <v>1393566.84615385</v>
      </c>
      <c r="F62" s="11">
        <v>337.75</v>
      </c>
    </row>
    <row r="63" spans="1:6" x14ac:dyDescent="0.2">
      <c r="A63" s="3" t="s">
        <v>357</v>
      </c>
      <c r="B63" s="4">
        <v>6.2615119999999996E-2</v>
      </c>
      <c r="C63" s="3" t="s">
        <v>358</v>
      </c>
      <c r="D63" s="3" t="s">
        <v>27</v>
      </c>
      <c r="E63" s="4">
        <v>2186392.63076923</v>
      </c>
      <c r="F63" s="11">
        <v>95.92</v>
      </c>
    </row>
    <row r="64" spans="1:6" x14ac:dyDescent="0.2">
      <c r="A64" s="3" t="s">
        <v>364</v>
      </c>
      <c r="B64" s="4">
        <v>2.346167E-2</v>
      </c>
      <c r="C64" s="3" t="s">
        <v>365</v>
      </c>
      <c r="D64" s="3" t="s">
        <v>27</v>
      </c>
      <c r="E64" s="4">
        <v>1233388.8</v>
      </c>
      <c r="F64" s="11">
        <v>169.45</v>
      </c>
    </row>
    <row r="65" spans="1:6" x14ac:dyDescent="0.2">
      <c r="A65" s="3" t="s">
        <v>370</v>
      </c>
      <c r="B65" s="4">
        <v>5.2118009999999999E-2</v>
      </c>
      <c r="C65" s="3" t="s">
        <v>371</v>
      </c>
      <c r="D65" s="3" t="s">
        <v>27</v>
      </c>
      <c r="E65" s="4">
        <v>2581629.6</v>
      </c>
      <c r="F65" s="11">
        <v>162.79</v>
      </c>
    </row>
    <row r="66" spans="1:6" x14ac:dyDescent="0.2">
      <c r="A66" s="3" t="s">
        <v>375</v>
      </c>
      <c r="B66" s="4">
        <v>4.0768081299999999</v>
      </c>
      <c r="C66" s="3" t="s">
        <v>376</v>
      </c>
      <c r="D66" s="3" t="s">
        <v>27</v>
      </c>
      <c r="E66" s="4">
        <v>185505233.23076901</v>
      </c>
      <c r="F66" s="11">
        <v>186.5</v>
      </c>
    </row>
    <row r="67" spans="1:6" x14ac:dyDescent="0.2">
      <c r="A67" s="3" t="s">
        <v>380</v>
      </c>
      <c r="B67" s="4">
        <v>4.3797389999999999E-2</v>
      </c>
      <c r="C67" s="3" t="s">
        <v>381</v>
      </c>
      <c r="D67" s="3" t="s">
        <v>27</v>
      </c>
      <c r="E67" s="4">
        <v>16298783.2307692</v>
      </c>
      <c r="F67" s="11">
        <v>151.94999999999999</v>
      </c>
    </row>
    <row r="68" spans="1:6" x14ac:dyDescent="0.2">
      <c r="A68" s="3" t="s">
        <v>385</v>
      </c>
      <c r="B68" s="4">
        <v>8.2397330000000005E-2</v>
      </c>
      <c r="C68" s="3" t="s">
        <v>386</v>
      </c>
      <c r="D68" s="3" t="s">
        <v>27</v>
      </c>
      <c r="E68" s="4">
        <v>8683340.0153846107</v>
      </c>
      <c r="F68" s="11">
        <v>41.15</v>
      </c>
    </row>
    <row r="69" spans="1:6" x14ac:dyDescent="0.2">
      <c r="A69" s="3" t="s">
        <v>390</v>
      </c>
      <c r="B69" s="4">
        <v>4.756283E-2</v>
      </c>
      <c r="C69" s="3" t="s">
        <v>391</v>
      </c>
      <c r="D69" s="3" t="s">
        <v>27</v>
      </c>
      <c r="E69" s="4">
        <v>1907004.78461538</v>
      </c>
      <c r="F69" s="11">
        <v>136.07</v>
      </c>
    </row>
    <row r="70" spans="1:6" x14ac:dyDescent="0.2">
      <c r="A70" s="3" t="s">
        <v>395</v>
      </c>
      <c r="B70" s="4">
        <v>2.5433910000000001E-2</v>
      </c>
      <c r="C70" s="3" t="s">
        <v>396</v>
      </c>
      <c r="D70" s="3" t="s">
        <v>27</v>
      </c>
      <c r="E70" s="4">
        <v>2530650.2000000002</v>
      </c>
      <c r="F70" s="11">
        <v>84.25</v>
      </c>
    </row>
    <row r="71" spans="1:6" x14ac:dyDescent="0.2">
      <c r="A71" s="3" t="s">
        <v>400</v>
      </c>
      <c r="B71" s="4">
        <v>0.15971693000000001</v>
      </c>
      <c r="C71" s="3" t="s">
        <v>401</v>
      </c>
      <c r="D71" s="3" t="s">
        <v>27</v>
      </c>
      <c r="E71" s="4">
        <v>8234243.9076923104</v>
      </c>
      <c r="F71" s="11">
        <v>264.91000000000003</v>
      </c>
    </row>
    <row r="72" spans="1:6" x14ac:dyDescent="0.2">
      <c r="A72" s="3" t="s">
        <v>405</v>
      </c>
      <c r="B72" s="4">
        <v>3.5462319999999999E-2</v>
      </c>
      <c r="C72" s="3" t="s">
        <v>406</v>
      </c>
      <c r="D72" s="3" t="s">
        <v>27</v>
      </c>
      <c r="E72" s="4">
        <v>2826770.1076923101</v>
      </c>
      <c r="F72" s="11">
        <v>174.04</v>
      </c>
    </row>
    <row r="73" spans="1:6" x14ac:dyDescent="0.2">
      <c r="A73" s="3" t="s">
        <v>410</v>
      </c>
      <c r="B73" s="4">
        <v>3.323454E-2</v>
      </c>
      <c r="C73" s="3" t="s">
        <v>411</v>
      </c>
      <c r="D73" s="3" t="s">
        <v>27</v>
      </c>
      <c r="E73" s="4">
        <v>1918961.0923076901</v>
      </c>
      <c r="F73" s="11">
        <v>89.92</v>
      </c>
    </row>
    <row r="74" spans="1:6" x14ac:dyDescent="0.2">
      <c r="A74" s="3" t="s">
        <v>415</v>
      </c>
      <c r="B74" s="4">
        <v>2.2220469999999999E-2</v>
      </c>
      <c r="C74" s="3" t="s">
        <v>416</v>
      </c>
      <c r="D74" s="3" t="s">
        <v>27</v>
      </c>
      <c r="E74" s="4">
        <v>1202132.92307692</v>
      </c>
      <c r="F74" s="11">
        <v>95.33</v>
      </c>
    </row>
    <row r="75" spans="1:6" x14ac:dyDescent="0.2">
      <c r="A75" s="3" t="s">
        <v>420</v>
      </c>
      <c r="B75" s="4">
        <v>3.2731660000000003E-2</v>
      </c>
      <c r="C75" s="3" t="s">
        <v>421</v>
      </c>
      <c r="D75" s="3" t="s">
        <v>27</v>
      </c>
      <c r="E75" s="4">
        <v>1783526.5538461499</v>
      </c>
      <c r="F75" s="11">
        <v>130.5</v>
      </c>
    </row>
    <row r="76" spans="1:6" x14ac:dyDescent="0.2">
      <c r="A76" s="3" t="s">
        <v>425</v>
      </c>
      <c r="B76" s="4">
        <v>0.21650929999999999</v>
      </c>
      <c r="C76" s="3" t="s">
        <v>426</v>
      </c>
      <c r="D76" s="3" t="s">
        <v>27</v>
      </c>
      <c r="E76" s="4">
        <v>16713701.153846201</v>
      </c>
      <c r="F76" s="11">
        <v>28.01</v>
      </c>
    </row>
    <row r="77" spans="1:6" x14ac:dyDescent="0.2">
      <c r="A77" s="3" t="s">
        <v>430</v>
      </c>
      <c r="B77" s="4">
        <v>3.6102710000000003E-2</v>
      </c>
      <c r="C77" s="3" t="s">
        <v>431</v>
      </c>
      <c r="D77" s="3" t="s">
        <v>27</v>
      </c>
      <c r="E77" s="4">
        <v>1543901.78461538</v>
      </c>
      <c r="F77" s="11">
        <v>184.5</v>
      </c>
    </row>
    <row r="78" spans="1:6" x14ac:dyDescent="0.2">
      <c r="A78" s="3" t="s">
        <v>435</v>
      </c>
      <c r="B78" s="4">
        <v>0.33551793000000002</v>
      </c>
      <c r="C78" s="3" t="s">
        <v>436</v>
      </c>
      <c r="D78" s="3" t="s">
        <v>27</v>
      </c>
      <c r="E78" s="4">
        <v>13483442.6615385</v>
      </c>
      <c r="F78" s="11">
        <v>27.49</v>
      </c>
    </row>
    <row r="79" spans="1:6" x14ac:dyDescent="0.2">
      <c r="A79" s="3" t="s">
        <v>440</v>
      </c>
      <c r="B79" s="4">
        <v>6.3086160000000002E-2</v>
      </c>
      <c r="C79" s="3" t="s">
        <v>441</v>
      </c>
      <c r="D79" s="3" t="s">
        <v>27</v>
      </c>
      <c r="E79" s="4">
        <v>3936100.7076923102</v>
      </c>
      <c r="F79" s="11">
        <v>26.12</v>
      </c>
    </row>
    <row r="80" spans="1:6" x14ac:dyDescent="0.2">
      <c r="A80" s="3" t="s">
        <v>445</v>
      </c>
      <c r="B80" s="4">
        <v>0.17923453</v>
      </c>
      <c r="C80" s="3" t="s">
        <v>446</v>
      </c>
      <c r="D80" s="3" t="s">
        <v>27</v>
      </c>
      <c r="E80" s="4">
        <v>7704744.5538461497</v>
      </c>
      <c r="F80" s="11">
        <v>131.03</v>
      </c>
    </row>
    <row r="81" spans="1:6" x14ac:dyDescent="0.2">
      <c r="A81" s="3" t="s">
        <v>450</v>
      </c>
      <c r="B81" s="4">
        <v>1.4899340000000001E-2</v>
      </c>
      <c r="C81" s="3" t="s">
        <v>451</v>
      </c>
      <c r="D81" s="3" t="s">
        <v>27</v>
      </c>
      <c r="E81" s="4">
        <v>1908518.5384615399</v>
      </c>
      <c r="F81" s="11">
        <v>208.75</v>
      </c>
    </row>
    <row r="82" spans="1:6" x14ac:dyDescent="0.2">
      <c r="A82" s="3" t="s">
        <v>455</v>
      </c>
      <c r="B82" s="4">
        <v>5.6762649999999998E-2</v>
      </c>
      <c r="C82" s="3" t="s">
        <v>456</v>
      </c>
      <c r="D82" s="3" t="s">
        <v>27</v>
      </c>
      <c r="E82" s="4">
        <v>2935952.2615384599</v>
      </c>
      <c r="F82" s="11">
        <v>55.21</v>
      </c>
    </row>
    <row r="83" spans="1:6" x14ac:dyDescent="0.2">
      <c r="A83" s="3" t="s">
        <v>460</v>
      </c>
      <c r="B83" s="4">
        <v>4.2854929999999999E-2</v>
      </c>
      <c r="C83" s="3" t="s">
        <v>461</v>
      </c>
      <c r="D83" s="3" t="s">
        <v>27</v>
      </c>
      <c r="E83" s="4">
        <v>3750192.8307692301</v>
      </c>
      <c r="F83" s="11">
        <v>51.69</v>
      </c>
    </row>
    <row r="84" spans="1:6" x14ac:dyDescent="0.2">
      <c r="A84" s="3" t="s">
        <v>465</v>
      </c>
      <c r="B84" s="4">
        <v>7.5225300000000004E-3</v>
      </c>
      <c r="C84" s="3" t="s">
        <v>466</v>
      </c>
      <c r="D84" s="3" t="s">
        <v>27</v>
      </c>
      <c r="E84" s="4">
        <v>643005.63076923101</v>
      </c>
      <c r="F84" s="11">
        <v>605.01</v>
      </c>
    </row>
    <row r="85" spans="1:6" x14ac:dyDescent="0.2">
      <c r="A85" s="3" t="s">
        <v>470</v>
      </c>
      <c r="B85" s="4">
        <v>0.18064818999999999</v>
      </c>
      <c r="C85" s="3" t="s">
        <v>471</v>
      </c>
      <c r="D85" s="3" t="s">
        <v>27</v>
      </c>
      <c r="E85" s="4">
        <v>57503932.676923104</v>
      </c>
      <c r="F85" s="11">
        <v>8.07</v>
      </c>
    </row>
    <row r="86" spans="1:6" x14ac:dyDescent="0.2">
      <c r="A86" s="3" t="s">
        <v>475</v>
      </c>
      <c r="B86" s="4">
        <v>2.8262349999999999E-2</v>
      </c>
      <c r="C86" s="3" t="s">
        <v>476</v>
      </c>
      <c r="D86" s="3" t="s">
        <v>27</v>
      </c>
      <c r="E86" s="4">
        <v>2393785.5692307702</v>
      </c>
      <c r="F86" s="11">
        <v>86.47</v>
      </c>
    </row>
    <row r="87" spans="1:6" x14ac:dyDescent="0.2">
      <c r="A87" s="3" t="s">
        <v>480</v>
      </c>
      <c r="B87" s="4">
        <v>7.0248050000000006E-2</v>
      </c>
      <c r="C87" s="3" t="s">
        <v>481</v>
      </c>
      <c r="D87" s="3" t="s">
        <v>27</v>
      </c>
      <c r="E87" s="4">
        <v>5160313.8615384595</v>
      </c>
      <c r="F87" s="11">
        <v>40.200000000000003</v>
      </c>
    </row>
    <row r="88" spans="1:6" x14ac:dyDescent="0.2">
      <c r="A88" s="3" t="s">
        <v>485</v>
      </c>
      <c r="B88" s="4">
        <v>0.17890473000000001</v>
      </c>
      <c r="C88" s="3" t="s">
        <v>486</v>
      </c>
      <c r="D88" s="3" t="s">
        <v>27</v>
      </c>
      <c r="E88" s="4">
        <v>11439764.9076923</v>
      </c>
      <c r="F88" s="11">
        <v>28.12</v>
      </c>
    </row>
    <row r="89" spans="1:6" x14ac:dyDescent="0.2">
      <c r="A89" s="3" t="s">
        <v>490</v>
      </c>
      <c r="B89" s="4">
        <v>1.726277E-2</v>
      </c>
      <c r="C89" s="3" t="s">
        <v>491</v>
      </c>
      <c r="D89" s="3" t="s">
        <v>27</v>
      </c>
      <c r="E89" s="4">
        <v>1651096.2</v>
      </c>
      <c r="F89" s="11">
        <v>224.92</v>
      </c>
    </row>
    <row r="90" spans="1:6" x14ac:dyDescent="0.2">
      <c r="A90" s="3" t="s">
        <v>495</v>
      </c>
      <c r="B90" s="4">
        <v>0.75265709000000003</v>
      </c>
      <c r="C90" s="3" t="s">
        <v>496</v>
      </c>
      <c r="D90" s="3" t="s">
        <v>27</v>
      </c>
      <c r="E90" s="4">
        <v>27935096.246153802</v>
      </c>
      <c r="F90" s="11">
        <v>346.1</v>
      </c>
    </row>
    <row r="91" spans="1:6" x14ac:dyDescent="0.2">
      <c r="A91" s="3" t="s">
        <v>500</v>
      </c>
      <c r="B91" s="4">
        <v>3.8613130000000002E-2</v>
      </c>
      <c r="C91" s="3" t="s">
        <v>501</v>
      </c>
      <c r="D91" s="3" t="s">
        <v>27</v>
      </c>
      <c r="E91" s="4">
        <v>2020070.86153846</v>
      </c>
      <c r="F91" s="11">
        <v>72.489999999999995</v>
      </c>
    </row>
    <row r="92" spans="1:6" x14ac:dyDescent="0.2">
      <c r="A92" s="3" t="s">
        <v>505</v>
      </c>
      <c r="B92" s="4">
        <v>3.2451859999999999E-2</v>
      </c>
      <c r="C92" s="3" t="s">
        <v>506</v>
      </c>
      <c r="D92" s="3" t="s">
        <v>27</v>
      </c>
      <c r="E92" s="4">
        <v>1998807.6</v>
      </c>
      <c r="F92" s="11">
        <v>159.24</v>
      </c>
    </row>
    <row r="93" spans="1:6" x14ac:dyDescent="0.2">
      <c r="A93" s="3" t="s">
        <v>510</v>
      </c>
      <c r="B93" s="4">
        <v>0.14970247</v>
      </c>
      <c r="C93" s="3" t="s">
        <v>511</v>
      </c>
      <c r="D93" s="3" t="s">
        <v>27</v>
      </c>
      <c r="E93" s="4">
        <v>22030471.6461538</v>
      </c>
      <c r="F93" s="11">
        <v>27.1</v>
      </c>
    </row>
    <row r="94" spans="1:6" x14ac:dyDescent="0.2">
      <c r="A94" s="3" t="s">
        <v>515</v>
      </c>
      <c r="B94" s="4">
        <v>5.3998409999999997E-2</v>
      </c>
      <c r="C94" s="3" t="s">
        <v>516</v>
      </c>
      <c r="D94" s="3" t="s">
        <v>27</v>
      </c>
      <c r="E94" s="4">
        <v>4753812.0923076896</v>
      </c>
      <c r="F94" s="11">
        <v>219.36</v>
      </c>
    </row>
    <row r="95" spans="1:6" x14ac:dyDescent="0.2">
      <c r="A95" s="3" t="s">
        <v>520</v>
      </c>
      <c r="B95" s="4">
        <v>1.8573280000000001E-2</v>
      </c>
      <c r="C95" s="3" t="s">
        <v>521</v>
      </c>
      <c r="D95" s="3" t="s">
        <v>27</v>
      </c>
      <c r="E95" s="4">
        <v>15481660.384615401</v>
      </c>
      <c r="F95" s="11">
        <v>71.760000000000005</v>
      </c>
    </row>
    <row r="96" spans="1:6" x14ac:dyDescent="0.2">
      <c r="A96" s="3" t="s">
        <v>525</v>
      </c>
      <c r="B96" s="4">
        <v>2.6121109999999999E-2</v>
      </c>
      <c r="C96" s="3" t="s">
        <v>526</v>
      </c>
      <c r="D96" s="3" t="s">
        <v>27</v>
      </c>
      <c r="E96" s="4">
        <v>6043692.9384615403</v>
      </c>
      <c r="F96" s="11">
        <v>143.88999999999999</v>
      </c>
    </row>
    <row r="97" spans="1:6" x14ac:dyDescent="0.2">
      <c r="A97" s="3" t="s">
        <v>531</v>
      </c>
      <c r="B97" s="4">
        <v>5.2412250000000001E-2</v>
      </c>
      <c r="C97" s="3" t="s">
        <v>532</v>
      </c>
      <c r="D97" s="3" t="s">
        <v>27</v>
      </c>
      <c r="E97" s="4">
        <v>2609048.4</v>
      </c>
      <c r="F97" s="11">
        <v>353.27</v>
      </c>
    </row>
    <row r="98" spans="1:6" x14ac:dyDescent="0.2">
      <c r="A98" s="3" t="s">
        <v>536</v>
      </c>
      <c r="B98" s="4">
        <v>0.2919966</v>
      </c>
      <c r="C98" s="3" t="s">
        <v>537</v>
      </c>
      <c r="D98" s="3" t="s">
        <v>27</v>
      </c>
      <c r="E98" s="4">
        <v>6303029.9692307701</v>
      </c>
      <c r="F98" s="11">
        <v>125.29</v>
      </c>
    </row>
    <row r="99" spans="1:6" x14ac:dyDescent="0.2">
      <c r="A99" s="3" t="s">
        <v>541</v>
      </c>
      <c r="B99" s="4">
        <v>7.1722899999999996E-3</v>
      </c>
      <c r="C99" s="3" t="s">
        <v>542</v>
      </c>
      <c r="D99" s="3" t="s">
        <v>27</v>
      </c>
      <c r="E99" s="4">
        <v>478666.95384615398</v>
      </c>
      <c r="F99" s="11">
        <v>319.86</v>
      </c>
    </row>
    <row r="100" spans="1:6" x14ac:dyDescent="0.2">
      <c r="A100" s="3" t="s">
        <v>546</v>
      </c>
      <c r="B100" s="4">
        <v>0.12881535999999999</v>
      </c>
      <c r="C100" s="3" t="s">
        <v>547</v>
      </c>
      <c r="D100" s="3" t="s">
        <v>27</v>
      </c>
      <c r="E100" s="4">
        <v>6438644.27692308</v>
      </c>
      <c r="F100" s="11">
        <v>79.02</v>
      </c>
    </row>
    <row r="101" spans="1:6" x14ac:dyDescent="0.2">
      <c r="A101" s="3" t="s">
        <v>551</v>
      </c>
      <c r="B101" s="4">
        <v>0.24087966</v>
      </c>
      <c r="C101" s="3" t="s">
        <v>552</v>
      </c>
      <c r="D101" s="3" t="s">
        <v>27</v>
      </c>
      <c r="E101" s="4">
        <v>16204828.369230799</v>
      </c>
      <c r="F101" s="11">
        <v>50.79</v>
      </c>
    </row>
    <row r="102" spans="1:6" x14ac:dyDescent="0.2">
      <c r="A102" s="3" t="s">
        <v>557</v>
      </c>
      <c r="B102" s="4">
        <v>2.9579919999999999E-2</v>
      </c>
      <c r="C102" s="3" t="s">
        <v>558</v>
      </c>
      <c r="D102" s="3" t="s">
        <v>27</v>
      </c>
      <c r="E102" s="4">
        <v>783031.4</v>
      </c>
      <c r="F102" s="11">
        <v>105.31</v>
      </c>
    </row>
    <row r="103" spans="1:6" x14ac:dyDescent="0.2">
      <c r="A103" s="3" t="s">
        <v>562</v>
      </c>
      <c r="B103" s="4">
        <v>3.5124910000000002E-2</v>
      </c>
      <c r="C103" s="3" t="s">
        <v>563</v>
      </c>
      <c r="D103" s="3" t="s">
        <v>27</v>
      </c>
      <c r="E103" s="4">
        <v>2347273.9846153799</v>
      </c>
      <c r="F103" s="11">
        <v>63.46</v>
      </c>
    </row>
    <row r="104" spans="1:6" x14ac:dyDescent="0.2">
      <c r="A104" s="3" t="s">
        <v>567</v>
      </c>
      <c r="B104" s="4">
        <v>0.10565409000000001</v>
      </c>
      <c r="C104" s="3" t="s">
        <v>568</v>
      </c>
      <c r="D104" s="3" t="s">
        <v>27</v>
      </c>
      <c r="E104" s="4">
        <v>4050439.2923076898</v>
      </c>
      <c r="F104" s="11">
        <v>73.5</v>
      </c>
    </row>
    <row r="105" spans="1:6" x14ac:dyDescent="0.2">
      <c r="A105" s="3" t="s">
        <v>572</v>
      </c>
      <c r="B105" s="4">
        <v>0.12406839</v>
      </c>
      <c r="C105" s="3" t="s">
        <v>573</v>
      </c>
      <c r="D105" s="3" t="s">
        <v>27</v>
      </c>
      <c r="E105" s="4">
        <v>6149602.8153846199</v>
      </c>
      <c r="F105" s="11">
        <v>35.020000000000003</v>
      </c>
    </row>
    <row r="106" spans="1:6" x14ac:dyDescent="0.2">
      <c r="A106" s="3" t="s">
        <v>577</v>
      </c>
      <c r="B106" s="4">
        <v>3.7865660000000002E-2</v>
      </c>
      <c r="C106" s="3" t="s">
        <v>578</v>
      </c>
      <c r="D106" s="3" t="s">
        <v>27</v>
      </c>
      <c r="E106" s="4">
        <v>1931334</v>
      </c>
      <c r="F106" s="11">
        <v>102.46</v>
      </c>
    </row>
    <row r="107" spans="1:6" x14ac:dyDescent="0.2">
      <c r="A107" s="3" t="s">
        <v>582</v>
      </c>
      <c r="B107" s="4">
        <v>3.9739089999999998E-2</v>
      </c>
      <c r="C107" s="3" t="s">
        <v>583</v>
      </c>
      <c r="D107" s="3" t="s">
        <v>27</v>
      </c>
      <c r="E107" s="4">
        <v>1927020.8923076901</v>
      </c>
      <c r="F107" s="11">
        <v>324.02999999999997</v>
      </c>
    </row>
    <row r="108" spans="1:6" x14ac:dyDescent="0.2">
      <c r="A108" s="3" t="s">
        <v>587</v>
      </c>
      <c r="B108" s="4">
        <v>8.7514399999999992E-3</v>
      </c>
      <c r="C108" s="3" t="s">
        <v>588</v>
      </c>
      <c r="D108" s="3" t="s">
        <v>27</v>
      </c>
      <c r="E108" s="4">
        <v>315761.01538461499</v>
      </c>
      <c r="F108" s="11">
        <v>344.6</v>
      </c>
    </row>
    <row r="109" spans="1:6" x14ac:dyDescent="0.2">
      <c r="A109" s="3" t="s">
        <v>592</v>
      </c>
      <c r="B109" s="4">
        <v>0.18455482000000001</v>
      </c>
      <c r="C109" s="3" t="s">
        <v>593</v>
      </c>
      <c r="D109" s="3" t="s">
        <v>27</v>
      </c>
      <c r="E109" s="4">
        <v>5813677.7999999998</v>
      </c>
      <c r="F109" s="11">
        <v>87.2</v>
      </c>
    </row>
    <row r="110" spans="1:6" x14ac:dyDescent="0.2">
      <c r="A110" s="3" t="s">
        <v>597</v>
      </c>
      <c r="B110" s="4">
        <v>5.2810580000000003E-2</v>
      </c>
      <c r="C110" s="3" t="s">
        <v>598</v>
      </c>
      <c r="D110" s="3" t="s">
        <v>27</v>
      </c>
      <c r="E110" s="4">
        <v>2796647.0307692299</v>
      </c>
      <c r="F110" s="11">
        <v>36.68</v>
      </c>
    </row>
    <row r="111" spans="1:6" x14ac:dyDescent="0.2">
      <c r="A111" s="3" t="s">
        <v>602</v>
      </c>
      <c r="B111" s="4">
        <v>2.2166450000000001E-2</v>
      </c>
      <c r="C111" s="3" t="s">
        <v>603</v>
      </c>
      <c r="D111" s="3" t="s">
        <v>27</v>
      </c>
      <c r="E111" s="4">
        <v>971492.09230769204</v>
      </c>
      <c r="F111" s="11">
        <v>285.22000000000003</v>
      </c>
    </row>
    <row r="112" spans="1:6" x14ac:dyDescent="0.2">
      <c r="A112" s="3" t="s">
        <v>607</v>
      </c>
      <c r="B112" s="4">
        <v>2.4897704799999998</v>
      </c>
      <c r="C112" s="3" t="s">
        <v>608</v>
      </c>
      <c r="D112" s="3" t="s">
        <v>27</v>
      </c>
      <c r="E112" s="4">
        <v>45183905.707692303</v>
      </c>
      <c r="F112" s="11">
        <v>271.86</v>
      </c>
    </row>
    <row r="113" spans="1:6" x14ac:dyDescent="0.2">
      <c r="A113" s="3" t="s">
        <v>612</v>
      </c>
      <c r="B113" s="4">
        <v>0.61785657000000005</v>
      </c>
      <c r="C113" s="3" t="s">
        <v>613</v>
      </c>
      <c r="D113" s="3" t="s">
        <v>27</v>
      </c>
      <c r="E113" s="4">
        <v>33600822.9846154</v>
      </c>
      <c r="F113" s="11">
        <v>29.89</v>
      </c>
    </row>
    <row r="114" spans="1:6" x14ac:dyDescent="0.2">
      <c r="A114" s="3" t="s">
        <v>618</v>
      </c>
      <c r="B114" s="4">
        <v>4.2486030000000001E-2</v>
      </c>
      <c r="C114" s="3" t="s">
        <v>619</v>
      </c>
      <c r="D114" s="3" t="s">
        <v>27</v>
      </c>
      <c r="E114" s="4">
        <v>2639681.6769230799</v>
      </c>
      <c r="F114" s="11">
        <v>68.11</v>
      </c>
    </row>
    <row r="115" spans="1:6" x14ac:dyDescent="0.2">
      <c r="A115" s="3" t="s">
        <v>624</v>
      </c>
      <c r="B115" s="4">
        <v>3.987839E-2</v>
      </c>
      <c r="C115" s="3" t="s">
        <v>625</v>
      </c>
      <c r="D115" s="3" t="s">
        <v>27</v>
      </c>
      <c r="E115" s="4">
        <v>2561846.3384615402</v>
      </c>
      <c r="F115" s="11">
        <v>204.33</v>
      </c>
    </row>
    <row r="116" spans="1:6" x14ac:dyDescent="0.2">
      <c r="A116" s="3" t="s">
        <v>629</v>
      </c>
      <c r="B116" s="4">
        <v>2.459751E-2</v>
      </c>
      <c r="C116" s="3" t="s">
        <v>630</v>
      </c>
      <c r="D116" s="3" t="s">
        <v>27</v>
      </c>
      <c r="E116" s="4">
        <v>1999693.13846154</v>
      </c>
      <c r="F116" s="11">
        <v>175.99</v>
      </c>
    </row>
    <row r="117" spans="1:6" x14ac:dyDescent="0.2">
      <c r="A117" s="3" t="s">
        <v>634</v>
      </c>
      <c r="B117" s="4">
        <v>1.219103E-2</v>
      </c>
      <c r="C117" s="3" t="s">
        <v>635</v>
      </c>
      <c r="D117" s="3" t="s">
        <v>27</v>
      </c>
      <c r="E117" s="4">
        <v>951691.67692307697</v>
      </c>
      <c r="F117" s="11">
        <v>182.48</v>
      </c>
    </row>
    <row r="118" spans="1:6" x14ac:dyDescent="0.2">
      <c r="A118" s="3" t="s">
        <v>639</v>
      </c>
      <c r="B118" s="4">
        <v>8.9550500000000009E-3</v>
      </c>
      <c r="C118" s="3" t="s">
        <v>640</v>
      </c>
      <c r="D118" s="3" t="s">
        <v>27</v>
      </c>
      <c r="E118" s="4">
        <v>378125</v>
      </c>
      <c r="F118" s="11">
        <v>240.43</v>
      </c>
    </row>
    <row r="119" spans="1:6" x14ac:dyDescent="0.2">
      <c r="A119" s="3" t="s">
        <v>644</v>
      </c>
      <c r="B119" s="4">
        <v>3.1733900000000002E-2</v>
      </c>
      <c r="C119" s="3" t="s">
        <v>645</v>
      </c>
      <c r="D119" s="3" t="s">
        <v>27</v>
      </c>
      <c r="E119" s="4">
        <v>2200606.3846153799</v>
      </c>
      <c r="F119" s="11">
        <v>156.80000000000001</v>
      </c>
    </row>
    <row r="120" spans="1:6" x14ac:dyDescent="0.2">
      <c r="A120" s="3" t="s">
        <v>650</v>
      </c>
      <c r="B120" s="4">
        <v>4.3014629999999998E-2</v>
      </c>
      <c r="C120" s="3" t="s">
        <v>651</v>
      </c>
      <c r="D120" s="3" t="s">
        <v>27</v>
      </c>
      <c r="E120" s="4">
        <v>1373389.4769230799</v>
      </c>
      <c r="F120" s="11">
        <v>453.36</v>
      </c>
    </row>
    <row r="121" spans="1:6" x14ac:dyDescent="0.2">
      <c r="A121" s="3" t="s">
        <v>655</v>
      </c>
      <c r="B121" s="4">
        <v>0.20086280000000001</v>
      </c>
      <c r="C121" s="3" t="s">
        <v>656</v>
      </c>
      <c r="D121" s="3" t="s">
        <v>27</v>
      </c>
      <c r="E121" s="4">
        <v>5514650.0461538499</v>
      </c>
      <c r="F121" s="11">
        <v>177.53</v>
      </c>
    </row>
    <row r="122" spans="1:6" x14ac:dyDescent="0.2">
      <c r="A122" s="3" t="s">
        <v>660</v>
      </c>
      <c r="B122" s="4">
        <v>9.0541990000000003E-2</v>
      </c>
      <c r="C122" s="3" t="s">
        <v>661</v>
      </c>
      <c r="D122" s="3" t="s">
        <v>27</v>
      </c>
      <c r="E122" s="4">
        <v>8265047.7692307699</v>
      </c>
      <c r="F122" s="11">
        <v>63.72</v>
      </c>
    </row>
    <row r="123" spans="1:6" x14ac:dyDescent="0.2">
      <c r="A123" s="3" t="s">
        <v>665</v>
      </c>
      <c r="B123" s="4">
        <v>5.477431E-2</v>
      </c>
      <c r="C123" s="3" t="s">
        <v>666</v>
      </c>
      <c r="D123" s="3" t="s">
        <v>27</v>
      </c>
      <c r="E123" s="4">
        <v>1358687.41538462</v>
      </c>
      <c r="F123" s="11">
        <v>185.11</v>
      </c>
    </row>
    <row r="124" spans="1:6" x14ac:dyDescent="0.2">
      <c r="A124" s="3" t="s">
        <v>670</v>
      </c>
      <c r="B124" s="4">
        <v>1.964101E-2</v>
      </c>
      <c r="C124" s="3" t="s">
        <v>671</v>
      </c>
      <c r="D124" s="3" t="s">
        <v>27</v>
      </c>
      <c r="E124" s="4">
        <v>1014470.95384615</v>
      </c>
      <c r="F124" s="11">
        <v>138.91</v>
      </c>
    </row>
    <row r="125" spans="1:6" x14ac:dyDescent="0.2">
      <c r="A125" s="3" t="s">
        <v>675</v>
      </c>
      <c r="B125" s="4">
        <v>5.9055000000000003E-2</v>
      </c>
      <c r="C125" s="3" t="s">
        <v>676</v>
      </c>
      <c r="D125" s="3" t="s">
        <v>27</v>
      </c>
      <c r="E125" s="4">
        <v>1597741.58461538</v>
      </c>
      <c r="F125" s="11">
        <v>112.88</v>
      </c>
    </row>
    <row r="126" spans="1:6" x14ac:dyDescent="0.2">
      <c r="A126" s="3" t="s">
        <v>680</v>
      </c>
      <c r="B126" s="4">
        <v>1.8863109999999999E-2</v>
      </c>
      <c r="C126" s="3" t="s">
        <v>681</v>
      </c>
      <c r="D126" s="3" t="s">
        <v>27</v>
      </c>
      <c r="E126" s="4">
        <v>863137.86153846199</v>
      </c>
      <c r="F126" s="11">
        <v>389.07</v>
      </c>
    </row>
    <row r="127" spans="1:6" x14ac:dyDescent="0.2">
      <c r="A127" s="3" t="s">
        <v>685</v>
      </c>
      <c r="B127" s="4">
        <v>3.8747120000000003E-2</v>
      </c>
      <c r="C127" s="3" t="s">
        <v>686</v>
      </c>
      <c r="D127" s="3" t="s">
        <v>27</v>
      </c>
      <c r="E127" s="4">
        <v>1388509.58461538</v>
      </c>
      <c r="F127" s="11">
        <v>205.31</v>
      </c>
    </row>
    <row r="128" spans="1:6" x14ac:dyDescent="0.2">
      <c r="A128" s="3" t="s">
        <v>690</v>
      </c>
      <c r="B128" s="4">
        <v>3.8711080000000002E-2</v>
      </c>
      <c r="C128" s="3" t="s">
        <v>691</v>
      </c>
      <c r="D128" s="3" t="s">
        <v>27</v>
      </c>
      <c r="E128" s="4">
        <v>1562275.29230769</v>
      </c>
      <c r="F128" s="11">
        <v>310.24</v>
      </c>
    </row>
    <row r="129" spans="1:6" x14ac:dyDescent="0.2">
      <c r="A129" s="3" t="s">
        <v>696</v>
      </c>
      <c r="B129" s="4">
        <v>5.3035199999999999E-3</v>
      </c>
      <c r="C129" s="3" t="s">
        <v>697</v>
      </c>
      <c r="D129" s="3" t="s">
        <v>27</v>
      </c>
      <c r="E129" s="4">
        <v>465603.84615384601</v>
      </c>
      <c r="F129" s="11">
        <v>485.58</v>
      </c>
    </row>
    <row r="130" spans="1:6" x14ac:dyDescent="0.2">
      <c r="A130" s="3" t="s">
        <v>701</v>
      </c>
      <c r="B130" s="4">
        <v>7.7012449999999996E-2</v>
      </c>
      <c r="C130" s="3" t="s">
        <v>702</v>
      </c>
      <c r="D130" s="3" t="s">
        <v>27</v>
      </c>
      <c r="E130" s="4">
        <v>3180524.6</v>
      </c>
      <c r="F130" s="11">
        <v>97.13</v>
      </c>
    </row>
    <row r="131" spans="1:6" x14ac:dyDescent="0.2">
      <c r="A131" s="3" t="s">
        <v>706</v>
      </c>
      <c r="B131" s="4">
        <v>0.21708506999999999</v>
      </c>
      <c r="C131" s="3" t="s">
        <v>707</v>
      </c>
      <c r="D131" s="3" t="s">
        <v>27</v>
      </c>
      <c r="E131" s="4">
        <v>9559840.1076923106</v>
      </c>
      <c r="F131" s="11">
        <v>53.83</v>
      </c>
    </row>
    <row r="132" spans="1:6" x14ac:dyDescent="0.2">
      <c r="A132" s="3" t="s">
        <v>711</v>
      </c>
      <c r="B132" s="4">
        <v>0.14463442000000001</v>
      </c>
      <c r="C132" s="3" t="s">
        <v>712</v>
      </c>
      <c r="D132" s="3" t="s">
        <v>27</v>
      </c>
      <c r="E132" s="4">
        <v>17576478.8307692</v>
      </c>
      <c r="F132" s="11">
        <v>84.98</v>
      </c>
    </row>
    <row r="133" spans="1:6" x14ac:dyDescent="0.2">
      <c r="A133" s="3" t="s">
        <v>716</v>
      </c>
      <c r="B133" s="4">
        <v>9.9223500000000006E-2</v>
      </c>
      <c r="C133" s="3" t="s">
        <v>717</v>
      </c>
      <c r="D133" s="3" t="s">
        <v>27</v>
      </c>
      <c r="E133" s="4">
        <v>4921823.9384615403</v>
      </c>
      <c r="F133" s="11">
        <v>73.86</v>
      </c>
    </row>
    <row r="134" spans="1:6" x14ac:dyDescent="0.2">
      <c r="A134" s="3" t="s">
        <v>721</v>
      </c>
      <c r="B134" s="4">
        <v>0.28498776999999997</v>
      </c>
      <c r="C134" s="3" t="s">
        <v>722</v>
      </c>
      <c r="D134" s="3" t="s">
        <v>27</v>
      </c>
      <c r="E134" s="4">
        <v>6100693.8769230796</v>
      </c>
      <c r="F134" s="11">
        <v>350.71</v>
      </c>
    </row>
    <row r="135" spans="1:6" x14ac:dyDescent="0.2">
      <c r="A135" s="3" t="s">
        <v>726</v>
      </c>
      <c r="B135" s="4">
        <v>0.10927291</v>
      </c>
      <c r="C135" s="3" t="s">
        <v>727</v>
      </c>
      <c r="D135" s="3" t="s">
        <v>27</v>
      </c>
      <c r="E135" s="4">
        <v>5224813.8307692297</v>
      </c>
      <c r="F135" s="11">
        <v>79.41</v>
      </c>
    </row>
    <row r="136" spans="1:6" x14ac:dyDescent="0.2">
      <c r="A136" s="3" t="s">
        <v>731</v>
      </c>
      <c r="B136" s="4">
        <v>4.229724E-2</v>
      </c>
      <c r="C136" s="3" t="s">
        <v>732</v>
      </c>
      <c r="D136" s="3" t="s">
        <v>27</v>
      </c>
      <c r="E136" s="4">
        <v>2776324.7538461499</v>
      </c>
      <c r="F136" s="11">
        <v>217.06</v>
      </c>
    </row>
    <row r="137" spans="1:6" x14ac:dyDescent="0.2">
      <c r="A137" s="3" t="s">
        <v>737</v>
      </c>
      <c r="B137" s="4">
        <v>0.11355856</v>
      </c>
      <c r="C137" s="3" t="s">
        <v>738</v>
      </c>
      <c r="D137" s="3" t="s">
        <v>27</v>
      </c>
      <c r="E137" s="4">
        <v>5429571.2307692301</v>
      </c>
      <c r="F137" s="11">
        <v>184.2</v>
      </c>
    </row>
    <row r="138" spans="1:6" x14ac:dyDescent="0.2">
      <c r="A138" s="3" t="s">
        <v>742</v>
      </c>
      <c r="B138" s="4">
        <v>3.6406059999999997E-2</v>
      </c>
      <c r="C138" s="3" t="s">
        <v>743</v>
      </c>
      <c r="D138" s="3" t="s">
        <v>27</v>
      </c>
      <c r="E138" s="4">
        <v>2652575.8769230801</v>
      </c>
      <c r="F138" s="11">
        <v>214.78</v>
      </c>
    </row>
    <row r="139" spans="1:6" x14ac:dyDescent="0.2">
      <c r="A139" s="3" t="s">
        <v>747</v>
      </c>
      <c r="B139" s="4">
        <v>4.7480260000000003E-2</v>
      </c>
      <c r="C139" s="3" t="s">
        <v>748</v>
      </c>
      <c r="D139" s="3" t="s">
        <v>27</v>
      </c>
      <c r="E139" s="4">
        <v>2466559.13846154</v>
      </c>
      <c r="F139" s="11">
        <v>44.69</v>
      </c>
    </row>
    <row r="140" spans="1:6" x14ac:dyDescent="0.2">
      <c r="A140" s="3" t="s">
        <v>752</v>
      </c>
      <c r="B140" s="4">
        <v>4.3307520000000002E-2</v>
      </c>
      <c r="C140" s="3" t="s">
        <v>753</v>
      </c>
      <c r="D140" s="3" t="s">
        <v>27</v>
      </c>
      <c r="E140" s="4">
        <v>1162692.6615384601</v>
      </c>
      <c r="F140" s="11">
        <v>54.59</v>
      </c>
    </row>
    <row r="141" spans="1:6" x14ac:dyDescent="0.2">
      <c r="A141" s="3" t="s">
        <v>757</v>
      </c>
      <c r="B141" s="4">
        <v>8.3982999999999992E-3</v>
      </c>
      <c r="C141" s="3" t="s">
        <v>758</v>
      </c>
      <c r="D141" s="3" t="s">
        <v>27</v>
      </c>
      <c r="E141" s="4">
        <v>890870.90769230796</v>
      </c>
      <c r="F141" s="11">
        <v>401.3</v>
      </c>
    </row>
    <row r="142" spans="1:6" x14ac:dyDescent="0.2">
      <c r="A142" s="3" t="s">
        <v>762</v>
      </c>
      <c r="B142" s="4">
        <v>0.22136397999999999</v>
      </c>
      <c r="C142" s="3" t="s">
        <v>763</v>
      </c>
      <c r="D142" s="3" t="s">
        <v>27</v>
      </c>
      <c r="E142" s="4">
        <v>31164778.461538501</v>
      </c>
      <c r="F142" s="11">
        <v>24.02</v>
      </c>
    </row>
    <row r="143" spans="1:6" x14ac:dyDescent="0.2">
      <c r="A143" s="3" t="s">
        <v>767</v>
      </c>
      <c r="B143" s="4">
        <v>3.5641989999999998E-2</v>
      </c>
      <c r="C143" s="3" t="s">
        <v>768</v>
      </c>
      <c r="D143" s="3" t="s">
        <v>27</v>
      </c>
      <c r="E143" s="4">
        <v>1465614.1230769199</v>
      </c>
      <c r="F143" s="11">
        <v>98.51</v>
      </c>
    </row>
    <row r="144" spans="1:6" x14ac:dyDescent="0.2">
      <c r="A144" s="3" t="s">
        <v>772</v>
      </c>
      <c r="B144" s="4">
        <v>7.4769489999999994E-2</v>
      </c>
      <c r="C144" s="3" t="s">
        <v>773</v>
      </c>
      <c r="D144" s="3" t="s">
        <v>27</v>
      </c>
      <c r="E144" s="4">
        <v>12820061.8153846</v>
      </c>
      <c r="F144" s="11">
        <v>37.96</v>
      </c>
    </row>
    <row r="145" spans="1:6" x14ac:dyDescent="0.2">
      <c r="A145" s="3" t="s">
        <v>777</v>
      </c>
      <c r="B145" s="4">
        <v>0.16540082</v>
      </c>
      <c r="C145" s="3" t="s">
        <v>778</v>
      </c>
      <c r="D145" s="3" t="s">
        <v>27</v>
      </c>
      <c r="E145" s="4">
        <v>7370371.7538461499</v>
      </c>
      <c r="F145" s="11">
        <v>45.54</v>
      </c>
    </row>
    <row r="146" spans="1:6" x14ac:dyDescent="0.2">
      <c r="A146" s="3" t="s">
        <v>782</v>
      </c>
      <c r="B146" s="4">
        <v>3.5729499999999997E-2</v>
      </c>
      <c r="C146" s="3" t="s">
        <v>783</v>
      </c>
      <c r="D146" s="3" t="s">
        <v>27</v>
      </c>
      <c r="E146" s="4">
        <v>4437057.50769231</v>
      </c>
      <c r="F146" s="11">
        <v>275.39</v>
      </c>
    </row>
    <row r="147" spans="1:6" x14ac:dyDescent="0.2">
      <c r="A147" s="3" t="s">
        <v>788</v>
      </c>
      <c r="B147" s="4">
        <v>3.5609759999999997E-2</v>
      </c>
      <c r="C147" s="3" t="s">
        <v>789</v>
      </c>
      <c r="D147" s="3" t="s">
        <v>27</v>
      </c>
      <c r="E147" s="4">
        <v>1149576.70769231</v>
      </c>
      <c r="F147" s="11">
        <v>130.22</v>
      </c>
    </row>
    <row r="148" spans="1:6" x14ac:dyDescent="0.2">
      <c r="A148" s="3" t="s">
        <v>793</v>
      </c>
      <c r="B148" s="4">
        <v>3.5224110000000003E-2</v>
      </c>
      <c r="C148" s="3" t="s">
        <v>794</v>
      </c>
      <c r="D148" s="3" t="s">
        <v>27</v>
      </c>
      <c r="E148" s="4">
        <v>3319143.27692308</v>
      </c>
      <c r="F148" s="11">
        <v>73.069999999999993</v>
      </c>
    </row>
    <row r="149" spans="1:6" x14ac:dyDescent="0.2">
      <c r="A149" s="3" t="s">
        <v>797</v>
      </c>
      <c r="B149" s="4">
        <v>0.10065836</v>
      </c>
      <c r="C149" s="3" t="s">
        <v>798</v>
      </c>
      <c r="D149" s="3" t="s">
        <v>27</v>
      </c>
      <c r="E149" s="4">
        <v>14741921.7384615</v>
      </c>
      <c r="F149" s="11">
        <v>25.89</v>
      </c>
    </row>
    <row r="150" spans="1:6" x14ac:dyDescent="0.2">
      <c r="A150" s="3" t="s">
        <v>802</v>
      </c>
      <c r="B150" s="4">
        <v>0.11393253</v>
      </c>
      <c r="C150" s="3" t="s">
        <v>803</v>
      </c>
      <c r="D150" s="3" t="s">
        <v>27</v>
      </c>
      <c r="E150" s="4">
        <v>4177615.49230769</v>
      </c>
      <c r="F150" s="11">
        <v>67.03</v>
      </c>
    </row>
    <row r="151" spans="1:6" x14ac:dyDescent="0.2">
      <c r="A151" s="3" t="s">
        <v>807</v>
      </c>
      <c r="B151" s="4">
        <v>5.1523329999999999E-2</v>
      </c>
      <c r="C151" s="3" t="s">
        <v>808</v>
      </c>
      <c r="D151" s="3" t="s">
        <v>27</v>
      </c>
      <c r="E151" s="4">
        <v>4269249.3076923098</v>
      </c>
      <c r="F151" s="11">
        <v>135.99</v>
      </c>
    </row>
    <row r="152" spans="1:6" x14ac:dyDescent="0.2">
      <c r="A152" s="3" t="s">
        <v>812</v>
      </c>
      <c r="B152" s="4">
        <v>7.4963450000000001E-2</v>
      </c>
      <c r="C152" s="3" t="s">
        <v>813</v>
      </c>
      <c r="D152" s="3" t="s">
        <v>27</v>
      </c>
      <c r="E152" s="4">
        <v>16683432.476923101</v>
      </c>
      <c r="F152" s="11">
        <v>34.46</v>
      </c>
    </row>
    <row r="153" spans="1:6" x14ac:dyDescent="0.2">
      <c r="A153" s="3" t="s">
        <v>817</v>
      </c>
      <c r="B153" s="4">
        <v>7.7006379999999999E-2</v>
      </c>
      <c r="C153" s="3" t="s">
        <v>818</v>
      </c>
      <c r="D153" s="3" t="s">
        <v>27</v>
      </c>
      <c r="E153" s="4">
        <v>7723910.8769230796</v>
      </c>
      <c r="F153" s="11">
        <v>35.51</v>
      </c>
    </row>
    <row r="154" spans="1:6" x14ac:dyDescent="0.2">
      <c r="A154" s="3" t="s">
        <v>822</v>
      </c>
      <c r="B154" s="4">
        <v>0.13189882999999999</v>
      </c>
      <c r="C154" s="3" t="s">
        <v>823</v>
      </c>
      <c r="D154" s="3" t="s">
        <v>27</v>
      </c>
      <c r="E154" s="4">
        <v>47170013.230769202</v>
      </c>
      <c r="F154" s="11">
        <v>19.71</v>
      </c>
    </row>
    <row r="155" spans="1:6" x14ac:dyDescent="0.2">
      <c r="A155" s="3" t="s">
        <v>828</v>
      </c>
      <c r="B155" s="4">
        <v>4.8027750000000001E-2</v>
      </c>
      <c r="C155" s="3" t="s">
        <v>829</v>
      </c>
      <c r="D155" s="3" t="s">
        <v>27</v>
      </c>
      <c r="E155" s="4">
        <v>5849566.0461538499</v>
      </c>
      <c r="F155" s="11">
        <v>30.17</v>
      </c>
    </row>
    <row r="156" spans="1:6" x14ac:dyDescent="0.2">
      <c r="A156" s="3" t="s">
        <v>833</v>
      </c>
      <c r="B156" s="4">
        <v>7.6597360000000003E-2</v>
      </c>
      <c r="C156" s="3" t="s">
        <v>834</v>
      </c>
      <c r="D156" s="3" t="s">
        <v>27</v>
      </c>
      <c r="E156" s="4">
        <v>3435171.3384615402</v>
      </c>
      <c r="F156" s="11">
        <v>82.02</v>
      </c>
    </row>
    <row r="157" spans="1:6" x14ac:dyDescent="0.2">
      <c r="A157" s="3" t="s">
        <v>838</v>
      </c>
      <c r="B157" s="4">
        <v>0.11831817</v>
      </c>
      <c r="C157" s="3" t="s">
        <v>839</v>
      </c>
      <c r="D157" s="3" t="s">
        <v>27</v>
      </c>
      <c r="E157" s="4">
        <v>3438079.49230769</v>
      </c>
      <c r="F157" s="11">
        <v>116.09</v>
      </c>
    </row>
    <row r="158" spans="1:6" x14ac:dyDescent="0.2">
      <c r="A158" s="3" t="s">
        <v>843</v>
      </c>
      <c r="B158" s="4">
        <v>0.24859329999999999</v>
      </c>
      <c r="C158" s="3" t="s">
        <v>844</v>
      </c>
      <c r="D158" s="3" t="s">
        <v>27</v>
      </c>
      <c r="E158" s="4">
        <v>9110852.8769230805</v>
      </c>
      <c r="F158" s="11">
        <v>95.35</v>
      </c>
    </row>
    <row r="159" spans="1:6" x14ac:dyDescent="0.2">
      <c r="A159" s="3" t="s">
        <v>848</v>
      </c>
      <c r="B159" s="4">
        <v>0.34148483000000002</v>
      </c>
      <c r="C159" s="3" t="s">
        <v>849</v>
      </c>
      <c r="D159" s="3" t="s">
        <v>27</v>
      </c>
      <c r="E159" s="4">
        <v>16512745.953846199</v>
      </c>
      <c r="F159" s="11">
        <v>53.94</v>
      </c>
    </row>
    <row r="160" spans="1:6" x14ac:dyDescent="0.2">
      <c r="A160" s="3" t="s">
        <v>853</v>
      </c>
      <c r="B160" s="4">
        <v>3.056186E-2</v>
      </c>
      <c r="C160" s="3" t="s">
        <v>854</v>
      </c>
      <c r="D160" s="3" t="s">
        <v>27</v>
      </c>
      <c r="E160" s="4">
        <v>4250184.2153846202</v>
      </c>
      <c r="F160" s="11">
        <v>26.06</v>
      </c>
    </row>
    <row r="161" spans="1:6" x14ac:dyDescent="0.2">
      <c r="A161" s="3" t="s">
        <v>858</v>
      </c>
      <c r="B161" s="4">
        <v>9.4420889999999993E-2</v>
      </c>
      <c r="C161" s="3" t="s">
        <v>859</v>
      </c>
      <c r="D161" s="3" t="s">
        <v>27</v>
      </c>
      <c r="E161" s="4">
        <v>2473941.2615384599</v>
      </c>
      <c r="F161" s="11">
        <v>132.72</v>
      </c>
    </row>
    <row r="162" spans="1:6" x14ac:dyDescent="0.2">
      <c r="A162" s="3" t="s">
        <v>863</v>
      </c>
      <c r="B162" s="4">
        <v>0.17790979000000001</v>
      </c>
      <c r="C162" s="3" t="s">
        <v>864</v>
      </c>
      <c r="D162" s="3" t="s">
        <v>27</v>
      </c>
      <c r="E162" s="4">
        <v>4080330.5384615399</v>
      </c>
      <c r="F162" s="11">
        <v>308.02999999999997</v>
      </c>
    </row>
    <row r="163" spans="1:6" x14ac:dyDescent="0.2">
      <c r="A163" s="3" t="s">
        <v>868</v>
      </c>
      <c r="B163" s="4">
        <v>0.15681481999999999</v>
      </c>
      <c r="C163" s="3" t="s">
        <v>869</v>
      </c>
      <c r="D163" s="3" t="s">
        <v>27</v>
      </c>
      <c r="E163" s="4">
        <v>12759851.199999999</v>
      </c>
      <c r="F163" s="11">
        <v>22.28</v>
      </c>
    </row>
    <row r="164" spans="1:6" x14ac:dyDescent="0.2">
      <c r="A164" s="3" t="s">
        <v>873</v>
      </c>
      <c r="B164" s="4">
        <v>0.10953106</v>
      </c>
      <c r="C164" s="3" t="s">
        <v>874</v>
      </c>
      <c r="D164" s="3" t="s">
        <v>27</v>
      </c>
      <c r="E164" s="4">
        <v>4829264.5538461497</v>
      </c>
      <c r="F164" s="11">
        <v>38.340000000000003</v>
      </c>
    </row>
    <row r="165" spans="1:6" x14ac:dyDescent="0.2">
      <c r="A165" s="3" t="s">
        <v>878</v>
      </c>
      <c r="B165" s="4">
        <v>0.21519605999999999</v>
      </c>
      <c r="C165" s="3" t="s">
        <v>879</v>
      </c>
      <c r="D165" s="3" t="s">
        <v>27</v>
      </c>
      <c r="E165" s="4">
        <v>6722424.3538461505</v>
      </c>
      <c r="F165" s="11">
        <v>96.06</v>
      </c>
    </row>
    <row r="166" spans="1:6" x14ac:dyDescent="0.2">
      <c r="A166" s="3" t="s">
        <v>884</v>
      </c>
      <c r="B166" s="4">
        <v>1.18052954</v>
      </c>
      <c r="C166" s="3" t="s">
        <v>885</v>
      </c>
      <c r="D166" s="3" t="s">
        <v>27</v>
      </c>
      <c r="E166" s="4">
        <v>35452917.4923077</v>
      </c>
      <c r="F166" s="11">
        <v>55</v>
      </c>
    </row>
    <row r="167" spans="1:6" x14ac:dyDescent="0.2">
      <c r="A167" s="3" t="s">
        <v>889</v>
      </c>
      <c r="B167" s="4">
        <v>7.8995289999999996E-2</v>
      </c>
      <c r="C167" s="3" t="s">
        <v>890</v>
      </c>
      <c r="D167" s="3" t="s">
        <v>27</v>
      </c>
      <c r="E167" s="4">
        <v>3776508.64615385</v>
      </c>
      <c r="F167" s="11">
        <v>41.76</v>
      </c>
    </row>
    <row r="168" spans="1:6" x14ac:dyDescent="0.2">
      <c r="A168" s="3" t="s">
        <v>894</v>
      </c>
      <c r="B168" s="4">
        <v>5.3639140000000002E-2</v>
      </c>
      <c r="C168" s="3" t="s">
        <v>895</v>
      </c>
      <c r="D168" s="3" t="s">
        <v>27</v>
      </c>
      <c r="E168" s="4">
        <v>4744153.8769230796</v>
      </c>
      <c r="F168" s="11">
        <v>80.75</v>
      </c>
    </row>
    <row r="169" spans="1:6" x14ac:dyDescent="0.2">
      <c r="A169" s="3" t="s">
        <v>899</v>
      </c>
      <c r="B169" s="4">
        <v>3.3100589999999999E-2</v>
      </c>
      <c r="C169" s="3" t="s">
        <v>900</v>
      </c>
      <c r="D169" s="3" t="s">
        <v>27</v>
      </c>
      <c r="E169" s="4">
        <v>2006076.78461538</v>
      </c>
      <c r="F169" s="11">
        <v>117.26</v>
      </c>
    </row>
    <row r="170" spans="1:6" x14ac:dyDescent="0.2">
      <c r="A170" s="3" t="s">
        <v>904</v>
      </c>
      <c r="B170" s="4">
        <v>0.30884721999999998</v>
      </c>
      <c r="C170" s="3" t="s">
        <v>905</v>
      </c>
      <c r="D170" s="3" t="s">
        <v>27</v>
      </c>
      <c r="E170" s="4">
        <v>13092649.0923077</v>
      </c>
      <c r="F170" s="11">
        <v>116.69</v>
      </c>
    </row>
    <row r="171" spans="1:6" x14ac:dyDescent="0.2">
      <c r="A171" s="3" t="s">
        <v>909</v>
      </c>
      <c r="B171" s="4">
        <v>8.3730550000000001E-2</v>
      </c>
      <c r="C171" s="3" t="s">
        <v>910</v>
      </c>
      <c r="D171" s="3" t="s">
        <v>27</v>
      </c>
      <c r="E171" s="4">
        <v>2738035.2923076898</v>
      </c>
      <c r="F171" s="11">
        <v>80.3</v>
      </c>
    </row>
    <row r="172" spans="1:6" x14ac:dyDescent="0.2">
      <c r="A172" s="3" t="s">
        <v>914</v>
      </c>
      <c r="B172" s="4">
        <v>0.28931216999999998</v>
      </c>
      <c r="C172" s="3" t="s">
        <v>915</v>
      </c>
      <c r="D172" s="3" t="s">
        <v>27</v>
      </c>
      <c r="E172" s="4">
        <v>8606681.0769230798</v>
      </c>
      <c r="F172" s="11">
        <v>99.91</v>
      </c>
    </row>
    <row r="173" spans="1:6" x14ac:dyDescent="0.2">
      <c r="A173" s="3" t="s">
        <v>919</v>
      </c>
      <c r="B173" s="4">
        <v>3.7770680000000001E-2</v>
      </c>
      <c r="C173" s="3" t="s">
        <v>920</v>
      </c>
      <c r="D173" s="3" t="s">
        <v>27</v>
      </c>
      <c r="E173" s="4">
        <v>1321692.6153846199</v>
      </c>
      <c r="F173" s="11">
        <v>290.06</v>
      </c>
    </row>
    <row r="174" spans="1:6" x14ac:dyDescent="0.2">
      <c r="A174" s="3" t="s">
        <v>924</v>
      </c>
      <c r="B174" s="4">
        <v>7.2580300000000004E-3</v>
      </c>
      <c r="C174" s="3" t="s">
        <v>925</v>
      </c>
      <c r="D174" s="3" t="s">
        <v>27</v>
      </c>
      <c r="E174" s="4">
        <v>389853.86153846199</v>
      </c>
      <c r="F174" s="11">
        <v>453.95</v>
      </c>
    </row>
    <row r="175" spans="1:6" x14ac:dyDescent="0.2">
      <c r="A175" s="3" t="s">
        <v>929</v>
      </c>
      <c r="B175" s="4">
        <v>9.4602100000000001E-3</v>
      </c>
      <c r="C175" s="3" t="s">
        <v>930</v>
      </c>
      <c r="D175" s="3" t="s">
        <v>27</v>
      </c>
      <c r="E175" s="4">
        <v>665152.69230769202</v>
      </c>
      <c r="F175" s="11">
        <v>218.02</v>
      </c>
    </row>
    <row r="176" spans="1:6" x14ac:dyDescent="0.2">
      <c r="A176" s="3" t="s">
        <v>934</v>
      </c>
      <c r="B176" s="4">
        <v>0.75821201000000005</v>
      </c>
      <c r="C176" s="3" t="s">
        <v>935</v>
      </c>
      <c r="D176" s="3" t="s">
        <v>27</v>
      </c>
      <c r="E176" s="4">
        <v>92600745.092307702</v>
      </c>
      <c r="F176" s="11">
        <v>36.9</v>
      </c>
    </row>
    <row r="177" spans="1:6" x14ac:dyDescent="0.2">
      <c r="A177" s="3" t="s">
        <v>939</v>
      </c>
      <c r="B177" s="4">
        <v>2.2139140000000002E-2</v>
      </c>
      <c r="C177" s="3" t="s">
        <v>940</v>
      </c>
      <c r="D177" s="3" t="s">
        <v>27</v>
      </c>
      <c r="E177" s="4">
        <v>999470.61538461503</v>
      </c>
      <c r="F177" s="11">
        <v>1215.08</v>
      </c>
    </row>
    <row r="178" spans="1:6" x14ac:dyDescent="0.2">
      <c r="A178" s="3" t="s">
        <v>944</v>
      </c>
      <c r="B178" s="4">
        <v>1.1847083700000001</v>
      </c>
      <c r="C178" s="3" t="s">
        <v>945</v>
      </c>
      <c r="D178" s="3" t="s">
        <v>27</v>
      </c>
      <c r="E178" s="4">
        <v>22526377.1384615</v>
      </c>
      <c r="F178" s="11">
        <v>483.62</v>
      </c>
    </row>
    <row r="179" spans="1:6" x14ac:dyDescent="0.2">
      <c r="A179" s="3" t="s">
        <v>949</v>
      </c>
      <c r="B179" s="4">
        <v>2.6235250000000002E-2</v>
      </c>
      <c r="C179" s="3" t="s">
        <v>950</v>
      </c>
      <c r="D179" s="3" t="s">
        <v>27</v>
      </c>
      <c r="E179" s="4">
        <v>544653.215384615</v>
      </c>
      <c r="F179" s="11">
        <v>163.32</v>
      </c>
    </row>
    <row r="180" spans="1:6" x14ac:dyDescent="0.2">
      <c r="A180" s="3" t="s">
        <v>954</v>
      </c>
      <c r="B180" s="4">
        <v>0.19253886000000001</v>
      </c>
      <c r="C180" s="3" t="s">
        <v>955</v>
      </c>
      <c r="D180" s="3" t="s">
        <v>27</v>
      </c>
      <c r="E180" s="4">
        <v>6881092.2923076898</v>
      </c>
      <c r="F180" s="11">
        <v>40.130000000000003</v>
      </c>
    </row>
    <row r="181" spans="1:6" x14ac:dyDescent="0.2">
      <c r="A181" s="3" t="s">
        <v>959</v>
      </c>
      <c r="B181" s="4">
        <v>1.4993599999999999E-3</v>
      </c>
      <c r="C181" s="3" t="s">
        <v>960</v>
      </c>
      <c r="D181" s="3" t="s">
        <v>27</v>
      </c>
      <c r="E181" s="4">
        <v>105993.4</v>
      </c>
      <c r="F181" s="11">
        <v>2146.1799999999998</v>
      </c>
    </row>
    <row r="182" spans="1:6" x14ac:dyDescent="0.2">
      <c r="A182" s="3" t="s">
        <v>964</v>
      </c>
      <c r="B182" s="4">
        <v>4.0270899999999997E-3</v>
      </c>
      <c r="C182" s="3" t="s">
        <v>965</v>
      </c>
      <c r="D182" s="3" t="s">
        <v>27</v>
      </c>
      <c r="E182" s="4">
        <v>269215.061538462</v>
      </c>
      <c r="F182" s="11">
        <v>1690.62</v>
      </c>
    </row>
    <row r="183" spans="1:6" x14ac:dyDescent="0.2">
      <c r="A183" s="3" t="s">
        <v>969</v>
      </c>
      <c r="B183" s="4">
        <v>0.11104474</v>
      </c>
      <c r="C183" s="3" t="s">
        <v>970</v>
      </c>
      <c r="D183" s="3" t="s">
        <v>27</v>
      </c>
      <c r="E183" s="4">
        <v>7854128.27692308</v>
      </c>
      <c r="F183" s="11">
        <v>46.81</v>
      </c>
    </row>
    <row r="184" spans="1:6" x14ac:dyDescent="0.2">
      <c r="A184" s="3" t="s">
        <v>974</v>
      </c>
      <c r="B184" s="4">
        <v>1.2706479999999999E-2</v>
      </c>
      <c r="C184" s="3" t="s">
        <v>975</v>
      </c>
      <c r="D184" s="3" t="s">
        <v>27</v>
      </c>
      <c r="E184" s="4">
        <v>207307.55384615401</v>
      </c>
      <c r="F184" s="11">
        <v>252.43</v>
      </c>
    </row>
    <row r="185" spans="1:6" x14ac:dyDescent="0.2">
      <c r="A185" s="3" t="s">
        <v>979</v>
      </c>
      <c r="B185" s="4">
        <v>3.7315260000000003E-2</v>
      </c>
      <c r="C185" s="3" t="s">
        <v>980</v>
      </c>
      <c r="D185" s="3" t="s">
        <v>27</v>
      </c>
      <c r="E185" s="4">
        <v>3353150.8</v>
      </c>
      <c r="F185" s="11">
        <v>74.489999999999995</v>
      </c>
    </row>
    <row r="186" spans="1:6" x14ac:dyDescent="0.2">
      <c r="A186" s="3" t="s">
        <v>984</v>
      </c>
      <c r="B186" s="4">
        <v>1.299197E-2</v>
      </c>
      <c r="C186" s="3" t="s">
        <v>985</v>
      </c>
      <c r="D186" s="3" t="s">
        <v>27</v>
      </c>
      <c r="E186" s="4">
        <v>1355556.9076923099</v>
      </c>
      <c r="F186" s="11">
        <v>194.34</v>
      </c>
    </row>
    <row r="187" spans="1:6" x14ac:dyDescent="0.2">
      <c r="A187" s="3" t="s">
        <v>989</v>
      </c>
      <c r="B187" s="4">
        <v>4.5739000000000001E-4</v>
      </c>
      <c r="C187" s="3" t="s">
        <v>990</v>
      </c>
      <c r="D187" s="3" t="s">
        <v>27</v>
      </c>
      <c r="E187" s="4">
        <v>21135.6307692308</v>
      </c>
      <c r="F187" s="11">
        <v>7292.77</v>
      </c>
    </row>
    <row r="188" spans="1:6" x14ac:dyDescent="0.2">
      <c r="A188" s="3" t="s">
        <v>994</v>
      </c>
      <c r="B188" s="4">
        <v>2.0097609999999998E-2</v>
      </c>
      <c r="C188" s="3" t="s">
        <v>995</v>
      </c>
      <c r="D188" s="3" t="s">
        <v>27</v>
      </c>
      <c r="E188" s="4">
        <v>842686.215384615</v>
      </c>
      <c r="F188" s="11">
        <v>174.21</v>
      </c>
    </row>
    <row r="189" spans="1:6" x14ac:dyDescent="0.2">
      <c r="A189" s="3" t="s">
        <v>999</v>
      </c>
      <c r="B189" s="4">
        <v>2.1511240000000001E-2</v>
      </c>
      <c r="C189" s="3" t="s">
        <v>1000</v>
      </c>
      <c r="D189" s="3" t="s">
        <v>27</v>
      </c>
      <c r="E189" s="4">
        <v>927875.47692307702</v>
      </c>
      <c r="F189" s="11">
        <v>104</v>
      </c>
    </row>
    <row r="190" spans="1:6" x14ac:dyDescent="0.2">
      <c r="A190" s="3" t="s">
        <v>1004</v>
      </c>
      <c r="B190" s="4">
        <v>3.9924050000000003E-2</v>
      </c>
      <c r="C190" s="3" t="s">
        <v>1005</v>
      </c>
      <c r="D190" s="3" t="s">
        <v>27</v>
      </c>
      <c r="E190" s="4">
        <v>1248936.8307692299</v>
      </c>
      <c r="F190" s="11">
        <v>78.349999999999994</v>
      </c>
    </row>
    <row r="191" spans="1:6" x14ac:dyDescent="0.2">
      <c r="A191" s="3" t="s">
        <v>1009</v>
      </c>
      <c r="B191" s="4">
        <v>1.8004869999999999E-2</v>
      </c>
      <c r="C191" s="3" t="s">
        <v>1010</v>
      </c>
      <c r="D191" s="3" t="s">
        <v>27</v>
      </c>
      <c r="E191" s="4">
        <v>1245371.41538462</v>
      </c>
      <c r="F191" s="11">
        <v>228.02</v>
      </c>
    </row>
    <row r="192" spans="1:6" x14ac:dyDescent="0.2">
      <c r="A192" s="3" t="s">
        <v>1014</v>
      </c>
      <c r="B192" s="4">
        <v>4.4208259999999999E-2</v>
      </c>
      <c r="C192" s="3" t="s">
        <v>1015</v>
      </c>
      <c r="D192" s="3" t="s">
        <v>27</v>
      </c>
      <c r="E192" s="4">
        <v>1451442.5230769201</v>
      </c>
      <c r="F192" s="11">
        <v>208.15</v>
      </c>
    </row>
    <row r="193" spans="1:6" x14ac:dyDescent="0.2">
      <c r="A193" s="3" t="s">
        <v>1019</v>
      </c>
      <c r="B193" s="4">
        <v>1.011753E-2</v>
      </c>
      <c r="C193" s="3" t="s">
        <v>1020</v>
      </c>
      <c r="D193" s="3" t="s">
        <v>27</v>
      </c>
      <c r="E193" s="4">
        <v>384090.69230769202</v>
      </c>
      <c r="F193" s="11">
        <v>622.66</v>
      </c>
    </row>
    <row r="194" spans="1:6" x14ac:dyDescent="0.2">
      <c r="A194" s="3" t="s">
        <v>1024</v>
      </c>
      <c r="B194" s="4">
        <v>3.3489949999999997E-2</v>
      </c>
      <c r="C194" s="3" t="s">
        <v>1025</v>
      </c>
      <c r="D194" s="3" t="s">
        <v>27</v>
      </c>
      <c r="E194" s="4">
        <v>1915787.6615384601</v>
      </c>
      <c r="F194" s="11">
        <v>107.09</v>
      </c>
    </row>
    <row r="195" spans="1:6" x14ac:dyDescent="0.2">
      <c r="A195" s="3" t="s">
        <v>1029</v>
      </c>
      <c r="B195" s="4">
        <v>4.7172140000000001E-2</v>
      </c>
      <c r="C195" s="3" t="s">
        <v>1030</v>
      </c>
      <c r="D195" s="3" t="s">
        <v>27</v>
      </c>
      <c r="E195" s="4">
        <v>1487696.7692307699</v>
      </c>
      <c r="F195" s="11">
        <v>137.80000000000001</v>
      </c>
    </row>
    <row r="196" spans="1:6" x14ac:dyDescent="0.2">
      <c r="A196" s="3" t="s">
        <v>1034</v>
      </c>
      <c r="B196" s="4">
        <v>7.8558450000000002E-2</v>
      </c>
      <c r="C196" s="3" t="s">
        <v>1035</v>
      </c>
      <c r="D196" s="3" t="s">
        <v>27</v>
      </c>
      <c r="E196" s="4">
        <v>3078770.7384615401</v>
      </c>
      <c r="F196" s="11">
        <v>175.57</v>
      </c>
    </row>
    <row r="197" spans="1:6" x14ac:dyDescent="0.2">
      <c r="A197" s="3" t="s">
        <v>1039</v>
      </c>
      <c r="B197" s="4">
        <v>0.10404063</v>
      </c>
      <c r="C197" s="3" t="s">
        <v>1040</v>
      </c>
      <c r="D197" s="3" t="s">
        <v>27</v>
      </c>
      <c r="E197" s="4">
        <v>3994338.0307692299</v>
      </c>
      <c r="F197" s="11">
        <v>268.3</v>
      </c>
    </row>
    <row r="198" spans="1:6" x14ac:dyDescent="0.2">
      <c r="A198" s="3" t="s">
        <v>1044</v>
      </c>
      <c r="B198" s="4">
        <v>4.656213E-2</v>
      </c>
      <c r="C198" s="3" t="s">
        <v>1045</v>
      </c>
      <c r="D198" s="3" t="s">
        <v>27</v>
      </c>
      <c r="E198" s="4">
        <v>2037358.15384615</v>
      </c>
      <c r="F198" s="11">
        <v>151.28</v>
      </c>
    </row>
    <row r="199" spans="1:6" x14ac:dyDescent="0.2">
      <c r="A199" s="3" t="s">
        <v>1049</v>
      </c>
      <c r="B199" s="4">
        <v>0.15580184999999999</v>
      </c>
      <c r="C199" s="3" t="s">
        <v>1050</v>
      </c>
      <c r="D199" s="3" t="s">
        <v>27</v>
      </c>
      <c r="E199" s="4">
        <v>3418427.41538462</v>
      </c>
      <c r="F199" s="11">
        <v>127.66</v>
      </c>
    </row>
    <row r="200" spans="1:6" x14ac:dyDescent="0.2">
      <c r="A200" s="3" t="s">
        <v>1054</v>
      </c>
      <c r="B200" s="4">
        <v>2.499871E-2</v>
      </c>
      <c r="C200" s="3" t="s">
        <v>1055</v>
      </c>
      <c r="D200" s="3" t="s">
        <v>27</v>
      </c>
      <c r="E200" s="4">
        <v>1004730.18461538</v>
      </c>
      <c r="F200" s="11">
        <v>422.06</v>
      </c>
    </row>
    <row r="201" spans="1:6" x14ac:dyDescent="0.2">
      <c r="A201" s="3" t="s">
        <v>1059</v>
      </c>
      <c r="B201" s="4">
        <v>4.536664E-2</v>
      </c>
      <c r="C201" s="3" t="s">
        <v>1060</v>
      </c>
      <c r="D201" s="3" t="s">
        <v>27</v>
      </c>
      <c r="E201" s="4">
        <v>1771476.92307692</v>
      </c>
      <c r="F201" s="11">
        <v>99.86</v>
      </c>
    </row>
    <row r="202" spans="1:6" x14ac:dyDescent="0.2">
      <c r="A202" s="3" t="s">
        <v>1064</v>
      </c>
      <c r="B202" s="4">
        <v>1.6365609999999999E-2</v>
      </c>
      <c r="C202" s="3" t="s">
        <v>1065</v>
      </c>
      <c r="D202" s="3" t="s">
        <v>27</v>
      </c>
      <c r="E202" s="4">
        <v>637493.32307692303</v>
      </c>
      <c r="F202" s="11">
        <v>328.6</v>
      </c>
    </row>
    <row r="203" spans="1:6" x14ac:dyDescent="0.2">
      <c r="A203" s="3" t="s">
        <v>1069</v>
      </c>
      <c r="B203" s="4">
        <v>9.6035350000000005E-2</v>
      </c>
      <c r="C203" s="3" t="s">
        <v>1070</v>
      </c>
      <c r="D203" s="3" t="s">
        <v>27</v>
      </c>
      <c r="E203" s="4">
        <v>3669411.86153846</v>
      </c>
      <c r="F203" s="11">
        <v>161.96</v>
      </c>
    </row>
    <row r="204" spans="1:6" x14ac:dyDescent="0.2">
      <c r="A204" s="3" t="s">
        <v>1074</v>
      </c>
      <c r="B204" s="4">
        <v>8.7639389999999998E-2</v>
      </c>
      <c r="C204" s="3" t="s">
        <v>1075</v>
      </c>
      <c r="D204" s="3" t="s">
        <v>27</v>
      </c>
      <c r="E204" s="4">
        <v>3388212.0307692299</v>
      </c>
      <c r="F204" s="11">
        <v>66.459999999999994</v>
      </c>
    </row>
    <row r="205" spans="1:6" x14ac:dyDescent="0.2">
      <c r="A205" s="3" t="s">
        <v>1079</v>
      </c>
      <c r="B205" s="4">
        <v>8.4965139999999995E-2</v>
      </c>
      <c r="C205" s="3" t="s">
        <v>1080</v>
      </c>
      <c r="D205" s="3" t="s">
        <v>27</v>
      </c>
      <c r="E205" s="4">
        <v>5096142.1076923097</v>
      </c>
      <c r="F205" s="11">
        <v>203.04</v>
      </c>
    </row>
    <row r="206" spans="1:6" x14ac:dyDescent="0.2">
      <c r="A206" s="3" t="s">
        <v>1085</v>
      </c>
      <c r="B206" s="4">
        <v>7.469903E-2</v>
      </c>
      <c r="C206" s="3" t="s">
        <v>1086</v>
      </c>
      <c r="D206" s="3" t="s">
        <v>27</v>
      </c>
      <c r="E206" s="4">
        <v>4205315.4461538503</v>
      </c>
      <c r="F206" s="11">
        <v>64.31</v>
      </c>
    </row>
    <row r="207" spans="1:6" x14ac:dyDescent="0.2">
      <c r="A207" s="3" t="s">
        <v>1090</v>
      </c>
      <c r="B207" s="4">
        <v>2.3439959999999999E-2</v>
      </c>
      <c r="C207" s="3" t="s">
        <v>1091</v>
      </c>
      <c r="D207" s="3" t="s">
        <v>27</v>
      </c>
      <c r="E207" s="4">
        <v>1436999.7538461499</v>
      </c>
      <c r="F207" s="11">
        <v>223.69</v>
      </c>
    </row>
    <row r="208" spans="1:6" x14ac:dyDescent="0.2">
      <c r="A208" s="3" t="s">
        <v>1095</v>
      </c>
      <c r="B208" s="4">
        <v>7.1028799999999998E-3</v>
      </c>
      <c r="C208" s="3" t="s">
        <v>1096</v>
      </c>
      <c r="D208" s="3" t="s">
        <v>27</v>
      </c>
      <c r="E208" s="4">
        <v>921975.32307692303</v>
      </c>
      <c r="F208" s="11">
        <v>160.32</v>
      </c>
    </row>
    <row r="209" spans="1:6" x14ac:dyDescent="0.2">
      <c r="A209" s="3" t="s">
        <v>1100</v>
      </c>
      <c r="B209" s="4">
        <v>3.6927160000000001E-2</v>
      </c>
      <c r="C209" s="3" t="s">
        <v>1101</v>
      </c>
      <c r="D209" s="3" t="s">
        <v>27</v>
      </c>
      <c r="E209" s="4">
        <v>3460771.9846153799</v>
      </c>
      <c r="F209" s="11">
        <v>132.77000000000001</v>
      </c>
    </row>
    <row r="210" spans="1:6" x14ac:dyDescent="0.2">
      <c r="A210" s="3" t="s">
        <v>1105</v>
      </c>
      <c r="B210" s="4">
        <v>1.7547070000000001E-2</v>
      </c>
      <c r="C210" s="3" t="s">
        <v>1106</v>
      </c>
      <c r="D210" s="3" t="s">
        <v>27</v>
      </c>
      <c r="E210" s="4">
        <v>719151.46153846197</v>
      </c>
      <c r="F210" s="11">
        <v>251</v>
      </c>
    </row>
    <row r="211" spans="1:6" x14ac:dyDescent="0.2">
      <c r="A211" s="3" t="s">
        <v>1110</v>
      </c>
      <c r="B211" s="4">
        <v>0.15972997999999999</v>
      </c>
      <c r="C211" s="3" t="s">
        <v>1111</v>
      </c>
      <c r="D211" s="3" t="s">
        <v>27</v>
      </c>
      <c r="E211" s="4">
        <v>9495893.5384615399</v>
      </c>
      <c r="F211" s="11">
        <v>81.319999999999993</v>
      </c>
    </row>
    <row r="212" spans="1:6" x14ac:dyDescent="0.2">
      <c r="A212" s="3" t="s">
        <v>1115</v>
      </c>
      <c r="B212" s="4">
        <v>8.4943499999999995E-3</v>
      </c>
      <c r="C212" s="3" t="s">
        <v>1116</v>
      </c>
      <c r="D212" s="3" t="s">
        <v>27</v>
      </c>
      <c r="E212" s="4">
        <v>765181.06153846195</v>
      </c>
      <c r="F212" s="11">
        <v>159.36000000000001</v>
      </c>
    </row>
    <row r="213" spans="1:6" x14ac:dyDescent="0.2">
      <c r="A213" s="3" t="s">
        <v>1120</v>
      </c>
      <c r="B213" s="4">
        <v>6.2420049999999998E-2</v>
      </c>
      <c r="C213" s="3" t="s">
        <v>1121</v>
      </c>
      <c r="D213" s="3" t="s">
        <v>27</v>
      </c>
      <c r="E213" s="4">
        <v>3405887.2615384599</v>
      </c>
      <c r="F213" s="11">
        <v>83.43</v>
      </c>
    </row>
    <row r="214" spans="1:6" x14ac:dyDescent="0.2">
      <c r="A214" s="3" t="s">
        <v>1125</v>
      </c>
      <c r="B214" s="4">
        <v>2.8832300000000002E-2</v>
      </c>
      <c r="C214" s="3" t="s">
        <v>1126</v>
      </c>
      <c r="D214" s="3" t="s">
        <v>27</v>
      </c>
      <c r="E214" s="4">
        <v>1213042.0923076901</v>
      </c>
      <c r="F214" s="11">
        <v>203.19</v>
      </c>
    </row>
    <row r="215" spans="1:6" x14ac:dyDescent="0.2">
      <c r="A215" s="3" t="s">
        <v>1130</v>
      </c>
      <c r="B215" s="4">
        <v>2.1874790000000002E-2</v>
      </c>
      <c r="C215" s="3" t="s">
        <v>1131</v>
      </c>
      <c r="D215" s="3" t="s">
        <v>27</v>
      </c>
      <c r="E215" s="4">
        <v>1332409.72307692</v>
      </c>
      <c r="F215" s="11">
        <v>229.09</v>
      </c>
    </row>
    <row r="216" spans="1:6" x14ac:dyDescent="0.2">
      <c r="A216" s="3" t="s">
        <v>1135</v>
      </c>
      <c r="B216" s="4">
        <v>2.8079349999999999E-2</v>
      </c>
      <c r="C216" s="3" t="s">
        <v>1136</v>
      </c>
      <c r="D216" s="3" t="s">
        <v>27</v>
      </c>
      <c r="E216" s="4">
        <v>2773598.3384615402</v>
      </c>
      <c r="F216" s="11">
        <v>68.22</v>
      </c>
    </row>
    <row r="217" spans="1:6" x14ac:dyDescent="0.2">
      <c r="A217" s="3" t="s">
        <v>1140</v>
      </c>
      <c r="B217" s="4">
        <v>6.0862439999999997E-2</v>
      </c>
      <c r="C217" s="3" t="s">
        <v>1141</v>
      </c>
      <c r="D217" s="3" t="s">
        <v>27</v>
      </c>
      <c r="E217" s="4">
        <v>7323741.8923076903</v>
      </c>
      <c r="F217" s="11">
        <v>162.01</v>
      </c>
    </row>
    <row r="218" spans="1:6" x14ac:dyDescent="0.2">
      <c r="A218" s="3" t="s">
        <v>1145</v>
      </c>
      <c r="B218" s="4">
        <v>8.3511459999999996E-2</v>
      </c>
      <c r="C218" s="3" t="s">
        <v>1146</v>
      </c>
      <c r="D218" s="3" t="s">
        <v>27</v>
      </c>
      <c r="E218" s="4">
        <v>4120363.2615384599</v>
      </c>
      <c r="F218" s="11">
        <v>54.08</v>
      </c>
    </row>
    <row r="219" spans="1:6" x14ac:dyDescent="0.2">
      <c r="A219" s="3" t="s">
        <v>1150</v>
      </c>
      <c r="B219" s="4">
        <v>1.1090539999999999E-2</v>
      </c>
      <c r="C219" s="3" t="s">
        <v>1151</v>
      </c>
      <c r="D219" s="3" t="s">
        <v>27</v>
      </c>
      <c r="E219" s="4">
        <v>1366877.2615384599</v>
      </c>
      <c r="F219" s="11">
        <v>197.97</v>
      </c>
    </row>
    <row r="220" spans="1:6" x14ac:dyDescent="0.2">
      <c r="A220" s="3" t="s">
        <v>1155</v>
      </c>
      <c r="B220" s="4">
        <v>5.3848899999999998E-3</v>
      </c>
      <c r="C220" s="3" t="s">
        <v>1156</v>
      </c>
      <c r="D220" s="3" t="s">
        <v>27</v>
      </c>
      <c r="E220" s="4">
        <v>576632.58461538504</v>
      </c>
      <c r="F220" s="11">
        <v>416.82</v>
      </c>
    </row>
    <row r="221" spans="1:6" x14ac:dyDescent="0.2">
      <c r="A221" s="3" t="s">
        <v>1160</v>
      </c>
      <c r="B221" s="4">
        <v>0.39459201999999999</v>
      </c>
      <c r="C221" s="3" t="s">
        <v>1161</v>
      </c>
      <c r="D221" s="3" t="s">
        <v>27</v>
      </c>
      <c r="E221" s="4">
        <v>44831079.446153797</v>
      </c>
      <c r="F221" s="11">
        <v>28.82</v>
      </c>
    </row>
    <row r="222" spans="1:6" x14ac:dyDescent="0.2">
      <c r="A222" s="3" t="s">
        <v>1165</v>
      </c>
      <c r="B222" s="4">
        <v>5.2490530000000001E-2</v>
      </c>
      <c r="C222" s="3" t="s">
        <v>1166</v>
      </c>
      <c r="D222" s="3" t="s">
        <v>27</v>
      </c>
      <c r="E222" s="4">
        <v>2564063.2923076898</v>
      </c>
      <c r="F222" s="11">
        <v>197.15</v>
      </c>
    </row>
    <row r="223" spans="1:6" x14ac:dyDescent="0.2">
      <c r="A223" s="3" t="s">
        <v>1170</v>
      </c>
      <c r="B223" s="4">
        <v>6.8899470000000004E-2</v>
      </c>
      <c r="C223" s="3" t="s">
        <v>1171</v>
      </c>
      <c r="D223" s="3" t="s">
        <v>27</v>
      </c>
      <c r="E223" s="4">
        <v>3645238.9076923099</v>
      </c>
      <c r="F223" s="11">
        <v>38.64</v>
      </c>
    </row>
    <row r="224" spans="1:6" x14ac:dyDescent="0.2">
      <c r="A224" s="3" t="s">
        <v>1175</v>
      </c>
      <c r="B224" s="4">
        <v>4.9544770000000002E-2</v>
      </c>
      <c r="C224" s="3" t="s">
        <v>1176</v>
      </c>
      <c r="D224" s="3" t="s">
        <v>27</v>
      </c>
      <c r="E224" s="4">
        <v>25977717.692307699</v>
      </c>
      <c r="F224" s="11">
        <v>44.87</v>
      </c>
    </row>
    <row r="225" spans="1:6" x14ac:dyDescent="0.2">
      <c r="A225" s="3" t="s">
        <v>1180</v>
      </c>
      <c r="B225" s="4">
        <v>3.9953669999999997E-2</v>
      </c>
      <c r="C225" s="3" t="s">
        <v>1181</v>
      </c>
      <c r="D225" s="3" t="s">
        <v>27</v>
      </c>
      <c r="E225" s="4">
        <v>3215943.5692307702</v>
      </c>
      <c r="F225" s="11">
        <v>110.36</v>
      </c>
    </row>
    <row r="226" spans="1:6" x14ac:dyDescent="0.2">
      <c r="A226" s="3" t="s">
        <v>1185</v>
      </c>
      <c r="B226" s="4">
        <v>3.8709090000000002E-2</v>
      </c>
      <c r="C226" s="3" t="s">
        <v>1186</v>
      </c>
      <c r="D226" s="3" t="s">
        <v>27</v>
      </c>
      <c r="E226" s="4">
        <v>4479910.8153846199</v>
      </c>
      <c r="F226" s="11">
        <v>673.82</v>
      </c>
    </row>
    <row r="227" spans="1:6" x14ac:dyDescent="0.2">
      <c r="A227" s="3" t="s">
        <v>1190</v>
      </c>
      <c r="B227" s="4">
        <v>0.32196213000000001</v>
      </c>
      <c r="C227" s="3" t="s">
        <v>1191</v>
      </c>
      <c r="D227" s="3" t="s">
        <v>27</v>
      </c>
      <c r="E227" s="4">
        <v>38586590.553846203</v>
      </c>
      <c r="F227" s="11">
        <v>17.25</v>
      </c>
    </row>
    <row r="228" spans="1:6" x14ac:dyDescent="0.2">
      <c r="A228" s="3" t="s">
        <v>1195</v>
      </c>
      <c r="B228" s="4">
        <v>1.695282E-2</v>
      </c>
      <c r="C228" s="3" t="s">
        <v>1196</v>
      </c>
      <c r="D228" s="3" t="s">
        <v>27</v>
      </c>
      <c r="E228" s="4">
        <v>5060492.3538461505</v>
      </c>
      <c r="F228" s="11">
        <v>229.87</v>
      </c>
    </row>
    <row r="229" spans="1:6" x14ac:dyDescent="0.2">
      <c r="A229" s="3" t="s">
        <v>1200</v>
      </c>
      <c r="B229" s="4">
        <v>9.4231499999999999E-3</v>
      </c>
      <c r="C229" s="3" t="s">
        <v>1201</v>
      </c>
      <c r="D229" s="3" t="s">
        <v>27</v>
      </c>
      <c r="E229" s="4">
        <v>303062.03076923097</v>
      </c>
      <c r="F229" s="11">
        <v>1329.85</v>
      </c>
    </row>
    <row r="230" spans="1:6" x14ac:dyDescent="0.2">
      <c r="A230" s="3" t="s">
        <v>1205</v>
      </c>
      <c r="B230" s="4">
        <v>0.10651652</v>
      </c>
      <c r="C230" s="3" t="s">
        <v>1206</v>
      </c>
      <c r="D230" s="3" t="s">
        <v>27</v>
      </c>
      <c r="E230" s="4">
        <v>4131757.1230769199</v>
      </c>
      <c r="F230" s="11">
        <v>195.09</v>
      </c>
    </row>
    <row r="231" spans="1:6" x14ac:dyDescent="0.2">
      <c r="A231" s="3" t="s">
        <v>1210</v>
      </c>
      <c r="B231" s="4">
        <v>2.693102E-2</v>
      </c>
      <c r="C231" s="3" t="s">
        <v>1211</v>
      </c>
      <c r="D231" s="3" t="s">
        <v>27</v>
      </c>
      <c r="E231" s="4">
        <v>973664.87692307704</v>
      </c>
      <c r="F231" s="11">
        <v>167.63</v>
      </c>
    </row>
    <row r="232" spans="1:6" x14ac:dyDescent="0.2">
      <c r="A232" s="3" t="s">
        <v>1215</v>
      </c>
      <c r="B232" s="4">
        <v>0.70737232000000005</v>
      </c>
      <c r="C232" s="3" t="s">
        <v>1216</v>
      </c>
      <c r="D232" s="3" t="s">
        <v>27</v>
      </c>
      <c r="E232" s="4">
        <v>27897632.369230799</v>
      </c>
      <c r="F232" s="11">
        <v>40.729999999999997</v>
      </c>
    </row>
    <row r="233" spans="1:6" x14ac:dyDescent="0.2">
      <c r="A233" s="3" t="s">
        <v>1220</v>
      </c>
      <c r="B233" s="4">
        <v>4.4782490000000001E-2</v>
      </c>
      <c r="C233" s="3" t="s">
        <v>1221</v>
      </c>
      <c r="D233" s="3" t="s">
        <v>27</v>
      </c>
      <c r="E233" s="4">
        <v>1952734.21538462</v>
      </c>
      <c r="F233" s="11">
        <v>275.23</v>
      </c>
    </row>
    <row r="234" spans="1:6" x14ac:dyDescent="0.2">
      <c r="A234" s="3" t="s">
        <v>1225</v>
      </c>
      <c r="B234" s="4">
        <v>0.1081187</v>
      </c>
      <c r="C234" s="3" t="s">
        <v>1226</v>
      </c>
      <c r="D234" s="3" t="s">
        <v>27</v>
      </c>
      <c r="E234" s="4">
        <v>3893973.8</v>
      </c>
      <c r="F234" s="11">
        <v>228.92</v>
      </c>
    </row>
    <row r="235" spans="1:6" x14ac:dyDescent="0.2">
      <c r="A235" s="3" t="s">
        <v>1230</v>
      </c>
      <c r="B235" s="4">
        <v>4.3085470000000001E-2</v>
      </c>
      <c r="C235" s="3" t="s">
        <v>1231</v>
      </c>
      <c r="D235" s="3" t="s">
        <v>27</v>
      </c>
      <c r="E235" s="4">
        <v>1397321.8</v>
      </c>
      <c r="F235" s="11">
        <v>465.57</v>
      </c>
    </row>
    <row r="236" spans="1:6" x14ac:dyDescent="0.2">
      <c r="A236" s="3" t="s">
        <v>1235</v>
      </c>
      <c r="B236" s="4">
        <v>2.3007030000000001E-2</v>
      </c>
      <c r="C236" s="3" t="s">
        <v>1236</v>
      </c>
      <c r="D236" s="3" t="s">
        <v>27</v>
      </c>
      <c r="E236" s="4">
        <v>1144441.78461538</v>
      </c>
      <c r="F236" s="11">
        <v>195.24</v>
      </c>
    </row>
    <row r="237" spans="1:6" x14ac:dyDescent="0.2">
      <c r="A237" s="3" t="s">
        <v>1240</v>
      </c>
      <c r="B237" s="4">
        <v>0.13046197000000001</v>
      </c>
      <c r="C237" s="3" t="s">
        <v>1241</v>
      </c>
      <c r="D237" s="3" t="s">
        <v>27</v>
      </c>
      <c r="E237" s="4">
        <v>3196855.8769230801</v>
      </c>
      <c r="F237" s="11">
        <v>117.21</v>
      </c>
    </row>
    <row r="238" spans="1:6" x14ac:dyDescent="0.2">
      <c r="A238" s="3" t="s">
        <v>1245</v>
      </c>
      <c r="B238" s="4">
        <v>4.2825349999999998E-2</v>
      </c>
      <c r="C238" s="3" t="s">
        <v>1246</v>
      </c>
      <c r="D238" s="3" t="s">
        <v>27</v>
      </c>
      <c r="E238" s="4">
        <v>1422140.70769231</v>
      </c>
      <c r="F238" s="11">
        <v>262.52</v>
      </c>
    </row>
    <row r="239" spans="1:6" x14ac:dyDescent="0.2">
      <c r="A239" s="3" t="s">
        <v>1250</v>
      </c>
      <c r="B239" s="4">
        <v>7.4894000000000002E-2</v>
      </c>
      <c r="C239" s="3" t="s">
        <v>1251</v>
      </c>
      <c r="D239" s="3" t="s">
        <v>27</v>
      </c>
      <c r="E239" s="4">
        <v>2685289.4461538498</v>
      </c>
      <c r="F239" s="11">
        <v>92.43</v>
      </c>
    </row>
    <row r="240" spans="1:6" x14ac:dyDescent="0.2">
      <c r="A240" s="3" t="s">
        <v>1255</v>
      </c>
      <c r="B240" s="4">
        <v>0.34548727000000001</v>
      </c>
      <c r="C240" s="3" t="s">
        <v>1256</v>
      </c>
      <c r="D240" s="3" t="s">
        <v>27</v>
      </c>
      <c r="E240" s="4">
        <v>9821412.1538461503</v>
      </c>
      <c r="F240" s="11">
        <v>80.28</v>
      </c>
    </row>
    <row r="241" spans="1:6" x14ac:dyDescent="0.2">
      <c r="A241" s="3" t="s">
        <v>1260</v>
      </c>
      <c r="B241" s="4">
        <v>7.6235699999999997E-3</v>
      </c>
      <c r="C241" s="3" t="s">
        <v>1261</v>
      </c>
      <c r="D241" s="3" t="s">
        <v>27</v>
      </c>
      <c r="E241" s="4">
        <v>287317.07692307699</v>
      </c>
      <c r="F241" s="11">
        <v>1009.05</v>
      </c>
    </row>
    <row r="242" spans="1:6" x14ac:dyDescent="0.2">
      <c r="A242" s="3" t="s">
        <v>1265</v>
      </c>
      <c r="B242" s="4">
        <v>0.11658723</v>
      </c>
      <c r="C242" s="3" t="s">
        <v>1266</v>
      </c>
      <c r="D242" s="3" t="s">
        <v>27</v>
      </c>
      <c r="E242" s="4">
        <v>8126335.4307692302</v>
      </c>
      <c r="F242" s="11">
        <v>16.079999999999998</v>
      </c>
    </row>
    <row r="243" spans="1:6" x14ac:dyDescent="0.2">
      <c r="A243" s="3" t="s">
        <v>1270</v>
      </c>
      <c r="B243" s="4">
        <v>2.017799E-2</v>
      </c>
      <c r="C243" s="3" t="s">
        <v>1271</v>
      </c>
      <c r="D243" s="3" t="s">
        <v>27</v>
      </c>
      <c r="E243" s="4">
        <v>1665552.63076923</v>
      </c>
      <c r="F243" s="11">
        <v>256.13</v>
      </c>
    </row>
    <row r="244" spans="1:6" x14ac:dyDescent="0.2">
      <c r="A244" s="3" t="s">
        <v>1275</v>
      </c>
      <c r="B244" s="4">
        <v>1.263094E-2</v>
      </c>
      <c r="C244" s="3" t="s">
        <v>1276</v>
      </c>
      <c r="D244" s="3" t="s">
        <v>27</v>
      </c>
      <c r="E244" s="4">
        <v>622062.93846153805</v>
      </c>
      <c r="F244" s="11">
        <v>177.94</v>
      </c>
    </row>
    <row r="245" spans="1:6" x14ac:dyDescent="0.2">
      <c r="A245" s="3" t="s">
        <v>1280</v>
      </c>
      <c r="B245" s="4">
        <v>4.2997250000000001E-2</v>
      </c>
      <c r="C245" s="3" t="s">
        <v>1281</v>
      </c>
      <c r="D245" s="3" t="s">
        <v>27</v>
      </c>
      <c r="E245" s="4">
        <v>2282144.0153846201</v>
      </c>
      <c r="F245" s="11">
        <v>67.39</v>
      </c>
    </row>
    <row r="246" spans="1:6" x14ac:dyDescent="0.2">
      <c r="A246" s="3" t="s">
        <v>1285</v>
      </c>
      <c r="B246" s="4">
        <v>8.4150520000000006E-2</v>
      </c>
      <c r="C246" s="3" t="s">
        <v>1286</v>
      </c>
      <c r="D246" s="3" t="s">
        <v>27</v>
      </c>
      <c r="E246" s="4">
        <v>4787670.7846153798</v>
      </c>
      <c r="F246" s="11">
        <v>39.39</v>
      </c>
    </row>
    <row r="247" spans="1:6" x14ac:dyDescent="0.2">
      <c r="A247" s="3" t="s">
        <v>1291</v>
      </c>
      <c r="B247" s="4">
        <v>8.9359220000000003E-2</v>
      </c>
      <c r="C247" s="3" t="s">
        <v>1292</v>
      </c>
      <c r="D247" s="3" t="s">
        <v>27</v>
      </c>
      <c r="E247" s="4">
        <v>2886697.7692307699</v>
      </c>
      <c r="F247" s="11">
        <v>160.1</v>
      </c>
    </row>
    <row r="248" spans="1:6" x14ac:dyDescent="0.2">
      <c r="A248" s="3" t="s">
        <v>1296</v>
      </c>
      <c r="B248" s="4">
        <v>0.53744095000000003</v>
      </c>
      <c r="C248" s="3" t="s">
        <v>1297</v>
      </c>
      <c r="D248" s="3" t="s">
        <v>27</v>
      </c>
      <c r="E248" s="4">
        <v>14416281.061538501</v>
      </c>
      <c r="F248" s="11">
        <v>93.2</v>
      </c>
    </row>
    <row r="249" spans="1:6" x14ac:dyDescent="0.2">
      <c r="A249" s="3" t="s">
        <v>1301</v>
      </c>
      <c r="B249" s="4">
        <v>0.36873092000000002</v>
      </c>
      <c r="C249" s="3" t="s">
        <v>1302</v>
      </c>
      <c r="D249" s="3" t="s">
        <v>27</v>
      </c>
      <c r="E249" s="4">
        <v>22753799.738461498</v>
      </c>
      <c r="F249" s="11">
        <v>16.07</v>
      </c>
    </row>
    <row r="250" spans="1:6" x14ac:dyDescent="0.2">
      <c r="A250" s="3" t="s">
        <v>1306</v>
      </c>
      <c r="B250" s="4">
        <v>0.2095349</v>
      </c>
      <c r="C250" s="3" t="s">
        <v>1307</v>
      </c>
      <c r="D250" s="3" t="s">
        <v>27</v>
      </c>
      <c r="E250" s="4">
        <v>6595263.2153846202</v>
      </c>
      <c r="F250" s="11">
        <v>93.61</v>
      </c>
    </row>
    <row r="251" spans="1:6" x14ac:dyDescent="0.2">
      <c r="A251" s="3" t="s">
        <v>1311</v>
      </c>
      <c r="B251" s="4">
        <v>6.4563560000000006E-2</v>
      </c>
      <c r="C251" s="3" t="s">
        <v>1312</v>
      </c>
      <c r="D251" s="3" t="s">
        <v>27</v>
      </c>
      <c r="E251" s="4">
        <v>3134627.4</v>
      </c>
      <c r="F251" s="11">
        <v>60.02</v>
      </c>
    </row>
    <row r="252" spans="1:6" x14ac:dyDescent="0.2">
      <c r="A252" s="3" t="s">
        <v>1316</v>
      </c>
      <c r="B252" s="4">
        <v>0.21632839000000001</v>
      </c>
      <c r="C252" s="3" t="s">
        <v>1317</v>
      </c>
      <c r="D252" s="3" t="s">
        <v>27</v>
      </c>
      <c r="E252" s="4">
        <v>8024478.7076923102</v>
      </c>
      <c r="F252" s="11">
        <v>49.21</v>
      </c>
    </row>
    <row r="253" spans="1:6" x14ac:dyDescent="0.2">
      <c r="A253" s="3" t="s">
        <v>1321</v>
      </c>
      <c r="B253" s="4">
        <v>2.9897480000000001E-2</v>
      </c>
      <c r="C253" s="3" t="s">
        <v>1322</v>
      </c>
      <c r="D253" s="3" t="s">
        <v>27</v>
      </c>
      <c r="E253" s="4">
        <v>1385792.2615384599</v>
      </c>
      <c r="F253" s="11">
        <v>87.17</v>
      </c>
    </row>
    <row r="254" spans="1:6" x14ac:dyDescent="0.2">
      <c r="A254" s="3" t="s">
        <v>1326</v>
      </c>
      <c r="B254" s="4">
        <v>5.3999489999999997E-2</v>
      </c>
      <c r="C254" s="3" t="s">
        <v>1327</v>
      </c>
      <c r="D254" s="3" t="s">
        <v>27</v>
      </c>
      <c r="E254" s="4">
        <v>2109521.41538462</v>
      </c>
      <c r="F254" s="11">
        <v>105.46</v>
      </c>
    </row>
    <row r="255" spans="1:6" x14ac:dyDescent="0.2">
      <c r="A255" s="3" t="s">
        <v>1331</v>
      </c>
      <c r="B255" s="4">
        <v>5.090712E-2</v>
      </c>
      <c r="C255" s="3" t="s">
        <v>1332</v>
      </c>
      <c r="D255" s="3" t="s">
        <v>27</v>
      </c>
      <c r="E255" s="4">
        <v>3099050.13846154</v>
      </c>
      <c r="F255" s="11">
        <v>70.12</v>
      </c>
    </row>
    <row r="256" spans="1:6" x14ac:dyDescent="0.2">
      <c r="A256" s="3" t="s">
        <v>1336</v>
      </c>
      <c r="B256" s="4">
        <v>3.9859220000000001E-2</v>
      </c>
      <c r="C256" s="3" t="s">
        <v>1337</v>
      </c>
      <c r="D256" s="3" t="s">
        <v>27</v>
      </c>
      <c r="E256" s="4">
        <v>2371583</v>
      </c>
      <c r="F256" s="11">
        <v>205.5</v>
      </c>
    </row>
    <row r="257" spans="1:6" x14ac:dyDescent="0.2">
      <c r="A257" s="3" t="s">
        <v>1341</v>
      </c>
      <c r="B257" s="4">
        <v>4.5014529999999997E-2</v>
      </c>
      <c r="C257" s="3" t="s">
        <v>1342</v>
      </c>
      <c r="D257" s="3" t="s">
        <v>27</v>
      </c>
      <c r="E257" s="4">
        <v>3051789.2461538501</v>
      </c>
      <c r="F257" s="11">
        <v>144.03</v>
      </c>
    </row>
    <row r="258" spans="1:6" x14ac:dyDescent="0.2">
      <c r="A258" s="3" t="s">
        <v>1346</v>
      </c>
      <c r="B258" s="4">
        <v>2.2769480000000002E-2</v>
      </c>
      <c r="C258" s="3" t="s">
        <v>1347</v>
      </c>
      <c r="D258" s="3" t="s">
        <v>27</v>
      </c>
      <c r="E258" s="4">
        <v>1336851.1692307701</v>
      </c>
      <c r="F258" s="11">
        <v>149.01</v>
      </c>
    </row>
    <row r="259" spans="1:6" x14ac:dyDescent="0.2">
      <c r="A259" s="3" t="s">
        <v>1351</v>
      </c>
      <c r="B259" s="4">
        <v>9.1198559999999998E-2</v>
      </c>
      <c r="C259" s="3" t="s">
        <v>1352</v>
      </c>
      <c r="D259" s="3" t="s">
        <v>27</v>
      </c>
      <c r="E259" s="4">
        <v>10990685.969230801</v>
      </c>
      <c r="F259" s="11">
        <v>67.17</v>
      </c>
    </row>
    <row r="260" spans="1:6" x14ac:dyDescent="0.2">
      <c r="A260" s="3" t="s">
        <v>1356</v>
      </c>
      <c r="B260" s="4">
        <v>0.15636797999999999</v>
      </c>
      <c r="C260" s="3" t="s">
        <v>1357</v>
      </c>
      <c r="D260" s="3" t="s">
        <v>27</v>
      </c>
      <c r="E260" s="4">
        <v>18643169</v>
      </c>
      <c r="F260" s="11">
        <v>20.64</v>
      </c>
    </row>
    <row r="261" spans="1:6" x14ac:dyDescent="0.2">
      <c r="A261" s="3" t="s">
        <v>1361</v>
      </c>
      <c r="B261" s="4">
        <v>0.26108172000000002</v>
      </c>
      <c r="C261" s="3" t="s">
        <v>1362</v>
      </c>
      <c r="D261" s="3" t="s">
        <v>27</v>
      </c>
      <c r="E261" s="4">
        <v>8682733.7230769191</v>
      </c>
      <c r="F261" s="11">
        <v>53.36</v>
      </c>
    </row>
    <row r="262" spans="1:6" x14ac:dyDescent="0.2">
      <c r="A262" s="3" t="s">
        <v>1366</v>
      </c>
      <c r="B262" s="4">
        <v>0.14235218999999999</v>
      </c>
      <c r="C262" s="3" t="s">
        <v>1367</v>
      </c>
      <c r="D262" s="3" t="s">
        <v>27</v>
      </c>
      <c r="E262" s="4">
        <v>5167516.9384615403</v>
      </c>
      <c r="F262" s="11">
        <v>91.21</v>
      </c>
    </row>
    <row r="263" spans="1:6" x14ac:dyDescent="0.2">
      <c r="A263" s="3" t="s">
        <v>1371</v>
      </c>
      <c r="B263" s="4">
        <v>1.2706189999999999E-2</v>
      </c>
      <c r="C263" s="3" t="s">
        <v>1372</v>
      </c>
      <c r="D263" s="3" t="s">
        <v>27</v>
      </c>
      <c r="E263" s="4">
        <v>1037506.93846154</v>
      </c>
      <c r="F263" s="11">
        <v>252.28</v>
      </c>
    </row>
    <row r="264" spans="1:6" x14ac:dyDescent="0.2">
      <c r="A264" s="3" t="s">
        <v>1376</v>
      </c>
      <c r="B264" s="4">
        <v>9.9862300000000005E-3</v>
      </c>
      <c r="C264" s="3" t="s">
        <v>1377</v>
      </c>
      <c r="D264" s="3" t="s">
        <v>27</v>
      </c>
      <c r="E264" s="4">
        <v>619401.98461538495</v>
      </c>
      <c r="F264" s="11">
        <v>379.83</v>
      </c>
    </row>
    <row r="265" spans="1:6" x14ac:dyDescent="0.2">
      <c r="A265" s="3" t="s">
        <v>1381</v>
      </c>
      <c r="B265" s="4">
        <v>2.448446E-2</v>
      </c>
      <c r="C265" s="3" t="s">
        <v>1382</v>
      </c>
      <c r="D265" s="3" t="s">
        <v>27</v>
      </c>
      <c r="E265" s="4">
        <v>1049626.2</v>
      </c>
      <c r="F265" s="11">
        <v>240.87</v>
      </c>
    </row>
    <row r="266" spans="1:6" x14ac:dyDescent="0.2">
      <c r="A266" s="3" t="s">
        <v>1386</v>
      </c>
      <c r="B266" s="4">
        <v>4.9550539999999997E-2</v>
      </c>
      <c r="C266" s="3" t="s">
        <v>1387</v>
      </c>
      <c r="D266" s="3" t="s">
        <v>27</v>
      </c>
      <c r="E266" s="4">
        <v>1906839.7692307699</v>
      </c>
      <c r="F266" s="11">
        <v>82.95</v>
      </c>
    </row>
    <row r="267" spans="1:6" x14ac:dyDescent="0.2">
      <c r="A267" s="3" t="s">
        <v>1391</v>
      </c>
      <c r="B267" s="4">
        <v>3.7373839999999998E-2</v>
      </c>
      <c r="C267" s="3" t="s">
        <v>1392</v>
      </c>
      <c r="D267" s="3" t="s">
        <v>27</v>
      </c>
      <c r="E267" s="4">
        <v>1239276.41538462</v>
      </c>
      <c r="F267" s="11">
        <v>88.21</v>
      </c>
    </row>
    <row r="268" spans="1:6" x14ac:dyDescent="0.2">
      <c r="A268" s="3" t="s">
        <v>1396</v>
      </c>
      <c r="B268" s="4">
        <v>0.10772104</v>
      </c>
      <c r="C268" s="3" t="s">
        <v>1397</v>
      </c>
      <c r="D268" s="3" t="s">
        <v>27</v>
      </c>
      <c r="E268" s="4">
        <v>7126924.49230769</v>
      </c>
      <c r="F268" s="11">
        <v>22.36</v>
      </c>
    </row>
    <row r="269" spans="1:6" x14ac:dyDescent="0.2">
      <c r="A269" s="3" t="s">
        <v>1401</v>
      </c>
      <c r="B269" s="4">
        <v>9.2027440000000002E-2</v>
      </c>
      <c r="C269" s="3" t="s">
        <v>1402</v>
      </c>
      <c r="D269" s="3" t="s">
        <v>27</v>
      </c>
      <c r="E269" s="4">
        <v>4698565.9384615403</v>
      </c>
      <c r="F269" s="11">
        <v>44.77</v>
      </c>
    </row>
    <row r="270" spans="1:6" x14ac:dyDescent="0.2">
      <c r="A270" s="3" t="s">
        <v>1406</v>
      </c>
      <c r="B270" s="4">
        <v>3.6740149999999999E-2</v>
      </c>
      <c r="C270" s="3" t="s">
        <v>1407</v>
      </c>
      <c r="D270" s="3" t="s">
        <v>27</v>
      </c>
      <c r="E270" s="4">
        <v>1225552.9538461501</v>
      </c>
      <c r="F270" s="11">
        <v>64.36</v>
      </c>
    </row>
    <row r="271" spans="1:6" x14ac:dyDescent="0.2">
      <c r="A271" s="3" t="s">
        <v>1411</v>
      </c>
      <c r="B271" s="4">
        <v>1.801496E-2</v>
      </c>
      <c r="C271" s="3" t="s">
        <v>1412</v>
      </c>
      <c r="D271" s="3" t="s">
        <v>27</v>
      </c>
      <c r="E271" s="4">
        <v>924443.47692307702</v>
      </c>
      <c r="F271" s="11">
        <v>193.43</v>
      </c>
    </row>
    <row r="272" spans="1:6" x14ac:dyDescent="0.2">
      <c r="A272" s="3" t="s">
        <v>1416</v>
      </c>
      <c r="B272" s="4">
        <v>3.6666289999999997E-2</v>
      </c>
      <c r="C272" s="3" t="s">
        <v>1417</v>
      </c>
      <c r="D272" s="3" t="s">
        <v>27</v>
      </c>
      <c r="E272" s="4">
        <v>1476989.3076923101</v>
      </c>
      <c r="F272" s="11">
        <v>211.93</v>
      </c>
    </row>
    <row r="273" spans="1:6" x14ac:dyDescent="0.2">
      <c r="A273" s="3" t="s">
        <v>1422</v>
      </c>
      <c r="B273" s="4">
        <v>9.4835639999999999E-2</v>
      </c>
      <c r="C273" s="3" t="s">
        <v>1423</v>
      </c>
      <c r="D273" s="3" t="s">
        <v>27</v>
      </c>
      <c r="E273" s="4">
        <v>3366932.1846153801</v>
      </c>
      <c r="F273" s="11">
        <v>78.94</v>
      </c>
    </row>
    <row r="274" spans="1:6" x14ac:dyDescent="0.2">
      <c r="A274" s="3" t="s">
        <v>1427</v>
      </c>
      <c r="B274" s="4">
        <v>3.2879140000000001E-2</v>
      </c>
      <c r="C274" s="3" t="s">
        <v>1428</v>
      </c>
      <c r="D274" s="3" t="s">
        <v>27</v>
      </c>
      <c r="E274" s="4">
        <v>1565395.72307692</v>
      </c>
      <c r="F274" s="11">
        <v>222.63</v>
      </c>
    </row>
    <row r="275" spans="1:6" x14ac:dyDescent="0.2">
      <c r="A275" s="3" t="s">
        <v>1432</v>
      </c>
      <c r="B275" s="4">
        <v>4.3195039999999997E-2</v>
      </c>
      <c r="C275" s="3" t="s">
        <v>1433</v>
      </c>
      <c r="D275" s="3" t="s">
        <v>27</v>
      </c>
      <c r="E275" s="4">
        <v>1085165.21538462</v>
      </c>
      <c r="F275" s="11">
        <v>175.36</v>
      </c>
    </row>
    <row r="276" spans="1:6" x14ac:dyDescent="0.2">
      <c r="A276" s="3" t="s">
        <v>1437</v>
      </c>
      <c r="B276" s="4">
        <v>1.1809750000000001E-2</v>
      </c>
      <c r="C276" s="3" t="s">
        <v>1438</v>
      </c>
      <c r="D276" s="3" t="s">
        <v>27</v>
      </c>
      <c r="E276" s="4">
        <v>649447.12307692296</v>
      </c>
      <c r="F276" s="11">
        <v>284.24</v>
      </c>
    </row>
    <row r="277" spans="1:6" x14ac:dyDescent="0.2">
      <c r="A277" s="3" t="s">
        <v>1442</v>
      </c>
      <c r="B277" s="4">
        <v>0.12366178</v>
      </c>
      <c r="C277" s="3" t="s">
        <v>1443</v>
      </c>
      <c r="D277" s="3" t="s">
        <v>27</v>
      </c>
      <c r="E277" s="4">
        <v>4082083.7076923102</v>
      </c>
      <c r="F277" s="11">
        <v>154.13999999999999</v>
      </c>
    </row>
    <row r="278" spans="1:6" x14ac:dyDescent="0.2">
      <c r="A278" s="3" t="s">
        <v>1447</v>
      </c>
      <c r="B278" s="4">
        <v>4.9572890000000001E-2</v>
      </c>
      <c r="C278" s="3" t="s">
        <v>1448</v>
      </c>
      <c r="D278" s="3" t="s">
        <v>27</v>
      </c>
      <c r="E278" s="4">
        <v>1899279.6923076899</v>
      </c>
      <c r="F278" s="11">
        <v>227.51</v>
      </c>
    </row>
    <row r="279" spans="1:6" x14ac:dyDescent="0.2">
      <c r="A279" s="3" t="s">
        <v>1452</v>
      </c>
      <c r="B279" s="4">
        <v>4.3170340000000001E-2</v>
      </c>
      <c r="C279" s="3" t="s">
        <v>1453</v>
      </c>
      <c r="D279" s="3" t="s">
        <v>27</v>
      </c>
      <c r="E279" s="4">
        <v>5151254.9692307701</v>
      </c>
      <c r="F279" s="11">
        <v>43.3</v>
      </c>
    </row>
    <row r="280" spans="1:6" x14ac:dyDescent="0.2">
      <c r="A280" s="3" t="s">
        <v>1457</v>
      </c>
      <c r="B280" s="4">
        <v>0.10463205</v>
      </c>
      <c r="C280" s="3" t="s">
        <v>1458</v>
      </c>
      <c r="D280" s="3" t="s">
        <v>27</v>
      </c>
      <c r="E280" s="4">
        <v>4503839.9076923104</v>
      </c>
      <c r="F280" s="11">
        <v>127.48</v>
      </c>
    </row>
    <row r="281" spans="1:6" x14ac:dyDescent="0.2">
      <c r="A281" s="3" t="s">
        <v>1462</v>
      </c>
      <c r="B281" s="4">
        <v>3.1568579999999999E-2</v>
      </c>
      <c r="C281" s="3" t="s">
        <v>1463</v>
      </c>
      <c r="D281" s="3" t="s">
        <v>27</v>
      </c>
      <c r="E281" s="4">
        <v>1726683.0461538499</v>
      </c>
      <c r="F281" s="11">
        <v>150.33000000000001</v>
      </c>
    </row>
    <row r="282" spans="1:6" x14ac:dyDescent="0.2">
      <c r="A282" s="3" t="s">
        <v>1467</v>
      </c>
      <c r="B282" s="4">
        <v>2.612389E-2</v>
      </c>
      <c r="C282" s="3" t="s">
        <v>1468</v>
      </c>
      <c r="D282" s="3" t="s">
        <v>27</v>
      </c>
      <c r="E282" s="4">
        <v>1376656.5384615399</v>
      </c>
      <c r="F282" s="11">
        <v>223.23</v>
      </c>
    </row>
    <row r="283" spans="1:6" x14ac:dyDescent="0.2">
      <c r="A283" s="3" t="s">
        <v>1472</v>
      </c>
      <c r="B283" s="4">
        <v>0.12286142999999999</v>
      </c>
      <c r="C283" s="3" t="s">
        <v>1473</v>
      </c>
      <c r="D283" s="3" t="s">
        <v>27</v>
      </c>
      <c r="E283" s="4">
        <v>5373391.5538461497</v>
      </c>
      <c r="F283" s="11">
        <v>76.67</v>
      </c>
    </row>
    <row r="284" spans="1:6" x14ac:dyDescent="0.2">
      <c r="A284" s="3" t="s">
        <v>1477</v>
      </c>
      <c r="B284" s="4">
        <v>0.97591740000000005</v>
      </c>
      <c r="C284" s="3" t="s">
        <v>1478</v>
      </c>
      <c r="D284" s="3" t="s">
        <v>27</v>
      </c>
      <c r="E284" s="4">
        <v>35350575.292307697</v>
      </c>
      <c r="F284" s="11">
        <v>313</v>
      </c>
    </row>
    <row r="285" spans="1:6" x14ac:dyDescent="0.2">
      <c r="A285" s="3" t="s">
        <v>1482</v>
      </c>
      <c r="B285" s="4">
        <v>5.2378559999999998E-2</v>
      </c>
      <c r="C285" s="3" t="s">
        <v>1483</v>
      </c>
      <c r="D285" s="3" t="s">
        <v>27</v>
      </c>
      <c r="E285" s="4">
        <v>3636551.8307692301</v>
      </c>
      <c r="F285" s="11">
        <v>67.010000000000005</v>
      </c>
    </row>
    <row r="286" spans="1:6" x14ac:dyDescent="0.2">
      <c r="A286" s="3" t="s">
        <v>1487</v>
      </c>
      <c r="B286" s="4">
        <v>2.574154E-2</v>
      </c>
      <c r="C286" s="3" t="s">
        <v>1488</v>
      </c>
      <c r="D286" s="3" t="s">
        <v>27</v>
      </c>
      <c r="E286" s="4">
        <v>2310433.2153846198</v>
      </c>
      <c r="F286" s="11">
        <v>142.24</v>
      </c>
    </row>
    <row r="287" spans="1:6" x14ac:dyDescent="0.2">
      <c r="A287" s="3" t="s">
        <v>1492</v>
      </c>
      <c r="B287" s="4">
        <v>6.668056E-2</v>
      </c>
      <c r="C287" s="3" t="s">
        <v>1493</v>
      </c>
      <c r="D287" s="3" t="s">
        <v>27</v>
      </c>
      <c r="E287" s="4">
        <v>2912437.35384615</v>
      </c>
      <c r="F287" s="11">
        <v>79.22</v>
      </c>
    </row>
    <row r="288" spans="1:6" x14ac:dyDescent="0.2">
      <c r="A288" s="3" t="s">
        <v>1497</v>
      </c>
      <c r="B288" s="4">
        <v>2.8864219999999999E-2</v>
      </c>
      <c r="C288" s="3" t="s">
        <v>1498</v>
      </c>
      <c r="D288" s="3" t="s">
        <v>27</v>
      </c>
      <c r="E288" s="4">
        <v>28983731.6615385</v>
      </c>
      <c r="F288" s="11">
        <v>71.61</v>
      </c>
    </row>
    <row r="289" spans="1:6" x14ac:dyDescent="0.2">
      <c r="A289" s="3" t="s">
        <v>1502</v>
      </c>
      <c r="B289" s="4">
        <v>8.0348399999999997E-3</v>
      </c>
      <c r="C289" s="3" t="s">
        <v>1503</v>
      </c>
      <c r="D289" s="3" t="s">
        <v>27</v>
      </c>
      <c r="E289" s="4">
        <v>684922.41538461496</v>
      </c>
      <c r="F289" s="11">
        <v>906.36</v>
      </c>
    </row>
    <row r="290" spans="1:6" x14ac:dyDescent="0.2">
      <c r="A290" s="3" t="s">
        <v>1507</v>
      </c>
      <c r="B290" s="4">
        <v>1.9829079999999999E-2</v>
      </c>
      <c r="C290" s="3" t="s">
        <v>1508</v>
      </c>
      <c r="D290" s="3" t="s">
        <v>27</v>
      </c>
      <c r="E290" s="4">
        <v>2041988.6153846199</v>
      </c>
      <c r="F290" s="11">
        <v>283.31</v>
      </c>
    </row>
    <row r="291" spans="1:6" x14ac:dyDescent="0.2">
      <c r="A291" s="3" t="s">
        <v>1512</v>
      </c>
      <c r="B291" s="4">
        <v>0.15403627</v>
      </c>
      <c r="C291" s="3" t="s">
        <v>1513</v>
      </c>
      <c r="D291" s="3" t="s">
        <v>27</v>
      </c>
      <c r="E291" s="4">
        <v>37729313.753846198</v>
      </c>
      <c r="F291" s="11">
        <v>19.36</v>
      </c>
    </row>
    <row r="292" spans="1:6" x14ac:dyDescent="0.2">
      <c r="A292" s="3" t="s">
        <v>1517</v>
      </c>
      <c r="B292" s="4">
        <v>4.5410579999999999E-2</v>
      </c>
      <c r="C292" s="3" t="s">
        <v>1518</v>
      </c>
      <c r="D292" s="3" t="s">
        <v>27</v>
      </c>
      <c r="E292" s="4">
        <v>5507400.8461538497</v>
      </c>
      <c r="F292" s="11">
        <v>74.430000000000007</v>
      </c>
    </row>
    <row r="293" spans="1:6" x14ac:dyDescent="0.2">
      <c r="A293" s="3" t="s">
        <v>1522</v>
      </c>
      <c r="B293" s="4">
        <v>0.20089605999999999</v>
      </c>
      <c r="C293" s="3" t="s">
        <v>1523</v>
      </c>
      <c r="D293" s="3" t="s">
        <v>27</v>
      </c>
      <c r="E293" s="4">
        <v>68383277.153846204</v>
      </c>
      <c r="F293" s="11">
        <v>26.18</v>
      </c>
    </row>
    <row r="294" spans="1:6" x14ac:dyDescent="0.2">
      <c r="A294" s="3" t="s">
        <v>1527</v>
      </c>
      <c r="B294" s="4">
        <v>5.8341049999999998E-2</v>
      </c>
      <c r="C294" s="3" t="s">
        <v>1528</v>
      </c>
      <c r="D294" s="3" t="s">
        <v>27</v>
      </c>
      <c r="E294" s="4">
        <v>4966910.1846153801</v>
      </c>
      <c r="F294" s="11">
        <v>35.450000000000003</v>
      </c>
    </row>
    <row r="295" spans="1:6" x14ac:dyDescent="0.2">
      <c r="A295" s="3" t="s">
        <v>1532</v>
      </c>
      <c r="B295" s="4">
        <v>8.7596859999999999E-2</v>
      </c>
      <c r="C295" s="3" t="s">
        <v>1533</v>
      </c>
      <c r="D295" s="3" t="s">
        <v>27</v>
      </c>
      <c r="E295" s="4">
        <v>5199612.7538461499</v>
      </c>
      <c r="F295" s="11">
        <v>38.67</v>
      </c>
    </row>
    <row r="296" spans="1:6" x14ac:dyDescent="0.2">
      <c r="A296" s="3" t="s">
        <v>1538</v>
      </c>
      <c r="B296" s="4">
        <v>0.27226429000000002</v>
      </c>
      <c r="C296" s="3" t="s">
        <v>1539</v>
      </c>
      <c r="D296" s="3" t="s">
        <v>27</v>
      </c>
      <c r="E296" s="4">
        <v>52925533.707692303</v>
      </c>
      <c r="F296" s="11">
        <v>214.16</v>
      </c>
    </row>
    <row r="297" spans="1:6" x14ac:dyDescent="0.2">
      <c r="A297" s="3" t="s">
        <v>1543</v>
      </c>
      <c r="B297" s="4">
        <v>8.9722449999999995E-2</v>
      </c>
      <c r="C297" s="3" t="s">
        <v>1544</v>
      </c>
      <c r="D297" s="3" t="s">
        <v>27</v>
      </c>
      <c r="E297" s="4">
        <v>3545115.9846153799</v>
      </c>
      <c r="F297" s="11">
        <v>115.31</v>
      </c>
    </row>
    <row r="298" spans="1:6" x14ac:dyDescent="0.2">
      <c r="A298" s="3" t="s">
        <v>1548</v>
      </c>
      <c r="B298" s="4">
        <v>9.3398460000000003E-2</v>
      </c>
      <c r="C298" s="3" t="s">
        <v>1549</v>
      </c>
      <c r="D298" s="3" t="s">
        <v>27</v>
      </c>
      <c r="E298" s="4">
        <v>2508080.9384615398</v>
      </c>
      <c r="F298" s="11">
        <v>369.95</v>
      </c>
    </row>
    <row r="299" spans="1:6" x14ac:dyDescent="0.2">
      <c r="A299" s="3" t="s">
        <v>1553</v>
      </c>
      <c r="B299" s="4">
        <v>8.2535310000000001E-2</v>
      </c>
      <c r="C299" s="3" t="s">
        <v>1554</v>
      </c>
      <c r="D299" s="3" t="s">
        <v>27</v>
      </c>
      <c r="E299" s="4">
        <v>3653094.3230769201</v>
      </c>
      <c r="F299" s="11">
        <v>271.2</v>
      </c>
    </row>
    <row r="300" spans="1:6" x14ac:dyDescent="0.2">
      <c r="A300" s="3" t="s">
        <v>1558</v>
      </c>
      <c r="B300" s="4">
        <v>6.7961820000000006E-2</v>
      </c>
      <c r="C300" s="3" t="s">
        <v>1559</v>
      </c>
      <c r="D300" s="3" t="s">
        <v>27</v>
      </c>
      <c r="E300" s="4">
        <v>2154445.4461538498</v>
      </c>
      <c r="F300" s="11">
        <v>257.23</v>
      </c>
    </row>
    <row r="301" spans="1:6" x14ac:dyDescent="0.2">
      <c r="A301" s="3" t="s">
        <v>1563</v>
      </c>
      <c r="B301" s="4">
        <v>3.3486229999999999E-2</v>
      </c>
      <c r="C301" s="3" t="s">
        <v>1564</v>
      </c>
      <c r="D301" s="3" t="s">
        <v>27</v>
      </c>
      <c r="E301" s="4">
        <v>3870522.8307692301</v>
      </c>
      <c r="F301" s="11">
        <v>66.930000000000007</v>
      </c>
    </row>
    <row r="302" spans="1:6" x14ac:dyDescent="0.2">
      <c r="A302" s="3" t="s">
        <v>1568</v>
      </c>
      <c r="B302" s="4">
        <v>0.17614936</v>
      </c>
      <c r="C302" s="3" t="s">
        <v>1569</v>
      </c>
      <c r="D302" s="3" t="s">
        <v>27</v>
      </c>
      <c r="E302" s="4">
        <v>21416747.153846201</v>
      </c>
      <c r="F302" s="11">
        <v>30.54</v>
      </c>
    </row>
    <row r="303" spans="1:6" x14ac:dyDescent="0.2">
      <c r="A303" s="3" t="s">
        <v>1573</v>
      </c>
      <c r="B303" s="4">
        <v>0.46132588000000002</v>
      </c>
      <c r="C303" s="3" t="s">
        <v>1574</v>
      </c>
      <c r="D303" s="3" t="s">
        <v>27</v>
      </c>
      <c r="E303" s="4">
        <v>8662889.4769230802</v>
      </c>
      <c r="F303" s="11">
        <v>322.22000000000003</v>
      </c>
    </row>
    <row r="304" spans="1:6" x14ac:dyDescent="0.2">
      <c r="A304" s="3" t="s">
        <v>1578</v>
      </c>
      <c r="B304" s="4">
        <v>5.0219470000000002E-2</v>
      </c>
      <c r="C304" s="3" t="s">
        <v>1579</v>
      </c>
      <c r="D304" s="3" t="s">
        <v>27</v>
      </c>
      <c r="E304" s="4">
        <v>2336160.4461538498</v>
      </c>
      <c r="F304" s="11">
        <v>69.930000000000007</v>
      </c>
    </row>
    <row r="305" spans="1:6" x14ac:dyDescent="0.2">
      <c r="A305" s="3" t="s">
        <v>1583</v>
      </c>
      <c r="B305" s="4">
        <v>0.68592445999999996</v>
      </c>
      <c r="C305" s="3" t="s">
        <v>1584</v>
      </c>
      <c r="D305" s="3" t="s">
        <v>27</v>
      </c>
      <c r="E305" s="4">
        <v>15891803.876923099</v>
      </c>
      <c r="F305" s="11">
        <v>69.91</v>
      </c>
    </row>
    <row r="306" spans="1:6" x14ac:dyDescent="0.2">
      <c r="A306" s="3" t="s">
        <v>1588</v>
      </c>
      <c r="B306" s="4">
        <v>0.13652908</v>
      </c>
      <c r="C306" s="3" t="s">
        <v>1589</v>
      </c>
      <c r="D306" s="3" t="s">
        <v>27</v>
      </c>
      <c r="E306" s="4">
        <v>6627420.2307692301</v>
      </c>
      <c r="F306" s="11">
        <v>87.56</v>
      </c>
    </row>
    <row r="307" spans="1:6" x14ac:dyDescent="0.2">
      <c r="A307" s="3" t="s">
        <v>1593</v>
      </c>
      <c r="B307" s="4">
        <v>9.1601249999999995E-2</v>
      </c>
      <c r="C307" s="3" t="s">
        <v>1594</v>
      </c>
      <c r="D307" s="3" t="s">
        <v>27</v>
      </c>
      <c r="E307" s="4">
        <v>3975400.1846153801</v>
      </c>
      <c r="F307" s="11">
        <v>105.01</v>
      </c>
    </row>
    <row r="308" spans="1:6" x14ac:dyDescent="0.2">
      <c r="A308" s="3" t="s">
        <v>1598</v>
      </c>
      <c r="B308" s="4">
        <v>3.760691E-2</v>
      </c>
      <c r="C308" s="3" t="s">
        <v>1599</v>
      </c>
      <c r="D308" s="3" t="s">
        <v>27</v>
      </c>
      <c r="E308" s="4">
        <v>1607687.63076923</v>
      </c>
      <c r="F308" s="11">
        <v>288.86</v>
      </c>
    </row>
    <row r="309" spans="1:6" x14ac:dyDescent="0.2">
      <c r="A309" s="3" t="s">
        <v>1603</v>
      </c>
      <c r="B309" s="4">
        <v>0.65581385000000003</v>
      </c>
      <c r="C309" s="3" t="s">
        <v>1604</v>
      </c>
      <c r="D309" s="3" t="s">
        <v>27</v>
      </c>
      <c r="E309" s="4">
        <v>86235793.476923093</v>
      </c>
      <c r="F309" s="11">
        <v>13.12</v>
      </c>
    </row>
    <row r="310" spans="1:6" x14ac:dyDescent="0.2">
      <c r="A310" s="3" t="s">
        <v>1608</v>
      </c>
      <c r="B310" s="4">
        <v>8.9491210000000002E-2</v>
      </c>
      <c r="C310" s="3" t="s">
        <v>1609</v>
      </c>
      <c r="D310" s="3" t="s">
        <v>27</v>
      </c>
      <c r="E310" s="4">
        <v>6144439.7384615401</v>
      </c>
      <c r="F310" s="11">
        <v>46.5</v>
      </c>
    </row>
    <row r="311" spans="1:6" x14ac:dyDescent="0.2">
      <c r="A311" s="3" t="s">
        <v>1613</v>
      </c>
      <c r="B311" s="4">
        <v>0.14304095</v>
      </c>
      <c r="C311" s="3" t="s">
        <v>1614</v>
      </c>
      <c r="D311" s="3" t="s">
        <v>27</v>
      </c>
      <c r="E311" s="4">
        <v>11389010.553846201</v>
      </c>
      <c r="F311" s="11">
        <v>28.26</v>
      </c>
    </row>
    <row r="312" spans="1:6" x14ac:dyDescent="0.2">
      <c r="A312" s="3" t="s">
        <v>1618</v>
      </c>
      <c r="B312" s="4">
        <v>0.15628086999999999</v>
      </c>
      <c r="C312" s="3" t="s">
        <v>1619</v>
      </c>
      <c r="D312" s="3" t="s">
        <v>27</v>
      </c>
      <c r="E312" s="4">
        <v>4781128.9846153799</v>
      </c>
      <c r="F312" s="11">
        <v>296.20999999999998</v>
      </c>
    </row>
    <row r="313" spans="1:6" x14ac:dyDescent="0.2">
      <c r="A313" s="3" t="s">
        <v>1623</v>
      </c>
      <c r="B313" s="4">
        <v>0.11972133</v>
      </c>
      <c r="C313" s="3" t="s">
        <v>1624</v>
      </c>
      <c r="D313" s="3" t="s">
        <v>27</v>
      </c>
      <c r="E313" s="4">
        <v>3089061.35384615</v>
      </c>
      <c r="F313" s="11">
        <v>305.63</v>
      </c>
    </row>
    <row r="314" spans="1:6" x14ac:dyDescent="0.2">
      <c r="A314" s="3" t="s">
        <v>1628</v>
      </c>
      <c r="B314" s="4">
        <v>0.19953099999999999</v>
      </c>
      <c r="C314" s="3" t="s">
        <v>1629</v>
      </c>
      <c r="D314" s="3" t="s">
        <v>27</v>
      </c>
      <c r="E314" s="4">
        <v>18269307.199999999</v>
      </c>
      <c r="F314" s="11">
        <v>63.71</v>
      </c>
    </row>
    <row r="315" spans="1:6" x14ac:dyDescent="0.2">
      <c r="A315" s="3" t="s">
        <v>1634</v>
      </c>
      <c r="B315" s="4">
        <v>6.2261950000000003E-2</v>
      </c>
      <c r="C315" s="3" t="s">
        <v>1635</v>
      </c>
      <c r="D315" s="3" t="s">
        <v>27</v>
      </c>
      <c r="E315" s="4">
        <v>2674135.2923076898</v>
      </c>
      <c r="F315" s="11">
        <v>67.33</v>
      </c>
    </row>
    <row r="316" spans="1:6" x14ac:dyDescent="0.2">
      <c r="A316" s="3" t="s">
        <v>1639</v>
      </c>
      <c r="B316" s="4">
        <v>2.1230280000000001E-2</v>
      </c>
      <c r="C316" s="3" t="s">
        <v>1640</v>
      </c>
      <c r="D316" s="3" t="s">
        <v>27</v>
      </c>
      <c r="E316" s="4">
        <v>611448.76923076902</v>
      </c>
      <c r="F316" s="11">
        <v>878.96</v>
      </c>
    </row>
    <row r="317" spans="1:6" x14ac:dyDescent="0.2">
      <c r="A317" s="3" t="s">
        <v>1644</v>
      </c>
      <c r="B317" s="4">
        <v>9.8348130000000006E-2</v>
      </c>
      <c r="C317" s="3" t="s">
        <v>1645</v>
      </c>
      <c r="D317" s="3" t="s">
        <v>27</v>
      </c>
      <c r="E317" s="4">
        <v>3427103.27692308</v>
      </c>
      <c r="F317" s="11">
        <v>227.72</v>
      </c>
    </row>
    <row r="318" spans="1:6" x14ac:dyDescent="0.2">
      <c r="A318" s="3" t="s">
        <v>1649</v>
      </c>
      <c r="B318" s="4">
        <v>0.25058766999999998</v>
      </c>
      <c r="C318" s="3" t="s">
        <v>1650</v>
      </c>
      <c r="D318" s="3" t="s">
        <v>27</v>
      </c>
      <c r="E318" s="4">
        <v>15037848.800000001</v>
      </c>
      <c r="F318" s="11">
        <v>38.380000000000003</v>
      </c>
    </row>
    <row r="319" spans="1:6" x14ac:dyDescent="0.2">
      <c r="A319" s="3" t="s">
        <v>1654</v>
      </c>
      <c r="B319" s="4">
        <v>2.12262E-3</v>
      </c>
      <c r="C319" s="3" t="s">
        <v>1655</v>
      </c>
      <c r="D319" s="3" t="s">
        <v>27</v>
      </c>
      <c r="E319" s="4">
        <v>42489.830769230801</v>
      </c>
      <c r="F319" s="11">
        <v>2149.65</v>
      </c>
    </row>
    <row r="320" spans="1:6" x14ac:dyDescent="0.2">
      <c r="A320" s="3" t="s">
        <v>1659</v>
      </c>
      <c r="B320" s="4">
        <v>5.4341460000000001E-2</v>
      </c>
      <c r="C320" s="3" t="s">
        <v>1660</v>
      </c>
      <c r="D320" s="3" t="s">
        <v>27</v>
      </c>
      <c r="E320" s="4">
        <v>3222070.2615384599</v>
      </c>
      <c r="F320" s="11">
        <v>112.18</v>
      </c>
    </row>
    <row r="321" spans="1:6" x14ac:dyDescent="0.2">
      <c r="A321" s="3" t="s">
        <v>1664</v>
      </c>
      <c r="B321" s="4">
        <v>4.7595529999999997E-2</v>
      </c>
      <c r="C321" s="3" t="s">
        <v>1665</v>
      </c>
      <c r="D321" s="3" t="s">
        <v>27</v>
      </c>
      <c r="E321" s="4">
        <v>1982649.9846153799</v>
      </c>
      <c r="F321" s="11">
        <v>129.01</v>
      </c>
    </row>
    <row r="322" spans="1:6" x14ac:dyDescent="0.2">
      <c r="A322" s="3" t="s">
        <v>1669</v>
      </c>
      <c r="B322" s="4">
        <v>8.7825650000000005E-2</v>
      </c>
      <c r="C322" s="3" t="s">
        <v>1670</v>
      </c>
      <c r="D322" s="3" t="s">
        <v>27</v>
      </c>
      <c r="E322" s="4">
        <v>4459523.7076923102</v>
      </c>
      <c r="F322" s="11">
        <v>27.19</v>
      </c>
    </row>
    <row r="323" spans="1:6" x14ac:dyDescent="0.2">
      <c r="A323" s="3" t="s">
        <v>1674</v>
      </c>
      <c r="B323" s="4">
        <v>3.6861600000000001E-2</v>
      </c>
      <c r="C323" s="3" t="s">
        <v>1675</v>
      </c>
      <c r="D323" s="3" t="s">
        <v>27</v>
      </c>
      <c r="E323" s="4">
        <v>1685544.8769230801</v>
      </c>
      <c r="F323" s="11">
        <v>102.38</v>
      </c>
    </row>
    <row r="324" spans="1:6" x14ac:dyDescent="0.2">
      <c r="A324" s="3" t="s">
        <v>1679</v>
      </c>
      <c r="B324" s="4">
        <v>6.7582790000000004E-2</v>
      </c>
      <c r="C324" s="3" t="s">
        <v>1680</v>
      </c>
      <c r="D324" s="3" t="s">
        <v>27</v>
      </c>
      <c r="E324" s="4">
        <v>1892508.21538462</v>
      </c>
      <c r="F324" s="11">
        <v>219.71</v>
      </c>
    </row>
    <row r="325" spans="1:6" x14ac:dyDescent="0.2">
      <c r="A325" s="3" t="s">
        <v>1684</v>
      </c>
      <c r="B325" s="4">
        <v>5.8556399999999996E-3</v>
      </c>
      <c r="C325" s="3" t="s">
        <v>1685</v>
      </c>
      <c r="D325" s="3" t="s">
        <v>27</v>
      </c>
      <c r="E325" s="4">
        <v>468748.23076923098</v>
      </c>
      <c r="F325" s="11">
        <v>336.95</v>
      </c>
    </row>
    <row r="326" spans="1:6" x14ac:dyDescent="0.2">
      <c r="A326" s="3" t="s">
        <v>1689</v>
      </c>
      <c r="B326" s="4">
        <v>3.0886480000000001E-2</v>
      </c>
      <c r="C326" s="3" t="s">
        <v>1690</v>
      </c>
      <c r="D326" s="3" t="s">
        <v>27</v>
      </c>
      <c r="E326" s="4">
        <v>1817812.0461538499</v>
      </c>
      <c r="F326" s="11">
        <v>60.61</v>
      </c>
    </row>
    <row r="327" spans="1:6" x14ac:dyDescent="0.2">
      <c r="A327" s="3" t="s">
        <v>1694</v>
      </c>
      <c r="B327" s="4">
        <v>2.086795E-2</v>
      </c>
      <c r="C327" s="3" t="s">
        <v>1695</v>
      </c>
      <c r="D327" s="3" t="s">
        <v>27</v>
      </c>
      <c r="E327" s="4">
        <v>708841.84615384601</v>
      </c>
      <c r="F327" s="11">
        <v>820.29</v>
      </c>
    </row>
    <row r="328" spans="1:6" x14ac:dyDescent="0.2">
      <c r="A328" s="3" t="s">
        <v>1699</v>
      </c>
      <c r="B328" s="4">
        <v>1.9513949999999999E-2</v>
      </c>
      <c r="C328" s="3" t="s">
        <v>1700</v>
      </c>
      <c r="D328" s="3" t="s">
        <v>27</v>
      </c>
      <c r="E328" s="4">
        <v>1385335.06153846</v>
      </c>
      <c r="F328" s="11">
        <v>184.02</v>
      </c>
    </row>
    <row r="329" spans="1:6" x14ac:dyDescent="0.2">
      <c r="A329" s="3" t="s">
        <v>1704</v>
      </c>
      <c r="B329" s="4">
        <v>1.6639669999999999E-2</v>
      </c>
      <c r="C329" s="3" t="s">
        <v>1705</v>
      </c>
      <c r="D329" s="3" t="s">
        <v>27</v>
      </c>
      <c r="E329" s="4">
        <v>992871.84615384601</v>
      </c>
      <c r="F329" s="11">
        <v>141.83000000000001</v>
      </c>
    </row>
    <row r="330" spans="1:6" x14ac:dyDescent="0.2">
      <c r="A330" s="3" t="s">
        <v>1709</v>
      </c>
      <c r="B330" s="4">
        <v>3.9394899999999997E-2</v>
      </c>
      <c r="C330" s="3" t="s">
        <v>1710</v>
      </c>
      <c r="D330" s="3" t="s">
        <v>27</v>
      </c>
      <c r="E330" s="4">
        <v>3524540.41538462</v>
      </c>
      <c r="F330" s="11">
        <v>104.72</v>
      </c>
    </row>
    <row r="331" spans="1:6" x14ac:dyDescent="0.2">
      <c r="A331" s="3" t="s">
        <v>1714</v>
      </c>
      <c r="B331" s="4">
        <v>3.4559E-3</v>
      </c>
      <c r="C331" s="3" t="s">
        <v>1715</v>
      </c>
      <c r="D331" s="3" t="s">
        <v>27</v>
      </c>
      <c r="E331" s="4">
        <v>143454.44615384599</v>
      </c>
      <c r="F331" s="11">
        <v>1394.19</v>
      </c>
    </row>
    <row r="332" spans="1:6" x14ac:dyDescent="0.2">
      <c r="A332" s="3" t="s">
        <v>1719</v>
      </c>
      <c r="B332" s="4">
        <v>2.6115570000000001E-2</v>
      </c>
      <c r="C332" s="3" t="s">
        <v>1720</v>
      </c>
      <c r="D332" s="3" t="s">
        <v>27</v>
      </c>
      <c r="E332" s="4">
        <v>2858646.8153846199</v>
      </c>
      <c r="F332" s="11">
        <v>48.94</v>
      </c>
    </row>
    <row r="333" spans="1:6" x14ac:dyDescent="0.2">
      <c r="A333" s="3" t="s">
        <v>1724</v>
      </c>
      <c r="B333" s="4">
        <v>2.5242110000000002E-2</v>
      </c>
      <c r="C333" s="3" t="s">
        <v>1725</v>
      </c>
      <c r="D333" s="3" t="s">
        <v>27</v>
      </c>
      <c r="E333" s="4">
        <v>1500332.56923077</v>
      </c>
      <c r="F333" s="11">
        <v>67.48</v>
      </c>
    </row>
    <row r="334" spans="1:6" x14ac:dyDescent="0.2">
      <c r="A334" s="3" t="s">
        <v>1729</v>
      </c>
      <c r="B334" s="4">
        <v>8.1938129999999998E-2</v>
      </c>
      <c r="C334" s="3" t="s">
        <v>1730</v>
      </c>
      <c r="D334" s="3" t="s">
        <v>27</v>
      </c>
      <c r="E334" s="4">
        <v>4565033.0307692299</v>
      </c>
      <c r="F334" s="11">
        <v>83</v>
      </c>
    </row>
    <row r="335" spans="1:6" x14ac:dyDescent="0.2">
      <c r="A335" s="3" t="s">
        <v>1734</v>
      </c>
      <c r="B335" s="4">
        <v>7.1075769999999996E-2</v>
      </c>
      <c r="C335" s="3" t="s">
        <v>1735</v>
      </c>
      <c r="D335" s="3" t="s">
        <v>27</v>
      </c>
      <c r="E335" s="4">
        <v>3961200.4</v>
      </c>
      <c r="F335" s="11">
        <v>67.239999999999995</v>
      </c>
    </row>
    <row r="336" spans="1:6" x14ac:dyDescent="0.2">
      <c r="A336" s="3" t="s">
        <v>1739</v>
      </c>
      <c r="B336" s="4">
        <v>2.578623E-2</v>
      </c>
      <c r="C336" s="3" t="s">
        <v>1740</v>
      </c>
      <c r="D336" s="3" t="s">
        <v>27</v>
      </c>
      <c r="E336" s="4">
        <v>1740825.93846154</v>
      </c>
      <c r="F336" s="11">
        <v>131.16</v>
      </c>
    </row>
    <row r="337" spans="1:6" x14ac:dyDescent="0.2">
      <c r="A337" s="3" t="s">
        <v>1744</v>
      </c>
      <c r="B337" s="4">
        <v>2.4692349999999998E-2</v>
      </c>
      <c r="C337" s="3" t="s">
        <v>1745</v>
      </c>
      <c r="D337" s="3" t="s">
        <v>27</v>
      </c>
      <c r="E337" s="4">
        <v>633946.87692307704</v>
      </c>
      <c r="F337" s="11">
        <v>1070.3399999999999</v>
      </c>
    </row>
    <row r="338" spans="1:6" x14ac:dyDescent="0.2">
      <c r="A338" s="3" t="s">
        <v>1749</v>
      </c>
      <c r="B338" s="4">
        <v>1.509573E-2</v>
      </c>
      <c r="C338" s="3" t="s">
        <v>1750</v>
      </c>
      <c r="D338" s="3" t="s">
        <v>27</v>
      </c>
      <c r="E338" s="4">
        <v>775804.01538461505</v>
      </c>
      <c r="F338" s="11">
        <v>206.23</v>
      </c>
    </row>
    <row r="339" spans="1:6" x14ac:dyDescent="0.2">
      <c r="A339" s="3" t="s">
        <v>1754</v>
      </c>
      <c r="B339" s="4">
        <v>1.251215E-2</v>
      </c>
      <c r="C339" s="3" t="s">
        <v>1755</v>
      </c>
      <c r="D339" s="3" t="s">
        <v>27</v>
      </c>
      <c r="E339" s="4">
        <v>808689.292307692</v>
      </c>
      <c r="F339" s="11">
        <v>567.92999999999995</v>
      </c>
    </row>
    <row r="340" spans="1:6" x14ac:dyDescent="0.2">
      <c r="A340" s="3" t="s">
        <v>1759</v>
      </c>
      <c r="B340" s="4">
        <v>0.11285197</v>
      </c>
      <c r="C340" s="3" t="s">
        <v>1760</v>
      </c>
      <c r="D340" s="3" t="s">
        <v>27</v>
      </c>
      <c r="E340" s="4">
        <v>6954504.6461538495</v>
      </c>
      <c r="F340" s="11">
        <v>124.8</v>
      </c>
    </row>
    <row r="341" spans="1:6" x14ac:dyDescent="0.2">
      <c r="A341" s="3" t="s">
        <v>1764</v>
      </c>
      <c r="B341" s="4">
        <v>1.7093279999999999E-2</v>
      </c>
      <c r="C341" s="3" t="s">
        <v>1765</v>
      </c>
      <c r="D341" s="3" t="s">
        <v>27</v>
      </c>
      <c r="E341" s="4">
        <v>2115520.9076923099</v>
      </c>
      <c r="F341" s="11">
        <v>261.23</v>
      </c>
    </row>
    <row r="342" spans="1:6" x14ac:dyDescent="0.2">
      <c r="A342" s="3" t="s">
        <v>1769</v>
      </c>
      <c r="B342" s="4">
        <v>2.7386870000000001E-2</v>
      </c>
      <c r="C342" s="3" t="s">
        <v>1770</v>
      </c>
      <c r="D342" s="3" t="s">
        <v>27</v>
      </c>
      <c r="E342" s="4">
        <v>8246008.6461538495</v>
      </c>
      <c r="F342" s="11">
        <v>69.400000000000006</v>
      </c>
    </row>
    <row r="343" spans="1:6" x14ac:dyDescent="0.2">
      <c r="A343" s="3" t="s">
        <v>1775</v>
      </c>
      <c r="B343" s="4">
        <v>1.8084699999999999E-2</v>
      </c>
      <c r="C343" s="3" t="s">
        <v>1776</v>
      </c>
      <c r="D343" s="3" t="s">
        <v>27</v>
      </c>
      <c r="E343" s="4">
        <v>4309786.1846153801</v>
      </c>
      <c r="F343" s="11">
        <v>207.81</v>
      </c>
    </row>
    <row r="344" spans="1:6" x14ac:dyDescent="0.2">
      <c r="A344" s="3" t="s">
        <v>1781</v>
      </c>
      <c r="B344" s="4">
        <v>1.2979559999999999E-2</v>
      </c>
      <c r="C344" s="3" t="s">
        <v>1782</v>
      </c>
      <c r="D344" s="3" t="s">
        <v>27</v>
      </c>
      <c r="E344" s="4">
        <v>624065.4</v>
      </c>
      <c r="F344" s="11">
        <v>573.73</v>
      </c>
    </row>
    <row r="345" spans="1:6" x14ac:dyDescent="0.2">
      <c r="A345" s="3" t="s">
        <v>1786</v>
      </c>
      <c r="B345" s="4">
        <v>3.6875579999999998E-2</v>
      </c>
      <c r="C345" s="3" t="s">
        <v>1787</v>
      </c>
      <c r="D345" s="3" t="s">
        <v>27</v>
      </c>
      <c r="E345" s="4">
        <v>1335192.2615384599</v>
      </c>
      <c r="F345" s="11">
        <v>87.42</v>
      </c>
    </row>
    <row r="346" spans="1:6" x14ac:dyDescent="0.2">
      <c r="A346" s="3" t="s">
        <v>1791</v>
      </c>
      <c r="B346" s="4">
        <v>0.47418115</v>
      </c>
      <c r="C346" s="3" t="s">
        <v>1792</v>
      </c>
      <c r="D346" s="3" t="s">
        <v>27</v>
      </c>
      <c r="E346" s="4">
        <v>82628173.599999994</v>
      </c>
      <c r="F346" s="11">
        <v>449.72</v>
      </c>
    </row>
    <row r="347" spans="1:6" x14ac:dyDescent="0.2">
      <c r="A347" s="3" t="s">
        <v>1796</v>
      </c>
      <c r="B347" s="4">
        <v>1.125462E-2</v>
      </c>
      <c r="C347" s="3" t="s">
        <v>1797</v>
      </c>
      <c r="D347" s="3" t="s">
        <v>27</v>
      </c>
      <c r="E347" s="4">
        <v>579302.76923076902</v>
      </c>
      <c r="F347" s="11">
        <v>300.93</v>
      </c>
    </row>
    <row r="348" spans="1:6" x14ac:dyDescent="0.2">
      <c r="A348" s="3" t="s">
        <v>1801</v>
      </c>
      <c r="B348" s="4">
        <v>2.7479940000000001E-2</v>
      </c>
      <c r="C348" s="3" t="s">
        <v>1802</v>
      </c>
      <c r="D348" s="3" t="s">
        <v>27</v>
      </c>
      <c r="E348" s="4">
        <v>1324353.2307692301</v>
      </c>
      <c r="F348" s="11">
        <v>466.86</v>
      </c>
    </row>
    <row r="349" spans="1:6" x14ac:dyDescent="0.2">
      <c r="A349" s="3" t="s">
        <v>1806</v>
      </c>
      <c r="B349" s="4">
        <v>7.4352840000000003E-2</v>
      </c>
      <c r="C349" s="3" t="s">
        <v>1807</v>
      </c>
      <c r="D349" s="3" t="s">
        <v>27</v>
      </c>
      <c r="E349" s="4">
        <v>4712663.8769230796</v>
      </c>
      <c r="F349" s="11">
        <v>125.82</v>
      </c>
    </row>
    <row r="350" spans="1:6" x14ac:dyDescent="0.2">
      <c r="A350" s="3" t="s">
        <v>1811</v>
      </c>
      <c r="B350" s="4">
        <v>2.8520879999999998E-2</v>
      </c>
      <c r="C350" s="3" t="s">
        <v>1812</v>
      </c>
      <c r="D350" s="3" t="s">
        <v>27</v>
      </c>
      <c r="E350" s="4">
        <v>1521590.3230769199</v>
      </c>
      <c r="F350" s="11">
        <v>225.41</v>
      </c>
    </row>
    <row r="351" spans="1:6" x14ac:dyDescent="0.2">
      <c r="A351" s="3" t="s">
        <v>1816</v>
      </c>
      <c r="B351" s="4">
        <v>1.0575380000000001E-2</v>
      </c>
      <c r="C351" s="3" t="s">
        <v>1817</v>
      </c>
      <c r="D351" s="3" t="s">
        <v>27</v>
      </c>
      <c r="E351" s="4">
        <v>1001463.43076923</v>
      </c>
      <c r="F351" s="11">
        <v>288.85000000000002</v>
      </c>
    </row>
    <row r="352" spans="1:6" x14ac:dyDescent="0.2">
      <c r="A352" s="3" t="s">
        <v>1821</v>
      </c>
      <c r="B352" s="4">
        <v>1.4402460000000001E-2</v>
      </c>
      <c r="C352" s="3" t="s">
        <v>1822</v>
      </c>
      <c r="D352" s="3" t="s">
        <v>27</v>
      </c>
      <c r="E352" s="4">
        <v>812554.32307692303</v>
      </c>
      <c r="F352" s="11">
        <v>159.22</v>
      </c>
    </row>
    <row r="353" spans="1:6" x14ac:dyDescent="0.2">
      <c r="A353" s="3" t="s">
        <v>1826</v>
      </c>
      <c r="B353" s="4">
        <v>2.3227580000000001E-2</v>
      </c>
      <c r="C353" s="3" t="s">
        <v>1827</v>
      </c>
      <c r="D353" s="3" t="s">
        <v>27</v>
      </c>
      <c r="E353" s="4">
        <v>1445494.8153846201</v>
      </c>
      <c r="F353" s="11">
        <v>124.08</v>
      </c>
    </row>
    <row r="354" spans="1:6" x14ac:dyDescent="0.2">
      <c r="A354" s="3" t="s">
        <v>1831</v>
      </c>
      <c r="B354" s="4">
        <v>3.268157E-2</v>
      </c>
      <c r="C354" s="3" t="s">
        <v>1832</v>
      </c>
      <c r="D354" s="3" t="s">
        <v>27</v>
      </c>
      <c r="E354" s="4">
        <v>2655461.5692307702</v>
      </c>
      <c r="F354" s="11">
        <v>85.75</v>
      </c>
    </row>
    <row r="355" spans="1:6" x14ac:dyDescent="0.2">
      <c r="A355" s="3" t="s">
        <v>1836</v>
      </c>
      <c r="B355" s="4">
        <v>0.15226954000000001</v>
      </c>
      <c r="C355" s="3" t="s">
        <v>1837</v>
      </c>
      <c r="D355" s="3" t="s">
        <v>27</v>
      </c>
      <c r="E355" s="4">
        <v>16834567.030769199</v>
      </c>
      <c r="F355" s="11">
        <v>58.38</v>
      </c>
    </row>
    <row r="356" spans="1:6" x14ac:dyDescent="0.2">
      <c r="A356" s="3" t="s">
        <v>1841</v>
      </c>
      <c r="B356" s="4">
        <v>0.81989140999999999</v>
      </c>
      <c r="C356" s="3" t="s">
        <v>1842</v>
      </c>
      <c r="D356" s="3" t="s">
        <v>27</v>
      </c>
      <c r="E356" s="4">
        <v>22646986.215384599</v>
      </c>
      <c r="F356" s="11">
        <v>313.8</v>
      </c>
    </row>
    <row r="357" spans="1:6" x14ac:dyDescent="0.2">
      <c r="A357" s="3" t="s">
        <v>1845</v>
      </c>
      <c r="B357" s="4">
        <v>9.77021E-2</v>
      </c>
      <c r="C357" s="3" t="s">
        <v>1846</v>
      </c>
      <c r="D357" s="3" t="s">
        <v>27</v>
      </c>
      <c r="E357" s="4">
        <v>4969113.0923076896</v>
      </c>
      <c r="F357" s="11">
        <v>27.79</v>
      </c>
    </row>
    <row r="358" spans="1:6" x14ac:dyDescent="0.2">
      <c r="A358" s="3" t="s">
        <v>1850</v>
      </c>
      <c r="B358" s="4">
        <v>2.7174179999999999E-2</v>
      </c>
      <c r="C358" s="3" t="s">
        <v>1851</v>
      </c>
      <c r="D358" s="3" t="s">
        <v>27</v>
      </c>
      <c r="E358" s="4">
        <v>2287959.72307692</v>
      </c>
      <c r="F358" s="11">
        <v>77.34</v>
      </c>
    </row>
    <row r="359" spans="1:6" x14ac:dyDescent="0.2">
      <c r="A359" s="3" t="s">
        <v>1855</v>
      </c>
      <c r="B359" s="4">
        <v>1.5815929999999999E-2</v>
      </c>
      <c r="C359" s="3" t="s">
        <v>1856</v>
      </c>
      <c r="D359" s="3" t="s">
        <v>27</v>
      </c>
      <c r="E359" s="4">
        <v>601059.03076923103</v>
      </c>
      <c r="F359" s="11">
        <v>490.34</v>
      </c>
    </row>
    <row r="360" spans="1:6" x14ac:dyDescent="0.2">
      <c r="A360" s="3" t="s">
        <v>1860</v>
      </c>
      <c r="B360" s="4">
        <v>5.4441990000000003E-2</v>
      </c>
      <c r="C360" s="3" t="s">
        <v>1861</v>
      </c>
      <c r="D360" s="3" t="s">
        <v>27</v>
      </c>
      <c r="E360" s="4">
        <v>7154571.6153846197</v>
      </c>
      <c r="F360" s="11">
        <v>125.88</v>
      </c>
    </row>
    <row r="361" spans="1:6" x14ac:dyDescent="0.2">
      <c r="A361" s="3" t="s">
        <v>1865</v>
      </c>
      <c r="B361" s="4">
        <v>6.5845520000000005E-2</v>
      </c>
      <c r="C361" s="3" t="s">
        <v>1866</v>
      </c>
      <c r="D361" s="3" t="s">
        <v>27</v>
      </c>
      <c r="E361" s="4">
        <v>2361457.9538461501</v>
      </c>
      <c r="F361" s="11">
        <v>87.35</v>
      </c>
    </row>
    <row r="362" spans="1:6" x14ac:dyDescent="0.2">
      <c r="A362" s="3" t="s">
        <v>1870</v>
      </c>
      <c r="B362" s="4">
        <v>6.4128889999999994E-2</v>
      </c>
      <c r="C362" s="3" t="s">
        <v>1871</v>
      </c>
      <c r="D362" s="3" t="s">
        <v>27</v>
      </c>
      <c r="E362" s="4">
        <v>4931136.8923076903</v>
      </c>
      <c r="F362" s="11">
        <v>226.48</v>
      </c>
    </row>
    <row r="363" spans="1:6" x14ac:dyDescent="0.2">
      <c r="A363" s="3" t="s">
        <v>1875</v>
      </c>
      <c r="B363" s="4">
        <v>7.1986629999999996E-2</v>
      </c>
      <c r="C363" s="3" t="s">
        <v>1876</v>
      </c>
      <c r="D363" s="3" t="s">
        <v>27</v>
      </c>
      <c r="E363" s="4">
        <v>4779944.2307692301</v>
      </c>
      <c r="F363" s="11">
        <v>135.72</v>
      </c>
    </row>
    <row r="364" spans="1:6" x14ac:dyDescent="0.2">
      <c r="A364" s="3" t="s">
        <v>1880</v>
      </c>
      <c r="B364" s="4">
        <v>3.4331849999999997E-2</v>
      </c>
      <c r="C364" s="3" t="s">
        <v>1881</v>
      </c>
      <c r="D364" s="3" t="s">
        <v>27</v>
      </c>
      <c r="E364" s="4">
        <v>9318550.3846153803</v>
      </c>
      <c r="F364" s="11">
        <v>226.14</v>
      </c>
    </row>
    <row r="365" spans="1:6" x14ac:dyDescent="0.2">
      <c r="A365" s="3" t="s">
        <v>1885</v>
      </c>
      <c r="B365" s="4">
        <v>1.3578120000000001E-2</v>
      </c>
      <c r="C365" s="3" t="s">
        <v>1886</v>
      </c>
      <c r="D365" s="3" t="s">
        <v>27</v>
      </c>
      <c r="E365" s="4">
        <v>5851872.9230769202</v>
      </c>
      <c r="F365" s="11">
        <v>111.82</v>
      </c>
    </row>
    <row r="366" spans="1:6" x14ac:dyDescent="0.2">
      <c r="A366" s="3" t="s">
        <v>1890</v>
      </c>
      <c r="B366" s="4">
        <v>1.3082959999999999E-2</v>
      </c>
      <c r="C366" s="3" t="s">
        <v>1891</v>
      </c>
      <c r="D366" s="3" t="s">
        <v>27</v>
      </c>
      <c r="E366" s="4">
        <v>747349.61538461503</v>
      </c>
      <c r="F366" s="11">
        <v>181.88</v>
      </c>
    </row>
    <row r="367" spans="1:6" x14ac:dyDescent="0.2">
      <c r="A367" s="3" t="s">
        <v>1895</v>
      </c>
      <c r="B367" s="4">
        <v>7.6234490000000002E-2</v>
      </c>
      <c r="C367" s="3" t="s">
        <v>1896</v>
      </c>
      <c r="D367" s="3" t="s">
        <v>27</v>
      </c>
      <c r="E367" s="4">
        <v>7559165.5384615399</v>
      </c>
      <c r="F367" s="11">
        <v>97.75</v>
      </c>
    </row>
    <row r="368" spans="1:6" x14ac:dyDescent="0.2">
      <c r="A368" s="3" t="s">
        <v>1900</v>
      </c>
      <c r="B368" s="4">
        <v>6.5312819999999994E-2</v>
      </c>
      <c r="C368" s="3" t="s">
        <v>1901</v>
      </c>
      <c r="D368" s="3" t="s">
        <v>27</v>
      </c>
      <c r="E368" s="4">
        <v>2639262.9846153799</v>
      </c>
      <c r="F368" s="11">
        <v>318.51</v>
      </c>
    </row>
    <row r="369" spans="1:6" x14ac:dyDescent="0.2">
      <c r="A369" s="3" t="s">
        <v>1905</v>
      </c>
      <c r="B369" s="4">
        <v>0.71524445000000003</v>
      </c>
      <c r="C369" s="3" t="s">
        <v>1906</v>
      </c>
      <c r="D369" s="3" t="s">
        <v>27</v>
      </c>
      <c r="E369" s="4">
        <v>14320812.846153799</v>
      </c>
      <c r="F369" s="11">
        <v>120.34</v>
      </c>
    </row>
    <row r="370" spans="1:6" x14ac:dyDescent="0.2">
      <c r="A370" s="3" t="s">
        <v>1910</v>
      </c>
      <c r="B370" s="4">
        <v>2.3335499999999999E-2</v>
      </c>
      <c r="C370" s="3" t="s">
        <v>1911</v>
      </c>
      <c r="D370" s="3" t="s">
        <v>27</v>
      </c>
      <c r="E370" s="4">
        <v>1114502.49230769</v>
      </c>
      <c r="F370" s="11">
        <v>122.96</v>
      </c>
    </row>
    <row r="371" spans="1:6" x14ac:dyDescent="0.2">
      <c r="A371" s="3" t="s">
        <v>1915</v>
      </c>
      <c r="B371" s="4">
        <v>2.77985E-2</v>
      </c>
      <c r="C371" s="3" t="s">
        <v>1916</v>
      </c>
      <c r="D371" s="3" t="s">
        <v>27</v>
      </c>
      <c r="E371" s="4">
        <v>830567.707692308</v>
      </c>
      <c r="F371" s="11">
        <v>81.97</v>
      </c>
    </row>
    <row r="372" spans="1:6" x14ac:dyDescent="0.2">
      <c r="A372" s="3" t="s">
        <v>1920</v>
      </c>
      <c r="B372" s="4">
        <v>3.1388869999999999E-2</v>
      </c>
      <c r="C372" s="3" t="s">
        <v>1921</v>
      </c>
      <c r="D372" s="3" t="s">
        <v>27</v>
      </c>
      <c r="E372" s="4">
        <v>1091414.43076923</v>
      </c>
      <c r="F372" s="11">
        <v>293.57</v>
      </c>
    </row>
    <row r="373" spans="1:6" x14ac:dyDescent="0.2">
      <c r="A373" s="3" t="s">
        <v>1925</v>
      </c>
      <c r="B373" s="4">
        <v>3.7331379999999997E-2</v>
      </c>
      <c r="C373" s="3" t="s">
        <v>1926</v>
      </c>
      <c r="D373" s="3" t="s">
        <v>27</v>
      </c>
      <c r="E373" s="4">
        <v>1226167.5230769201</v>
      </c>
      <c r="F373" s="11">
        <v>389.2</v>
      </c>
    </row>
    <row r="374" spans="1:6" x14ac:dyDescent="0.2">
      <c r="A374" s="3" t="s">
        <v>1930</v>
      </c>
      <c r="B374" s="4">
        <v>5.5662679999999999E-2</v>
      </c>
      <c r="C374" s="3" t="s">
        <v>1931</v>
      </c>
      <c r="D374" s="3" t="s">
        <v>27</v>
      </c>
      <c r="E374" s="4">
        <v>5281856.2153846202</v>
      </c>
      <c r="F374" s="11">
        <v>100.89</v>
      </c>
    </row>
    <row r="375" spans="1:6" x14ac:dyDescent="0.2">
      <c r="A375" s="3" t="s">
        <v>1935</v>
      </c>
      <c r="B375" s="4">
        <v>9.4089530000000005E-2</v>
      </c>
      <c r="C375" s="3" t="s">
        <v>1936</v>
      </c>
      <c r="D375" s="3" t="s">
        <v>27</v>
      </c>
      <c r="E375" s="4">
        <v>2859240.50769231</v>
      </c>
      <c r="F375" s="11">
        <v>241.16</v>
      </c>
    </row>
    <row r="376" spans="1:6" x14ac:dyDescent="0.2">
      <c r="A376" s="3" t="s">
        <v>1940</v>
      </c>
      <c r="B376" s="4">
        <v>0.16944545</v>
      </c>
      <c r="C376" s="3" t="s">
        <v>1941</v>
      </c>
      <c r="D376" s="3" t="s">
        <v>27</v>
      </c>
      <c r="E376" s="4">
        <v>7320876.3384615397</v>
      </c>
      <c r="F376" s="11">
        <v>43.59</v>
      </c>
    </row>
    <row r="377" spans="1:6" x14ac:dyDescent="0.2">
      <c r="A377" s="3" t="s">
        <v>1945</v>
      </c>
      <c r="B377" s="4">
        <v>4.7054199999999997E-2</v>
      </c>
      <c r="C377" s="3" t="s">
        <v>1946</v>
      </c>
      <c r="D377" s="3" t="s">
        <v>27</v>
      </c>
      <c r="E377" s="4">
        <v>2060674.58461538</v>
      </c>
      <c r="F377" s="11">
        <v>38.36</v>
      </c>
    </row>
    <row r="378" spans="1:6" x14ac:dyDescent="0.2">
      <c r="A378" s="3" t="s">
        <v>1950</v>
      </c>
      <c r="B378" s="4">
        <v>2.668775E-2</v>
      </c>
      <c r="C378" s="3" t="s">
        <v>1951</v>
      </c>
      <c r="D378" s="3" t="s">
        <v>27</v>
      </c>
      <c r="E378" s="4">
        <v>3304688.27692308</v>
      </c>
      <c r="F378" s="11">
        <v>193.56</v>
      </c>
    </row>
    <row r="379" spans="1:6" x14ac:dyDescent="0.2">
      <c r="A379" s="3" t="s">
        <v>1955</v>
      </c>
      <c r="B379" s="4">
        <v>0.73568235999999998</v>
      </c>
      <c r="C379" s="3" t="s">
        <v>1956</v>
      </c>
      <c r="D379" s="3" t="s">
        <v>27</v>
      </c>
      <c r="E379" s="4">
        <v>18415571.1846154</v>
      </c>
      <c r="F379" s="11">
        <v>111.41</v>
      </c>
    </row>
    <row r="380" spans="1:6" x14ac:dyDescent="0.2">
      <c r="A380" s="3" t="s">
        <v>1960</v>
      </c>
      <c r="B380" s="4">
        <v>4.3111700000000003E-2</v>
      </c>
      <c r="C380" s="3" t="s">
        <v>1961</v>
      </c>
      <c r="D380" s="3" t="s">
        <v>27</v>
      </c>
      <c r="E380" s="4">
        <v>2005694.6615384601</v>
      </c>
      <c r="F380" s="11">
        <v>65.010000000000005</v>
      </c>
    </row>
    <row r="381" spans="1:6" x14ac:dyDescent="0.2">
      <c r="A381" s="3" t="s">
        <v>1965</v>
      </c>
      <c r="B381" s="4">
        <v>7.0228470000000001E-2</v>
      </c>
      <c r="C381" s="3" t="s">
        <v>1966</v>
      </c>
      <c r="D381" s="3" t="s">
        <v>27</v>
      </c>
      <c r="E381" s="4">
        <v>3912197.5538461502</v>
      </c>
      <c r="F381" s="11">
        <v>349.99</v>
      </c>
    </row>
    <row r="382" spans="1:6" x14ac:dyDescent="0.2">
      <c r="A382" s="3" t="s">
        <v>1970</v>
      </c>
      <c r="B382" s="4">
        <v>0.66322738999999997</v>
      </c>
      <c r="C382" s="3" t="s">
        <v>1971</v>
      </c>
      <c r="D382" s="3" t="s">
        <v>27</v>
      </c>
      <c r="E382" s="4">
        <v>20584495.246153802</v>
      </c>
      <c r="F382" s="11">
        <v>77.03</v>
      </c>
    </row>
    <row r="383" spans="1:6" x14ac:dyDescent="0.2">
      <c r="A383" s="3" t="s">
        <v>1975</v>
      </c>
      <c r="B383" s="4">
        <v>0.28696628000000002</v>
      </c>
      <c r="C383" s="3" t="s">
        <v>1976</v>
      </c>
      <c r="D383" s="3" t="s">
        <v>27</v>
      </c>
      <c r="E383" s="4">
        <v>25310320.461538501</v>
      </c>
      <c r="F383" s="11">
        <v>194.91</v>
      </c>
    </row>
    <row r="384" spans="1:6" x14ac:dyDescent="0.2">
      <c r="A384" s="3" t="s">
        <v>1980</v>
      </c>
      <c r="B384" s="4">
        <v>8.8096530000000006E-2</v>
      </c>
      <c r="C384" s="3" t="s">
        <v>1981</v>
      </c>
      <c r="D384" s="3" t="s">
        <v>27</v>
      </c>
      <c r="E384" s="4">
        <v>3091061.9846153799</v>
      </c>
      <c r="F384" s="11">
        <v>109.51</v>
      </c>
    </row>
    <row r="385" spans="1:6" x14ac:dyDescent="0.2">
      <c r="A385" s="3" t="s">
        <v>1985</v>
      </c>
      <c r="B385" s="4">
        <v>3.2083189999999998E-2</v>
      </c>
      <c r="C385" s="3" t="s">
        <v>1986</v>
      </c>
      <c r="D385" s="3" t="s">
        <v>27</v>
      </c>
      <c r="E385" s="4">
        <v>1032752.12307692</v>
      </c>
      <c r="F385" s="11">
        <v>136.59</v>
      </c>
    </row>
    <row r="386" spans="1:6" x14ac:dyDescent="0.2">
      <c r="A386" s="3" t="s">
        <v>1990</v>
      </c>
      <c r="B386" s="4">
        <v>2.750273E-2</v>
      </c>
      <c r="C386" s="3" t="s">
        <v>1991</v>
      </c>
      <c r="D386" s="3" t="s">
        <v>27</v>
      </c>
      <c r="E386" s="4">
        <v>1177603.27692308</v>
      </c>
      <c r="F386" s="11">
        <v>104.14</v>
      </c>
    </row>
    <row r="387" spans="1:6" x14ac:dyDescent="0.2">
      <c r="A387" s="3" t="s">
        <v>1995</v>
      </c>
      <c r="B387" s="4">
        <v>0.19070402</v>
      </c>
      <c r="C387" s="3" t="s">
        <v>1996</v>
      </c>
      <c r="D387" s="3" t="s">
        <v>27</v>
      </c>
      <c r="E387" s="4">
        <v>9656222.9846153893</v>
      </c>
      <c r="F387" s="11">
        <v>84.21</v>
      </c>
    </row>
    <row r="388" spans="1:6" x14ac:dyDescent="0.2">
      <c r="A388" s="3" t="s">
        <v>2000</v>
      </c>
      <c r="B388" s="4">
        <v>2.043275E-2</v>
      </c>
      <c r="C388" s="3" t="s">
        <v>2001</v>
      </c>
      <c r="D388" s="3" t="s">
        <v>27</v>
      </c>
      <c r="E388" s="4">
        <v>1160229.3999999999</v>
      </c>
      <c r="F388" s="11">
        <v>178.59</v>
      </c>
    </row>
    <row r="389" spans="1:6" x14ac:dyDescent="0.2">
      <c r="A389" s="3" t="s">
        <v>2005</v>
      </c>
      <c r="B389" s="4">
        <v>2.7847239999999999E-2</v>
      </c>
      <c r="C389" s="3" t="s">
        <v>2006</v>
      </c>
      <c r="D389" s="3" t="s">
        <v>27</v>
      </c>
      <c r="E389" s="4">
        <v>2196145.4769230802</v>
      </c>
      <c r="F389" s="11">
        <v>98.77</v>
      </c>
    </row>
    <row r="390" spans="1:6" x14ac:dyDescent="0.2">
      <c r="A390" s="3" t="s">
        <v>2010</v>
      </c>
      <c r="B390" s="4">
        <v>0.10729174</v>
      </c>
      <c r="C390" s="3" t="s">
        <v>2011</v>
      </c>
      <c r="D390" s="3" t="s">
        <v>27</v>
      </c>
      <c r="E390" s="4">
        <v>3727910.7846153802</v>
      </c>
      <c r="F390" s="11">
        <v>242.36</v>
      </c>
    </row>
    <row r="391" spans="1:6" x14ac:dyDescent="0.2">
      <c r="A391" s="3" t="s">
        <v>2015</v>
      </c>
      <c r="B391" s="4">
        <v>1.9812139999999999E-2</v>
      </c>
      <c r="C391" s="3" t="s">
        <v>2016</v>
      </c>
      <c r="D391" s="3" t="s">
        <v>27</v>
      </c>
      <c r="E391" s="4">
        <v>1540210.7384615401</v>
      </c>
      <c r="F391" s="11">
        <v>160.76</v>
      </c>
    </row>
    <row r="392" spans="1:6" x14ac:dyDescent="0.2">
      <c r="A392" s="3" t="s">
        <v>2020</v>
      </c>
      <c r="B392" s="4">
        <v>1.410403E-2</v>
      </c>
      <c r="C392" s="3" t="s">
        <v>2021</v>
      </c>
      <c r="D392" s="3" t="s">
        <v>27</v>
      </c>
      <c r="E392" s="4">
        <v>906008.50769230805</v>
      </c>
      <c r="F392" s="11">
        <v>242.95</v>
      </c>
    </row>
    <row r="393" spans="1:6" x14ac:dyDescent="0.2">
      <c r="A393" s="3" t="s">
        <v>2025</v>
      </c>
      <c r="B393" s="4">
        <v>7.305876E-2</v>
      </c>
      <c r="C393" s="3" t="s">
        <v>2026</v>
      </c>
      <c r="D393" s="3" t="s">
        <v>27</v>
      </c>
      <c r="E393" s="4">
        <v>2869081.8461538502</v>
      </c>
      <c r="F393" s="11">
        <v>88.87</v>
      </c>
    </row>
    <row r="394" spans="1:6" x14ac:dyDescent="0.2">
      <c r="A394" s="3" t="s">
        <v>2030</v>
      </c>
      <c r="B394" s="4">
        <v>5.0787480000000003E-2</v>
      </c>
      <c r="C394" s="3" t="s">
        <v>2031</v>
      </c>
      <c r="D394" s="3" t="s">
        <v>27</v>
      </c>
      <c r="E394" s="4">
        <v>2066772.5384615399</v>
      </c>
      <c r="F394" s="11">
        <v>879</v>
      </c>
    </row>
    <row r="395" spans="1:6" x14ac:dyDescent="0.2">
      <c r="A395" s="3" t="s">
        <v>2035</v>
      </c>
      <c r="B395" s="4">
        <v>0.10946522</v>
      </c>
      <c r="C395" s="3" t="s">
        <v>2036</v>
      </c>
      <c r="D395" s="3" t="s">
        <v>27</v>
      </c>
      <c r="E395" s="4">
        <v>3495191.3230769201</v>
      </c>
      <c r="F395" s="11">
        <v>88.29</v>
      </c>
    </row>
    <row r="396" spans="1:6" x14ac:dyDescent="0.2">
      <c r="A396" s="3" t="s">
        <v>2040</v>
      </c>
      <c r="B396" s="4">
        <v>9.6378999999999996E-3</v>
      </c>
      <c r="C396" s="3" t="s">
        <v>2041</v>
      </c>
      <c r="D396" s="3" t="s">
        <v>27</v>
      </c>
      <c r="E396" s="4">
        <v>1172449.2461538501</v>
      </c>
      <c r="F396" s="11">
        <v>255.26</v>
      </c>
    </row>
    <row r="397" spans="1:6" x14ac:dyDescent="0.2">
      <c r="A397" s="3" t="s">
        <v>2045</v>
      </c>
      <c r="B397" s="4">
        <v>0.71289842999999997</v>
      </c>
      <c r="C397" s="3" t="s">
        <v>2046</v>
      </c>
      <c r="D397" s="3" t="s">
        <v>27</v>
      </c>
      <c r="E397" s="4">
        <v>22903573.569230799</v>
      </c>
      <c r="F397" s="11">
        <v>93.76</v>
      </c>
    </row>
    <row r="398" spans="1:6" x14ac:dyDescent="0.2">
      <c r="A398" s="3" t="s">
        <v>2050</v>
      </c>
      <c r="B398" s="4">
        <v>1.8546449999999999E-2</v>
      </c>
      <c r="C398" s="3" t="s">
        <v>2051</v>
      </c>
      <c r="D398" s="3" t="s">
        <v>27</v>
      </c>
      <c r="E398" s="4">
        <v>1952780.5384615399</v>
      </c>
      <c r="F398" s="11">
        <v>102.89</v>
      </c>
    </row>
    <row r="399" spans="1:6" x14ac:dyDescent="0.2">
      <c r="A399" s="3" t="s">
        <v>2055</v>
      </c>
      <c r="B399" s="4">
        <v>2.349507E-2</v>
      </c>
      <c r="C399" s="3" t="s">
        <v>2056</v>
      </c>
      <c r="D399" s="3" t="s">
        <v>27</v>
      </c>
      <c r="E399" s="4">
        <v>1522728.27692308</v>
      </c>
      <c r="F399" s="11">
        <v>89.08</v>
      </c>
    </row>
    <row r="400" spans="1:6" x14ac:dyDescent="0.2">
      <c r="A400" s="3" t="s">
        <v>2060</v>
      </c>
      <c r="B400" s="4">
        <v>2.8035129999999998E-2</v>
      </c>
      <c r="C400" s="3" t="s">
        <v>2061</v>
      </c>
      <c r="D400" s="3" t="s">
        <v>27</v>
      </c>
      <c r="E400" s="4">
        <v>2706886.7538461499</v>
      </c>
      <c r="F400" s="11">
        <v>215.04</v>
      </c>
    </row>
    <row r="401" spans="1:6" x14ac:dyDescent="0.2">
      <c r="A401" s="3" t="s">
        <v>2065</v>
      </c>
      <c r="B401" s="4">
        <v>2.3610450000000002E-2</v>
      </c>
      <c r="C401" s="3" t="s">
        <v>2066</v>
      </c>
      <c r="D401" s="3" t="s">
        <v>27</v>
      </c>
      <c r="E401" s="4">
        <v>4126803.0769230798</v>
      </c>
      <c r="F401" s="11">
        <v>108.7</v>
      </c>
    </row>
    <row r="402" spans="1:6" x14ac:dyDescent="0.2">
      <c r="A402" s="3" t="s">
        <v>2070</v>
      </c>
      <c r="B402" s="4">
        <v>1.342228E-2</v>
      </c>
      <c r="C402" s="3" t="s">
        <v>2071</v>
      </c>
      <c r="D402" s="3" t="s">
        <v>27</v>
      </c>
      <c r="E402" s="4">
        <v>779295.36923076899</v>
      </c>
      <c r="F402" s="11">
        <v>357.17</v>
      </c>
    </row>
    <row r="403" spans="1:6" x14ac:dyDescent="0.2">
      <c r="A403" s="3" t="s">
        <v>2075</v>
      </c>
      <c r="B403" s="4">
        <v>3.6533540000000003E-2</v>
      </c>
      <c r="C403" s="3" t="s">
        <v>2076</v>
      </c>
      <c r="D403" s="3" t="s">
        <v>27</v>
      </c>
      <c r="E403" s="4">
        <v>2063484.21538462</v>
      </c>
      <c r="F403" s="11">
        <v>76.09</v>
      </c>
    </row>
    <row r="404" spans="1:6" x14ac:dyDescent="0.2">
      <c r="A404" s="3" t="s">
        <v>2080</v>
      </c>
      <c r="B404" s="4">
        <v>6.7799880000000007E-2</v>
      </c>
      <c r="C404" s="3" t="s">
        <v>2081</v>
      </c>
      <c r="D404" s="3" t="s">
        <v>27</v>
      </c>
      <c r="E404" s="4">
        <v>2238931.1692307699</v>
      </c>
      <c r="F404" s="11">
        <v>129.04</v>
      </c>
    </row>
    <row r="405" spans="1:6" x14ac:dyDescent="0.2">
      <c r="A405" s="3" t="s">
        <v>2085</v>
      </c>
      <c r="B405" s="4">
        <v>0.29637527000000002</v>
      </c>
      <c r="C405" s="3" t="s">
        <v>2086</v>
      </c>
      <c r="D405" s="3" t="s">
        <v>27</v>
      </c>
      <c r="E405" s="4">
        <v>5821381.8923076903</v>
      </c>
      <c r="F405" s="11">
        <v>228.49</v>
      </c>
    </row>
    <row r="406" spans="1:6" x14ac:dyDescent="0.2">
      <c r="A406" s="3" t="s">
        <v>2090</v>
      </c>
      <c r="B406" s="4">
        <v>3.9458430000000003E-2</v>
      </c>
      <c r="C406" s="3" t="s">
        <v>2091</v>
      </c>
      <c r="D406" s="3" t="s">
        <v>27</v>
      </c>
      <c r="E406" s="4">
        <v>1702981.41538462</v>
      </c>
      <c r="F406" s="11">
        <v>287.25</v>
      </c>
    </row>
    <row r="407" spans="1:6" x14ac:dyDescent="0.2">
      <c r="A407" s="3" t="s">
        <v>2095</v>
      </c>
      <c r="B407" s="4">
        <v>3.6227339999999997E-2</v>
      </c>
      <c r="C407" s="3" t="s">
        <v>2096</v>
      </c>
      <c r="D407" s="3" t="s">
        <v>27</v>
      </c>
      <c r="E407" s="4">
        <v>3042291.1692307699</v>
      </c>
      <c r="F407" s="11">
        <v>161.63</v>
      </c>
    </row>
    <row r="408" spans="1:6" x14ac:dyDescent="0.2">
      <c r="A408" s="3" t="s">
        <v>2100</v>
      </c>
      <c r="B408" s="4">
        <v>0.14892923</v>
      </c>
      <c r="C408" s="3" t="s">
        <v>2101</v>
      </c>
      <c r="D408" s="3" t="s">
        <v>27</v>
      </c>
      <c r="E408" s="4">
        <v>14811692.938461499</v>
      </c>
      <c r="F408" s="11">
        <v>24.25</v>
      </c>
    </row>
    <row r="409" spans="1:6" x14ac:dyDescent="0.2">
      <c r="A409" s="3" t="s">
        <v>2105</v>
      </c>
      <c r="B409" s="4">
        <v>6.4250829999999995E-2</v>
      </c>
      <c r="C409" s="3" t="s">
        <v>2106</v>
      </c>
      <c r="D409" s="3" t="s">
        <v>27</v>
      </c>
      <c r="E409" s="4">
        <v>2052186.1230769199</v>
      </c>
      <c r="F409" s="11">
        <v>205.02</v>
      </c>
    </row>
    <row r="410" spans="1:6" x14ac:dyDescent="0.2">
      <c r="A410" s="3" t="s">
        <v>2110</v>
      </c>
      <c r="B410" s="4">
        <v>3.7294920000000002E-2</v>
      </c>
      <c r="C410" s="3" t="s">
        <v>2111</v>
      </c>
      <c r="D410" s="3" t="s">
        <v>27</v>
      </c>
      <c r="E410" s="4">
        <v>14032649.1384615</v>
      </c>
      <c r="F410" s="11">
        <v>86.89</v>
      </c>
    </row>
    <row r="411" spans="1:6" x14ac:dyDescent="0.2">
      <c r="A411" s="3" t="s">
        <v>2115</v>
      </c>
      <c r="B411" s="4">
        <v>6.0460409999999999E-2</v>
      </c>
      <c r="C411" s="3" t="s">
        <v>2116</v>
      </c>
      <c r="D411" s="3" t="s">
        <v>27</v>
      </c>
      <c r="E411" s="4">
        <v>1862770.5230769201</v>
      </c>
      <c r="F411" s="11">
        <v>273.08</v>
      </c>
    </row>
    <row r="412" spans="1:6" x14ac:dyDescent="0.2">
      <c r="A412" s="3" t="s">
        <v>2120</v>
      </c>
      <c r="B412" s="4">
        <v>2.1991110000000001E-2</v>
      </c>
      <c r="C412" s="3" t="s">
        <v>2121</v>
      </c>
      <c r="D412" s="3" t="s">
        <v>27</v>
      </c>
      <c r="E412" s="4">
        <v>1263703.8769230801</v>
      </c>
      <c r="F412" s="11">
        <v>397.65</v>
      </c>
    </row>
    <row r="413" spans="1:6" x14ac:dyDescent="0.2">
      <c r="A413" s="3" t="s">
        <v>2125</v>
      </c>
      <c r="B413" s="4">
        <v>0.33237692000000002</v>
      </c>
      <c r="C413" s="3" t="s">
        <v>2126</v>
      </c>
      <c r="D413" s="3" t="s">
        <v>27</v>
      </c>
      <c r="E413" s="4">
        <v>17781477.0153846</v>
      </c>
      <c r="F413" s="11">
        <v>81.709999999999994</v>
      </c>
    </row>
    <row r="414" spans="1:6" x14ac:dyDescent="0.2">
      <c r="A414" s="3" t="s">
        <v>2130</v>
      </c>
      <c r="B414" s="4">
        <v>0.38727327</v>
      </c>
      <c r="C414" s="3" t="s">
        <v>2131</v>
      </c>
      <c r="D414" s="3" t="s">
        <v>27</v>
      </c>
      <c r="E414" s="4">
        <v>21711823.3384615</v>
      </c>
      <c r="F414" s="11">
        <v>8.34</v>
      </c>
    </row>
    <row r="415" spans="1:6" x14ac:dyDescent="0.2">
      <c r="A415" s="3" t="s">
        <v>2135</v>
      </c>
      <c r="B415" s="4">
        <v>0.12849840000000001</v>
      </c>
      <c r="C415" s="3" t="s">
        <v>2136</v>
      </c>
      <c r="D415" s="3" t="s">
        <v>27</v>
      </c>
      <c r="E415" s="4">
        <v>6892144.9692307701</v>
      </c>
      <c r="F415" s="11">
        <v>52.84</v>
      </c>
    </row>
    <row r="416" spans="1:6" x14ac:dyDescent="0.2">
      <c r="A416" s="3" t="s">
        <v>2140</v>
      </c>
      <c r="B416" s="4">
        <v>2.6952449999999999E-2</v>
      </c>
      <c r="C416" s="3" t="s">
        <v>2141</v>
      </c>
      <c r="D416" s="3" t="s">
        <v>27</v>
      </c>
      <c r="E416" s="4">
        <v>2359719.0307692299</v>
      </c>
      <c r="F416" s="11">
        <v>38.164999999999999</v>
      </c>
    </row>
    <row r="417" spans="1:6" x14ac:dyDescent="0.2">
      <c r="A417" s="3" t="s">
        <v>2145</v>
      </c>
      <c r="B417" s="4">
        <v>0.14300879999999999</v>
      </c>
      <c r="C417" s="3" t="s">
        <v>2146</v>
      </c>
      <c r="D417" s="3" t="s">
        <v>27</v>
      </c>
      <c r="E417" s="4">
        <v>2678581.8307692301</v>
      </c>
      <c r="F417" s="11">
        <v>570.88</v>
      </c>
    </row>
    <row r="418" spans="1:6" x14ac:dyDescent="0.2">
      <c r="A418" s="3" t="s">
        <v>2150</v>
      </c>
      <c r="B418" s="4">
        <v>2.0448210000000001E-2</v>
      </c>
      <c r="C418" s="3" t="s">
        <v>2151</v>
      </c>
      <c r="D418" s="3" t="s">
        <v>27</v>
      </c>
      <c r="E418" s="4">
        <v>787925.24615384603</v>
      </c>
      <c r="F418" s="11">
        <v>180.4</v>
      </c>
    </row>
    <row r="419" spans="1:6" x14ac:dyDescent="0.2">
      <c r="A419" s="3" t="s">
        <v>2155</v>
      </c>
      <c r="B419" s="4">
        <v>0.1233554</v>
      </c>
      <c r="C419" s="3" t="s">
        <v>2156</v>
      </c>
      <c r="D419" s="3" t="s">
        <v>27</v>
      </c>
      <c r="E419" s="4">
        <v>27135252.276923101</v>
      </c>
      <c r="F419" s="11">
        <v>113.1</v>
      </c>
    </row>
    <row r="420" spans="1:6" x14ac:dyDescent="0.2">
      <c r="A420" s="3" t="s">
        <v>2160</v>
      </c>
      <c r="B420" s="4">
        <v>2.2309249999999999E-2</v>
      </c>
      <c r="C420" s="3" t="s">
        <v>2161</v>
      </c>
      <c r="D420" s="3" t="s">
        <v>27</v>
      </c>
      <c r="E420" s="4">
        <v>5879470.2153846202</v>
      </c>
      <c r="F420" s="11">
        <v>166.36</v>
      </c>
    </row>
    <row r="421" spans="1:6" x14ac:dyDescent="0.2">
      <c r="A421" s="3" t="s">
        <v>2165</v>
      </c>
      <c r="B421" s="4">
        <v>3.4366870000000001E-2</v>
      </c>
      <c r="C421" s="3" t="s">
        <v>2166</v>
      </c>
      <c r="D421" s="3" t="s">
        <v>27</v>
      </c>
      <c r="E421" s="4">
        <v>1091827.6615384601</v>
      </c>
      <c r="F421" s="11">
        <v>352.88</v>
      </c>
    </row>
    <row r="422" spans="1:6" x14ac:dyDescent="0.2">
      <c r="A422" s="3" t="s">
        <v>2170</v>
      </c>
      <c r="B422" s="4">
        <v>4.3375469999999999E-2</v>
      </c>
      <c r="C422" s="3" t="s">
        <v>2171</v>
      </c>
      <c r="D422" s="3" t="s">
        <v>27</v>
      </c>
      <c r="E422" s="4">
        <v>2833169.3230769201</v>
      </c>
      <c r="F422" s="11">
        <v>52.97</v>
      </c>
    </row>
    <row r="423" spans="1:6" x14ac:dyDescent="0.2">
      <c r="A423" s="3" t="s">
        <v>2175</v>
      </c>
      <c r="B423" s="4">
        <v>0.23127844</v>
      </c>
      <c r="C423" s="3" t="s">
        <v>2176</v>
      </c>
      <c r="D423" s="3" t="s">
        <v>27</v>
      </c>
      <c r="E423" s="4">
        <v>4658127.9538461501</v>
      </c>
      <c r="F423" s="11">
        <v>502.65</v>
      </c>
    </row>
    <row r="424" spans="1:6" x14ac:dyDescent="0.2">
      <c r="A424" s="3" t="s">
        <v>2180</v>
      </c>
      <c r="B424" s="4">
        <v>0.32342314999999999</v>
      </c>
      <c r="C424" s="3" t="s">
        <v>2181</v>
      </c>
      <c r="D424" s="3" t="s">
        <v>27</v>
      </c>
      <c r="E424" s="4">
        <v>7736397.72307692</v>
      </c>
      <c r="F424" s="11">
        <v>152.41</v>
      </c>
    </row>
    <row r="425" spans="1:6" x14ac:dyDescent="0.2">
      <c r="A425" s="3" t="s">
        <v>2185</v>
      </c>
      <c r="B425" s="4">
        <v>3.3354149999999999E-2</v>
      </c>
      <c r="C425" s="3" t="s">
        <v>2186</v>
      </c>
      <c r="D425" s="3" t="s">
        <v>27</v>
      </c>
      <c r="E425" s="4">
        <v>2770359.49230769</v>
      </c>
      <c r="F425" s="11">
        <v>81.96</v>
      </c>
    </row>
    <row r="426" spans="1:6" x14ac:dyDescent="0.2">
      <c r="A426" s="3" t="s">
        <v>2190</v>
      </c>
      <c r="B426" s="4">
        <v>0.10469922</v>
      </c>
      <c r="C426" s="3" t="s">
        <v>2191</v>
      </c>
      <c r="D426" s="3" t="s">
        <v>27</v>
      </c>
      <c r="E426" s="4">
        <v>7699637.5846153796</v>
      </c>
      <c r="F426" s="11">
        <v>53.6</v>
      </c>
    </row>
    <row r="427" spans="1:6" x14ac:dyDescent="0.2">
      <c r="A427" s="3" t="s">
        <v>2195</v>
      </c>
      <c r="B427" s="4">
        <v>0.1669959</v>
      </c>
      <c r="C427" s="3" t="s">
        <v>2196</v>
      </c>
      <c r="D427" s="3" t="s">
        <v>27</v>
      </c>
      <c r="E427" s="4">
        <v>3971762.7846153802</v>
      </c>
      <c r="F427" s="11">
        <v>344.1</v>
      </c>
    </row>
    <row r="428" spans="1:6" x14ac:dyDescent="0.2">
      <c r="A428" s="3" t="s">
        <v>2200</v>
      </c>
      <c r="B428" s="4">
        <v>2.0054619999999999E-2</v>
      </c>
      <c r="C428" s="3" t="s">
        <v>2201</v>
      </c>
      <c r="D428" s="3" t="s">
        <v>27</v>
      </c>
      <c r="E428" s="4">
        <v>1147971.64615385</v>
      </c>
      <c r="F428" s="11">
        <v>132.46</v>
      </c>
    </row>
    <row r="429" spans="1:6" x14ac:dyDescent="0.2">
      <c r="A429" s="3" t="s">
        <v>2205</v>
      </c>
      <c r="B429" s="4">
        <v>0.40404673000000002</v>
      </c>
      <c r="C429" s="3" t="s">
        <v>2206</v>
      </c>
      <c r="D429" s="3" t="s">
        <v>27</v>
      </c>
      <c r="E429" s="4">
        <v>8573191.3230769206</v>
      </c>
      <c r="F429" s="11">
        <v>206.95</v>
      </c>
    </row>
    <row r="430" spans="1:6" x14ac:dyDescent="0.2">
      <c r="A430" s="3" t="s">
        <v>2210</v>
      </c>
      <c r="B430" s="4">
        <v>0.11361383999999999</v>
      </c>
      <c r="C430" s="3" t="s">
        <v>2211</v>
      </c>
      <c r="D430" s="3" t="s">
        <v>27</v>
      </c>
      <c r="E430" s="4">
        <v>4739507.0153846201</v>
      </c>
      <c r="F430" s="11">
        <v>20.27</v>
      </c>
    </row>
    <row r="431" spans="1:6" x14ac:dyDescent="0.2">
      <c r="A431" s="3" t="s">
        <v>2215</v>
      </c>
      <c r="B431" s="4">
        <v>0.1349689</v>
      </c>
      <c r="C431" s="3" t="s">
        <v>2216</v>
      </c>
      <c r="D431" s="3" t="s">
        <v>27</v>
      </c>
      <c r="E431" s="4">
        <v>3657666.13846154</v>
      </c>
      <c r="F431" s="11">
        <v>1074.68</v>
      </c>
    </row>
    <row r="432" spans="1:6" x14ac:dyDescent="0.2">
      <c r="A432" s="3" t="s">
        <v>2220</v>
      </c>
      <c r="B432" s="4">
        <v>2.7951119999999999E-2</v>
      </c>
      <c r="C432" s="3" t="s">
        <v>2221</v>
      </c>
      <c r="D432" s="3" t="s">
        <v>27</v>
      </c>
      <c r="E432" s="4">
        <v>1293968.70769231</v>
      </c>
      <c r="F432" s="11">
        <v>383.32</v>
      </c>
    </row>
    <row r="433" spans="1:6" x14ac:dyDescent="0.2">
      <c r="A433" s="3" t="s">
        <v>2225</v>
      </c>
      <c r="B433" s="4">
        <v>0.18428678000000001</v>
      </c>
      <c r="C433" s="3" t="s">
        <v>2226</v>
      </c>
      <c r="D433" s="3" t="s">
        <v>27</v>
      </c>
      <c r="E433" s="4">
        <v>10313707.7230769</v>
      </c>
      <c r="F433" s="11">
        <v>99.85</v>
      </c>
    </row>
    <row r="434" spans="1:6" x14ac:dyDescent="0.2">
      <c r="A434" s="3" t="s">
        <v>2230</v>
      </c>
      <c r="B434" s="4">
        <v>0.12386949999999999</v>
      </c>
      <c r="C434" s="3" t="s">
        <v>2231</v>
      </c>
      <c r="D434" s="3" t="s">
        <v>27</v>
      </c>
      <c r="E434" s="4">
        <v>10197847.969230801</v>
      </c>
      <c r="F434" s="11">
        <v>41.12</v>
      </c>
    </row>
    <row r="435" spans="1:6" x14ac:dyDescent="0.2">
      <c r="A435" s="3" t="s">
        <v>2235</v>
      </c>
      <c r="B435" s="4">
        <v>0.22939849000000001</v>
      </c>
      <c r="C435" s="3" t="s">
        <v>2236</v>
      </c>
      <c r="D435" s="3" t="s">
        <v>27</v>
      </c>
      <c r="E435" s="4">
        <v>7366033.2153846202</v>
      </c>
      <c r="F435" s="11">
        <v>143.52000000000001</v>
      </c>
    </row>
    <row r="436" spans="1:6" x14ac:dyDescent="0.2">
      <c r="A436" s="3" t="s">
        <v>2240</v>
      </c>
      <c r="B436" s="4">
        <v>0.95386413999999997</v>
      </c>
      <c r="C436" s="3" t="s">
        <v>2241</v>
      </c>
      <c r="D436" s="3" t="s">
        <v>27</v>
      </c>
      <c r="E436" s="4">
        <v>67286520.676923096</v>
      </c>
      <c r="F436" s="11">
        <v>24.9</v>
      </c>
    </row>
    <row r="437" spans="1:6" x14ac:dyDescent="0.2">
      <c r="A437" s="3" t="s">
        <v>2245</v>
      </c>
      <c r="B437" s="4">
        <v>0.39266294000000002</v>
      </c>
      <c r="C437" s="3" t="s">
        <v>2246</v>
      </c>
      <c r="D437" s="3" t="s">
        <v>27</v>
      </c>
      <c r="E437" s="4">
        <v>9045099.6153846197</v>
      </c>
      <c r="F437" s="11">
        <v>143.31</v>
      </c>
    </row>
    <row r="438" spans="1:6" x14ac:dyDescent="0.2">
      <c r="A438" s="3" t="s">
        <v>2250</v>
      </c>
      <c r="B438" s="4">
        <v>2.6492129999999999E-2</v>
      </c>
      <c r="C438" s="3" t="s">
        <v>2251</v>
      </c>
      <c r="D438" s="3" t="s">
        <v>27</v>
      </c>
      <c r="E438" s="4">
        <v>1045737.3384615401</v>
      </c>
      <c r="F438" s="11">
        <v>259.5</v>
      </c>
    </row>
    <row r="439" spans="1:6" x14ac:dyDescent="0.2">
      <c r="A439" s="3" t="s">
        <v>2255</v>
      </c>
      <c r="B439" s="4">
        <v>8.0279139999999999E-2</v>
      </c>
      <c r="C439" s="3" t="s">
        <v>2256</v>
      </c>
      <c r="D439" s="3" t="s">
        <v>27</v>
      </c>
      <c r="E439" s="4">
        <v>2976783.0461538499</v>
      </c>
      <c r="F439" s="11">
        <v>73.69</v>
      </c>
    </row>
    <row r="440" spans="1:6" x14ac:dyDescent="0.2">
      <c r="A440" s="3" t="s">
        <v>2260</v>
      </c>
      <c r="B440" s="4">
        <v>0.15252584</v>
      </c>
      <c r="C440" s="3" t="s">
        <v>2261</v>
      </c>
      <c r="D440" s="3" t="s">
        <v>27</v>
      </c>
      <c r="E440" s="4">
        <v>7523519.2153846202</v>
      </c>
      <c r="F440" s="11">
        <v>173.49</v>
      </c>
    </row>
    <row r="441" spans="1:6" x14ac:dyDescent="0.2">
      <c r="A441" s="3" t="s">
        <v>2265</v>
      </c>
      <c r="B441" s="4">
        <v>0.18671760000000001</v>
      </c>
      <c r="C441" s="3" t="s">
        <v>2266</v>
      </c>
      <c r="D441" s="3" t="s">
        <v>27</v>
      </c>
      <c r="E441" s="4">
        <v>5063743.8923076903</v>
      </c>
      <c r="F441" s="11">
        <v>153.61000000000001</v>
      </c>
    </row>
    <row r="442" spans="1:6" x14ac:dyDescent="0.2">
      <c r="A442" s="3" t="s">
        <v>2270</v>
      </c>
      <c r="B442" s="4">
        <v>0.10978617</v>
      </c>
      <c r="C442" s="3" t="s">
        <v>2271</v>
      </c>
      <c r="D442" s="3" t="s">
        <v>27</v>
      </c>
      <c r="E442" s="4">
        <v>4587023.9538461501</v>
      </c>
      <c r="F442" s="11">
        <v>119.75</v>
      </c>
    </row>
    <row r="443" spans="1:6" x14ac:dyDescent="0.2">
      <c r="A443" s="3" t="s">
        <v>2275</v>
      </c>
      <c r="B443" s="4">
        <v>9.9508269999999996E-2</v>
      </c>
      <c r="C443" s="3" t="s">
        <v>2276</v>
      </c>
      <c r="D443" s="3" t="s">
        <v>27</v>
      </c>
      <c r="E443" s="4">
        <v>3077485.0769230798</v>
      </c>
      <c r="F443" s="11">
        <v>231.32</v>
      </c>
    </row>
    <row r="444" spans="1:6" x14ac:dyDescent="0.2">
      <c r="A444" s="3" t="s">
        <v>2280</v>
      </c>
      <c r="B444" s="4">
        <v>0.12104782</v>
      </c>
      <c r="C444" s="3" t="s">
        <v>2281</v>
      </c>
      <c r="D444" s="3" t="s">
        <v>27</v>
      </c>
      <c r="E444" s="4">
        <v>6061546.50769231</v>
      </c>
      <c r="F444" s="11">
        <v>23.69</v>
      </c>
    </row>
    <row r="445" spans="1:6" x14ac:dyDescent="0.2">
      <c r="A445" s="3" t="s">
        <v>2285</v>
      </c>
      <c r="B445" s="4">
        <v>4.7941989999999997E-2</v>
      </c>
      <c r="C445" s="3" t="s">
        <v>2286</v>
      </c>
      <c r="D445" s="3" t="s">
        <v>27</v>
      </c>
      <c r="E445" s="4">
        <v>3041948.9230769202</v>
      </c>
      <c r="F445" s="11">
        <v>58.62</v>
      </c>
    </row>
    <row r="446" spans="1:6" x14ac:dyDescent="0.2">
      <c r="A446" s="3" t="s">
        <v>2290</v>
      </c>
      <c r="B446" s="4">
        <v>2.6217279999999999E-2</v>
      </c>
      <c r="C446" s="3" t="s">
        <v>2291</v>
      </c>
      <c r="D446" s="3" t="s">
        <v>27</v>
      </c>
      <c r="E446" s="4">
        <v>1071036.78461538</v>
      </c>
      <c r="F446" s="11">
        <v>201.48</v>
      </c>
    </row>
    <row r="447" spans="1:6" x14ac:dyDescent="0.2">
      <c r="A447" s="3" t="s">
        <v>2295</v>
      </c>
      <c r="B447" s="4">
        <v>0.20817003000000001</v>
      </c>
      <c r="C447" s="3" t="s">
        <v>2296</v>
      </c>
      <c r="D447" s="3" t="s">
        <v>27</v>
      </c>
      <c r="E447" s="4">
        <v>7194356.4461538503</v>
      </c>
      <c r="F447" s="11">
        <v>122.74</v>
      </c>
    </row>
    <row r="448" spans="1:6" x14ac:dyDescent="0.2">
      <c r="A448" s="3" t="s">
        <v>2300</v>
      </c>
      <c r="B448" s="4">
        <v>0.26368657000000001</v>
      </c>
      <c r="C448" s="3" t="s">
        <v>2301</v>
      </c>
      <c r="D448" s="3" t="s">
        <v>27</v>
      </c>
      <c r="E448" s="4">
        <v>29246459.738461498</v>
      </c>
      <c r="F448" s="11">
        <v>17.350000000000001</v>
      </c>
    </row>
    <row r="449" spans="1:6" x14ac:dyDescent="0.2">
      <c r="A449" s="3" t="s">
        <v>2305</v>
      </c>
      <c r="B449" s="4">
        <v>7.3890800000000001E-3</v>
      </c>
      <c r="C449" s="3" t="s">
        <v>2306</v>
      </c>
      <c r="D449" s="3" t="s">
        <v>27</v>
      </c>
      <c r="E449" s="4">
        <v>362120.569230769</v>
      </c>
      <c r="F449" s="11">
        <v>323.58999999999997</v>
      </c>
    </row>
    <row r="450" spans="1:6" x14ac:dyDescent="0.2">
      <c r="A450" s="3" t="s">
        <v>2309</v>
      </c>
      <c r="B450" s="4">
        <v>1.8054359999999998E-2</v>
      </c>
      <c r="C450" s="3" t="s">
        <v>2310</v>
      </c>
      <c r="D450" s="3" t="s">
        <v>27</v>
      </c>
      <c r="E450" s="4">
        <v>1035558.4461538499</v>
      </c>
      <c r="F450" s="11">
        <v>445.13</v>
      </c>
    </row>
    <row r="451" spans="1:6" x14ac:dyDescent="0.2">
      <c r="A451" s="3" t="s">
        <v>2314</v>
      </c>
      <c r="B451" s="4">
        <v>3.1163030000000001E-2</v>
      </c>
      <c r="C451" s="3" t="s">
        <v>2315</v>
      </c>
      <c r="D451" s="3" t="s">
        <v>27</v>
      </c>
      <c r="E451" s="4">
        <v>2182811.0307692299</v>
      </c>
      <c r="F451" s="11">
        <v>469.72</v>
      </c>
    </row>
    <row r="452" spans="1:6" x14ac:dyDescent="0.2">
      <c r="A452" s="3" t="s">
        <v>2319</v>
      </c>
      <c r="B452" s="4">
        <v>8.5302799999999995E-3</v>
      </c>
      <c r="C452" s="3" t="s">
        <v>2320</v>
      </c>
      <c r="D452" s="3" t="s">
        <v>27</v>
      </c>
      <c r="E452" s="4">
        <v>670378.64615384606</v>
      </c>
      <c r="F452" s="11">
        <v>242.82</v>
      </c>
    </row>
    <row r="453" spans="1:6" x14ac:dyDescent="0.2">
      <c r="A453" s="3" t="s">
        <v>2324</v>
      </c>
      <c r="B453" s="4">
        <v>4.329239E-2</v>
      </c>
      <c r="C453" s="3" t="s">
        <v>2325</v>
      </c>
      <c r="D453" s="3" t="s">
        <v>27</v>
      </c>
      <c r="E453" s="4">
        <v>2215250.64615385</v>
      </c>
      <c r="F453" s="11">
        <v>278.92</v>
      </c>
    </row>
    <row r="454" spans="1:6" x14ac:dyDescent="0.2">
      <c r="A454" s="3" t="s">
        <v>2329</v>
      </c>
      <c r="B454" s="4">
        <v>6.0867440000000002E-2</v>
      </c>
      <c r="C454" s="3" t="s">
        <v>2330</v>
      </c>
      <c r="D454" s="3" t="s">
        <v>27</v>
      </c>
      <c r="E454" s="4">
        <v>2397801.4461538498</v>
      </c>
      <c r="F454" s="11">
        <v>63.04</v>
      </c>
    </row>
    <row r="455" spans="1:6" x14ac:dyDescent="0.2">
      <c r="A455" s="3" t="s">
        <v>2334</v>
      </c>
      <c r="B455" s="4">
        <v>8.8909929999999998E-2</v>
      </c>
      <c r="C455" s="3" t="s">
        <v>2335</v>
      </c>
      <c r="D455" s="3" t="s">
        <v>27</v>
      </c>
      <c r="E455" s="4">
        <v>5261689.5538461497</v>
      </c>
      <c r="F455" s="11">
        <v>50.01</v>
      </c>
    </row>
    <row r="456" spans="1:6" x14ac:dyDescent="0.2">
      <c r="A456" s="3" t="s">
        <v>2339</v>
      </c>
      <c r="B456" s="4">
        <v>1.080506E-2</v>
      </c>
      <c r="C456" s="3" t="s">
        <v>2340</v>
      </c>
      <c r="D456" s="3" t="s">
        <v>27</v>
      </c>
      <c r="E456" s="4">
        <v>479605.646153846</v>
      </c>
      <c r="F456" s="11">
        <v>261.68</v>
      </c>
    </row>
    <row r="457" spans="1:6" x14ac:dyDescent="0.2">
      <c r="A457" s="3" t="s">
        <v>2344</v>
      </c>
      <c r="B457" s="4">
        <v>0.15339301999999999</v>
      </c>
      <c r="C457" s="3" t="s">
        <v>2345</v>
      </c>
      <c r="D457" s="3" t="s">
        <v>27</v>
      </c>
      <c r="E457" s="4">
        <v>5880265.4000000004</v>
      </c>
      <c r="F457" s="11">
        <v>56.37</v>
      </c>
    </row>
    <row r="458" spans="1:6" x14ac:dyDescent="0.2">
      <c r="A458" s="3" t="s">
        <v>2349</v>
      </c>
      <c r="B458" s="4">
        <v>4.26202E-3</v>
      </c>
      <c r="C458" s="3" t="s">
        <v>2350</v>
      </c>
      <c r="D458" s="3" t="s">
        <v>27</v>
      </c>
      <c r="E458" s="4">
        <v>151067.33846153799</v>
      </c>
      <c r="F458" s="11">
        <v>286.64999999999998</v>
      </c>
    </row>
    <row r="459" spans="1:6" x14ac:dyDescent="0.2">
      <c r="A459" s="3" t="s">
        <v>2354</v>
      </c>
      <c r="B459" s="4">
        <v>0.20483378999999999</v>
      </c>
      <c r="C459" s="3" t="s">
        <v>2355</v>
      </c>
      <c r="D459" s="3" t="s">
        <v>27</v>
      </c>
      <c r="E459" s="4">
        <v>7714541.9384615403</v>
      </c>
      <c r="F459" s="11">
        <v>135.13999999999999</v>
      </c>
    </row>
    <row r="460" spans="1:6" x14ac:dyDescent="0.2">
      <c r="A460" s="3" t="s">
        <v>2359</v>
      </c>
      <c r="B460" s="4">
        <v>5.9191699999999996E-3</v>
      </c>
      <c r="C460" s="3" t="s">
        <v>2360</v>
      </c>
      <c r="D460" s="3" t="s">
        <v>27</v>
      </c>
      <c r="E460" s="4">
        <v>558067.75384615397</v>
      </c>
      <c r="F460" s="11">
        <v>933.29</v>
      </c>
    </row>
    <row r="461" spans="1:6" x14ac:dyDescent="0.2">
      <c r="A461" s="3" t="s">
        <v>2364</v>
      </c>
      <c r="B461" s="4">
        <v>6.0141559999999997E-2</v>
      </c>
      <c r="C461" s="3" t="s">
        <v>2365</v>
      </c>
      <c r="D461" s="3" t="s">
        <v>27</v>
      </c>
      <c r="E461" s="4">
        <v>2039695.1076923099</v>
      </c>
      <c r="F461" s="11">
        <v>566.36</v>
      </c>
    </row>
    <row r="462" spans="1:6" x14ac:dyDescent="0.2">
      <c r="A462" s="3" t="s">
        <v>2369</v>
      </c>
      <c r="B462" s="4">
        <v>6.8613519999999997E-2</v>
      </c>
      <c r="C462" s="3" t="s">
        <v>2370</v>
      </c>
      <c r="D462" s="3" t="s">
        <v>27</v>
      </c>
      <c r="E462" s="4">
        <v>9114060.9538461491</v>
      </c>
      <c r="F462" s="11">
        <v>54.15</v>
      </c>
    </row>
    <row r="463" spans="1:6" x14ac:dyDescent="0.2">
      <c r="A463" s="3" t="s">
        <v>2374</v>
      </c>
      <c r="B463" s="4">
        <v>2.7088129999999998E-2</v>
      </c>
      <c r="C463" s="3" t="s">
        <v>2375</v>
      </c>
      <c r="D463" s="3" t="s">
        <v>27</v>
      </c>
      <c r="E463" s="4">
        <v>830017.84615384601</v>
      </c>
      <c r="F463" s="11">
        <v>510.85</v>
      </c>
    </row>
    <row r="464" spans="1:6" x14ac:dyDescent="0.2">
      <c r="A464" s="3" t="s">
        <v>2379</v>
      </c>
      <c r="B464" s="4">
        <v>5.4374000000000002E-3</v>
      </c>
      <c r="C464" s="3" t="s">
        <v>2380</v>
      </c>
      <c r="D464" s="3" t="s">
        <v>27</v>
      </c>
      <c r="E464" s="4">
        <v>264440.569230769</v>
      </c>
      <c r="F464" s="11">
        <v>5355.33</v>
      </c>
    </row>
    <row r="465" spans="1:6" x14ac:dyDescent="0.2">
      <c r="A465" s="3" t="s">
        <v>2384</v>
      </c>
      <c r="B465" s="4">
        <v>7.8664800000000003E-3</v>
      </c>
      <c r="C465" s="3" t="s">
        <v>2385</v>
      </c>
      <c r="D465" s="3" t="s">
        <v>27</v>
      </c>
      <c r="E465" s="4">
        <v>329351.83076923102</v>
      </c>
      <c r="F465" s="11">
        <v>510.73</v>
      </c>
    </row>
    <row r="466" spans="1:6" x14ac:dyDescent="0.2">
      <c r="A466" s="3" t="s">
        <v>2389</v>
      </c>
      <c r="B466" s="4">
        <v>2.7450479999999999E-2</v>
      </c>
      <c r="C466" s="3" t="s">
        <v>2390</v>
      </c>
      <c r="D466" s="3" t="s">
        <v>27</v>
      </c>
      <c r="E466" s="4">
        <v>981839.47692307702</v>
      </c>
      <c r="F466" s="11">
        <v>202.85</v>
      </c>
    </row>
    <row r="467" spans="1:6" x14ac:dyDescent="0.2">
      <c r="A467" s="3" t="s">
        <v>2394</v>
      </c>
      <c r="B467" s="4">
        <v>9.8497699999999994E-2</v>
      </c>
      <c r="C467" s="3" t="s">
        <v>2395</v>
      </c>
      <c r="D467" s="3" t="s">
        <v>27</v>
      </c>
      <c r="E467" s="4">
        <v>3988068.2461538501</v>
      </c>
      <c r="F467" s="11">
        <v>85.25</v>
      </c>
    </row>
    <row r="468" spans="1:6" x14ac:dyDescent="0.2">
      <c r="A468" s="3" t="s">
        <v>2399</v>
      </c>
      <c r="B468" s="4">
        <v>7.6549499999999998E-3</v>
      </c>
      <c r="C468" s="3" t="s">
        <v>2400</v>
      </c>
      <c r="D468" s="3" t="s">
        <v>27</v>
      </c>
      <c r="E468" s="4">
        <v>548735.38461538497</v>
      </c>
      <c r="F468" s="11">
        <v>2014.26</v>
      </c>
    </row>
    <row r="469" spans="1:6" x14ac:dyDescent="0.2">
      <c r="A469" s="3" t="s">
        <v>2405</v>
      </c>
      <c r="B469" s="4">
        <v>7.3167019999999999E-2</v>
      </c>
      <c r="C469" s="3" t="s">
        <v>2406</v>
      </c>
      <c r="D469" s="3" t="s">
        <v>27</v>
      </c>
      <c r="E469" s="4">
        <v>3399162</v>
      </c>
      <c r="F469" s="11">
        <v>144.76</v>
      </c>
    </row>
    <row r="470" spans="1:6" x14ac:dyDescent="0.2">
      <c r="A470" s="3" t="s">
        <v>2410</v>
      </c>
      <c r="B470" s="4">
        <v>5.1005450000000001E-2</v>
      </c>
      <c r="C470" s="3" t="s">
        <v>2411</v>
      </c>
      <c r="D470" s="3" t="s">
        <v>27</v>
      </c>
      <c r="E470" s="4">
        <v>2002273.5538461499</v>
      </c>
      <c r="F470" s="11">
        <v>162.63</v>
      </c>
    </row>
    <row r="471" spans="1:6" x14ac:dyDescent="0.2">
      <c r="A471" s="3" t="s">
        <v>2415</v>
      </c>
      <c r="B471" s="4">
        <v>4.0836810000000001E-2</v>
      </c>
      <c r="C471" s="3" t="s">
        <v>2416</v>
      </c>
      <c r="D471" s="3" t="s">
        <v>27</v>
      </c>
      <c r="E471" s="4">
        <v>1269977.86153846</v>
      </c>
      <c r="F471" s="11">
        <v>136.18</v>
      </c>
    </row>
    <row r="472" spans="1:6" x14ac:dyDescent="0.2">
      <c r="A472" s="3" t="s">
        <v>2420</v>
      </c>
      <c r="B472" s="4">
        <v>2.1988049999999999E-2</v>
      </c>
      <c r="C472" s="3" t="s">
        <v>2421</v>
      </c>
      <c r="D472" s="3" t="s">
        <v>27</v>
      </c>
      <c r="E472" s="4">
        <v>1592973.1692307701</v>
      </c>
      <c r="F472" s="11">
        <v>136.19999999999999</v>
      </c>
    </row>
    <row r="473" spans="1:6" x14ac:dyDescent="0.2">
      <c r="A473" s="3" t="s">
        <v>2425</v>
      </c>
      <c r="B473" s="4">
        <v>5.5908939999999997E-2</v>
      </c>
      <c r="C473" s="3" t="s">
        <v>2426</v>
      </c>
      <c r="D473" s="3" t="s">
        <v>27</v>
      </c>
      <c r="E473" s="4">
        <v>2793671.3076923098</v>
      </c>
      <c r="F473" s="11">
        <v>32.1</v>
      </c>
    </row>
    <row r="474" spans="1:6" x14ac:dyDescent="0.2">
      <c r="A474" s="3" t="s">
        <v>2430</v>
      </c>
      <c r="B474" s="4">
        <v>9.2201969999999994E-2</v>
      </c>
      <c r="C474" s="3" t="s">
        <v>2431</v>
      </c>
      <c r="D474" s="3" t="s">
        <v>27</v>
      </c>
      <c r="E474" s="4">
        <v>7004788.1230769204</v>
      </c>
      <c r="F474" s="11">
        <v>65.09</v>
      </c>
    </row>
    <row r="475" spans="1:6" x14ac:dyDescent="0.2">
      <c r="A475" s="3" t="s">
        <v>2435</v>
      </c>
      <c r="B475" s="4">
        <v>1.364924E-2</v>
      </c>
      <c r="C475" s="3" t="s">
        <v>2436</v>
      </c>
      <c r="D475" s="3" t="s">
        <v>27</v>
      </c>
      <c r="E475" s="4">
        <v>1730843.93846154</v>
      </c>
      <c r="F475" s="11">
        <v>419.69</v>
      </c>
    </row>
    <row r="476" spans="1:6" x14ac:dyDescent="0.2">
      <c r="A476" s="3" t="s">
        <v>2440</v>
      </c>
      <c r="B476" s="4">
        <v>3.3739209999999999E-2</v>
      </c>
      <c r="C476" s="3" t="s">
        <v>2441</v>
      </c>
      <c r="D476" s="3" t="s">
        <v>27</v>
      </c>
      <c r="E476" s="4">
        <v>2953931.4</v>
      </c>
      <c r="F476" s="11">
        <v>68.400000000000006</v>
      </c>
    </row>
    <row r="477" spans="1:6" x14ac:dyDescent="0.2">
      <c r="A477" s="3" t="s">
        <v>2445</v>
      </c>
      <c r="B477" s="4">
        <v>5.0253199999999998E-2</v>
      </c>
      <c r="C477" s="3" t="s">
        <v>2446</v>
      </c>
      <c r="D477" s="3" t="s">
        <v>27</v>
      </c>
      <c r="E477" s="4">
        <v>2715635.36923077</v>
      </c>
      <c r="F477" s="11">
        <v>47.65</v>
      </c>
    </row>
    <row r="478" spans="1:6" x14ac:dyDescent="0.2">
      <c r="A478" s="3" t="s">
        <v>2450</v>
      </c>
      <c r="B478" s="4">
        <v>3.510572E-2</v>
      </c>
      <c r="C478" s="3" t="s">
        <v>2451</v>
      </c>
      <c r="D478" s="3" t="s">
        <v>27</v>
      </c>
      <c r="E478" s="4">
        <v>2536474.8478260902</v>
      </c>
      <c r="F478" s="11">
        <v>81.650000000000006</v>
      </c>
    </row>
    <row r="479" spans="1:6" x14ac:dyDescent="0.2">
      <c r="A479" s="3" t="s">
        <v>2455</v>
      </c>
      <c r="B479" s="4">
        <v>1.7898560000000001E-2</v>
      </c>
      <c r="C479" s="3" t="s">
        <v>2456</v>
      </c>
      <c r="D479" s="3" t="s">
        <v>27</v>
      </c>
      <c r="E479" s="4">
        <v>1576821.3230769199</v>
      </c>
      <c r="F479" s="11">
        <v>97.81</v>
      </c>
    </row>
    <row r="480" spans="1:6" x14ac:dyDescent="0.2">
      <c r="A480" s="3" t="s">
        <v>2460</v>
      </c>
      <c r="B480" s="4">
        <v>1.641863E-2</v>
      </c>
      <c r="C480" s="3" t="s">
        <v>2461</v>
      </c>
      <c r="D480" s="3" t="s">
        <v>27</v>
      </c>
      <c r="E480" s="4">
        <v>532462.72307692305</v>
      </c>
      <c r="F480" s="11">
        <v>766.16</v>
      </c>
    </row>
    <row r="481" spans="1:6" x14ac:dyDescent="0.2">
      <c r="A481" s="3" t="s">
        <v>2465</v>
      </c>
      <c r="B481" s="4">
        <v>5.1824809999999999E-2</v>
      </c>
      <c r="C481" s="3" t="s">
        <v>2466</v>
      </c>
      <c r="D481" s="3" t="s">
        <v>27</v>
      </c>
      <c r="E481" s="4">
        <v>5435866</v>
      </c>
      <c r="F481" s="11">
        <v>65.09</v>
      </c>
    </row>
    <row r="482" spans="1:6" x14ac:dyDescent="0.2">
      <c r="A482" s="3" t="s">
        <v>2470</v>
      </c>
      <c r="B482" s="4">
        <v>0.11892270000000001</v>
      </c>
      <c r="C482" s="3" t="s">
        <v>2471</v>
      </c>
      <c r="D482" s="3" t="s">
        <v>27</v>
      </c>
      <c r="E482" s="4">
        <v>12579584.3230769</v>
      </c>
      <c r="F482" s="11">
        <v>23.38</v>
      </c>
    </row>
    <row r="483" spans="1:6" x14ac:dyDescent="0.2">
      <c r="A483" s="3" t="s">
        <v>2475</v>
      </c>
      <c r="B483" s="4">
        <v>4.2596410000000001E-2</v>
      </c>
      <c r="C483" s="3" t="s">
        <v>2476</v>
      </c>
      <c r="D483" s="3" t="s">
        <v>27</v>
      </c>
      <c r="E483" s="4">
        <v>2747512.2923076898</v>
      </c>
      <c r="F483" s="11">
        <v>86.29</v>
      </c>
    </row>
    <row r="484" spans="1:6" x14ac:dyDescent="0.2">
      <c r="A484" s="3" t="s">
        <v>2480</v>
      </c>
      <c r="B484" s="4">
        <v>4.1633919999999998E-2</v>
      </c>
      <c r="C484" s="3" t="s">
        <v>2481</v>
      </c>
      <c r="D484" s="3" t="s">
        <v>27</v>
      </c>
      <c r="E484" s="4">
        <v>1660822.29230769</v>
      </c>
      <c r="F484" s="11">
        <v>99.78</v>
      </c>
    </row>
    <row r="485" spans="1:6" x14ac:dyDescent="0.2">
      <c r="A485" s="3" t="s">
        <v>2485</v>
      </c>
      <c r="B485" s="4">
        <v>0.22496012000000001</v>
      </c>
      <c r="C485" s="3" t="s">
        <v>2486</v>
      </c>
      <c r="D485" s="3" t="s">
        <v>27</v>
      </c>
      <c r="E485" s="4">
        <v>21852564.707692299</v>
      </c>
      <c r="F485" s="11">
        <v>37</v>
      </c>
    </row>
    <row r="486" spans="1:6" x14ac:dyDescent="0.2">
      <c r="A486" s="3" t="s">
        <v>2490</v>
      </c>
      <c r="B486" s="4">
        <v>4.567098E-2</v>
      </c>
      <c r="C486" s="3" t="s">
        <v>2491</v>
      </c>
      <c r="D486" s="3" t="s">
        <v>27</v>
      </c>
      <c r="E486" s="4">
        <v>3206439.8</v>
      </c>
      <c r="F486" s="11">
        <v>653.57000000000005</v>
      </c>
    </row>
    <row r="487" spans="1:6" x14ac:dyDescent="0.2">
      <c r="A487" s="3" t="s">
        <v>2495</v>
      </c>
      <c r="B487" s="4">
        <v>2.612372E-2</v>
      </c>
      <c r="C487" s="3" t="s">
        <v>2496</v>
      </c>
      <c r="D487" s="3" t="s">
        <v>27</v>
      </c>
      <c r="E487" s="4">
        <v>1053936.8153846201</v>
      </c>
      <c r="F487" s="11">
        <v>79.239999999999995</v>
      </c>
    </row>
    <row r="488" spans="1:6" x14ac:dyDescent="0.2">
      <c r="A488" s="3" t="s">
        <v>2500</v>
      </c>
      <c r="B488" s="4">
        <v>3.7337799999999997E-2</v>
      </c>
      <c r="C488" s="3" t="s">
        <v>2501</v>
      </c>
      <c r="D488" s="3" t="s">
        <v>27</v>
      </c>
      <c r="E488" s="4">
        <v>1488669.8769230801</v>
      </c>
      <c r="F488" s="11">
        <v>247.02</v>
      </c>
    </row>
    <row r="489" spans="1:6" x14ac:dyDescent="0.2">
      <c r="A489" s="3" t="s">
        <v>2505</v>
      </c>
      <c r="B489" s="4">
        <v>8.6170140000000006E-2</v>
      </c>
      <c r="C489" s="3" t="s">
        <v>2506</v>
      </c>
      <c r="D489" s="3" t="s">
        <v>27</v>
      </c>
      <c r="E489" s="4">
        <v>7686261.2923076898</v>
      </c>
      <c r="F489" s="11">
        <v>19.11</v>
      </c>
    </row>
    <row r="490" spans="1:6" x14ac:dyDescent="0.2">
      <c r="A490" s="3" t="s">
        <v>2510</v>
      </c>
      <c r="B490" s="4">
        <v>0.1280319</v>
      </c>
      <c r="C490" s="3" t="s">
        <v>2511</v>
      </c>
      <c r="D490" s="3" t="s">
        <v>27</v>
      </c>
      <c r="E490" s="4">
        <v>8655612.9846153893</v>
      </c>
      <c r="F490" s="11">
        <v>26.32</v>
      </c>
    </row>
    <row r="491" spans="1:6" x14ac:dyDescent="0.2">
      <c r="A491" s="3" t="s">
        <v>2515</v>
      </c>
      <c r="B491" s="4">
        <v>4.5715619999999998E-2</v>
      </c>
      <c r="C491" s="3" t="s">
        <v>2516</v>
      </c>
      <c r="D491" s="3" t="s">
        <v>27</v>
      </c>
      <c r="E491" s="4">
        <v>1678252.6923076899</v>
      </c>
      <c r="F491" s="11">
        <v>312.58</v>
      </c>
    </row>
    <row r="492" spans="1:6" x14ac:dyDescent="0.2">
      <c r="A492" s="3" t="s">
        <v>2520</v>
      </c>
      <c r="B492" s="4">
        <v>6.0506490000000003E-2</v>
      </c>
      <c r="C492" s="3" t="s">
        <v>2521</v>
      </c>
      <c r="D492" s="3" t="s">
        <v>27</v>
      </c>
      <c r="E492" s="4">
        <v>2029444.3076923101</v>
      </c>
      <c r="F492" s="11">
        <v>99.32</v>
      </c>
    </row>
    <row r="493" spans="1:6" x14ac:dyDescent="0.2">
      <c r="A493" s="3" t="s">
        <v>2525</v>
      </c>
      <c r="B493" s="4">
        <v>2.3116350000000001E-2</v>
      </c>
      <c r="C493" s="3" t="s">
        <v>2526</v>
      </c>
      <c r="D493" s="3" t="s">
        <v>27</v>
      </c>
      <c r="E493" s="4">
        <v>904068.61538461503</v>
      </c>
      <c r="F493" s="11">
        <v>510.45</v>
      </c>
    </row>
    <row r="494" spans="1:6" x14ac:dyDescent="0.2">
      <c r="A494" s="3" t="s">
        <v>2530</v>
      </c>
      <c r="B494" s="4">
        <v>4.3016199999999997E-2</v>
      </c>
      <c r="C494" s="3" t="s">
        <v>2531</v>
      </c>
      <c r="D494" s="3" t="s">
        <v>27</v>
      </c>
      <c r="E494" s="4">
        <v>1651396.3846153801</v>
      </c>
      <c r="F494" s="11">
        <v>258.79000000000002</v>
      </c>
    </row>
    <row r="495" spans="1:6" x14ac:dyDescent="0.2">
      <c r="A495" s="3" t="s">
        <v>2535</v>
      </c>
      <c r="B495" s="4">
        <v>3.8359629999999999E-2</v>
      </c>
      <c r="C495" s="3" t="s">
        <v>2536</v>
      </c>
      <c r="D495" s="3" t="s">
        <v>27</v>
      </c>
      <c r="E495" s="4">
        <v>1095193.70769231</v>
      </c>
      <c r="F495" s="11">
        <v>336.66</v>
      </c>
    </row>
    <row r="496" spans="1:6" x14ac:dyDescent="0.2">
      <c r="A496" s="3" t="s">
        <v>2540</v>
      </c>
      <c r="B496" s="4">
        <v>3.567012E-2</v>
      </c>
      <c r="C496" s="3" t="s">
        <v>2541</v>
      </c>
      <c r="D496" s="3" t="s">
        <v>27</v>
      </c>
      <c r="E496" s="4">
        <v>5754627.1076923097</v>
      </c>
      <c r="F496" s="11">
        <v>102.8</v>
      </c>
    </row>
    <row r="497" spans="1:6" x14ac:dyDescent="0.2">
      <c r="A497" s="3" t="s">
        <v>2545</v>
      </c>
      <c r="B497" s="4">
        <v>8.2542779999999996E-2</v>
      </c>
      <c r="C497" s="3" t="s">
        <v>2546</v>
      </c>
      <c r="D497" s="3" t="s">
        <v>27</v>
      </c>
      <c r="E497" s="4">
        <v>2845684.2923076898</v>
      </c>
      <c r="F497" s="11">
        <v>185.52</v>
      </c>
    </row>
    <row r="498" spans="1:6" x14ac:dyDescent="0.2">
      <c r="A498" s="3" t="s">
        <v>2550</v>
      </c>
      <c r="B498" s="4">
        <v>3.7645489999999997E-2</v>
      </c>
      <c r="C498" s="3" t="s">
        <v>2551</v>
      </c>
      <c r="D498" s="3" t="s">
        <v>27</v>
      </c>
      <c r="E498" s="4">
        <v>1270396.15384615</v>
      </c>
      <c r="F498" s="11">
        <v>288.72000000000003</v>
      </c>
    </row>
    <row r="499" spans="1:6" x14ac:dyDescent="0.2">
      <c r="A499" s="3" t="s">
        <v>2555</v>
      </c>
      <c r="B499" s="4">
        <v>3.8509130000000003E-2</v>
      </c>
      <c r="C499" s="3" t="s">
        <v>2556</v>
      </c>
      <c r="D499" s="3" t="s">
        <v>27</v>
      </c>
      <c r="E499" s="4">
        <v>1491187.36923077</v>
      </c>
      <c r="F499" s="11">
        <v>163.11000000000001</v>
      </c>
    </row>
    <row r="500" spans="1:6" x14ac:dyDescent="0.2">
      <c r="A500" s="3" t="s">
        <v>2560</v>
      </c>
      <c r="B500" s="4">
        <v>1.1192870000000001E-2</v>
      </c>
      <c r="C500" s="3" t="s">
        <v>2561</v>
      </c>
      <c r="D500" s="3" t="s">
        <v>27</v>
      </c>
      <c r="E500" s="4">
        <v>430659.8</v>
      </c>
      <c r="F500" s="11">
        <v>136.68</v>
      </c>
    </row>
    <row r="501" spans="1:6" x14ac:dyDescent="0.2">
      <c r="A501" s="3" t="s">
        <v>2565</v>
      </c>
      <c r="B501" s="4">
        <v>3.1778090000000002E-2</v>
      </c>
      <c r="C501" s="3" t="s">
        <v>2566</v>
      </c>
      <c r="D501" s="3" t="s">
        <v>27</v>
      </c>
      <c r="E501" s="4">
        <v>1241318.3076923101</v>
      </c>
      <c r="F501" s="11">
        <v>160.59</v>
      </c>
    </row>
    <row r="502" spans="1:6" x14ac:dyDescent="0.2">
      <c r="A502" s="3" t="s">
        <v>2570</v>
      </c>
      <c r="B502" s="4">
        <v>4.8784800000000003E-2</v>
      </c>
      <c r="C502" s="3" t="s">
        <v>2571</v>
      </c>
      <c r="D502" s="3" t="s">
        <v>27</v>
      </c>
      <c r="E502" s="4">
        <v>2493884.9230769202</v>
      </c>
      <c r="F502" s="11">
        <v>60.02</v>
      </c>
    </row>
    <row r="503" spans="1:6" x14ac:dyDescent="0.2">
      <c r="A503" s="3" t="s">
        <v>2575</v>
      </c>
      <c r="B503" s="4">
        <v>1.19961933</v>
      </c>
      <c r="C503" s="3" t="s">
        <v>2576</v>
      </c>
      <c r="D503" s="3" t="s">
        <v>27</v>
      </c>
      <c r="E503" s="4">
        <v>48886800.907692298</v>
      </c>
      <c r="F503" s="11">
        <v>24.84</v>
      </c>
    </row>
    <row r="504" spans="1:6" x14ac:dyDescent="0.2">
      <c r="A504" s="3" t="s">
        <v>2580</v>
      </c>
      <c r="B504" s="4">
        <v>6.3351939999999995E-2</v>
      </c>
      <c r="C504" s="3" t="s">
        <v>2581</v>
      </c>
      <c r="D504" s="3" t="s">
        <v>27</v>
      </c>
      <c r="E504" s="4">
        <v>1847435.27692308</v>
      </c>
      <c r="F504" s="11">
        <v>579.45000000000005</v>
      </c>
    </row>
    <row r="505" spans="1:6" x14ac:dyDescent="0.2">
      <c r="A505" s="3" t="s">
        <v>2585</v>
      </c>
      <c r="B505" s="4">
        <v>0.22456699999999999</v>
      </c>
      <c r="C505" s="3" t="s">
        <v>2586</v>
      </c>
      <c r="D505" s="3" t="s">
        <v>27</v>
      </c>
      <c r="E505" s="4">
        <v>4586860.5846153796</v>
      </c>
      <c r="F505" s="11">
        <v>183.4</v>
      </c>
    </row>
    <row r="506" spans="1:6" x14ac:dyDescent="0.2">
      <c r="A506" s="3" t="s">
        <v>2590</v>
      </c>
      <c r="B506" s="4">
        <v>1.2063880000000001E-2</v>
      </c>
      <c r="C506" s="3" t="s">
        <v>2591</v>
      </c>
      <c r="D506" s="3" t="s">
        <v>27</v>
      </c>
      <c r="E506" s="4">
        <v>688659.63076923101</v>
      </c>
      <c r="F506" s="11">
        <v>275.14</v>
      </c>
    </row>
    <row r="507" spans="1:6" x14ac:dyDescent="0.2">
      <c r="A507" s="3" t="s">
        <v>2595</v>
      </c>
      <c r="B507" s="4">
        <v>9.0320899999999996E-2</v>
      </c>
      <c r="C507" s="3" t="s">
        <v>2596</v>
      </c>
      <c r="D507" s="3" t="s">
        <v>27</v>
      </c>
      <c r="E507" s="4">
        <v>2697847.7692307699</v>
      </c>
      <c r="F507" s="11">
        <v>327.31</v>
      </c>
    </row>
    <row r="508" spans="1:6" x14ac:dyDescent="0.2">
      <c r="A508" s="3" t="s">
        <v>2600</v>
      </c>
      <c r="B508" s="4">
        <v>7.4352119999999994E-2</v>
      </c>
      <c r="C508" s="3" t="s">
        <v>2601</v>
      </c>
      <c r="D508" s="3" t="s">
        <v>27</v>
      </c>
      <c r="E508" s="4">
        <v>2595137.8307692301</v>
      </c>
      <c r="F508" s="11">
        <v>862.34</v>
      </c>
    </row>
    <row r="509" spans="1:6" x14ac:dyDescent="0.2">
      <c r="A509" s="3" t="s">
        <v>2605</v>
      </c>
      <c r="B509" s="4">
        <v>5.7725690000000003E-2</v>
      </c>
      <c r="C509" s="3" t="s">
        <v>2606</v>
      </c>
      <c r="D509" s="3" t="s">
        <v>27</v>
      </c>
      <c r="E509" s="4">
        <v>1639978.93846154</v>
      </c>
      <c r="F509" s="11">
        <v>351.47</v>
      </c>
    </row>
    <row r="510" spans="1:6" x14ac:dyDescent="0.2">
      <c r="A510" s="3" t="s">
        <v>2610</v>
      </c>
      <c r="B510" s="4">
        <v>1.3422379999999999E-2</v>
      </c>
      <c r="C510" s="3" t="s">
        <v>2611</v>
      </c>
      <c r="D510" s="3" t="s">
        <v>27</v>
      </c>
      <c r="E510" s="4">
        <v>535663.72307692305</v>
      </c>
      <c r="F510" s="11">
        <v>676.53</v>
      </c>
    </row>
    <row r="511" spans="1:6" x14ac:dyDescent="0.2">
      <c r="A511" s="3" t="s">
        <v>2615</v>
      </c>
      <c r="B511" s="4">
        <v>1.7476640000000002E-2</v>
      </c>
      <c r="C511" s="3" t="s">
        <v>2616</v>
      </c>
      <c r="D511" s="3" t="s">
        <v>27</v>
      </c>
      <c r="E511" s="4">
        <v>1043009.2307692301</v>
      </c>
      <c r="F511" s="11">
        <v>771.87</v>
      </c>
    </row>
    <row r="512" spans="1:6" x14ac:dyDescent="0.2">
      <c r="A512" s="3" t="s">
        <v>2620</v>
      </c>
      <c r="B512" s="4">
        <v>4.6775079999999997E-2</v>
      </c>
      <c r="C512" s="3" t="s">
        <v>2621</v>
      </c>
      <c r="D512" s="3" t="s">
        <v>27</v>
      </c>
      <c r="E512" s="4">
        <v>1729784.06153846</v>
      </c>
      <c r="F512" s="11">
        <v>662.42</v>
      </c>
    </row>
    <row r="513" spans="1:6" x14ac:dyDescent="0.2">
      <c r="A513" s="3" t="s">
        <v>2625</v>
      </c>
      <c r="B513" s="4">
        <v>2.4887550000000001E-2</v>
      </c>
      <c r="C513" s="3" t="s">
        <v>2626</v>
      </c>
      <c r="D513" s="3" t="s">
        <v>27</v>
      </c>
      <c r="E513" s="4">
        <v>3916403.8153846199</v>
      </c>
      <c r="F513" s="11">
        <v>103.67</v>
      </c>
    </row>
    <row r="514" spans="1:6" x14ac:dyDescent="0.2">
      <c r="A514" s="3" t="s">
        <v>2630</v>
      </c>
      <c r="B514" s="4">
        <v>0.12348583</v>
      </c>
      <c r="C514" s="3" t="s">
        <v>2631</v>
      </c>
      <c r="D514" s="3" t="s">
        <v>27</v>
      </c>
      <c r="E514" s="4">
        <v>6883611.6923076902</v>
      </c>
      <c r="F514" s="11">
        <v>99.19</v>
      </c>
    </row>
    <row r="515" spans="1:6" x14ac:dyDescent="0.2">
      <c r="A515" s="3" t="s">
        <v>2635</v>
      </c>
      <c r="B515" s="4">
        <v>8.8236100000000008E-3</v>
      </c>
      <c r="C515" s="3" t="s">
        <v>2636</v>
      </c>
      <c r="D515" s="3" t="s">
        <v>27</v>
      </c>
      <c r="E515" s="4">
        <v>329790.061538462</v>
      </c>
      <c r="F515" s="11">
        <v>288.87</v>
      </c>
    </row>
    <row r="516" spans="1:6" x14ac:dyDescent="0.2">
      <c r="A516" s="3" t="s">
        <v>2640</v>
      </c>
      <c r="B516" s="4">
        <v>3.5251560000000001E-2</v>
      </c>
      <c r="C516" s="3" t="s">
        <v>2641</v>
      </c>
      <c r="D516" s="3" t="s">
        <v>27</v>
      </c>
      <c r="E516" s="4">
        <v>1315696.8769230801</v>
      </c>
      <c r="F516" s="11">
        <v>483.67</v>
      </c>
    </row>
    <row r="517" spans="1:6" x14ac:dyDescent="0.2">
      <c r="A517" s="3" t="s">
        <v>2645</v>
      </c>
      <c r="B517" s="4">
        <v>3.2508679999999998E-2</v>
      </c>
      <c r="C517" s="3" t="s">
        <v>2646</v>
      </c>
      <c r="D517" s="3" t="s">
        <v>27</v>
      </c>
      <c r="E517" s="4">
        <v>3963234.7846153802</v>
      </c>
      <c r="F517" s="11">
        <v>123.01</v>
      </c>
    </row>
    <row r="518" spans="1:6" x14ac:dyDescent="0.2">
      <c r="A518" s="3" t="s">
        <v>2650</v>
      </c>
      <c r="B518" s="4">
        <v>2.8680790000000001E-2</v>
      </c>
      <c r="C518" s="3" t="s">
        <v>2651</v>
      </c>
      <c r="D518" s="3" t="s">
        <v>27</v>
      </c>
      <c r="E518" s="4">
        <v>872939.64615384606</v>
      </c>
      <c r="F518" s="11">
        <v>213.45</v>
      </c>
    </row>
    <row r="519" spans="1:6" x14ac:dyDescent="0.2">
      <c r="A519" s="3" t="s">
        <v>2655</v>
      </c>
      <c r="B519" s="4">
        <v>7.0368200000000001E-3</v>
      </c>
      <c r="C519" s="3" t="s">
        <v>2656</v>
      </c>
      <c r="D519" s="3" t="s">
        <v>27</v>
      </c>
      <c r="E519" s="4">
        <v>398382.72307692299</v>
      </c>
      <c r="F519" s="11">
        <v>339.35</v>
      </c>
    </row>
    <row r="520" spans="1:6" x14ac:dyDescent="0.2">
      <c r="A520" s="3" t="s">
        <v>2660</v>
      </c>
      <c r="B520" s="4">
        <v>1.876061E-2</v>
      </c>
      <c r="C520" s="3" t="s">
        <v>2661</v>
      </c>
      <c r="D520" s="3" t="s">
        <v>27</v>
      </c>
      <c r="E520" s="4">
        <v>1075947.35384615</v>
      </c>
      <c r="F520" s="11">
        <v>173.53</v>
      </c>
    </row>
    <row r="521" spans="1:6" x14ac:dyDescent="0.2">
      <c r="A521" s="3" t="s">
        <v>2665</v>
      </c>
      <c r="B521" s="4">
        <v>2.3664930000000001E-2</v>
      </c>
      <c r="C521" s="3" t="s">
        <v>2666</v>
      </c>
      <c r="D521" s="3" t="s">
        <v>27</v>
      </c>
      <c r="E521" s="4">
        <v>2889823.2</v>
      </c>
      <c r="F521" s="11">
        <v>233.87</v>
      </c>
    </row>
    <row r="522" spans="1:6" x14ac:dyDescent="0.2">
      <c r="A522" s="3" t="s">
        <v>2670</v>
      </c>
      <c r="B522" s="4">
        <v>1.6103259400000001</v>
      </c>
      <c r="C522" s="3" t="s">
        <v>2671</v>
      </c>
      <c r="D522" s="3" t="s">
        <v>27</v>
      </c>
      <c r="E522" s="4">
        <v>45161637.600000001</v>
      </c>
      <c r="F522" s="11">
        <v>230.82</v>
      </c>
    </row>
    <row r="523" spans="1:6" x14ac:dyDescent="0.2">
      <c r="A523" s="3" t="s">
        <v>2675</v>
      </c>
      <c r="B523" s="4">
        <v>3.0948549999999998E-2</v>
      </c>
      <c r="C523" s="3" t="s">
        <v>2676</v>
      </c>
      <c r="D523" s="3" t="s">
        <v>27</v>
      </c>
      <c r="E523" s="4">
        <v>1527125.93846154</v>
      </c>
      <c r="F523" s="11">
        <v>256.02999999999997</v>
      </c>
    </row>
    <row r="524" spans="1:6" x14ac:dyDescent="0.2">
      <c r="A524" s="3" t="s">
        <v>2680</v>
      </c>
      <c r="B524" s="4">
        <v>1.079452E-2</v>
      </c>
      <c r="C524" s="3" t="s">
        <v>2681</v>
      </c>
      <c r="D524" s="3" t="s">
        <v>27</v>
      </c>
      <c r="E524" s="4">
        <v>590491.53846153896</v>
      </c>
      <c r="F524" s="11">
        <v>809.32</v>
      </c>
    </row>
    <row r="525" spans="1:6" x14ac:dyDescent="0.2">
      <c r="A525" s="3" t="s">
        <v>2685</v>
      </c>
      <c r="B525" s="4">
        <v>7.6670840000000004E-2</v>
      </c>
      <c r="C525" s="3" t="s">
        <v>2686</v>
      </c>
      <c r="D525" s="3" t="s">
        <v>27</v>
      </c>
      <c r="E525" s="4">
        <v>5040700.0769230798</v>
      </c>
      <c r="F525" s="11">
        <v>87.1</v>
      </c>
    </row>
    <row r="526" spans="1:6" x14ac:dyDescent="0.2">
      <c r="A526" s="3" t="s">
        <v>2690</v>
      </c>
      <c r="B526" s="4">
        <v>0.10117531</v>
      </c>
      <c r="C526" s="3" t="s">
        <v>2691</v>
      </c>
      <c r="D526" s="3" t="s">
        <v>27</v>
      </c>
      <c r="E526" s="4">
        <v>7722647.6615384603</v>
      </c>
      <c r="F526" s="11">
        <v>36.630000000000003</v>
      </c>
    </row>
    <row r="527" spans="1:6" x14ac:dyDescent="0.2">
      <c r="A527" s="3" t="s">
        <v>2695</v>
      </c>
      <c r="B527" s="4">
        <v>3.7778140000000002E-2</v>
      </c>
      <c r="C527" s="3" t="s">
        <v>2696</v>
      </c>
      <c r="D527" s="3" t="s">
        <v>27</v>
      </c>
      <c r="E527" s="4">
        <v>1655326.9538461501</v>
      </c>
      <c r="F527" s="11">
        <v>350.55</v>
      </c>
    </row>
    <row r="528" spans="1:6" x14ac:dyDescent="0.2">
      <c r="A528" s="3" t="s">
        <v>2700</v>
      </c>
      <c r="B528" s="4">
        <v>7.2082200000000004E-3</v>
      </c>
      <c r="C528" s="3" t="s">
        <v>2701</v>
      </c>
      <c r="D528" s="3" t="s">
        <v>27</v>
      </c>
      <c r="E528" s="4">
        <v>538805</v>
      </c>
      <c r="F528" s="11">
        <v>487.25</v>
      </c>
    </row>
    <row r="529" spans="1:6" x14ac:dyDescent="0.2">
      <c r="A529" s="3" t="s">
        <v>2705</v>
      </c>
      <c r="B529" s="4">
        <v>3.482698E-2</v>
      </c>
      <c r="C529" s="3" t="s">
        <v>2706</v>
      </c>
      <c r="D529" s="3" t="s">
        <v>27</v>
      </c>
      <c r="E529" s="4">
        <v>1407155.50769231</v>
      </c>
      <c r="F529" s="11">
        <v>128.97999999999999</v>
      </c>
    </row>
    <row r="530" spans="1:6" x14ac:dyDescent="0.2">
      <c r="A530" s="3" t="s">
        <v>2710</v>
      </c>
      <c r="B530" s="4">
        <v>3.5075410000000001E-2</v>
      </c>
      <c r="C530" s="3" t="s">
        <v>2711</v>
      </c>
      <c r="D530" s="3" t="s">
        <v>27</v>
      </c>
      <c r="E530" s="4">
        <v>2904426.3846153799</v>
      </c>
      <c r="F530" s="11">
        <v>127.77</v>
      </c>
    </row>
    <row r="531" spans="1:6" x14ac:dyDescent="0.2">
      <c r="A531" s="3" t="s">
        <v>2715</v>
      </c>
      <c r="B531" s="4">
        <v>4.0702170000000003E-2</v>
      </c>
      <c r="C531" s="3" t="s">
        <v>2716</v>
      </c>
      <c r="D531" s="3" t="s">
        <v>27</v>
      </c>
      <c r="E531" s="4">
        <v>2278287.5692307702</v>
      </c>
      <c r="F531" s="11">
        <v>77.400000000000006</v>
      </c>
    </row>
    <row r="532" spans="1:6" x14ac:dyDescent="0.2">
      <c r="A532" s="3" t="s">
        <v>2720</v>
      </c>
      <c r="B532" s="4">
        <v>1.9582080000000002E-2</v>
      </c>
      <c r="C532" s="3" t="s">
        <v>2721</v>
      </c>
      <c r="D532" s="3" t="s">
        <v>27</v>
      </c>
      <c r="E532" s="4">
        <v>670115.07692307699</v>
      </c>
      <c r="F532" s="11">
        <v>223.17</v>
      </c>
    </row>
    <row r="533" spans="1:6" x14ac:dyDescent="0.2">
      <c r="A533" s="3" t="s">
        <v>2725</v>
      </c>
      <c r="B533" s="4">
        <v>8.9731050000000007E-2</v>
      </c>
      <c r="C533" s="3" t="s">
        <v>2726</v>
      </c>
      <c r="D533" s="3" t="s">
        <v>27</v>
      </c>
      <c r="E533" s="4">
        <v>27463149.0153846</v>
      </c>
      <c r="F533" s="11">
        <v>29.27</v>
      </c>
    </row>
    <row r="534" spans="1:6" x14ac:dyDescent="0.2">
      <c r="A534" s="3" t="s">
        <v>2730</v>
      </c>
      <c r="B534" s="4">
        <v>0.26114881000000001</v>
      </c>
      <c r="C534" s="3" t="s">
        <v>2731</v>
      </c>
      <c r="D534" s="3" t="s">
        <v>27</v>
      </c>
      <c r="E534" s="4">
        <v>6559181.8307692297</v>
      </c>
      <c r="F534" s="11">
        <v>160.4</v>
      </c>
    </row>
    <row r="535" spans="1:6" x14ac:dyDescent="0.2">
      <c r="A535" s="3" t="s">
        <v>2735</v>
      </c>
      <c r="B535" s="4">
        <v>2.0677419999999998E-2</v>
      </c>
      <c r="C535" s="3" t="s">
        <v>2736</v>
      </c>
      <c r="D535" s="3" t="s">
        <v>27</v>
      </c>
      <c r="E535" s="4">
        <v>2531277.9692307701</v>
      </c>
      <c r="F535" s="11">
        <v>84.36</v>
      </c>
    </row>
    <row r="536" spans="1:6" x14ac:dyDescent="0.2">
      <c r="A536" s="3" t="s">
        <v>2740</v>
      </c>
      <c r="B536" s="4">
        <v>3.9444069999999998E-2</v>
      </c>
      <c r="C536" s="3" t="s">
        <v>2741</v>
      </c>
      <c r="D536" s="3" t="s">
        <v>27</v>
      </c>
      <c r="E536" s="4">
        <v>2837537.6</v>
      </c>
      <c r="F536" s="11">
        <v>59.11</v>
      </c>
    </row>
    <row r="537" spans="1:6" x14ac:dyDescent="0.2">
      <c r="A537" s="3" t="s">
        <v>2745</v>
      </c>
      <c r="B537" s="4">
        <v>0.36402931999999999</v>
      </c>
      <c r="C537" s="3" t="s">
        <v>2746</v>
      </c>
      <c r="D537" s="3" t="s">
        <v>27</v>
      </c>
      <c r="E537" s="4">
        <v>18147512.723076899</v>
      </c>
      <c r="F537" s="11">
        <v>660.09</v>
      </c>
    </row>
    <row r="538" spans="1:6" x14ac:dyDescent="0.2">
      <c r="A538" s="3" t="s">
        <v>2750</v>
      </c>
      <c r="B538" s="4">
        <v>0.17448068</v>
      </c>
      <c r="C538" s="3" t="s">
        <v>2751</v>
      </c>
      <c r="D538" s="3" t="s">
        <v>27</v>
      </c>
      <c r="E538" s="4">
        <v>2647336.3846153799</v>
      </c>
      <c r="F538" s="11">
        <v>153.19</v>
      </c>
    </row>
    <row r="539" spans="1:6" x14ac:dyDescent="0.2">
      <c r="A539" s="3" t="s">
        <v>2755</v>
      </c>
      <c r="B539" s="4">
        <v>0.14689495</v>
      </c>
      <c r="C539" s="3" t="s">
        <v>2756</v>
      </c>
      <c r="D539" s="3" t="s">
        <v>27</v>
      </c>
      <c r="E539" s="4">
        <v>12560304.3230769</v>
      </c>
      <c r="F539" s="11">
        <v>9.2200000000000006</v>
      </c>
    </row>
    <row r="540" spans="1:6" x14ac:dyDescent="0.2">
      <c r="A540" s="3" t="s">
        <v>2760</v>
      </c>
      <c r="B540" s="4">
        <v>7.236737E-2</v>
      </c>
      <c r="C540" s="3" t="s">
        <v>2761</v>
      </c>
      <c r="D540" s="3" t="s">
        <v>27</v>
      </c>
      <c r="E540" s="4">
        <v>4581351.0307692299</v>
      </c>
      <c r="F540" s="11">
        <v>58.41</v>
      </c>
    </row>
    <row r="541" spans="1:6" x14ac:dyDescent="0.2">
      <c r="A541" s="3" t="s">
        <v>2765</v>
      </c>
      <c r="B541" s="4">
        <v>1.6523759999999998E-2</v>
      </c>
      <c r="C541" s="3" t="s">
        <v>2766</v>
      </c>
      <c r="D541" s="3" t="s">
        <v>27</v>
      </c>
      <c r="E541" s="4">
        <v>642140.58461538504</v>
      </c>
      <c r="F541" s="11">
        <v>253.52</v>
      </c>
    </row>
    <row r="542" spans="1:6" x14ac:dyDescent="0.2">
      <c r="A542" s="3" t="s">
        <v>2770</v>
      </c>
      <c r="B542" s="4">
        <v>2.7897559999999998E-2</v>
      </c>
      <c r="C542" s="3" t="s">
        <v>2771</v>
      </c>
      <c r="D542" s="3" t="s">
        <v>27</v>
      </c>
      <c r="E542" s="4">
        <v>2726730.8</v>
      </c>
      <c r="F542" s="11">
        <v>162.13999999999999</v>
      </c>
    </row>
    <row r="543" spans="1:6" x14ac:dyDescent="0.2">
      <c r="A543" s="3" t="s">
        <v>2776</v>
      </c>
      <c r="B543" s="4">
        <v>5.6843850000000001E-2</v>
      </c>
      <c r="C543" s="3" t="s">
        <v>2777</v>
      </c>
      <c r="D543" s="3" t="s">
        <v>27</v>
      </c>
      <c r="E543" s="4">
        <v>4405145.7384615401</v>
      </c>
      <c r="F543" s="11">
        <v>161.33000000000001</v>
      </c>
    </row>
    <row r="544" spans="1:6" x14ac:dyDescent="0.2">
      <c r="A544" s="7" t="s">
        <v>2781</v>
      </c>
      <c r="B544" s="8">
        <v>2.200794E-2</v>
      </c>
      <c r="C544" s="7" t="s">
        <v>2782</v>
      </c>
      <c r="D544" s="7" t="s">
        <v>27</v>
      </c>
      <c r="E544" s="8">
        <v>3931203.86153846</v>
      </c>
      <c r="F544" s="12">
        <v>422.02</v>
      </c>
    </row>
  </sheetData>
  <pageMargins left="0.75" right="0.75" top="1" bottom="1" header="0.5" footer="0.5"/>
  <pageSetup paperSize="9" orientation="landscape"/>
  <headerFooter>
    <oddFooter>&amp;RSource: UBS Delta</oddFooter>
  </headerFooter>
  <ignoredErrors>
    <ignoredError sqref="A1:F1" evalError="1" twoDigitTextYear="1" numberStoredAsText="1" formula="1" formulaRange="1" unlockedFormula="1" emptyCellReferenc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0A57-2059-4400-9C6D-B784A48C55C0}">
  <sheetPr>
    <tabColor rgb="FFFFFF00"/>
  </sheetPr>
  <dimension ref="A1:W51"/>
  <sheetViews>
    <sheetView workbookViewId="0">
      <selection activeCell="G14" sqref="G14"/>
    </sheetView>
  </sheetViews>
  <sheetFormatPr baseColWidth="10" defaultRowHeight="12.75" x14ac:dyDescent="0.2"/>
  <sheetData>
    <row r="1" spans="1:23" x14ac:dyDescent="0.2">
      <c r="A1" s="39" t="s">
        <v>2959</v>
      </c>
      <c r="B1" s="39" t="s">
        <v>2960</v>
      </c>
      <c r="C1" s="39" t="s">
        <v>2961</v>
      </c>
      <c r="D1" s="39" t="s">
        <v>2962</v>
      </c>
      <c r="E1" s="39" t="s">
        <v>2963</v>
      </c>
      <c r="F1" s="39" t="s">
        <v>2964</v>
      </c>
      <c r="G1" s="39" t="s">
        <v>2965</v>
      </c>
      <c r="H1" s="40" t="s">
        <v>2967</v>
      </c>
    </row>
    <row r="2" spans="1:23" x14ac:dyDescent="0.2">
      <c r="A2" s="35" t="str">
        <f>REQUETEEIKON!A4</f>
        <v>NVDA US</v>
      </c>
      <c r="B2">
        <f>REQUETEEIKON!D4</f>
        <v>184.94</v>
      </c>
      <c r="C2">
        <f>0.75*B2</f>
        <v>138.70499999999998</v>
      </c>
      <c r="D2" s="37">
        <f ca="1">(I$2-J$2)/365.25</f>
        <v>0.90349075975359339</v>
      </c>
      <c r="E2">
        <f>'RATE EUR'!N$2</f>
        <v>3.75</v>
      </c>
      <c r="F2">
        <v>0</v>
      </c>
      <c r="G2">
        <f>REQUETEEIKON!G4/100</f>
        <v>0.48752165983935003</v>
      </c>
      <c r="H2" s="38" t="s">
        <v>2966</v>
      </c>
      <c r="I2" s="36">
        <v>46365</v>
      </c>
      <c r="J2" s="36">
        <f ca="1">TODAY()</f>
        <v>46035</v>
      </c>
      <c r="K2">
        <f ca="1">I2-J2</f>
        <v>330</v>
      </c>
    </row>
    <row r="3" spans="1:23" ht="15" x14ac:dyDescent="0.25">
      <c r="A3" s="35" t="str">
        <f>REQUETEEIKON!A5</f>
        <v>AAPL US</v>
      </c>
      <c r="B3">
        <f>REQUETEEIKON!D5</f>
        <v>260.25</v>
      </c>
      <c r="C3">
        <f t="shared" ref="C3:C50" si="0">0.75*B3</f>
        <v>195.1875</v>
      </c>
      <c r="D3" s="37">
        <f t="shared" ref="D3:D50" ca="1" si="1">(I$2-J$2)/365.25</f>
        <v>0.90349075975359339</v>
      </c>
      <c r="E3">
        <f>'RATE EUR'!N$2</f>
        <v>3.75</v>
      </c>
      <c r="F3">
        <v>0</v>
      </c>
      <c r="G3">
        <f>REQUETEEIKON!G5/100</f>
        <v>0.315416737959618</v>
      </c>
      <c r="H3" s="38" t="s">
        <v>2966</v>
      </c>
      <c r="M3" s="19" t="s">
        <v>2793</v>
      </c>
      <c r="N3" s="19"/>
      <c r="O3" s="19"/>
      <c r="P3" s="19"/>
      <c r="Q3" s="19"/>
      <c r="R3" s="19"/>
      <c r="S3" s="19"/>
      <c r="T3" s="19"/>
      <c r="U3" s="19"/>
      <c r="V3" s="19"/>
      <c r="W3" s="20"/>
    </row>
    <row r="4" spans="1:23" ht="15" x14ac:dyDescent="0.25">
      <c r="A4" s="35" t="str">
        <f>REQUETEEIKON!A6</f>
        <v>MSFT US</v>
      </c>
      <c r="B4">
        <f>REQUETEEIKON!D6</f>
        <v>477.18</v>
      </c>
      <c r="C4">
        <f t="shared" si="0"/>
        <v>357.88499999999999</v>
      </c>
      <c r="D4" s="37">
        <f t="shared" ca="1" si="1"/>
        <v>0.90349075975359339</v>
      </c>
      <c r="E4">
        <f>'RATE EUR'!N$2</f>
        <v>3.75</v>
      </c>
      <c r="F4">
        <v>0</v>
      </c>
      <c r="G4">
        <f>REQUETEEIKON!G6/100</f>
        <v>0.23741677021770902</v>
      </c>
      <c r="H4" s="38" t="s">
        <v>2966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15" x14ac:dyDescent="0.25">
      <c r="A5" s="35" t="str">
        <f>REQUETEEIKON!A7</f>
        <v>AMZN US</v>
      </c>
      <c r="B5">
        <f>REQUETEEIKON!D7</f>
        <v>246.47</v>
      </c>
      <c r="C5">
        <f t="shared" si="0"/>
        <v>184.85249999999999</v>
      </c>
      <c r="D5" s="37">
        <f t="shared" ca="1" si="1"/>
        <v>0.90349075975359339</v>
      </c>
      <c r="E5">
        <f>'RATE EUR'!N$2</f>
        <v>3.75</v>
      </c>
      <c r="F5">
        <v>0</v>
      </c>
      <c r="G5">
        <f>REQUETEEIKON!G7/100</f>
        <v>0.33839868140238899</v>
      </c>
      <c r="H5" s="38" t="s">
        <v>2966</v>
      </c>
      <c r="M5" s="21" t="s">
        <v>2794</v>
      </c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15" x14ac:dyDescent="0.25">
      <c r="A6" s="35" t="str">
        <f>REQUETEEIKON!A8</f>
        <v>GOOGL US</v>
      </c>
      <c r="B6">
        <f>REQUETEEIKON!D8</f>
        <v>331.86</v>
      </c>
      <c r="C6">
        <f t="shared" si="0"/>
        <v>248.89500000000001</v>
      </c>
      <c r="D6" s="37">
        <f t="shared" ca="1" si="1"/>
        <v>0.90349075975359339</v>
      </c>
      <c r="E6">
        <f>'RATE EUR'!N$2</f>
        <v>3.75</v>
      </c>
      <c r="F6">
        <v>0</v>
      </c>
      <c r="G6">
        <f>REQUETEEIKON!G8/100</f>
        <v>0.31616067089920902</v>
      </c>
      <c r="H6" s="38" t="s">
        <v>2966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23" ht="15" x14ac:dyDescent="0.25">
      <c r="A7" s="35" t="str">
        <f>REQUETEEIKON!A9</f>
        <v>AVGO US</v>
      </c>
      <c r="B7">
        <f>REQUETEEIKON!D9</f>
        <v>352.21</v>
      </c>
      <c r="C7">
        <f t="shared" si="0"/>
        <v>264.15749999999997</v>
      </c>
      <c r="D7" s="37">
        <f t="shared" ca="1" si="1"/>
        <v>0.90349075975359339</v>
      </c>
      <c r="E7">
        <f>'RATE EUR'!N$2</f>
        <v>3.75</v>
      </c>
      <c r="F7">
        <v>0</v>
      </c>
      <c r="G7">
        <f>REQUETEEIKON!G9/100</f>
        <v>0.52218446388279904</v>
      </c>
      <c r="H7" s="38" t="s">
        <v>2966</v>
      </c>
      <c r="M7" s="21" t="s">
        <v>2795</v>
      </c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ht="15" x14ac:dyDescent="0.25">
      <c r="A8" s="35" t="str">
        <f>REQUETEEIKON!A10</f>
        <v>GOOG US</v>
      </c>
      <c r="B8">
        <f>REQUETEEIKON!D10</f>
        <v>332.73</v>
      </c>
      <c r="C8">
        <f t="shared" si="0"/>
        <v>249.54750000000001</v>
      </c>
      <c r="D8" s="37">
        <f t="shared" ca="1" si="1"/>
        <v>0.90349075975359339</v>
      </c>
      <c r="E8">
        <f>'RATE EUR'!N$2</f>
        <v>3.75</v>
      </c>
      <c r="F8">
        <v>0</v>
      </c>
      <c r="G8">
        <f>REQUETEEIKON!G10/100</f>
        <v>0.312073954547815</v>
      </c>
      <c r="H8" s="38" t="s">
        <v>2966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spans="1:23" ht="15" x14ac:dyDescent="0.25">
      <c r="A9" s="35" t="str">
        <f>REQUETEEIKON!A11</f>
        <v>META US</v>
      </c>
      <c r="B9">
        <f>REQUETEEIKON!D11</f>
        <v>641.97</v>
      </c>
      <c r="C9">
        <f t="shared" si="0"/>
        <v>481.47750000000002</v>
      </c>
      <c r="D9" s="37">
        <f t="shared" ca="1" si="1"/>
        <v>0.90349075975359339</v>
      </c>
      <c r="E9">
        <f>'RATE EUR'!N$2</f>
        <v>3.75</v>
      </c>
      <c r="F9">
        <v>0</v>
      </c>
      <c r="G9">
        <f>REQUETEEIKON!G11/100</f>
        <v>0.37021261525798299</v>
      </c>
      <c r="H9" s="38" t="s">
        <v>2966</v>
      </c>
      <c r="M9" s="22" t="s">
        <v>2796</v>
      </c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15" x14ac:dyDescent="0.25">
      <c r="A10" s="35" t="str">
        <f>REQUETEEIKON!A12</f>
        <v>TSLA US</v>
      </c>
      <c r="B10">
        <f>REQUETEEIKON!D12</f>
        <v>448.96</v>
      </c>
      <c r="C10">
        <f t="shared" si="0"/>
        <v>336.71999999999997</v>
      </c>
      <c r="D10" s="37">
        <f t="shared" ca="1" si="1"/>
        <v>0.90349075975359339</v>
      </c>
      <c r="E10">
        <f>'RATE EUR'!N$2</f>
        <v>3.75</v>
      </c>
      <c r="F10">
        <v>0</v>
      </c>
      <c r="G10">
        <f>REQUETEEIKON!G12/100</f>
        <v>0.62310954936284701</v>
      </c>
      <c r="H10" s="38" t="s">
        <v>2966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 ht="15" x14ac:dyDescent="0.25">
      <c r="A11" s="35" t="str">
        <f>REQUETEEIKON!A13</f>
        <v>JPM US</v>
      </c>
      <c r="B11">
        <f>REQUETEEIKON!D13</f>
        <v>324.49</v>
      </c>
      <c r="C11">
        <f t="shared" si="0"/>
        <v>243.36750000000001</v>
      </c>
      <c r="D11" s="37">
        <f t="shared" ca="1" si="1"/>
        <v>0.90349075975359339</v>
      </c>
      <c r="E11">
        <f>'RATE EUR'!N$2</f>
        <v>3.75</v>
      </c>
      <c r="F11">
        <v>0</v>
      </c>
      <c r="G11">
        <f>REQUETEEIKON!G13/100</f>
        <v>0.24864280340814301</v>
      </c>
      <c r="H11" s="38" t="s">
        <v>2966</v>
      </c>
      <c r="M11" s="22" t="s">
        <v>2797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15" x14ac:dyDescent="0.25">
      <c r="A12" s="35" t="str">
        <f>REQUETEEIKON!A14</f>
        <v>LLY US</v>
      </c>
      <c r="B12">
        <f>REQUETEEIKON!D14</f>
        <v>1081</v>
      </c>
      <c r="C12">
        <f t="shared" si="0"/>
        <v>810.75</v>
      </c>
      <c r="D12" s="37">
        <f t="shared" ca="1" si="1"/>
        <v>0.90349075975359339</v>
      </c>
      <c r="E12">
        <f>'RATE EUR'!N$2</f>
        <v>3.75</v>
      </c>
      <c r="F12">
        <v>0</v>
      </c>
      <c r="G12">
        <f>REQUETEEIKON!G14/100</f>
        <v>0.40261476014009601</v>
      </c>
      <c r="H12" s="38" t="s">
        <v>2966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15" x14ac:dyDescent="0.25">
      <c r="A13" s="35" t="str">
        <f>REQUETEEIKON!A15</f>
        <v>BRK/B US</v>
      </c>
      <c r="B13">
        <f>REQUETEEIKON!D15</f>
        <v>498.67</v>
      </c>
      <c r="C13">
        <f t="shared" si="0"/>
        <v>374.0025</v>
      </c>
      <c r="D13" s="37">
        <f t="shared" ca="1" si="1"/>
        <v>0.90349075975359339</v>
      </c>
      <c r="E13">
        <f>'RATE EUR'!N$2</f>
        <v>3.75</v>
      </c>
      <c r="F13">
        <v>0</v>
      </c>
      <c r="G13">
        <f>REQUETEEIKON!G15/100</f>
        <v>0.184020983178355</v>
      </c>
      <c r="H13" s="38" t="s">
        <v>2966</v>
      </c>
      <c r="M13" s="19" t="s">
        <v>2798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5" x14ac:dyDescent="0.25">
      <c r="A14" s="35" t="str">
        <f>REQUETEEIKON!A16</f>
        <v>V US</v>
      </c>
      <c r="B14">
        <f>REQUETEEIKON!D16</f>
        <v>343.2</v>
      </c>
      <c r="C14">
        <f t="shared" si="0"/>
        <v>257.39999999999998</v>
      </c>
      <c r="D14" s="37">
        <f t="shared" ca="1" si="1"/>
        <v>0.90349075975359339</v>
      </c>
      <c r="E14">
        <f>'RATE EUR'!N$2</f>
        <v>3.75</v>
      </c>
      <c r="F14">
        <v>0</v>
      </c>
      <c r="G14">
        <f>REQUETEEIKON!G16/100</f>
        <v>0.22303871180072898</v>
      </c>
      <c r="H14" s="38" t="s">
        <v>2966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15" x14ac:dyDescent="0.25">
      <c r="A15" s="35" t="str">
        <f>REQUETEEIKON!A17</f>
        <v>XOM US</v>
      </c>
      <c r="B15">
        <f>REQUETEEIKON!D17</f>
        <v>124.03</v>
      </c>
      <c r="C15">
        <f t="shared" si="0"/>
        <v>93.022500000000008</v>
      </c>
      <c r="D15" s="37">
        <f t="shared" ca="1" si="1"/>
        <v>0.90349075975359339</v>
      </c>
      <c r="E15">
        <f>'RATE EUR'!N$2</f>
        <v>3.75</v>
      </c>
      <c r="F15">
        <v>0</v>
      </c>
      <c r="G15">
        <f>REQUETEEIKON!G17/100</f>
        <v>0.239515311698793</v>
      </c>
      <c r="H15" s="38" t="s">
        <v>2966</v>
      </c>
      <c r="M15" s="21" t="s">
        <v>2799</v>
      </c>
      <c r="N15" s="21"/>
      <c r="O15" s="21"/>
      <c r="P15" s="21"/>
      <c r="Q15" s="21"/>
      <c r="R15" s="21"/>
      <c r="S15" s="21"/>
      <c r="T15" s="21"/>
      <c r="U15" s="21"/>
      <c r="V15" s="21"/>
      <c r="W15" s="20"/>
    </row>
    <row r="16" spans="1:23" x14ac:dyDescent="0.2">
      <c r="A16" s="35" t="str">
        <f>REQUETEEIKON!A18</f>
        <v>JNJ US</v>
      </c>
      <c r="B16">
        <f>REQUETEEIKON!D18</f>
        <v>209.72</v>
      </c>
      <c r="C16">
        <f t="shared" si="0"/>
        <v>157.29</v>
      </c>
      <c r="D16" s="37">
        <f t="shared" ca="1" si="1"/>
        <v>0.90349075975359339</v>
      </c>
      <c r="E16">
        <f>'RATE EUR'!N$2</f>
        <v>3.75</v>
      </c>
      <c r="F16">
        <v>0</v>
      </c>
      <c r="G16">
        <f>REQUETEEIKON!G18/100</f>
        <v>0.19484175935381401</v>
      </c>
      <c r="H16" s="38" t="s">
        <v>2966</v>
      </c>
    </row>
    <row r="17" spans="1:8" x14ac:dyDescent="0.2">
      <c r="A17" s="35" t="str">
        <f>REQUETEEIKON!A19</f>
        <v>WMT US</v>
      </c>
      <c r="B17">
        <f>REQUETEEIKON!D19</f>
        <v>117.97</v>
      </c>
      <c r="C17">
        <f t="shared" si="0"/>
        <v>88.477499999999992</v>
      </c>
      <c r="D17" s="37">
        <f t="shared" ca="1" si="1"/>
        <v>0.90349075975359339</v>
      </c>
      <c r="E17">
        <f>'RATE EUR'!N$2</f>
        <v>3.75</v>
      </c>
      <c r="F17">
        <v>0</v>
      </c>
      <c r="G17">
        <f>REQUETEEIKON!G19/100</f>
        <v>0.247026327686068</v>
      </c>
      <c r="H17" s="38" t="s">
        <v>2966</v>
      </c>
    </row>
    <row r="18" spans="1:8" x14ac:dyDescent="0.2">
      <c r="A18" s="35" t="str">
        <f>REQUETEEIKON!A20</f>
        <v>MA US</v>
      </c>
      <c r="B18">
        <f>REQUETEEIKON!D20</f>
        <v>566.28</v>
      </c>
      <c r="C18">
        <f t="shared" si="0"/>
        <v>424.71</v>
      </c>
      <c r="D18" s="37">
        <f t="shared" ca="1" si="1"/>
        <v>0.90349075975359339</v>
      </c>
      <c r="E18">
        <f>'RATE EUR'!N$2</f>
        <v>3.75</v>
      </c>
      <c r="F18">
        <v>0</v>
      </c>
      <c r="G18">
        <f>REQUETEEIKON!G20/100</f>
        <v>0.22486311392496</v>
      </c>
      <c r="H18" s="38" t="s">
        <v>2966</v>
      </c>
    </row>
    <row r="19" spans="1:8" x14ac:dyDescent="0.2">
      <c r="A19" s="35" t="str">
        <f>REQUETEEIKON!A21</f>
        <v>PLTR US</v>
      </c>
      <c r="B19">
        <f>REQUETEEIKON!D21</f>
        <v>179.41</v>
      </c>
      <c r="C19">
        <f t="shared" si="0"/>
        <v>134.5575</v>
      </c>
      <c r="D19" s="37">
        <f t="shared" ca="1" si="1"/>
        <v>0.90349075975359339</v>
      </c>
      <c r="E19">
        <f>'RATE EUR'!N$2</f>
        <v>3.75</v>
      </c>
      <c r="F19">
        <v>0</v>
      </c>
      <c r="G19">
        <f>REQUETEEIKON!G21/100</f>
        <v>0.65509324197903596</v>
      </c>
      <c r="H19" s="38" t="s">
        <v>2966</v>
      </c>
    </row>
    <row r="20" spans="1:8" x14ac:dyDescent="0.2">
      <c r="A20" s="35" t="str">
        <f>REQUETEEIKON!A22</f>
        <v>ABBV US</v>
      </c>
      <c r="B20">
        <f>REQUETEEIKON!D22</f>
        <v>220.04</v>
      </c>
      <c r="C20">
        <f t="shared" si="0"/>
        <v>165.03</v>
      </c>
      <c r="D20" s="37">
        <f t="shared" ca="1" si="1"/>
        <v>0.90349075975359339</v>
      </c>
      <c r="E20">
        <f>'RATE EUR'!N$2</f>
        <v>3.75</v>
      </c>
      <c r="F20">
        <v>0</v>
      </c>
      <c r="G20">
        <f>REQUETEEIKON!G22/100</f>
        <v>0.266038444534406</v>
      </c>
      <c r="H20" s="38" t="s">
        <v>2966</v>
      </c>
    </row>
    <row r="21" spans="1:8" x14ac:dyDescent="0.2">
      <c r="A21" s="35" t="str">
        <f>REQUETEEIKON!A23</f>
        <v>NFLX US</v>
      </c>
      <c r="B21">
        <f>REQUETEEIKON!D23</f>
        <v>89.41</v>
      </c>
      <c r="C21">
        <f t="shared" si="0"/>
        <v>67.057500000000005</v>
      </c>
      <c r="D21" s="37">
        <f t="shared" ca="1" si="1"/>
        <v>0.90349075975359339</v>
      </c>
      <c r="E21">
        <f>'RATE EUR'!N$2</f>
        <v>3.75</v>
      </c>
      <c r="F21">
        <v>0</v>
      </c>
      <c r="G21">
        <f>REQUETEEIKON!G23/100</f>
        <v>0.33464724285378095</v>
      </c>
      <c r="H21" s="38" t="s">
        <v>2966</v>
      </c>
    </row>
    <row r="22" spans="1:8" x14ac:dyDescent="0.2">
      <c r="A22" s="35" t="str">
        <f>REQUETEEIKON!A24</f>
        <v>BAC US</v>
      </c>
      <c r="B22">
        <f>REQUETEEIKON!D24</f>
        <v>55.19</v>
      </c>
      <c r="C22">
        <f t="shared" si="0"/>
        <v>41.392499999999998</v>
      </c>
      <c r="D22" s="37">
        <f t="shared" ca="1" si="1"/>
        <v>0.90349075975359339</v>
      </c>
      <c r="E22">
        <f>'RATE EUR'!N$2</f>
        <v>3.75</v>
      </c>
      <c r="F22">
        <v>0</v>
      </c>
      <c r="G22">
        <f>REQUETEEIKON!G24/100</f>
        <v>0.26718186996132703</v>
      </c>
      <c r="H22" s="38" t="s">
        <v>2966</v>
      </c>
    </row>
    <row r="23" spans="1:8" x14ac:dyDescent="0.2">
      <c r="A23" s="35" t="str">
        <f>REQUETEEIKON!A25</f>
        <v>COST US</v>
      </c>
      <c r="B23">
        <f>REQUETEEIKON!D25</f>
        <v>943.08</v>
      </c>
      <c r="C23">
        <f t="shared" si="0"/>
        <v>707.31000000000006</v>
      </c>
      <c r="D23" s="37">
        <f t="shared" ca="1" si="1"/>
        <v>0.90349075975359339</v>
      </c>
      <c r="E23">
        <f>'RATE EUR'!N$2</f>
        <v>3.75</v>
      </c>
      <c r="F23">
        <v>0</v>
      </c>
      <c r="G23">
        <f>REQUETEEIKON!G25/100</f>
        <v>0.21903126222534999</v>
      </c>
      <c r="H23" s="38" t="s">
        <v>2966</v>
      </c>
    </row>
    <row r="24" spans="1:8" x14ac:dyDescent="0.2">
      <c r="A24" s="35" t="str">
        <f>REQUETEEIKON!A26</f>
        <v>AMD US</v>
      </c>
      <c r="B24">
        <f>REQUETEEIKON!D26</f>
        <v>207.69</v>
      </c>
      <c r="C24">
        <f t="shared" si="0"/>
        <v>155.76749999999998</v>
      </c>
      <c r="D24" s="37">
        <f t="shared" ca="1" si="1"/>
        <v>0.90349075975359339</v>
      </c>
      <c r="E24">
        <f>'RATE EUR'!N$2</f>
        <v>3.75</v>
      </c>
      <c r="F24">
        <v>0</v>
      </c>
      <c r="G24">
        <f>REQUETEEIKON!G26/100</f>
        <v>0.57779957030163698</v>
      </c>
      <c r="H24" s="38" t="s">
        <v>2966</v>
      </c>
    </row>
    <row r="25" spans="1:8" x14ac:dyDescent="0.2">
      <c r="A25" s="35" t="str">
        <f>REQUETEEIKON!A27</f>
        <v>HD US</v>
      </c>
      <c r="B25">
        <f>REQUETEEIKON!D27</f>
        <v>374.94</v>
      </c>
      <c r="C25">
        <f t="shared" si="0"/>
        <v>281.20499999999998</v>
      </c>
      <c r="D25" s="37">
        <f t="shared" ca="1" si="1"/>
        <v>0.90349075975359339</v>
      </c>
      <c r="E25">
        <f>'RATE EUR'!N$2</f>
        <v>3.75</v>
      </c>
      <c r="F25">
        <v>0</v>
      </c>
      <c r="G25">
        <f>REQUETEEIKON!G27/100</f>
        <v>0.233178817750991</v>
      </c>
      <c r="H25" s="38" t="s">
        <v>2966</v>
      </c>
    </row>
    <row r="26" spans="1:8" x14ac:dyDescent="0.2">
      <c r="A26" s="35" t="str">
        <f>REQUETEEIKON!A28</f>
        <v>PG US</v>
      </c>
      <c r="B26">
        <f>REQUETEEIKON!D28</f>
        <v>143.46</v>
      </c>
      <c r="C26">
        <f t="shared" si="0"/>
        <v>107.595</v>
      </c>
      <c r="D26" s="37">
        <f t="shared" ca="1" si="1"/>
        <v>0.90349075975359339</v>
      </c>
      <c r="E26">
        <f>'RATE EUR'!N$2</f>
        <v>3.75</v>
      </c>
      <c r="F26">
        <v>0</v>
      </c>
      <c r="G26">
        <f>REQUETEEIKON!G28/100</f>
        <v>0.18968306043441699</v>
      </c>
      <c r="H26" s="38" t="s">
        <v>2966</v>
      </c>
    </row>
    <row r="27" spans="1:8" x14ac:dyDescent="0.2">
      <c r="A27" s="35" t="str">
        <f>REQUETEEIKON!A29</f>
        <v>ORCL US</v>
      </c>
      <c r="B27">
        <f>REQUETEEIKON!D29</f>
        <v>204.68</v>
      </c>
      <c r="C27">
        <f t="shared" si="0"/>
        <v>153.51</v>
      </c>
      <c r="D27" s="37">
        <f t="shared" ca="1" si="1"/>
        <v>0.90349075975359339</v>
      </c>
      <c r="E27">
        <f>'RATE EUR'!N$2</f>
        <v>3.75</v>
      </c>
      <c r="F27">
        <v>0</v>
      </c>
      <c r="G27">
        <f>REQUETEEIKON!G29/100</f>
        <v>0.57856179539535402</v>
      </c>
      <c r="H27" s="38" t="s">
        <v>2966</v>
      </c>
    </row>
    <row r="28" spans="1:8" x14ac:dyDescent="0.2">
      <c r="A28" s="35" t="str">
        <f>REQUETEEIKON!A30</f>
        <v>GE US</v>
      </c>
      <c r="B28">
        <f>REQUETEEIKON!D30</f>
        <v>324.17</v>
      </c>
      <c r="C28">
        <f t="shared" si="0"/>
        <v>243.1275</v>
      </c>
      <c r="D28" s="37">
        <f t="shared" ca="1" si="1"/>
        <v>0.90349075975359339</v>
      </c>
      <c r="E28">
        <f>'RATE EUR'!N$2</f>
        <v>3.75</v>
      </c>
      <c r="F28">
        <v>0</v>
      </c>
      <c r="G28">
        <f>REQUETEEIKON!G30/100</f>
        <v>0.30281012841178501</v>
      </c>
      <c r="H28" s="38" t="s">
        <v>2966</v>
      </c>
    </row>
    <row r="29" spans="1:8" x14ac:dyDescent="0.2">
      <c r="A29" s="35" t="str">
        <f>REQUETEEIKON!A31</f>
        <v>MU US</v>
      </c>
      <c r="B29">
        <f>REQUETEEIKON!D31</f>
        <v>345.87</v>
      </c>
      <c r="C29">
        <f t="shared" si="0"/>
        <v>259.40250000000003</v>
      </c>
      <c r="D29" s="37">
        <f t="shared" ca="1" si="1"/>
        <v>0.90349075975359339</v>
      </c>
      <c r="E29">
        <f>'RATE EUR'!N$2</f>
        <v>3.75</v>
      </c>
      <c r="F29">
        <v>0</v>
      </c>
      <c r="G29">
        <f>REQUETEEIKON!G31/100</f>
        <v>0.62996558265014901</v>
      </c>
      <c r="H29" s="38" t="s">
        <v>2966</v>
      </c>
    </row>
    <row r="30" spans="1:8" x14ac:dyDescent="0.2">
      <c r="A30" s="35" t="str">
        <f>REQUETEEIKON!A32</f>
        <v>CSCO US</v>
      </c>
      <c r="B30">
        <f>REQUETEEIKON!D32</f>
        <v>74.010000000000005</v>
      </c>
      <c r="C30">
        <f t="shared" si="0"/>
        <v>55.507500000000007</v>
      </c>
      <c r="D30" s="37">
        <f t="shared" ca="1" si="1"/>
        <v>0.90349075975359339</v>
      </c>
      <c r="E30">
        <f>'RATE EUR'!N$2</f>
        <v>3.75</v>
      </c>
      <c r="F30">
        <v>0</v>
      </c>
      <c r="G30">
        <f>REQUETEEIKON!G32/100</f>
        <v>0.23398130520750102</v>
      </c>
      <c r="H30" s="38" t="s">
        <v>2966</v>
      </c>
    </row>
    <row r="31" spans="1:8" x14ac:dyDescent="0.2">
      <c r="A31" s="35" t="str">
        <f>REQUETEEIKON!A33</f>
        <v>UNH US</v>
      </c>
      <c r="B31">
        <f>REQUETEEIKON!D33</f>
        <v>340.51</v>
      </c>
      <c r="C31">
        <f t="shared" si="0"/>
        <v>255.38249999999999</v>
      </c>
      <c r="D31" s="37">
        <f t="shared" ca="1" si="1"/>
        <v>0.90349075975359339</v>
      </c>
      <c r="E31">
        <f>'RATE EUR'!N$2</f>
        <v>3.75</v>
      </c>
      <c r="F31">
        <v>0</v>
      </c>
      <c r="G31">
        <f>REQUETEEIKON!G33/100</f>
        <v>0.48631885834025601</v>
      </c>
      <c r="H31" s="38" t="s">
        <v>2966</v>
      </c>
    </row>
    <row r="32" spans="1:8" x14ac:dyDescent="0.2">
      <c r="A32" s="35" t="str">
        <f>REQUETEEIKON!A34</f>
        <v>WFC US</v>
      </c>
      <c r="B32">
        <f>REQUETEEIKON!D34</f>
        <v>94.96</v>
      </c>
      <c r="C32">
        <f t="shared" si="0"/>
        <v>71.22</v>
      </c>
      <c r="D32" s="37">
        <f t="shared" ca="1" si="1"/>
        <v>0.90349075975359339</v>
      </c>
      <c r="E32">
        <f>'RATE EUR'!N$2</f>
        <v>3.75</v>
      </c>
      <c r="F32">
        <v>0</v>
      </c>
      <c r="G32">
        <f>REQUETEEIKON!G34/100</f>
        <v>0.287699212411755</v>
      </c>
      <c r="H32" s="38" t="s">
        <v>2966</v>
      </c>
    </row>
    <row r="33" spans="1:8" x14ac:dyDescent="0.2">
      <c r="A33" s="35" t="str">
        <f>REQUETEEIKON!A35</f>
        <v>CVX US</v>
      </c>
      <c r="B33">
        <f>REQUETEEIKON!D35</f>
        <v>162.34</v>
      </c>
      <c r="C33">
        <f t="shared" si="0"/>
        <v>121.755</v>
      </c>
      <c r="D33" s="37">
        <f t="shared" ca="1" si="1"/>
        <v>0.90349075975359339</v>
      </c>
      <c r="E33">
        <f>'RATE EUR'!N$2</f>
        <v>3.75</v>
      </c>
      <c r="F33">
        <v>0</v>
      </c>
      <c r="G33">
        <f>REQUETEEIKON!G35/100</f>
        <v>0.25274887480367697</v>
      </c>
      <c r="H33" s="38" t="s">
        <v>2966</v>
      </c>
    </row>
    <row r="34" spans="1:8" x14ac:dyDescent="0.2">
      <c r="A34" s="35" t="str">
        <f>REQUETEEIKON!A36</f>
        <v>KO US</v>
      </c>
      <c r="B34">
        <f>REQUETEEIKON!D36</f>
        <v>70.5</v>
      </c>
      <c r="C34">
        <f t="shared" si="0"/>
        <v>52.875</v>
      </c>
      <c r="D34" s="37">
        <f t="shared" ca="1" si="1"/>
        <v>0.90349075975359339</v>
      </c>
      <c r="E34">
        <f>'RATE EUR'!N$2</f>
        <v>3.75</v>
      </c>
      <c r="F34">
        <v>0</v>
      </c>
      <c r="G34">
        <f>REQUETEEIKON!G36/100</f>
        <v>0.17601700589120298</v>
      </c>
      <c r="H34" s="38" t="s">
        <v>2966</v>
      </c>
    </row>
    <row r="35" spans="1:8" x14ac:dyDescent="0.2">
      <c r="A35" s="35" t="str">
        <f>REQUETEEIKON!A37</f>
        <v>IBM US</v>
      </c>
      <c r="B35">
        <f>REQUETEEIKON!D37</f>
        <v>312.18</v>
      </c>
      <c r="C35">
        <f t="shared" si="0"/>
        <v>234.13499999999999</v>
      </c>
      <c r="D35" s="37">
        <f t="shared" ca="1" si="1"/>
        <v>0.90349075975359339</v>
      </c>
      <c r="E35">
        <f>'RATE EUR'!N$2</f>
        <v>3.75</v>
      </c>
      <c r="F35">
        <v>0</v>
      </c>
      <c r="G35">
        <f>REQUETEEIKON!G37/100</f>
        <v>0.29667588400255701</v>
      </c>
      <c r="H35" s="38" t="s">
        <v>2966</v>
      </c>
    </row>
    <row r="36" spans="1:8" x14ac:dyDescent="0.2">
      <c r="A36" s="35" t="str">
        <f>REQUETEEIKON!A38</f>
        <v>CAT US</v>
      </c>
      <c r="B36">
        <f>REQUETEEIKON!D38</f>
        <v>629.77</v>
      </c>
      <c r="C36">
        <f t="shared" si="0"/>
        <v>472.32749999999999</v>
      </c>
      <c r="D36" s="37">
        <f t="shared" ca="1" si="1"/>
        <v>0.90349075975359339</v>
      </c>
      <c r="E36">
        <f>'RATE EUR'!N$2</f>
        <v>3.75</v>
      </c>
      <c r="F36">
        <v>0</v>
      </c>
      <c r="G36">
        <f>REQUETEEIKON!G38/100</f>
        <v>0.31845095384218497</v>
      </c>
      <c r="H36" s="38" t="s">
        <v>2966</v>
      </c>
    </row>
    <row r="37" spans="1:8" x14ac:dyDescent="0.2">
      <c r="A37" s="35" t="str">
        <f>REQUETEEIKON!A39</f>
        <v>GS US</v>
      </c>
      <c r="B37">
        <f>REQUETEEIKON!D39</f>
        <v>949.55</v>
      </c>
      <c r="C37">
        <f t="shared" si="0"/>
        <v>712.16249999999991</v>
      </c>
      <c r="D37" s="37">
        <f t="shared" ca="1" si="1"/>
        <v>0.90349075975359339</v>
      </c>
      <c r="E37">
        <f>'RATE EUR'!N$2</f>
        <v>3.75</v>
      </c>
      <c r="F37">
        <v>0</v>
      </c>
      <c r="G37">
        <f>REQUETEEIKON!G39/100</f>
        <v>0.30871648030955001</v>
      </c>
      <c r="H37" s="38" t="s">
        <v>2966</v>
      </c>
    </row>
    <row r="38" spans="1:8" x14ac:dyDescent="0.2">
      <c r="A38" s="35" t="str">
        <f>REQUETEEIKON!A40</f>
        <v>MRK US</v>
      </c>
      <c r="B38">
        <f>REQUETEEIKON!D40</f>
        <v>109.19</v>
      </c>
      <c r="C38">
        <f t="shared" si="0"/>
        <v>81.892499999999998</v>
      </c>
      <c r="D38" s="37">
        <f t="shared" ca="1" si="1"/>
        <v>0.90349075975359339</v>
      </c>
      <c r="E38">
        <f>'RATE EUR'!N$2</f>
        <v>3.75</v>
      </c>
      <c r="F38">
        <v>0</v>
      </c>
      <c r="G38">
        <f>REQUETEEIKON!G40/100</f>
        <v>0.29897503327182801</v>
      </c>
      <c r="H38" s="38" t="s">
        <v>2966</v>
      </c>
    </row>
    <row r="39" spans="1:8" x14ac:dyDescent="0.2">
      <c r="A39" s="35" t="str">
        <f>REQUETEEIKON!A41</f>
        <v>CRM US</v>
      </c>
      <c r="B39">
        <f>REQUETEEIKON!D41</f>
        <v>259.39999999999998</v>
      </c>
      <c r="C39">
        <f t="shared" si="0"/>
        <v>194.54999999999998</v>
      </c>
      <c r="D39" s="37">
        <f t="shared" ca="1" si="1"/>
        <v>0.90349075975359339</v>
      </c>
      <c r="E39">
        <f>'RATE EUR'!N$2</f>
        <v>3.75</v>
      </c>
      <c r="F39">
        <v>0</v>
      </c>
      <c r="G39">
        <f>REQUETEEIKON!G41/100</f>
        <v>0.316336036350643</v>
      </c>
      <c r="H39" s="38" t="s">
        <v>2966</v>
      </c>
    </row>
    <row r="40" spans="1:8" x14ac:dyDescent="0.2">
      <c r="A40" s="35" t="str">
        <f>REQUETEEIKON!A42</f>
        <v>PM US</v>
      </c>
      <c r="B40">
        <f>REQUETEEIKON!D42</f>
        <v>165.16</v>
      </c>
      <c r="C40">
        <f t="shared" si="0"/>
        <v>123.87</v>
      </c>
      <c r="D40" s="37">
        <f t="shared" ca="1" si="1"/>
        <v>0.90349075975359339</v>
      </c>
      <c r="E40">
        <f>'RATE EUR'!N$2</f>
        <v>3.75</v>
      </c>
      <c r="F40">
        <v>0</v>
      </c>
      <c r="G40">
        <f>REQUETEEIKON!G42/100</f>
        <v>0.26335142457097399</v>
      </c>
      <c r="H40" s="38" t="s">
        <v>2966</v>
      </c>
    </row>
    <row r="41" spans="1:8" x14ac:dyDescent="0.2">
      <c r="A41" s="35" t="str">
        <f>REQUETEEIKON!A43</f>
        <v>RTX US</v>
      </c>
      <c r="B41">
        <f>REQUETEEIKON!D43</f>
        <v>193.85</v>
      </c>
      <c r="C41">
        <f t="shared" si="0"/>
        <v>145.38749999999999</v>
      </c>
      <c r="D41" s="37">
        <f t="shared" ca="1" si="1"/>
        <v>0.90349075975359339</v>
      </c>
      <c r="E41">
        <f>'RATE EUR'!N$2</f>
        <v>3.75</v>
      </c>
      <c r="F41">
        <v>0</v>
      </c>
      <c r="G41">
        <f>REQUETEEIKON!G43/100</f>
        <v>0.27188119515557502</v>
      </c>
      <c r="H41" s="38" t="s">
        <v>2966</v>
      </c>
    </row>
    <row r="42" spans="1:8" x14ac:dyDescent="0.2">
      <c r="A42" s="35" t="str">
        <f>REQUETEEIKON!A44</f>
        <v>TMO US</v>
      </c>
      <c r="B42">
        <f>REQUETEEIKON!D44</f>
        <v>615.45000000000005</v>
      </c>
      <c r="C42">
        <f t="shared" si="0"/>
        <v>461.58750000000003</v>
      </c>
      <c r="D42" s="37">
        <f t="shared" ca="1" si="1"/>
        <v>0.90349075975359339</v>
      </c>
      <c r="E42">
        <f>'RATE EUR'!N$2</f>
        <v>3.75</v>
      </c>
      <c r="F42">
        <v>0</v>
      </c>
      <c r="G42">
        <f>REQUETEEIKON!G44/100</f>
        <v>0.31538274839484504</v>
      </c>
      <c r="H42" s="38" t="s">
        <v>2966</v>
      </c>
    </row>
    <row r="43" spans="1:8" x14ac:dyDescent="0.2">
      <c r="A43" s="35" t="str">
        <f>REQUETEEIKON!A45</f>
        <v>MCD US</v>
      </c>
      <c r="B43">
        <f>REQUETEEIKON!D45</f>
        <v>306.75</v>
      </c>
      <c r="C43">
        <f t="shared" si="0"/>
        <v>230.0625</v>
      </c>
      <c r="D43" s="37">
        <f t="shared" ca="1" si="1"/>
        <v>0.90349075975359339</v>
      </c>
      <c r="E43">
        <f>'RATE EUR'!N$2</f>
        <v>3.75</v>
      </c>
      <c r="F43">
        <v>0</v>
      </c>
      <c r="G43">
        <f>REQUETEEIKON!G45/100</f>
        <v>0.18341926234986702</v>
      </c>
      <c r="H43" s="38" t="s">
        <v>2966</v>
      </c>
    </row>
    <row r="44" spans="1:8" x14ac:dyDescent="0.2">
      <c r="A44" s="35" t="str">
        <f>REQUETEEIKON!A46</f>
        <v>ABT US</v>
      </c>
      <c r="B44">
        <f>REQUETEEIKON!D46</f>
        <v>124.64</v>
      </c>
      <c r="C44">
        <f t="shared" si="0"/>
        <v>93.48</v>
      </c>
      <c r="D44" s="37">
        <f t="shared" ca="1" si="1"/>
        <v>0.90349075975359339</v>
      </c>
      <c r="E44">
        <f>'RATE EUR'!N$2</f>
        <v>3.75</v>
      </c>
      <c r="F44">
        <v>0</v>
      </c>
      <c r="G44">
        <f>REQUETEEIKON!G46/100</f>
        <v>0.220493822876554</v>
      </c>
      <c r="H44" s="38" t="s">
        <v>2966</v>
      </c>
    </row>
    <row r="45" spans="1:8" x14ac:dyDescent="0.2">
      <c r="A45" s="35" t="str">
        <f>REQUETEEIKON!A47</f>
        <v>LRCX US</v>
      </c>
      <c r="B45">
        <f>REQUETEEIKON!D47</f>
        <v>220.4</v>
      </c>
      <c r="C45">
        <f t="shared" si="0"/>
        <v>165.3</v>
      </c>
      <c r="D45" s="37">
        <f t="shared" ca="1" si="1"/>
        <v>0.90349075975359339</v>
      </c>
      <c r="E45">
        <f>'RATE EUR'!N$2</f>
        <v>3.75</v>
      </c>
      <c r="F45">
        <v>0</v>
      </c>
      <c r="G45">
        <f>REQUETEEIKON!G47/100</f>
        <v>0.49012305089570701</v>
      </c>
      <c r="H45" s="38" t="s">
        <v>2966</v>
      </c>
    </row>
    <row r="46" spans="1:8" x14ac:dyDescent="0.2">
      <c r="A46" s="35" t="str">
        <f>REQUETEEIKON!A48</f>
        <v>C US</v>
      </c>
      <c r="B46">
        <f>REQUETEEIKON!D48</f>
        <v>117.7</v>
      </c>
      <c r="C46">
        <f t="shared" si="0"/>
        <v>88.275000000000006</v>
      </c>
      <c r="D46" s="37">
        <f t="shared" ca="1" si="1"/>
        <v>0.90349075975359339</v>
      </c>
      <c r="E46">
        <f>'RATE EUR'!N$2</f>
        <v>3.75</v>
      </c>
      <c r="F46">
        <v>0</v>
      </c>
      <c r="G46">
        <f>REQUETEEIKON!G48/100</f>
        <v>0.314077319045107</v>
      </c>
      <c r="H46" s="38" t="s">
        <v>2966</v>
      </c>
    </row>
    <row r="47" spans="1:8" x14ac:dyDescent="0.2">
      <c r="A47" s="35" t="str">
        <f>REQUETEEIKON!A49</f>
        <v>MS US</v>
      </c>
      <c r="B47">
        <f>REQUETEEIKON!D49</f>
        <v>186.57</v>
      </c>
      <c r="C47">
        <f t="shared" si="0"/>
        <v>139.92750000000001</v>
      </c>
      <c r="D47" s="37">
        <f t="shared" ca="1" si="1"/>
        <v>0.90349075975359339</v>
      </c>
      <c r="E47">
        <f>'RATE EUR'!N$2</f>
        <v>3.75</v>
      </c>
      <c r="F47">
        <v>0</v>
      </c>
      <c r="G47">
        <f>REQUETEEIKON!G49/100</f>
        <v>0.30247366924375002</v>
      </c>
      <c r="H47" s="38" t="s">
        <v>2966</v>
      </c>
    </row>
    <row r="48" spans="1:8" x14ac:dyDescent="0.2">
      <c r="A48" s="35" t="str">
        <f>REQUETEEIKON!A50</f>
        <v>AXP US</v>
      </c>
      <c r="B48">
        <f>REQUETEEIKON!D50</f>
        <v>359.59</v>
      </c>
      <c r="C48">
        <f t="shared" si="0"/>
        <v>269.6925</v>
      </c>
      <c r="D48" s="37">
        <f t="shared" ca="1" si="1"/>
        <v>0.90349075975359339</v>
      </c>
      <c r="E48">
        <f>'RATE EUR'!N$2</f>
        <v>3.75</v>
      </c>
      <c r="F48">
        <v>0</v>
      </c>
      <c r="G48">
        <f>REQUETEEIKON!G50/100</f>
        <v>0.31113601135247698</v>
      </c>
      <c r="H48" s="38" t="s">
        <v>2966</v>
      </c>
    </row>
    <row r="49" spans="1:8" x14ac:dyDescent="0.2">
      <c r="A49" s="35" t="str">
        <f>REQUETEEIKON!A51</f>
        <v>AMAT US</v>
      </c>
      <c r="B49">
        <f>REQUETEEIKON!D51</f>
        <v>307.24</v>
      </c>
      <c r="C49">
        <f t="shared" si="0"/>
        <v>230.43</v>
      </c>
      <c r="D49" s="37">
        <f t="shared" ca="1" si="1"/>
        <v>0.90349075975359339</v>
      </c>
      <c r="E49">
        <f>'RATE EUR'!N$2</f>
        <v>3.75</v>
      </c>
      <c r="F49">
        <v>0</v>
      </c>
      <c r="G49">
        <f>REQUETEEIKON!G51/100</f>
        <v>0.45916665939901896</v>
      </c>
      <c r="H49" s="38" t="s">
        <v>2966</v>
      </c>
    </row>
    <row r="50" spans="1:8" x14ac:dyDescent="0.2">
      <c r="A50" s="35" t="str">
        <f>REQUETEEIKON!A52</f>
        <v>DIS US</v>
      </c>
      <c r="B50">
        <f>REQUETEEIKON!D52</f>
        <v>112.82</v>
      </c>
      <c r="C50">
        <f t="shared" si="0"/>
        <v>84.614999999999995</v>
      </c>
      <c r="D50" s="37">
        <f t="shared" ca="1" si="1"/>
        <v>0.90349075975359339</v>
      </c>
      <c r="E50">
        <f>'RATE EUR'!N$2</f>
        <v>3.75</v>
      </c>
      <c r="F50">
        <v>0</v>
      </c>
      <c r="G50">
        <f>REQUETEEIKON!G52/100</f>
        <v>0.29283260716536502</v>
      </c>
      <c r="H50" s="38" t="s">
        <v>2966</v>
      </c>
    </row>
    <row r="51" spans="1:8" x14ac:dyDescent="0.2">
      <c r="A51" s="3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86B8-A1B5-4F1B-B055-1134D7A52C27}">
  <sheetPr>
    <tabColor theme="9" tint="0.79998168889431442"/>
  </sheetPr>
  <dimension ref="A1:A48"/>
  <sheetViews>
    <sheetView workbookViewId="0">
      <selection activeCell="I2" sqref="I2"/>
    </sheetView>
  </sheetViews>
  <sheetFormatPr baseColWidth="10" defaultRowHeight="12.75" x14ac:dyDescent="0.2"/>
  <sheetData>
    <row r="1" spans="1:1" ht="15" x14ac:dyDescent="0.2">
      <c r="A1" s="41" t="s">
        <v>2968</v>
      </c>
    </row>
    <row r="2" spans="1:1" ht="15" x14ac:dyDescent="0.2">
      <c r="A2" s="41"/>
    </row>
    <row r="3" spans="1:1" ht="15" x14ac:dyDescent="0.2">
      <c r="A3" s="41" t="s">
        <v>2969</v>
      </c>
    </row>
    <row r="46" spans="1:1" ht="15" x14ac:dyDescent="0.2">
      <c r="A46" s="41" t="s">
        <v>2970</v>
      </c>
    </row>
    <row r="48" spans="1:1" ht="15" x14ac:dyDescent="0.2">
      <c r="A48" s="41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Paramètres</vt:lpstr>
      <vt:lpstr>Summary</vt:lpstr>
      <vt:lpstr>50_BIGUS</vt:lpstr>
      <vt:lpstr>REQUETEEIKON</vt:lpstr>
      <vt:lpstr>RATE EUR</vt:lpstr>
      <vt:lpstr>Dividendes</vt:lpstr>
      <vt:lpstr>Equity</vt:lpstr>
      <vt:lpstr>SORTIE</vt:lpstr>
      <vt:lpstr>OPW</vt:lpstr>
    </vt:vector>
  </TitlesOfParts>
  <Company>UBS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 Delta</dc:creator>
  <cp:lastModifiedBy>STAWINSKI Guillaume</cp:lastModifiedBy>
  <dcterms:created xsi:type="dcterms:W3CDTF">2026-01-13T06:40:13Z</dcterms:created>
  <dcterms:modified xsi:type="dcterms:W3CDTF">2026-01-13T14:09:00Z</dcterms:modified>
</cp:coreProperties>
</file>