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8_{23E78621-4A0A-4D05-9DC8-049D2AB91072}" xr6:coauthVersionLast="47" xr6:coauthVersionMax="47" xr10:uidLastSave="{00000000-0000-0000-0000-000000000000}"/>
  <bookViews>
    <workbookView xWindow="-108" yWindow="-108" windowWidth="23256" windowHeight="12576" firstSheet="3" activeTab="5" xr2:uid="{CE8ADE27-4B4C-4AE9-8113-9C8D3EAD88B7}"/>
  </bookViews>
  <sheets>
    <sheet name="Status" sheetId="1" r:id="rId1"/>
    <sheet name="Colaboradores" sheetId="2" r:id="rId2"/>
    <sheet name="Benefícios" sheetId="3" r:id="rId3"/>
    <sheet name="Tempo" sheetId="4" r:id="rId4"/>
    <sheet name="SOMASE" sheetId="5" r:id="rId5"/>
    <sheet name="Custos mensais" sheetId="6" r:id="rId6"/>
    <sheet name="Tabela dinâmica" sheetId="7" r:id="rId7"/>
    <sheet name="Gráficos" sheetId="8" r:id="rId8"/>
    <sheet name="Segmentação" sheetId="9" r:id="rId9"/>
    <sheet name="Tabela dinamica segmentada" sheetId="10" r:id="rId10"/>
    <sheet name="Dashboard" sheetId="11" r:id="rId11"/>
  </sheets>
  <externalReferences>
    <externalReference r:id="rId12"/>
  </externalReferences>
  <definedNames>
    <definedName name="SegmentaçãodeDados_Departamento">#N/A</definedName>
  </definedNames>
  <calcPr calcId="191029"/>
  <pivotCaches>
    <pivotCache cacheId="13" r:id="rId13"/>
    <pivotCache cacheId="38" r:id="rId14"/>
  </pivotCaches>
  <extLst>
    <ext xmlns:x14="http://schemas.microsoft.com/office/spreadsheetml/2009/9/main" uri="{BBE1A952-AA13-448e-AADC-164F8A28A991}">
      <x14:slicerCaches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18" i="8"/>
  <c r="B17" i="8"/>
  <c r="B16" i="8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F4" i="5"/>
  <c r="E11" i="5"/>
  <c r="E10" i="5"/>
  <c r="E9" i="5"/>
  <c r="E8" i="5"/>
  <c r="E7" i="5"/>
  <c r="E6" i="5"/>
  <c r="E5" i="5"/>
  <c r="E4" i="5"/>
  <c r="E3" i="5"/>
  <c r="E2" i="5"/>
  <c r="E12" i="5" s="1"/>
  <c r="E3" i="4"/>
  <c r="E4" i="4"/>
  <c r="E5" i="4"/>
  <c r="E6" i="4"/>
  <c r="E7" i="4"/>
  <c r="E8" i="4"/>
  <c r="E9" i="4"/>
  <c r="E10" i="4"/>
  <c r="E11" i="4"/>
  <c r="E2" i="4"/>
  <c r="D3" i="4"/>
  <c r="D4" i="4"/>
  <c r="D5" i="4"/>
  <c r="D6" i="4"/>
  <c r="D7" i="4"/>
  <c r="D8" i="4"/>
  <c r="D9" i="4"/>
  <c r="D10" i="4"/>
  <c r="D11" i="4"/>
  <c r="D2" i="4"/>
  <c r="C3" i="2"/>
  <c r="C4" i="2"/>
  <c r="C5" i="2"/>
  <c r="C6" i="2"/>
  <c r="C7" i="2"/>
  <c r="C8" i="2"/>
  <c r="C9" i="2"/>
  <c r="C10" i="2"/>
  <c r="C11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F2" i="5" l="1"/>
</calcChain>
</file>

<file path=xl/sharedStrings.xml><?xml version="1.0" encoding="utf-8"?>
<sst xmlns="http://schemas.openxmlformats.org/spreadsheetml/2006/main" count="485" uniqueCount="153">
  <si>
    <t>Pessoa Colaboradora</t>
  </si>
  <si>
    <t>João Silva</t>
  </si>
  <si>
    <t>Maria Costa</t>
  </si>
  <si>
    <t>Pedro Santos</t>
  </si>
  <si>
    <t>Ana Lima</t>
  </si>
  <si>
    <t>Carlos Oliveira</t>
  </si>
  <si>
    <t>Juliana Souza</t>
  </si>
  <si>
    <t>Fernanda Almeida</t>
  </si>
  <si>
    <t>Bruno Machado</t>
  </si>
  <si>
    <t>Sofia Pereira</t>
  </si>
  <si>
    <t>Gabriel Mendes</t>
  </si>
  <si>
    <t>Laura Farias</t>
  </si>
  <si>
    <t>Luiz Castro</t>
  </si>
  <si>
    <t>Patrícia Duarte</t>
  </si>
  <si>
    <t>Rodrigo Moraes</t>
  </si>
  <si>
    <t>Clara Martins</t>
  </si>
  <si>
    <t>Renato Barbosa</t>
  </si>
  <si>
    <t>Mariana Lopes</t>
  </si>
  <si>
    <t>André Vasconcelos</t>
  </si>
  <si>
    <t>Isabela Rocha</t>
  </si>
  <si>
    <t>Felipe Ferreira</t>
  </si>
  <si>
    <t>Davi Lucas Moreira</t>
  </si>
  <si>
    <t>Ana Julia da Rosa</t>
  </si>
  <si>
    <t>Letícia da Mota</t>
  </si>
  <si>
    <t>Lucca Peixoto</t>
  </si>
  <si>
    <t>Rebeca Pereira</t>
  </si>
  <si>
    <t>Vicente da Rocha</t>
  </si>
  <si>
    <t>Agatha Cunha</t>
  </si>
  <si>
    <t>João Miguel Lima</t>
  </si>
  <si>
    <t>Sra. Cecília Aragão</t>
  </si>
  <si>
    <t>Ana Laura Cardoso</t>
  </si>
  <si>
    <t>Felipe Novaes</t>
  </si>
  <si>
    <t>Eduarda da Paz</t>
  </si>
  <si>
    <t>Ana Carolina Souza</t>
  </si>
  <si>
    <t>Samuel Lopes</t>
  </si>
  <si>
    <t>Brenda Caldeira</t>
  </si>
  <si>
    <t>Dr. Paulo Duarte</t>
  </si>
  <si>
    <t>Theo Moreira</t>
  </si>
  <si>
    <t>Dr. Antônio Vieira</t>
  </si>
  <si>
    <t>Maria Clara Cardoso</t>
  </si>
  <si>
    <t>Luiz Gustavo Rocha</t>
  </si>
  <si>
    <t>Marcelo Campos</t>
  </si>
  <si>
    <t>Maria Jesus</t>
  </si>
  <si>
    <t>Lorenzo Campos</t>
  </si>
  <si>
    <t>Bryan Castro</t>
  </si>
  <si>
    <t>Isis Moura</t>
  </si>
  <si>
    <t>Henrique Rodrigues</t>
  </si>
  <si>
    <t>Ana Beatriz Nunes</t>
  </si>
  <si>
    <t>João Lucas Souza</t>
  </si>
  <si>
    <t>Enzo Monteiro</t>
  </si>
  <si>
    <t>Carolina Gonçalves</t>
  </si>
  <si>
    <t>Agatha Oliveira</t>
  </si>
  <si>
    <t>Sra. Giovanna Nascimento</t>
  </si>
  <si>
    <t>Anthony Nascimento</t>
  </si>
  <si>
    <t>Igor Silveira</t>
  </si>
  <si>
    <t>Davi Lucas da Conceição</t>
  </si>
  <si>
    <t>Vitória da Costa</t>
  </si>
  <si>
    <t>Sra. Marcela Alves</t>
  </si>
  <si>
    <t>Caio Porto</t>
  </si>
  <si>
    <t>Marcela Pereira</t>
  </si>
  <si>
    <t>João Felipe Cardoso</t>
  </si>
  <si>
    <t>Alice da Paz</t>
  </si>
  <si>
    <t>Rafael Araújo</t>
  </si>
  <si>
    <t>Alícia Pereira</t>
  </si>
  <si>
    <t>Antônio Barros</t>
  </si>
  <si>
    <t>Vinicius Nogueira</t>
  </si>
  <si>
    <t>Vinicius Carvalho</t>
  </si>
  <si>
    <t>Nina Nascimento</t>
  </si>
  <si>
    <t>Pietro da Paz</t>
  </si>
  <si>
    <t>Agatha Nascimento</t>
  </si>
  <si>
    <t>Número de Ausências</t>
  </si>
  <si>
    <t>Desempenho (%)</t>
  </si>
  <si>
    <t>Status</t>
  </si>
  <si>
    <t>Nome</t>
  </si>
  <si>
    <t>Cargo</t>
  </si>
  <si>
    <t>Analista</t>
  </si>
  <si>
    <t>Coordenador</t>
  </si>
  <si>
    <t>Gerente</t>
  </si>
  <si>
    <t>Assistente</t>
  </si>
  <si>
    <t>Benefício</t>
  </si>
  <si>
    <t>Plano de Saúde</t>
  </si>
  <si>
    <t>Vale Refeição</t>
  </si>
  <si>
    <t>Bônus Anual</t>
  </si>
  <si>
    <t>Seguro de Vida</t>
  </si>
  <si>
    <t>Benefício(PROCV)</t>
  </si>
  <si>
    <t>Data de Admissão</t>
  </si>
  <si>
    <t>Data de Nascimento</t>
  </si>
  <si>
    <t>2015-03-01</t>
  </si>
  <si>
    <t>1985-04-12</t>
  </si>
  <si>
    <t>2018-07-15</t>
  </si>
  <si>
    <t>1990-06-20</t>
  </si>
  <si>
    <t>2020-01-10</t>
  </si>
  <si>
    <t>1982-03-05</t>
  </si>
  <si>
    <t>2012-05-20</t>
  </si>
  <si>
    <t>1995-12-11</t>
  </si>
  <si>
    <t>2019-11-05</t>
  </si>
  <si>
    <t>1988-07-23</t>
  </si>
  <si>
    <t>2016-08-30</t>
  </si>
  <si>
    <t>1993-01-18</t>
  </si>
  <si>
    <t>2014-12-01</t>
  </si>
  <si>
    <t>1980-10-09</t>
  </si>
  <si>
    <t>2017-06-10</t>
  </si>
  <si>
    <t>1987-09-25</t>
  </si>
  <si>
    <t>2021-04-15</t>
  </si>
  <si>
    <t>1996-02-14</t>
  </si>
  <si>
    <t>2013-09-01</t>
  </si>
  <si>
    <t>1984-11-03</t>
  </si>
  <si>
    <t>Tempo de serviço</t>
  </si>
  <si>
    <t>Idade Atual</t>
  </si>
  <si>
    <t>Dias Trabalhados</t>
  </si>
  <si>
    <t>Benefício Diário</t>
  </si>
  <si>
    <t>Benefício Total (Fórmula)</t>
  </si>
  <si>
    <t>Custo Condicional</t>
  </si>
  <si>
    <t>Soma do Produto</t>
  </si>
  <si>
    <t>Competência</t>
  </si>
  <si>
    <t>Absenteísmo (%)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</si>
  <si>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</si>
  <si>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</si>
  <si>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</si>
  <si>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</si>
  <si>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</si>
  <si>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</si>
  <si>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</si>
  <si>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</si>
  <si>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</si>
  <si>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</si>
  <si>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</si>
  <si>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</si>
  <si>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Rótulos de Linha</t>
  </si>
  <si>
    <t>Total Geral</t>
  </si>
  <si>
    <t>Soma de Benefício Total (Fórmula)</t>
  </si>
  <si>
    <t>Rótulos de Coluna</t>
  </si>
  <si>
    <t>(Vários itens)</t>
  </si>
  <si>
    <t>Turnover (%)</t>
  </si>
  <si>
    <t>Custo por Colaborador (R$)</t>
  </si>
  <si>
    <t>Ausências</t>
  </si>
  <si>
    <t>Departamento</t>
  </si>
  <si>
    <t>Financeiro</t>
  </si>
  <si>
    <t>Recursos Humanos</t>
  </si>
  <si>
    <t>Marketing</t>
  </si>
  <si>
    <t>Operações</t>
  </si>
  <si>
    <t>TI</t>
  </si>
  <si>
    <t>Vendas</t>
  </si>
  <si>
    <t>Soma de Turnover (%)</t>
  </si>
  <si>
    <t>Soma de Absenteísmo (%)</t>
  </si>
  <si>
    <t>Soma de Custo por Colaborador (R$)</t>
  </si>
  <si>
    <t>Dashboard RH Meteora</t>
  </si>
  <si>
    <t>Turnover e Absenteísmo</t>
  </si>
  <si>
    <t>Desempenho vs Ausências</t>
  </si>
  <si>
    <t>Custo por colaborador em função do tempo</t>
  </si>
  <si>
    <t>Média Turnover</t>
  </si>
  <si>
    <t>Média Absenteísmo</t>
  </si>
  <si>
    <t>Média Desempenho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</si>
</sst>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4"/>
      <color theme="1"/>
      <name val="ADLaM Display"/>
    </font>
    <font>
      <sz val="20"/>
      <color theme="1"/>
      <name val="ADLaM Display"/>
    </font>
    <font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1" fillId="0" borderId="2" xfId="0" applyFont="1" applyBorder="1"/>
    <xf numFmtId="0" fontId="1" fillId="0" borderId="5" xfId="0" applyFont="1" applyBorder="1"/>
    <xf numFmtId="0" fontId="1" fillId="0" borderId="7" xfId="0" applyFont="1" applyBorder="1"/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[curso2_excel.xlsx]Tabela dinâmica!Tabela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dinâmica'!$B$3:$B$4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dinâmica'!$A$5:$A$8</c:f>
              <c:strCache>
                <c:ptCount val="3"/>
                <c:pt idx="0">
                  <c:v>Ana Lima</c:v>
                </c:pt>
                <c:pt idx="1">
                  <c:v>Carlos Oliveira</c:v>
                </c:pt>
                <c:pt idx="2">
                  <c:v>João Silva</c:v>
                </c:pt>
              </c:strCache>
            </c:strRef>
          </c:cat>
          <c:val>
            <c:numRef>
              <c:f>'Tabela dinâmica'!$B$5:$B$8</c:f>
              <c:numCache>
                <c:formatCode>General</c:formatCode>
                <c:ptCount val="3"/>
                <c:pt idx="0">
                  <c:v>1080</c:v>
                </c:pt>
                <c:pt idx="1">
                  <c:v>1080</c:v>
                </c:pt>
                <c:pt idx="2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0-468E-8346-84245AB0CA15}"/>
            </c:ext>
          </c:extLst>
        </c:ser>
        <c:ser>
          <c:idx val="1"/>
          <c:order val="1"/>
          <c:tx>
            <c:strRef>
              <c:f>'Tabela dinâmica'!$C$3:$C$4</c:f>
              <c:strCache>
                <c:ptCount val="1"/>
                <c:pt idx="0">
                  <c:v>Junho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dinâmica'!$A$5:$A$8</c:f>
              <c:strCache>
                <c:ptCount val="3"/>
                <c:pt idx="0">
                  <c:v>Ana Lima</c:v>
                </c:pt>
                <c:pt idx="1">
                  <c:v>Carlos Oliveira</c:v>
                </c:pt>
                <c:pt idx="2">
                  <c:v>João Silva</c:v>
                </c:pt>
              </c:strCache>
            </c:strRef>
          </c:cat>
          <c:val>
            <c:numRef>
              <c:f>'Tabela dinâmica'!$C$5:$C$8</c:f>
              <c:numCache>
                <c:formatCode>General</c:formatCode>
                <c:ptCount val="3"/>
                <c:pt idx="0">
                  <c:v>1235</c:v>
                </c:pt>
                <c:pt idx="1">
                  <c:v>1235</c:v>
                </c:pt>
                <c:pt idx="2">
                  <c:v>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0-468E-8346-84245AB0CA15}"/>
            </c:ext>
          </c:extLst>
        </c:ser>
        <c:ser>
          <c:idx val="2"/>
          <c:order val="2"/>
          <c:tx>
            <c:strRef>
              <c:f>'Tabela dinâmica'!$D$3:$D$4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'Tabela dinâmica'!$A$5:$A$8</c:f>
              <c:strCache>
                <c:ptCount val="3"/>
                <c:pt idx="0">
                  <c:v>Ana Lima</c:v>
                </c:pt>
                <c:pt idx="1">
                  <c:v>Carlos Oliveira</c:v>
                </c:pt>
                <c:pt idx="2">
                  <c:v>João Silva</c:v>
                </c:pt>
              </c:strCache>
            </c:strRef>
          </c:cat>
          <c:val>
            <c:numRef>
              <c:f>'Tabela dinâmica'!$D$5:$D$8</c:f>
              <c:numCache>
                <c:formatCode>General</c:formatCode>
                <c:ptCount val="3"/>
                <c:pt idx="0">
                  <c:v>1440</c:v>
                </c:pt>
                <c:pt idx="1">
                  <c:v>1440</c:v>
                </c:pt>
                <c:pt idx="2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0-468E-8346-84245AB0C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969760"/>
        <c:axId val="710969280"/>
      </c:barChart>
      <c:catAx>
        <c:axId val="7109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969280"/>
        <c:crosses val="autoZero"/>
        <c:auto val="1"/>
        <c:lblAlgn val="ctr"/>
        <c:lblOffset val="100"/>
        <c:noMultiLvlLbl val="0"/>
      </c:catAx>
      <c:valAx>
        <c:axId val="7109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9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Turnover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Gráficos!$B$2:$B$13</c:f>
              <c:numCache>
                <c:formatCode>General</c:formatCode>
                <c:ptCount val="12"/>
                <c:pt idx="0">
                  <c:v>6.75</c:v>
                </c:pt>
                <c:pt idx="1">
                  <c:v>8.59</c:v>
                </c:pt>
                <c:pt idx="2">
                  <c:v>6.33</c:v>
                </c:pt>
                <c:pt idx="3">
                  <c:v>2.6</c:v>
                </c:pt>
                <c:pt idx="4">
                  <c:v>9.59</c:v>
                </c:pt>
                <c:pt idx="5">
                  <c:v>5.61</c:v>
                </c:pt>
                <c:pt idx="6">
                  <c:v>7.44</c:v>
                </c:pt>
                <c:pt idx="7">
                  <c:v>3.86</c:v>
                </c:pt>
                <c:pt idx="8">
                  <c:v>6.39</c:v>
                </c:pt>
                <c:pt idx="9">
                  <c:v>7.45</c:v>
                </c:pt>
                <c:pt idx="10">
                  <c:v>5.85</c:v>
                </c:pt>
                <c:pt idx="11">
                  <c:v>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4-49B0-9EBC-931348298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080448"/>
        <c:axId val="1061079488"/>
      </c:barChart>
      <c:catAx>
        <c:axId val="10610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1079488"/>
        <c:crosses val="autoZero"/>
        <c:auto val="1"/>
        <c:lblAlgn val="ctr"/>
        <c:lblOffset val="100"/>
        <c:noMultiLvlLbl val="0"/>
      </c:catAx>
      <c:valAx>
        <c:axId val="10610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108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ao longo dos meses(%)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3523371241450092"/>
          <c:y val="8.0065090457473287E-2"/>
          <c:w val="0.55566782508932544"/>
          <c:h val="0.74715511719187755"/>
        </c:manualLayout>
      </c:layout>
      <c:pieChart>
        <c:varyColors val="1"/>
        <c:ser>
          <c:idx val="0"/>
          <c:order val="0"/>
          <c:tx>
            <c:strRef>
              <c:f>Gráficos!$C$1</c:f>
              <c:strCache>
                <c:ptCount val="1"/>
                <c:pt idx="0">
                  <c:v>Absenteísmo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Gráficos!$C$2:$C$13</c:f>
              <c:numCache>
                <c:formatCode>General</c:formatCode>
                <c:ptCount val="12"/>
                <c:pt idx="0">
                  <c:v>4.58</c:v>
                </c:pt>
                <c:pt idx="1">
                  <c:v>4</c:v>
                </c:pt>
                <c:pt idx="2">
                  <c:v>3.94</c:v>
                </c:pt>
                <c:pt idx="3">
                  <c:v>4.13</c:v>
                </c:pt>
                <c:pt idx="4">
                  <c:v>4.53</c:v>
                </c:pt>
                <c:pt idx="5">
                  <c:v>6.73</c:v>
                </c:pt>
                <c:pt idx="6">
                  <c:v>3.32</c:v>
                </c:pt>
                <c:pt idx="7">
                  <c:v>5.96</c:v>
                </c:pt>
                <c:pt idx="8">
                  <c:v>6.51</c:v>
                </c:pt>
                <c:pt idx="9">
                  <c:v>6.94</c:v>
                </c:pt>
                <c:pt idx="10">
                  <c:v>6.36</c:v>
                </c:pt>
                <c:pt idx="11">
                  <c:v>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1-47BD-B912-E11BA42D36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169308916424643"/>
          <c:y val="0.85244863992119413"/>
          <c:w val="0.69029081900672007"/>
          <c:h val="9.3134720151060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Gráficos!$D$1</c:f>
              <c:strCache>
                <c:ptCount val="1"/>
                <c:pt idx="0">
                  <c:v>Custo por Colaborador (R$)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Gráficos!$D$2:$D$13</c:f>
              <c:numCache>
                <c:formatCode>General</c:formatCode>
                <c:ptCount val="12"/>
                <c:pt idx="0">
                  <c:v>1417.05</c:v>
                </c:pt>
                <c:pt idx="1">
                  <c:v>1357.92</c:v>
                </c:pt>
                <c:pt idx="2">
                  <c:v>2720.3</c:v>
                </c:pt>
                <c:pt idx="3">
                  <c:v>1360.28</c:v>
                </c:pt>
                <c:pt idx="4">
                  <c:v>2681.12</c:v>
                </c:pt>
                <c:pt idx="5">
                  <c:v>1696.29</c:v>
                </c:pt>
                <c:pt idx="6">
                  <c:v>1759.57</c:v>
                </c:pt>
                <c:pt idx="7">
                  <c:v>1476.85</c:v>
                </c:pt>
                <c:pt idx="8">
                  <c:v>2660.86</c:v>
                </c:pt>
                <c:pt idx="9">
                  <c:v>1648.34</c:v>
                </c:pt>
                <c:pt idx="10">
                  <c:v>1539.14</c:v>
                </c:pt>
                <c:pt idx="11">
                  <c:v>2091.35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C-47D5-941E-DFEBCF59D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354672"/>
        <c:axId val="1047351312"/>
      </c:lineChart>
      <c:catAx>
        <c:axId val="10473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351312"/>
        <c:crosses val="autoZero"/>
        <c:auto val="1"/>
        <c:lblAlgn val="ctr"/>
        <c:lblOffset val="100"/>
        <c:noMultiLvlLbl val="0"/>
      </c:catAx>
      <c:valAx>
        <c:axId val="10473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3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Turnover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Gráficos!$B$2:$B$13</c:f>
              <c:numCache>
                <c:formatCode>General</c:formatCode>
                <c:ptCount val="12"/>
                <c:pt idx="0">
                  <c:v>6.75</c:v>
                </c:pt>
                <c:pt idx="1">
                  <c:v>8.59</c:v>
                </c:pt>
                <c:pt idx="2">
                  <c:v>6.33</c:v>
                </c:pt>
                <c:pt idx="3">
                  <c:v>2.6</c:v>
                </c:pt>
                <c:pt idx="4">
                  <c:v>9.59</c:v>
                </c:pt>
                <c:pt idx="5">
                  <c:v>5.61</c:v>
                </c:pt>
                <c:pt idx="6">
                  <c:v>7.44</c:v>
                </c:pt>
                <c:pt idx="7">
                  <c:v>3.86</c:v>
                </c:pt>
                <c:pt idx="8">
                  <c:v>6.39</c:v>
                </c:pt>
                <c:pt idx="9">
                  <c:v>7.45</c:v>
                </c:pt>
                <c:pt idx="10">
                  <c:v>5.85</c:v>
                </c:pt>
                <c:pt idx="11">
                  <c:v>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4-45E7-8DFC-3D5DA091E6AE}"/>
            </c:ext>
          </c:extLst>
        </c:ser>
        <c:ser>
          <c:idx val="1"/>
          <c:order val="1"/>
          <c:tx>
            <c:strRef>
              <c:f>Gráficos!$C$1</c:f>
              <c:strCache>
                <c:ptCount val="1"/>
                <c:pt idx="0">
                  <c:v>Absenteísmo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Gráficos!$C$2:$C$13</c:f>
              <c:numCache>
                <c:formatCode>General</c:formatCode>
                <c:ptCount val="12"/>
                <c:pt idx="0">
                  <c:v>4.58</c:v>
                </c:pt>
                <c:pt idx="1">
                  <c:v>4</c:v>
                </c:pt>
                <c:pt idx="2">
                  <c:v>3.94</c:v>
                </c:pt>
                <c:pt idx="3">
                  <c:v>4.13</c:v>
                </c:pt>
                <c:pt idx="4">
                  <c:v>4.53</c:v>
                </c:pt>
                <c:pt idx="5">
                  <c:v>6.73</c:v>
                </c:pt>
                <c:pt idx="6">
                  <c:v>3.32</c:v>
                </c:pt>
                <c:pt idx="7">
                  <c:v>5.96</c:v>
                </c:pt>
                <c:pt idx="8">
                  <c:v>6.51</c:v>
                </c:pt>
                <c:pt idx="9">
                  <c:v>6.94</c:v>
                </c:pt>
                <c:pt idx="10">
                  <c:v>6.36</c:v>
                </c:pt>
                <c:pt idx="11">
                  <c:v>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4-45E7-8DFC-3D5DA091E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28431"/>
        <c:axId val="77474831"/>
      </c:barChart>
      <c:catAx>
        <c:axId val="6902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74831"/>
        <c:crosses val="autoZero"/>
        <c:auto val="1"/>
        <c:lblAlgn val="ctr"/>
        <c:lblOffset val="100"/>
        <c:noMultiLvlLbl val="0"/>
      </c:catAx>
      <c:valAx>
        <c:axId val="774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02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918044619422572"/>
          <c:y val="2.316423442205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Gráficos!$F$1</c:f>
              <c:strCache>
                <c:ptCount val="1"/>
                <c:pt idx="0">
                  <c:v>Desempenho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Gráficos!$E$2:$E$13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4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0</c:v>
                </c:pt>
                <c:pt idx="8">
                  <c:v>14</c:v>
                </c:pt>
                <c:pt idx="9">
                  <c:v>12</c:v>
                </c:pt>
                <c:pt idx="10">
                  <c:v>5</c:v>
                </c:pt>
                <c:pt idx="11">
                  <c:v>4</c:v>
                </c:pt>
              </c:numCache>
            </c:numRef>
          </c:xVal>
          <c:yVal>
            <c:numRef>
              <c:f>Gráficos!$F$2:$F$13</c:f>
              <c:numCache>
                <c:formatCode>General</c:formatCode>
                <c:ptCount val="12"/>
                <c:pt idx="0">
                  <c:v>85</c:v>
                </c:pt>
                <c:pt idx="1">
                  <c:v>78</c:v>
                </c:pt>
                <c:pt idx="2">
                  <c:v>92</c:v>
                </c:pt>
                <c:pt idx="3">
                  <c:v>88</c:v>
                </c:pt>
                <c:pt idx="4">
                  <c:v>80</c:v>
                </c:pt>
                <c:pt idx="5">
                  <c:v>95</c:v>
                </c:pt>
                <c:pt idx="6">
                  <c:v>70</c:v>
                </c:pt>
                <c:pt idx="7">
                  <c:v>90</c:v>
                </c:pt>
                <c:pt idx="8">
                  <c:v>87</c:v>
                </c:pt>
                <c:pt idx="9">
                  <c:v>75</c:v>
                </c:pt>
                <c:pt idx="10">
                  <c:v>85</c:v>
                </c:pt>
                <c:pt idx="11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C-402F-B00B-83129F40C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09839"/>
        <c:axId val="68607439"/>
      </c:scatterChart>
      <c:valAx>
        <c:axId val="6860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07439"/>
        <c:crosses val="autoZero"/>
        <c:crossBetween val="midCat"/>
      </c:valAx>
      <c:valAx>
        <c:axId val="686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0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Turnover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Gráficos!$B$2:$B$13</c:f>
              <c:numCache>
                <c:formatCode>General</c:formatCode>
                <c:ptCount val="12"/>
                <c:pt idx="0">
                  <c:v>6.75</c:v>
                </c:pt>
                <c:pt idx="1">
                  <c:v>8.59</c:v>
                </c:pt>
                <c:pt idx="2">
                  <c:v>6.33</c:v>
                </c:pt>
                <c:pt idx="3">
                  <c:v>2.6</c:v>
                </c:pt>
                <c:pt idx="4">
                  <c:v>9.59</c:v>
                </c:pt>
                <c:pt idx="5">
                  <c:v>5.61</c:v>
                </c:pt>
                <c:pt idx="6">
                  <c:v>7.44</c:v>
                </c:pt>
                <c:pt idx="7">
                  <c:v>3.86</c:v>
                </c:pt>
                <c:pt idx="8">
                  <c:v>6.39</c:v>
                </c:pt>
                <c:pt idx="9">
                  <c:v>7.45</c:v>
                </c:pt>
                <c:pt idx="10">
                  <c:v>5.85</c:v>
                </c:pt>
                <c:pt idx="11">
                  <c:v>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B-45CF-ADDE-E660DD3F5ED7}"/>
            </c:ext>
          </c:extLst>
        </c:ser>
        <c:ser>
          <c:idx val="1"/>
          <c:order val="1"/>
          <c:tx>
            <c:strRef>
              <c:f>Gráficos!$C$1</c:f>
              <c:strCache>
                <c:ptCount val="1"/>
                <c:pt idx="0">
                  <c:v>Absenteísmo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Gráficos!$C$2:$C$13</c:f>
              <c:numCache>
                <c:formatCode>General</c:formatCode>
                <c:ptCount val="12"/>
                <c:pt idx="0">
                  <c:v>4.58</c:v>
                </c:pt>
                <c:pt idx="1">
                  <c:v>4</c:v>
                </c:pt>
                <c:pt idx="2">
                  <c:v>3.94</c:v>
                </c:pt>
                <c:pt idx="3">
                  <c:v>4.13</c:v>
                </c:pt>
                <c:pt idx="4">
                  <c:v>4.53</c:v>
                </c:pt>
                <c:pt idx="5">
                  <c:v>6.73</c:v>
                </c:pt>
                <c:pt idx="6">
                  <c:v>3.32</c:v>
                </c:pt>
                <c:pt idx="7">
                  <c:v>5.96</c:v>
                </c:pt>
                <c:pt idx="8">
                  <c:v>6.51</c:v>
                </c:pt>
                <c:pt idx="9">
                  <c:v>6.94</c:v>
                </c:pt>
                <c:pt idx="10">
                  <c:v>6.36</c:v>
                </c:pt>
                <c:pt idx="11">
                  <c:v>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B-45CF-ADDE-E660DD3F5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28431"/>
        <c:axId val="77474831"/>
      </c:barChart>
      <c:catAx>
        <c:axId val="6902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74831"/>
        <c:crosses val="autoZero"/>
        <c:auto val="1"/>
        <c:lblAlgn val="ctr"/>
        <c:lblOffset val="100"/>
        <c:noMultiLvlLbl val="0"/>
      </c:catAx>
      <c:valAx>
        <c:axId val="774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02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Gráficos!$F$1</c:f>
              <c:strCache>
                <c:ptCount val="1"/>
                <c:pt idx="0">
                  <c:v>Desempenho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Gráficos!$E$2:$E$13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4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0</c:v>
                </c:pt>
                <c:pt idx="8">
                  <c:v>14</c:v>
                </c:pt>
                <c:pt idx="9">
                  <c:v>12</c:v>
                </c:pt>
                <c:pt idx="10">
                  <c:v>5</c:v>
                </c:pt>
                <c:pt idx="11">
                  <c:v>4</c:v>
                </c:pt>
              </c:numCache>
            </c:numRef>
          </c:xVal>
          <c:yVal>
            <c:numRef>
              <c:f>Gráficos!$F$2:$F$13</c:f>
              <c:numCache>
                <c:formatCode>General</c:formatCode>
                <c:ptCount val="12"/>
                <c:pt idx="0">
                  <c:v>85</c:v>
                </c:pt>
                <c:pt idx="1">
                  <c:v>78</c:v>
                </c:pt>
                <c:pt idx="2">
                  <c:v>92</c:v>
                </c:pt>
                <c:pt idx="3">
                  <c:v>88</c:v>
                </c:pt>
                <c:pt idx="4">
                  <c:v>80</c:v>
                </c:pt>
                <c:pt idx="5">
                  <c:v>95</c:v>
                </c:pt>
                <c:pt idx="6">
                  <c:v>70</c:v>
                </c:pt>
                <c:pt idx="7">
                  <c:v>90</c:v>
                </c:pt>
                <c:pt idx="8">
                  <c:v>87</c:v>
                </c:pt>
                <c:pt idx="9">
                  <c:v>75</c:v>
                </c:pt>
                <c:pt idx="10">
                  <c:v>85</c:v>
                </c:pt>
                <c:pt idx="11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7-4209-B315-07BA90E5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09839"/>
        <c:axId val="68607439"/>
      </c:scatterChart>
      <c:valAx>
        <c:axId val="6860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07439"/>
        <c:crosses val="autoZero"/>
        <c:crossBetween val="midCat"/>
      </c:valAx>
      <c:valAx>
        <c:axId val="686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0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Gráficos!$D$1</c:f>
              <c:strCache>
                <c:ptCount val="1"/>
                <c:pt idx="0">
                  <c:v>Custo por Colaborador (R$)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Gráficos!$A$2:$A$13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Gráficos!$D$2:$D$13</c:f>
              <c:numCache>
                <c:formatCode>General</c:formatCode>
                <c:ptCount val="12"/>
                <c:pt idx="0">
                  <c:v>1417.05</c:v>
                </c:pt>
                <c:pt idx="1">
                  <c:v>1357.92</c:v>
                </c:pt>
                <c:pt idx="2">
                  <c:v>2720.3</c:v>
                </c:pt>
                <c:pt idx="3">
                  <c:v>1360.28</c:v>
                </c:pt>
                <c:pt idx="4">
                  <c:v>2681.12</c:v>
                </c:pt>
                <c:pt idx="5">
                  <c:v>1696.29</c:v>
                </c:pt>
                <c:pt idx="6">
                  <c:v>1759.57</c:v>
                </c:pt>
                <c:pt idx="7">
                  <c:v>1476.85</c:v>
                </c:pt>
                <c:pt idx="8">
                  <c:v>2660.86</c:v>
                </c:pt>
                <c:pt idx="9">
                  <c:v>1648.34</c:v>
                </c:pt>
                <c:pt idx="10">
                  <c:v>1539.14</c:v>
                </c:pt>
                <c:pt idx="11">
                  <c:v>2091.35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C-442F-9B6A-22B3D4C7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354672"/>
        <c:axId val="1047351312"/>
      </c:lineChart>
      <c:catAx>
        <c:axId val="10473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351312"/>
        <c:crosses val="autoZero"/>
        <c:auto val="1"/>
        <c:lblAlgn val="ctr"/>
        <c:lblOffset val="100"/>
        <c:noMultiLvlLbl val="0"/>
      </c:catAx>
      <c:valAx>
        <c:axId val="10473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73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1245871</xdr:colOff>
      <xdr:row>14</xdr:row>
      <xdr:rowOff>158116</xdr:rowOff>
    </xdr:from>
    <xdr:to>
      <xdr:col>16</xdr:col>
      <xdr:colOff>320041</xdr:colOff>
      <xdr:row>37</xdr:row>
      <xdr:rowOff>55245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5BB1FE-18D1-9584-8C9D-0AB59D497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582930</xdr:colOff>
      <xdr:row>1</xdr:row>
      <xdr:rowOff>18096</xdr:rowOff>
    </xdr:from>
    <xdr:to>
      <xdr:col>16</xdr:col>
      <xdr:colOff>255270</xdr:colOff>
      <xdr:row>18</xdr:row>
      <xdr:rowOff>43815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2E9A47-A91D-5B00-3313-E460A6B1F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243840</xdr:colOff>
      <xdr:row>1</xdr:row>
      <xdr:rowOff>21906</xdr:rowOff>
    </xdr:from>
    <xdr:to>
      <xdr:col>24</xdr:col>
      <xdr:colOff>592455</xdr:colOff>
      <xdr:row>25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EB2D12C-E575-8FC2-995C-F4CE0AD6E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</xdr:colOff>
      <xdr:row>18</xdr:row>
      <xdr:rowOff>65722</xdr:rowOff>
    </xdr:from>
    <xdr:to>
      <xdr:col>16</xdr:col>
      <xdr:colOff>485774</xdr:colOff>
      <xdr:row>33</xdr:row>
      <xdr:rowOff>84772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1A9DA60-6B35-0A78-4BEC-A0FFEC464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36194</xdr:colOff>
      <xdr:row>22</xdr:row>
      <xdr:rowOff>0</xdr:rowOff>
    </xdr:from>
    <xdr:to>
      <xdr:col>5</xdr:col>
      <xdr:colOff>480059</xdr:colOff>
      <xdr:row>38</xdr:row>
      <xdr:rowOff>106680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4048970-B4FF-A6DB-1DE8-BF8BEB4DA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419101</xdr:colOff>
      <xdr:row>25</xdr:row>
      <xdr:rowOff>92391</xdr:rowOff>
    </xdr:from>
    <xdr:to>
      <xdr:col>25</xdr:col>
      <xdr:colOff>510541</xdr:colOff>
      <xdr:row>47</xdr:row>
      <xdr:rowOff>47624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B688387-CF50-6C91-6489-F1A3A1B25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434340</xdr:colOff>
      <xdr:row>1</xdr:row>
      <xdr:rowOff>163831</xdr:rowOff>
    </xdr:from>
    <xdr:to>
      <xdr:col>8</xdr:col>
      <xdr:colOff>417195</xdr:colOff>
      <xdr:row>13</xdr:row>
      <xdr:rowOff>171451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Departamento">
              <a:extLst>
                <a:ext uri="{FF2B5EF4-FFF2-40B4-BE49-F238E27FC236}">
                  <a16:creationId xmlns:a16="http://schemas.microsoft.com/office/drawing/2014/main" id="{A835B809-DD9D-ABF2-7EAC-8A963D68EB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2380" y="346711"/>
              <a:ext cx="1811655" cy="2202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</xdr:colOff>
      <xdr:row>2</xdr:row>
      <xdr:rowOff>83820</xdr:rowOff>
    </xdr:from>
    <xdr:to>
      <xdr:col>9</xdr:col>
      <xdr:colOff>596265</xdr:colOff>
      <xdr:row>2</xdr:row>
      <xdr:rowOff>83820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6BF245C8-944A-B102-8EA1-64A1C7479809}"/>
            </a:ext>
          </a:extLst>
        </xdr:cNvPr>
        <xdr:cNvCxnSpPr/>
      </xdr:nvCxnSpPr>
      <xdr:spPr>
        <a:xfrm>
          <a:off x="5497830" y="464820"/>
          <a:ext cx="584835" cy="0"/>
        </a:xfrm>
        <a:prstGeom prst="line">
          <a:avLst/>
        </a:prstGeom>
        <a:ln w="381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</xdr:colOff>
      <xdr:row>2</xdr:row>
      <xdr:rowOff>47625</xdr:rowOff>
    </xdr:from>
    <xdr:to>
      <xdr:col>13</xdr:col>
      <xdr:colOff>592455</xdr:colOff>
      <xdr:row>2</xdr:row>
      <xdr:rowOff>47625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9425B3A3-2992-466C-A6DF-0AEABD6128A2}"/>
            </a:ext>
          </a:extLst>
        </xdr:cNvPr>
        <xdr:cNvCxnSpPr/>
      </xdr:nvCxnSpPr>
      <xdr:spPr>
        <a:xfrm>
          <a:off x="7940040" y="428625"/>
          <a:ext cx="577215" cy="0"/>
        </a:xfrm>
        <a:prstGeom prst="line">
          <a:avLst/>
        </a:prstGeom>
        <a:ln w="381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2</xdr:row>
      <xdr:rowOff>49530</xdr:rowOff>
    </xdr:from>
    <xdr:to>
      <xdr:col>17</xdr:col>
      <xdr:colOff>588645</xdr:colOff>
      <xdr:row>2</xdr:row>
      <xdr:rowOff>49530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8527B922-8A16-404E-97B5-C9D041BB55B5}"/>
            </a:ext>
          </a:extLst>
        </xdr:cNvPr>
        <xdr:cNvCxnSpPr/>
      </xdr:nvCxnSpPr>
      <xdr:spPr>
        <a:xfrm>
          <a:off x="10382250" y="430530"/>
          <a:ext cx="569595" cy="0"/>
        </a:xfrm>
        <a:prstGeom prst="line">
          <a:avLst/>
        </a:prstGeom>
        <a:ln w="381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7</xdr:row>
      <xdr:rowOff>0</xdr:rowOff>
    </xdr:from>
    <xdr:to>
      <xdr:col>10</xdr:col>
      <xdr:colOff>590550</xdr:colOff>
      <xdr:row>21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EFA9090-B43A-459F-916A-8B664D93D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</xdr:row>
      <xdr:rowOff>1</xdr:rowOff>
    </xdr:from>
    <xdr:to>
      <xdr:col>20</xdr:col>
      <xdr:colOff>581025</xdr:colOff>
      <xdr:row>20</xdr:row>
      <xdr:rowOff>163831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CCE1379-F882-4CEB-B84C-1EFF73A84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21</xdr:col>
      <xdr:colOff>19050</xdr:colOff>
      <xdr:row>37</xdr:row>
      <xdr:rowOff>161925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D530335-3BEF-430E-8271-4497C7AAB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l\Downloads\Projeto_Excel_RH_Atualizado.xlsx" TargetMode="External"/><Relationship Id="rId1" Type="http://schemas.openxmlformats.org/officeDocument/2006/relationships/externalLinkPath" Target="Projeto_Excel_RH_Atualiz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laboradores"/>
      <sheetName val="Benefícios"/>
      <sheetName val="Dados de Apoio"/>
      <sheetName val="Tabela Dinâmica"/>
      <sheetName val="Vídeo1.2"/>
      <sheetName val="Vídeo1.3(Benefícios)"/>
      <sheetName val="Vídeo 1.3(Colaboradores)"/>
      <sheetName val="Vídeo1.4"/>
      <sheetName val="Vídeo2.1"/>
      <sheetName val="Vídeo2.2"/>
      <sheetName val="Vídeo2.3"/>
      <sheetName val="Vídeo2.3(Tabela dinamica)"/>
      <sheetName val="Vídeo 3.1"/>
      <sheetName val="Vídeo3.2(dados)"/>
      <sheetName val="Vídeo3.2(Relatório RH)"/>
      <sheetName val="Vídeo4.1"/>
      <sheetName val="Vídeo4.2(Dados)"/>
      <sheetName val="Vídeo4.2(Gráficos)"/>
      <sheetName val="Vídeo4.3"/>
      <sheetName val="Vídeo4.3-Tabela dinamica"/>
      <sheetName val="Vídeo5.1"/>
      <sheetName val="Planilha1"/>
      <sheetName val="Vídeo5.2"/>
      <sheetName val="Vídeo5.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">
          <cell r="B1" t="str">
            <v>Turnover (%)</v>
          </cell>
          <cell r="C1" t="str">
            <v>Absenteísmo (%)</v>
          </cell>
          <cell r="D1" t="str">
            <v>Custo por Colaborador (R$)</v>
          </cell>
        </row>
        <row r="2">
          <cell r="A2" t="str">
            <v>Janeiro</v>
          </cell>
          <cell r="B2">
            <v>6.75</v>
          </cell>
          <cell r="C2">
            <v>4.58</v>
          </cell>
          <cell r="D2">
            <v>1417.05</v>
          </cell>
        </row>
        <row r="3">
          <cell r="A3" t="str">
            <v>Fevereiro</v>
          </cell>
          <cell r="B3">
            <v>8.59</v>
          </cell>
          <cell r="C3">
            <v>4</v>
          </cell>
          <cell r="D3">
            <v>1357.92</v>
          </cell>
        </row>
        <row r="4">
          <cell r="A4" t="str">
            <v>Março</v>
          </cell>
          <cell r="B4">
            <v>6.33</v>
          </cell>
          <cell r="C4">
            <v>3.94</v>
          </cell>
          <cell r="D4">
            <v>2720.3</v>
          </cell>
        </row>
        <row r="5">
          <cell r="A5" t="str">
            <v>Abril</v>
          </cell>
          <cell r="B5">
            <v>2.6</v>
          </cell>
          <cell r="C5">
            <v>4.13</v>
          </cell>
          <cell r="D5">
            <v>1360.28</v>
          </cell>
        </row>
        <row r="6">
          <cell r="A6" t="str">
            <v>Maio</v>
          </cell>
          <cell r="B6">
            <v>9.59</v>
          </cell>
          <cell r="C6">
            <v>4.53</v>
          </cell>
          <cell r="D6">
            <v>2681.12</v>
          </cell>
        </row>
        <row r="7">
          <cell r="A7" t="str">
            <v>Junho</v>
          </cell>
          <cell r="B7">
            <v>5.61</v>
          </cell>
          <cell r="C7">
            <v>6.73</v>
          </cell>
          <cell r="D7">
            <v>1696.29</v>
          </cell>
        </row>
        <row r="8">
          <cell r="A8" t="str">
            <v>Julho</v>
          </cell>
          <cell r="B8">
            <v>7.44</v>
          </cell>
          <cell r="C8">
            <v>3.32</v>
          </cell>
          <cell r="D8">
            <v>1759.57</v>
          </cell>
        </row>
        <row r="9">
          <cell r="A9" t="str">
            <v>Agosto</v>
          </cell>
          <cell r="B9">
            <v>3.86</v>
          </cell>
          <cell r="C9">
            <v>5.96</v>
          </cell>
          <cell r="D9">
            <v>1476.85</v>
          </cell>
        </row>
        <row r="10">
          <cell r="A10" t="str">
            <v>Setembro</v>
          </cell>
          <cell r="B10">
            <v>6.39</v>
          </cell>
          <cell r="C10">
            <v>6.51</v>
          </cell>
          <cell r="D10">
            <v>2660.86</v>
          </cell>
        </row>
        <row r="11">
          <cell r="A11" t="str">
            <v>Outubro</v>
          </cell>
          <cell r="B11">
            <v>7.45</v>
          </cell>
          <cell r="C11">
            <v>6.94</v>
          </cell>
          <cell r="D11">
            <v>1648.34</v>
          </cell>
        </row>
        <row r="12">
          <cell r="A12" t="str">
            <v>Novembro</v>
          </cell>
          <cell r="B12">
            <v>5.85</v>
          </cell>
          <cell r="C12">
            <v>6.36</v>
          </cell>
          <cell r="D12">
            <v>1539.14</v>
          </cell>
        </row>
        <row r="13">
          <cell r="A13" t="str">
            <v>Dezembro</v>
          </cell>
          <cell r="B13">
            <v>6.72</v>
          </cell>
          <cell r="C13">
            <v>7.21</v>
          </cell>
          <cell r="D13">
            <v>2091.35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5638.993277893518" createdVersion="8" refreshedVersion="8" minRefreshableVersion="3" recordCount="120" xr:uid="{4BB3F017-8079-44EA-AB0D-35D3DBB80F01}">
  <cacheSource type="worksheet">
    <worksheetSource name="Tabela2"/>
  </cacheSource>
  <cacheFields count="7">
    <cacheField name="Nome" numFmtId="0">
      <sharedItems count="10">
        <s v="João Silva"/>
        <s v="Maria Costa"/>
        <s v="Pedro Santos"/>
        <s v="Ana Lima"/>
        <s v="Carlos Oliveira"/>
        <s v="Juliana Souza"/>
        <s v="Fernanda Almeida"/>
        <s v="Bruno Machado"/>
        <s v="Sofia Pereira"/>
        <s v="Gabriel Mendes"/>
      </sharedItems>
    </cacheField>
    <cacheField name="Competência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Dias Trabalhados" numFmtId="0">
      <sharedItems containsSemiMixedTypes="0" containsString="0" containsNumber="1" containsInteger="1" minValue="18" maxValue="25"/>
    </cacheField>
    <cacheField name="Benefício Diário" numFmtId="0">
      <sharedItems containsSemiMixedTypes="0" containsString="0" containsNumber="1" containsInteger="1" minValue="50" maxValue="80"/>
    </cacheField>
    <cacheField name="Desempenho (%)" numFmtId="0">
      <sharedItems containsSemiMixedTypes="0" containsString="0" containsNumber="1" containsInteger="1" minValue="70" maxValue="95" count="11">
        <n v="85"/>
        <n v="78"/>
        <n v="92"/>
        <n v="88"/>
        <n v="80"/>
        <n v="95"/>
        <n v="70"/>
        <n v="90"/>
        <n v="87"/>
        <n v="75"/>
        <n v="82"/>
      </sharedItems>
    </cacheField>
    <cacheField name="Absenteísmo (%)" numFmtId="0">
      <sharedItems containsSemiMixedTypes="0" containsString="0" containsNumber="1" containsInteger="1" minValue="2" maxValue="10"/>
    </cacheField>
    <cacheField name="Benefício Total (Fórmula)" numFmtId="0">
      <sharedItems containsSemiMixedTypes="0" containsString="0" containsNumber="1" containsInteger="1" minValue="1000" maxValue="1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5639.385246296297" createdVersion="8" refreshedVersion="8" minRefreshableVersion="3" recordCount="12" xr:uid="{C64B21CD-FFB7-4629-A8AD-D7389D07EA7B}">
  <cacheSource type="worksheet">
    <worksheetSource ref="A1:E13" sheet="Segmentação"/>
  </cacheSource>
  <cacheFields count="5">
    <cacheField name="Competência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urnover (%)" numFmtId="0">
      <sharedItems containsSemiMixedTypes="0" containsString="0" containsNumber="1" minValue="2.09" maxValue="9.83"/>
    </cacheField>
    <cacheField name="Absenteísmo (%)" numFmtId="0">
      <sharedItems containsSemiMixedTypes="0" containsString="0" containsNumber="1" minValue="3.1" maxValue="8"/>
    </cacheField>
    <cacheField name="Custo por Colaborador (R$)" numFmtId="0">
      <sharedItems containsSemiMixedTypes="0" containsString="0" containsNumber="1" minValue="1255.29" maxValue="2956.8"/>
    </cacheField>
    <cacheField name="Departamento" numFmtId="0">
      <sharedItems count="6">
        <s v="Financeiro"/>
        <s v="Recursos Humanos"/>
        <s v="Marketing"/>
        <s v="Operações"/>
        <s v="TI"/>
        <s v="Vendas"/>
      </sharedItems>
    </cacheField>
  </cacheFields>
  <extLst>
    <ext xmlns:x14="http://schemas.microsoft.com/office/spreadsheetml/2009/9/main" uri="{725AE2AE-9491-48be-B2B4-4EB974FC3084}">
      <x14:pivotCacheDefinition pivotCacheId="4784153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n v="20"/>
    <n v="50"/>
    <x v="0"/>
    <n v="3"/>
    <n v="1000"/>
  </r>
  <r>
    <x v="0"/>
    <x v="1"/>
    <n v="22"/>
    <n v="70"/>
    <x v="1"/>
    <n v="7"/>
    <n v="1540"/>
  </r>
  <r>
    <x v="0"/>
    <x v="2"/>
    <n v="18"/>
    <n v="60"/>
    <x v="2"/>
    <n v="5"/>
    <n v="1080"/>
  </r>
  <r>
    <x v="0"/>
    <x v="3"/>
    <n v="25"/>
    <n v="55"/>
    <x v="3"/>
    <n v="2"/>
    <n v="1375"/>
  </r>
  <r>
    <x v="0"/>
    <x v="4"/>
    <n v="20"/>
    <n v="50"/>
    <x v="4"/>
    <n v="6"/>
    <n v="1000"/>
  </r>
  <r>
    <x v="0"/>
    <x v="5"/>
    <n v="19"/>
    <n v="65"/>
    <x v="5"/>
    <n v="4"/>
    <n v="1235"/>
  </r>
  <r>
    <x v="0"/>
    <x v="6"/>
    <n v="21"/>
    <n v="70"/>
    <x v="6"/>
    <n v="10"/>
    <n v="1470"/>
  </r>
  <r>
    <x v="0"/>
    <x v="7"/>
    <n v="24"/>
    <n v="60"/>
    <x v="7"/>
    <n v="5"/>
    <n v="1440"/>
  </r>
  <r>
    <x v="0"/>
    <x v="8"/>
    <n v="20"/>
    <n v="55"/>
    <x v="8"/>
    <n v="8"/>
    <n v="1100"/>
  </r>
  <r>
    <x v="0"/>
    <x v="9"/>
    <n v="23"/>
    <n v="50"/>
    <x v="9"/>
    <n v="3"/>
    <n v="1150"/>
  </r>
  <r>
    <x v="0"/>
    <x v="10"/>
    <n v="22"/>
    <n v="75"/>
    <x v="0"/>
    <n v="6"/>
    <n v="1650"/>
  </r>
  <r>
    <x v="0"/>
    <x v="11"/>
    <n v="21"/>
    <n v="80"/>
    <x v="10"/>
    <n v="4"/>
    <n v="1680"/>
  </r>
  <r>
    <x v="1"/>
    <x v="0"/>
    <n v="20"/>
    <n v="50"/>
    <x v="0"/>
    <n v="3"/>
    <n v="1000"/>
  </r>
  <r>
    <x v="1"/>
    <x v="1"/>
    <n v="22"/>
    <n v="70"/>
    <x v="1"/>
    <n v="7"/>
    <n v="1540"/>
  </r>
  <r>
    <x v="1"/>
    <x v="2"/>
    <n v="18"/>
    <n v="60"/>
    <x v="2"/>
    <n v="5"/>
    <n v="1080"/>
  </r>
  <r>
    <x v="1"/>
    <x v="3"/>
    <n v="25"/>
    <n v="55"/>
    <x v="3"/>
    <n v="2"/>
    <n v="1375"/>
  </r>
  <r>
    <x v="1"/>
    <x v="4"/>
    <n v="20"/>
    <n v="50"/>
    <x v="4"/>
    <n v="6"/>
    <n v="1000"/>
  </r>
  <r>
    <x v="1"/>
    <x v="5"/>
    <n v="19"/>
    <n v="65"/>
    <x v="5"/>
    <n v="4"/>
    <n v="1235"/>
  </r>
  <r>
    <x v="1"/>
    <x v="6"/>
    <n v="21"/>
    <n v="70"/>
    <x v="6"/>
    <n v="10"/>
    <n v="1470"/>
  </r>
  <r>
    <x v="1"/>
    <x v="7"/>
    <n v="24"/>
    <n v="60"/>
    <x v="7"/>
    <n v="5"/>
    <n v="1440"/>
  </r>
  <r>
    <x v="1"/>
    <x v="8"/>
    <n v="20"/>
    <n v="55"/>
    <x v="8"/>
    <n v="8"/>
    <n v="1100"/>
  </r>
  <r>
    <x v="1"/>
    <x v="9"/>
    <n v="23"/>
    <n v="50"/>
    <x v="9"/>
    <n v="3"/>
    <n v="1150"/>
  </r>
  <r>
    <x v="1"/>
    <x v="10"/>
    <n v="22"/>
    <n v="75"/>
    <x v="0"/>
    <n v="6"/>
    <n v="1650"/>
  </r>
  <r>
    <x v="1"/>
    <x v="11"/>
    <n v="21"/>
    <n v="80"/>
    <x v="10"/>
    <n v="4"/>
    <n v="1680"/>
  </r>
  <r>
    <x v="2"/>
    <x v="0"/>
    <n v="20"/>
    <n v="50"/>
    <x v="0"/>
    <n v="3"/>
    <n v="1000"/>
  </r>
  <r>
    <x v="2"/>
    <x v="1"/>
    <n v="22"/>
    <n v="70"/>
    <x v="1"/>
    <n v="7"/>
    <n v="1540"/>
  </r>
  <r>
    <x v="2"/>
    <x v="2"/>
    <n v="18"/>
    <n v="60"/>
    <x v="2"/>
    <n v="5"/>
    <n v="1080"/>
  </r>
  <r>
    <x v="2"/>
    <x v="3"/>
    <n v="25"/>
    <n v="55"/>
    <x v="3"/>
    <n v="2"/>
    <n v="1375"/>
  </r>
  <r>
    <x v="2"/>
    <x v="4"/>
    <n v="20"/>
    <n v="50"/>
    <x v="4"/>
    <n v="6"/>
    <n v="1000"/>
  </r>
  <r>
    <x v="2"/>
    <x v="5"/>
    <n v="19"/>
    <n v="65"/>
    <x v="5"/>
    <n v="4"/>
    <n v="1235"/>
  </r>
  <r>
    <x v="2"/>
    <x v="6"/>
    <n v="21"/>
    <n v="70"/>
    <x v="6"/>
    <n v="10"/>
    <n v="1470"/>
  </r>
  <r>
    <x v="2"/>
    <x v="7"/>
    <n v="24"/>
    <n v="60"/>
    <x v="7"/>
    <n v="5"/>
    <n v="1440"/>
  </r>
  <r>
    <x v="2"/>
    <x v="8"/>
    <n v="20"/>
    <n v="55"/>
    <x v="8"/>
    <n v="8"/>
    <n v="1100"/>
  </r>
  <r>
    <x v="2"/>
    <x v="9"/>
    <n v="23"/>
    <n v="50"/>
    <x v="9"/>
    <n v="3"/>
    <n v="1150"/>
  </r>
  <r>
    <x v="2"/>
    <x v="10"/>
    <n v="22"/>
    <n v="75"/>
    <x v="0"/>
    <n v="6"/>
    <n v="1650"/>
  </r>
  <r>
    <x v="2"/>
    <x v="11"/>
    <n v="21"/>
    <n v="80"/>
    <x v="10"/>
    <n v="4"/>
    <n v="1680"/>
  </r>
  <r>
    <x v="3"/>
    <x v="0"/>
    <n v="20"/>
    <n v="50"/>
    <x v="0"/>
    <n v="3"/>
    <n v="1000"/>
  </r>
  <r>
    <x v="3"/>
    <x v="1"/>
    <n v="22"/>
    <n v="70"/>
    <x v="1"/>
    <n v="7"/>
    <n v="1540"/>
  </r>
  <r>
    <x v="3"/>
    <x v="2"/>
    <n v="18"/>
    <n v="60"/>
    <x v="2"/>
    <n v="5"/>
    <n v="1080"/>
  </r>
  <r>
    <x v="3"/>
    <x v="3"/>
    <n v="25"/>
    <n v="55"/>
    <x v="3"/>
    <n v="2"/>
    <n v="1375"/>
  </r>
  <r>
    <x v="3"/>
    <x v="4"/>
    <n v="20"/>
    <n v="50"/>
    <x v="4"/>
    <n v="6"/>
    <n v="1000"/>
  </r>
  <r>
    <x v="3"/>
    <x v="5"/>
    <n v="19"/>
    <n v="65"/>
    <x v="5"/>
    <n v="4"/>
    <n v="1235"/>
  </r>
  <r>
    <x v="3"/>
    <x v="6"/>
    <n v="21"/>
    <n v="70"/>
    <x v="6"/>
    <n v="10"/>
    <n v="1470"/>
  </r>
  <r>
    <x v="3"/>
    <x v="7"/>
    <n v="24"/>
    <n v="60"/>
    <x v="7"/>
    <n v="5"/>
    <n v="1440"/>
  </r>
  <r>
    <x v="3"/>
    <x v="8"/>
    <n v="20"/>
    <n v="55"/>
    <x v="8"/>
    <n v="8"/>
    <n v="1100"/>
  </r>
  <r>
    <x v="3"/>
    <x v="9"/>
    <n v="23"/>
    <n v="50"/>
    <x v="9"/>
    <n v="3"/>
    <n v="1150"/>
  </r>
  <r>
    <x v="3"/>
    <x v="10"/>
    <n v="22"/>
    <n v="75"/>
    <x v="0"/>
    <n v="6"/>
    <n v="1650"/>
  </r>
  <r>
    <x v="3"/>
    <x v="11"/>
    <n v="21"/>
    <n v="80"/>
    <x v="10"/>
    <n v="4"/>
    <n v="1680"/>
  </r>
  <r>
    <x v="4"/>
    <x v="0"/>
    <n v="20"/>
    <n v="50"/>
    <x v="0"/>
    <n v="3"/>
    <n v="1000"/>
  </r>
  <r>
    <x v="4"/>
    <x v="1"/>
    <n v="22"/>
    <n v="70"/>
    <x v="1"/>
    <n v="7"/>
    <n v="1540"/>
  </r>
  <r>
    <x v="4"/>
    <x v="2"/>
    <n v="18"/>
    <n v="60"/>
    <x v="2"/>
    <n v="5"/>
    <n v="1080"/>
  </r>
  <r>
    <x v="4"/>
    <x v="3"/>
    <n v="25"/>
    <n v="55"/>
    <x v="3"/>
    <n v="2"/>
    <n v="1375"/>
  </r>
  <r>
    <x v="4"/>
    <x v="4"/>
    <n v="20"/>
    <n v="50"/>
    <x v="4"/>
    <n v="6"/>
    <n v="1000"/>
  </r>
  <r>
    <x v="4"/>
    <x v="5"/>
    <n v="19"/>
    <n v="65"/>
    <x v="5"/>
    <n v="4"/>
    <n v="1235"/>
  </r>
  <r>
    <x v="4"/>
    <x v="6"/>
    <n v="21"/>
    <n v="70"/>
    <x v="6"/>
    <n v="10"/>
    <n v="1470"/>
  </r>
  <r>
    <x v="4"/>
    <x v="7"/>
    <n v="24"/>
    <n v="60"/>
    <x v="7"/>
    <n v="5"/>
    <n v="1440"/>
  </r>
  <r>
    <x v="4"/>
    <x v="8"/>
    <n v="20"/>
    <n v="55"/>
    <x v="8"/>
    <n v="8"/>
    <n v="1100"/>
  </r>
  <r>
    <x v="4"/>
    <x v="9"/>
    <n v="23"/>
    <n v="50"/>
    <x v="9"/>
    <n v="3"/>
    <n v="1150"/>
  </r>
  <r>
    <x v="4"/>
    <x v="10"/>
    <n v="22"/>
    <n v="75"/>
    <x v="0"/>
    <n v="6"/>
    <n v="1650"/>
  </r>
  <r>
    <x v="4"/>
    <x v="11"/>
    <n v="21"/>
    <n v="80"/>
    <x v="10"/>
    <n v="4"/>
    <n v="1680"/>
  </r>
  <r>
    <x v="5"/>
    <x v="0"/>
    <n v="20"/>
    <n v="50"/>
    <x v="0"/>
    <n v="3"/>
    <n v="1000"/>
  </r>
  <r>
    <x v="5"/>
    <x v="1"/>
    <n v="22"/>
    <n v="70"/>
    <x v="1"/>
    <n v="7"/>
    <n v="1540"/>
  </r>
  <r>
    <x v="5"/>
    <x v="2"/>
    <n v="18"/>
    <n v="60"/>
    <x v="2"/>
    <n v="5"/>
    <n v="1080"/>
  </r>
  <r>
    <x v="5"/>
    <x v="3"/>
    <n v="25"/>
    <n v="55"/>
    <x v="3"/>
    <n v="2"/>
    <n v="1375"/>
  </r>
  <r>
    <x v="5"/>
    <x v="4"/>
    <n v="20"/>
    <n v="50"/>
    <x v="4"/>
    <n v="6"/>
    <n v="1000"/>
  </r>
  <r>
    <x v="5"/>
    <x v="5"/>
    <n v="19"/>
    <n v="65"/>
    <x v="5"/>
    <n v="4"/>
    <n v="1235"/>
  </r>
  <r>
    <x v="5"/>
    <x v="6"/>
    <n v="21"/>
    <n v="70"/>
    <x v="6"/>
    <n v="10"/>
    <n v="1470"/>
  </r>
  <r>
    <x v="5"/>
    <x v="7"/>
    <n v="24"/>
    <n v="60"/>
    <x v="7"/>
    <n v="5"/>
    <n v="1440"/>
  </r>
  <r>
    <x v="5"/>
    <x v="8"/>
    <n v="20"/>
    <n v="55"/>
    <x v="8"/>
    <n v="8"/>
    <n v="1100"/>
  </r>
  <r>
    <x v="5"/>
    <x v="9"/>
    <n v="23"/>
    <n v="50"/>
    <x v="9"/>
    <n v="3"/>
    <n v="1150"/>
  </r>
  <r>
    <x v="5"/>
    <x v="10"/>
    <n v="22"/>
    <n v="75"/>
    <x v="0"/>
    <n v="6"/>
    <n v="1650"/>
  </r>
  <r>
    <x v="5"/>
    <x v="11"/>
    <n v="21"/>
    <n v="80"/>
    <x v="10"/>
    <n v="4"/>
    <n v="1680"/>
  </r>
  <r>
    <x v="6"/>
    <x v="0"/>
    <n v="20"/>
    <n v="50"/>
    <x v="0"/>
    <n v="3"/>
    <n v="1000"/>
  </r>
  <r>
    <x v="6"/>
    <x v="1"/>
    <n v="22"/>
    <n v="70"/>
    <x v="1"/>
    <n v="7"/>
    <n v="1540"/>
  </r>
  <r>
    <x v="6"/>
    <x v="2"/>
    <n v="18"/>
    <n v="60"/>
    <x v="2"/>
    <n v="5"/>
    <n v="1080"/>
  </r>
  <r>
    <x v="6"/>
    <x v="3"/>
    <n v="25"/>
    <n v="55"/>
    <x v="3"/>
    <n v="2"/>
    <n v="1375"/>
  </r>
  <r>
    <x v="6"/>
    <x v="4"/>
    <n v="20"/>
    <n v="50"/>
    <x v="4"/>
    <n v="6"/>
    <n v="1000"/>
  </r>
  <r>
    <x v="6"/>
    <x v="5"/>
    <n v="19"/>
    <n v="65"/>
    <x v="5"/>
    <n v="4"/>
    <n v="1235"/>
  </r>
  <r>
    <x v="6"/>
    <x v="6"/>
    <n v="21"/>
    <n v="70"/>
    <x v="6"/>
    <n v="10"/>
    <n v="1470"/>
  </r>
  <r>
    <x v="6"/>
    <x v="7"/>
    <n v="24"/>
    <n v="60"/>
    <x v="7"/>
    <n v="5"/>
    <n v="1440"/>
  </r>
  <r>
    <x v="6"/>
    <x v="8"/>
    <n v="20"/>
    <n v="55"/>
    <x v="8"/>
    <n v="8"/>
    <n v="1100"/>
  </r>
  <r>
    <x v="6"/>
    <x v="9"/>
    <n v="23"/>
    <n v="50"/>
    <x v="9"/>
    <n v="3"/>
    <n v="1150"/>
  </r>
  <r>
    <x v="6"/>
    <x v="10"/>
    <n v="22"/>
    <n v="75"/>
    <x v="0"/>
    <n v="6"/>
    <n v="1650"/>
  </r>
  <r>
    <x v="6"/>
    <x v="11"/>
    <n v="21"/>
    <n v="80"/>
    <x v="10"/>
    <n v="4"/>
    <n v="1680"/>
  </r>
  <r>
    <x v="7"/>
    <x v="0"/>
    <n v="20"/>
    <n v="50"/>
    <x v="0"/>
    <n v="3"/>
    <n v="1000"/>
  </r>
  <r>
    <x v="7"/>
    <x v="1"/>
    <n v="22"/>
    <n v="70"/>
    <x v="1"/>
    <n v="7"/>
    <n v="1540"/>
  </r>
  <r>
    <x v="7"/>
    <x v="2"/>
    <n v="18"/>
    <n v="60"/>
    <x v="2"/>
    <n v="5"/>
    <n v="1080"/>
  </r>
  <r>
    <x v="7"/>
    <x v="3"/>
    <n v="25"/>
    <n v="55"/>
    <x v="3"/>
    <n v="2"/>
    <n v="1375"/>
  </r>
  <r>
    <x v="7"/>
    <x v="4"/>
    <n v="20"/>
    <n v="50"/>
    <x v="4"/>
    <n v="6"/>
    <n v="1000"/>
  </r>
  <r>
    <x v="7"/>
    <x v="5"/>
    <n v="19"/>
    <n v="65"/>
    <x v="5"/>
    <n v="4"/>
    <n v="1235"/>
  </r>
  <r>
    <x v="7"/>
    <x v="6"/>
    <n v="21"/>
    <n v="70"/>
    <x v="6"/>
    <n v="10"/>
    <n v="1470"/>
  </r>
  <r>
    <x v="7"/>
    <x v="7"/>
    <n v="24"/>
    <n v="60"/>
    <x v="7"/>
    <n v="5"/>
    <n v="1440"/>
  </r>
  <r>
    <x v="7"/>
    <x v="8"/>
    <n v="20"/>
    <n v="55"/>
    <x v="8"/>
    <n v="8"/>
    <n v="1100"/>
  </r>
  <r>
    <x v="7"/>
    <x v="9"/>
    <n v="23"/>
    <n v="50"/>
    <x v="9"/>
    <n v="3"/>
    <n v="1150"/>
  </r>
  <r>
    <x v="7"/>
    <x v="10"/>
    <n v="22"/>
    <n v="75"/>
    <x v="0"/>
    <n v="6"/>
    <n v="1650"/>
  </r>
  <r>
    <x v="7"/>
    <x v="11"/>
    <n v="21"/>
    <n v="80"/>
    <x v="10"/>
    <n v="4"/>
    <n v="1680"/>
  </r>
  <r>
    <x v="8"/>
    <x v="0"/>
    <n v="20"/>
    <n v="50"/>
    <x v="0"/>
    <n v="3"/>
    <n v="1000"/>
  </r>
  <r>
    <x v="8"/>
    <x v="1"/>
    <n v="22"/>
    <n v="70"/>
    <x v="1"/>
    <n v="7"/>
    <n v="1540"/>
  </r>
  <r>
    <x v="8"/>
    <x v="2"/>
    <n v="18"/>
    <n v="60"/>
    <x v="2"/>
    <n v="5"/>
    <n v="1080"/>
  </r>
  <r>
    <x v="8"/>
    <x v="3"/>
    <n v="25"/>
    <n v="55"/>
    <x v="3"/>
    <n v="2"/>
    <n v="1375"/>
  </r>
  <r>
    <x v="8"/>
    <x v="4"/>
    <n v="20"/>
    <n v="50"/>
    <x v="4"/>
    <n v="6"/>
    <n v="1000"/>
  </r>
  <r>
    <x v="8"/>
    <x v="5"/>
    <n v="19"/>
    <n v="65"/>
    <x v="5"/>
    <n v="4"/>
    <n v="1235"/>
  </r>
  <r>
    <x v="8"/>
    <x v="6"/>
    <n v="21"/>
    <n v="70"/>
    <x v="6"/>
    <n v="10"/>
    <n v="1470"/>
  </r>
  <r>
    <x v="8"/>
    <x v="7"/>
    <n v="24"/>
    <n v="60"/>
    <x v="7"/>
    <n v="5"/>
    <n v="1440"/>
  </r>
  <r>
    <x v="8"/>
    <x v="8"/>
    <n v="20"/>
    <n v="55"/>
    <x v="8"/>
    <n v="8"/>
    <n v="1100"/>
  </r>
  <r>
    <x v="8"/>
    <x v="9"/>
    <n v="23"/>
    <n v="50"/>
    <x v="9"/>
    <n v="3"/>
    <n v="1150"/>
  </r>
  <r>
    <x v="8"/>
    <x v="10"/>
    <n v="22"/>
    <n v="75"/>
    <x v="0"/>
    <n v="6"/>
    <n v="1650"/>
  </r>
  <r>
    <x v="8"/>
    <x v="11"/>
    <n v="21"/>
    <n v="80"/>
    <x v="10"/>
    <n v="4"/>
    <n v="1680"/>
  </r>
  <r>
    <x v="9"/>
    <x v="0"/>
    <n v="20"/>
    <n v="50"/>
    <x v="0"/>
    <n v="3"/>
    <n v="1000"/>
  </r>
  <r>
    <x v="9"/>
    <x v="1"/>
    <n v="22"/>
    <n v="70"/>
    <x v="1"/>
    <n v="7"/>
    <n v="1540"/>
  </r>
  <r>
    <x v="9"/>
    <x v="2"/>
    <n v="18"/>
    <n v="60"/>
    <x v="2"/>
    <n v="5"/>
    <n v="1080"/>
  </r>
  <r>
    <x v="9"/>
    <x v="3"/>
    <n v="25"/>
    <n v="55"/>
    <x v="3"/>
    <n v="2"/>
    <n v="1375"/>
  </r>
  <r>
    <x v="9"/>
    <x v="4"/>
    <n v="20"/>
    <n v="50"/>
    <x v="4"/>
    <n v="6"/>
    <n v="1000"/>
  </r>
  <r>
    <x v="9"/>
    <x v="5"/>
    <n v="19"/>
    <n v="65"/>
    <x v="5"/>
    <n v="4"/>
    <n v="1235"/>
  </r>
  <r>
    <x v="9"/>
    <x v="6"/>
    <n v="21"/>
    <n v="70"/>
    <x v="6"/>
    <n v="10"/>
    <n v="1470"/>
  </r>
  <r>
    <x v="9"/>
    <x v="7"/>
    <n v="24"/>
    <n v="60"/>
    <x v="7"/>
    <n v="5"/>
    <n v="1440"/>
  </r>
  <r>
    <x v="9"/>
    <x v="8"/>
    <n v="20"/>
    <n v="55"/>
    <x v="8"/>
    <n v="8"/>
    <n v="1100"/>
  </r>
  <r>
    <x v="9"/>
    <x v="9"/>
    <n v="23"/>
    <n v="50"/>
    <x v="9"/>
    <n v="3"/>
    <n v="1150"/>
  </r>
  <r>
    <x v="9"/>
    <x v="10"/>
    <n v="22"/>
    <n v="75"/>
    <x v="0"/>
    <n v="6"/>
    <n v="1650"/>
  </r>
  <r>
    <x v="9"/>
    <x v="11"/>
    <n v="21"/>
    <n v="80"/>
    <x v="10"/>
    <n v="4"/>
    <n v="16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4.1100000000000003"/>
    <n v="3.1"/>
    <n v="1619.75"/>
    <x v="0"/>
  </r>
  <r>
    <x v="1"/>
    <n v="2.5499999999999998"/>
    <n v="7.67"/>
    <n v="1762.56"/>
    <x v="1"/>
  </r>
  <r>
    <x v="2"/>
    <n v="6.01"/>
    <n v="4.5599999999999996"/>
    <n v="2042.17"/>
    <x v="2"/>
  </r>
  <r>
    <x v="3"/>
    <n v="9.83"/>
    <n v="4.2300000000000004"/>
    <n v="1499.11"/>
    <x v="3"/>
  </r>
  <r>
    <x v="4"/>
    <n v="2.89"/>
    <n v="5.68"/>
    <n v="1255.29"/>
    <x v="4"/>
  </r>
  <r>
    <x v="5"/>
    <n v="4.1900000000000004"/>
    <n v="6.56"/>
    <n v="2737.31"/>
    <x v="5"/>
  </r>
  <r>
    <x v="6"/>
    <n v="3.33"/>
    <n v="8"/>
    <n v="2714.01"/>
    <x v="0"/>
  </r>
  <r>
    <x v="7"/>
    <n v="6.03"/>
    <n v="6.94"/>
    <n v="2956.8"/>
    <x v="1"/>
  </r>
  <r>
    <x v="8"/>
    <n v="2.09"/>
    <n v="5.9"/>
    <n v="2830.89"/>
    <x v="2"/>
  </r>
  <r>
    <x v="9"/>
    <n v="4.3"/>
    <n v="5.84"/>
    <n v="2148.84"/>
    <x v="3"/>
  </r>
  <r>
    <x v="10"/>
    <n v="5.48"/>
    <n v="7.73"/>
    <n v="2505.89"/>
    <x v="4"/>
  </r>
  <r>
    <x v="11"/>
    <n v="6.4"/>
    <n v="6.23"/>
    <n v="2569.199999999999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DCA01-E46A-49D7-81E0-3568393AEDD6}" name="Tabela dinâ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E8" firstHeaderRow="1" firstDataRow="2" firstDataCol="1" rowPageCount="1" colPageCount="1"/>
  <pivotFields count="7">
    <pivotField axis="axisRow" showAll="0">
      <items count="11">
        <item x="3"/>
        <item h="1" x="7"/>
        <item x="4"/>
        <item h="1" x="6"/>
        <item h="1" x="9"/>
        <item x="0"/>
        <item h="1" x="5"/>
        <item h="1" x="1"/>
        <item h="1" x="2"/>
        <item h="1" x="8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Page" multipleItemSelectionAllowed="1" showAll="0">
      <items count="12">
        <item h="1" x="6"/>
        <item h="1" x="9"/>
        <item h="1" x="1"/>
        <item h="1" x="4"/>
        <item h="1" x="10"/>
        <item h="1" x="0"/>
        <item h="1" x="8"/>
        <item h="1" x="3"/>
        <item x="7"/>
        <item x="2"/>
        <item x="5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2"/>
    </i>
    <i>
      <x v="5"/>
    </i>
    <i t="grand">
      <x/>
    </i>
  </rowItems>
  <colFields count="1">
    <field x="1"/>
  </colFields>
  <colItems count="4">
    <i>
      <x v="2"/>
    </i>
    <i>
      <x v="5"/>
    </i>
    <i>
      <x v="7"/>
    </i>
    <i t="grand">
      <x/>
    </i>
  </colItems>
  <pageFields count="1">
    <pageField fld="4" hier="-1"/>
  </pageFields>
  <dataFields count="1">
    <dataField name="Soma de Benefício Total (Fórmula)" fld="6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99FD7-D389-483B-9549-F06C762F1BDE}" name="Tabela dinâmica12" cacheId="3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D7" firstHeaderRow="0" firstDataRow="1" firstDataCol="1" rowPageCount="1" colPageCount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axis="axisPage" multipleItemSelectionAllowed="1" showAll="0">
      <items count="7">
        <item x="0"/>
        <item h="1" x="2"/>
        <item h="1" x="3"/>
        <item h="1" x="1"/>
        <item h="1" x="4"/>
        <item h="1" x="5"/>
        <item t="default"/>
      </items>
    </pivotField>
  </pivotFields>
  <rowFields count="1">
    <field x="0"/>
  </rowFields>
  <rowItems count="3">
    <i>
      <x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Soma de Turnover (%)" fld="1" baseField="0" baseItem="0"/>
    <dataField name="Soma de Absenteísmo (%)" fld="2" baseField="0" baseItem="0"/>
    <dataField name="Soma de Custo por Colaborador (R$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partamento" xr10:uid="{9C462692-ED45-4784-A894-ECD000C0BC2D}" sourceName="Departamento">
  <pivotTables>
    <pivotTable tabId="10" name="Tabela dinâmica12"/>
  </pivotTables>
  <data>
    <tabular pivotCacheId="478415309">
      <items count="6">
        <i x="0" s="1"/>
        <i x="2"/>
        <i x="3"/>
        <i x="1"/>
        <i x="4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7ABC20ED-B148-4349-BCFB-7E50CE1857F4}" cache="SegmentaçãodeDados_Departamento" caption="Departamento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076253-34D6-4294-BDA4-D484BC7703C2}" name="Tabela2" displayName="Tabela2" ref="A1:G121" totalsRowShown="0">
  <autoFilter ref="A1:G121" xr:uid="{A1076253-34D6-4294-BDA4-D484BC7703C2}"/>
  <tableColumns count="7">
    <tableColumn id="1" xr3:uid="{795571B7-3D2C-404D-A864-B5B20EE79C60}" name="Nome"/>
    <tableColumn id="2" xr3:uid="{B8F67C18-4556-45F3-9F47-E7CBBC53E080}" name="Competência"/>
    <tableColumn id="3" xr3:uid="{D4CCB5C9-A05B-435C-94AE-C102053F45AD}" name="Dias Trabalhados"/>
    <tableColumn id="4" xr3:uid="{B593D818-92D0-4B27-B73C-AFC2E382C41C}" name="Benefício Diário"/>
    <tableColumn id="5" xr3:uid="{0AFBB5B0-9F41-4C6F-A937-7E5A96F40F1C}" name="Desempenho (%)"/>
    <tableColumn id="6" xr3:uid="{4536061D-73F5-4049-A6A1-0E3BE7A042F5}" name="Absenteísmo (%)"/>
    <tableColumn id="7" xr3:uid="{A87EDF54-5AB9-414F-884B-94DA74E2629E}" name="Benefício Total (Fórmula)">
      <calculatedColumnFormula>C2*D2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B9A3-9D84-4417-9CAA-83419C0B0338}">
  <sheetPr codeName="Planilha1"/>
  <dimension ref="A1:D71"/>
  <sheetViews>
    <sheetView topLeftCell="A44" workbookViewId="0">
      <selection sqref="A1:D71"/>
    </sheetView>
  </sheetViews>
  <sheetFormatPr defaultRowHeight="14.4" x14ac:dyDescent="0.3"/>
  <cols>
    <col min="1" max="1" width="24.109375" bestFit="1" customWidth="1"/>
    <col min="2" max="2" width="20.21875" bestFit="1" customWidth="1"/>
    <col min="3" max="3" width="16.21875" bestFit="1" customWidth="1"/>
  </cols>
  <sheetData>
    <row r="1" spans="1:4" x14ac:dyDescent="0.3">
      <c r="A1" s="2" t="s">
        <v>0</v>
      </c>
      <c r="B1" s="2" t="s">
        <v>70</v>
      </c>
      <c r="C1" s="2" t="s">
        <v>71</v>
      </c>
      <c r="D1" s="2" t="s">
        <v>72</v>
      </c>
    </row>
    <row r="2" spans="1:4" x14ac:dyDescent="0.3">
      <c r="A2" t="s">
        <v>1</v>
      </c>
      <c r="B2">
        <v>0</v>
      </c>
      <c r="C2">
        <v>79</v>
      </c>
      <c r="D2" t="str">
        <f t="shared" ref="D2:D66" si="0">IF(OR(B2&lt;5,C2&gt;80),"Elegível","Revisar")</f>
        <v>Elegível</v>
      </c>
    </row>
    <row r="3" spans="1:4" x14ac:dyDescent="0.3">
      <c r="A3" t="s">
        <v>2</v>
      </c>
      <c r="B3">
        <v>3</v>
      </c>
      <c r="C3">
        <v>92</v>
      </c>
      <c r="D3" t="str">
        <f t="shared" si="0"/>
        <v>Elegível</v>
      </c>
    </row>
    <row r="4" spans="1:4" x14ac:dyDescent="0.3">
      <c r="A4" t="s">
        <v>3</v>
      </c>
      <c r="B4">
        <v>8</v>
      </c>
      <c r="C4">
        <v>67</v>
      </c>
      <c r="D4" t="str">
        <f t="shared" si="0"/>
        <v>Revisar</v>
      </c>
    </row>
    <row r="5" spans="1:4" x14ac:dyDescent="0.3">
      <c r="A5" t="s">
        <v>4</v>
      </c>
      <c r="B5">
        <v>6</v>
      </c>
      <c r="C5">
        <v>62</v>
      </c>
      <c r="D5" t="str">
        <f t="shared" si="0"/>
        <v>Revisar</v>
      </c>
    </row>
    <row r="6" spans="1:4" x14ac:dyDescent="0.3">
      <c r="A6" t="s">
        <v>5</v>
      </c>
      <c r="B6">
        <v>4</v>
      </c>
      <c r="C6">
        <v>74</v>
      </c>
      <c r="D6" t="str">
        <f t="shared" si="0"/>
        <v>Elegível</v>
      </c>
    </row>
    <row r="7" spans="1:4" x14ac:dyDescent="0.3">
      <c r="A7" t="s">
        <v>6</v>
      </c>
      <c r="B7">
        <v>2</v>
      </c>
      <c r="C7">
        <v>72</v>
      </c>
      <c r="D7" t="str">
        <f t="shared" si="0"/>
        <v>Elegível</v>
      </c>
    </row>
    <row r="8" spans="1:4" x14ac:dyDescent="0.3">
      <c r="A8" t="s">
        <v>7</v>
      </c>
      <c r="B8">
        <v>3</v>
      </c>
      <c r="C8">
        <v>74</v>
      </c>
      <c r="D8" t="str">
        <f t="shared" si="0"/>
        <v>Elegível</v>
      </c>
    </row>
    <row r="9" spans="1:4" x14ac:dyDescent="0.3">
      <c r="A9" t="s">
        <v>8</v>
      </c>
      <c r="B9">
        <v>5</v>
      </c>
      <c r="C9">
        <v>77</v>
      </c>
      <c r="D9" t="str">
        <f t="shared" si="0"/>
        <v>Revisar</v>
      </c>
    </row>
    <row r="10" spans="1:4" x14ac:dyDescent="0.3">
      <c r="A10" t="s">
        <v>9</v>
      </c>
      <c r="B10">
        <v>5</v>
      </c>
      <c r="C10">
        <v>55</v>
      </c>
      <c r="D10" t="str">
        <f t="shared" si="0"/>
        <v>Revisar</v>
      </c>
    </row>
    <row r="11" spans="1:4" x14ac:dyDescent="0.3">
      <c r="A11" t="s">
        <v>10</v>
      </c>
      <c r="B11">
        <v>5</v>
      </c>
      <c r="C11">
        <v>53</v>
      </c>
      <c r="D11" t="str">
        <f t="shared" si="0"/>
        <v>Revisar</v>
      </c>
    </row>
    <row r="12" spans="1:4" x14ac:dyDescent="0.3">
      <c r="A12" t="s">
        <v>11</v>
      </c>
      <c r="B12">
        <v>1</v>
      </c>
      <c r="C12">
        <v>81</v>
      </c>
      <c r="D12" t="str">
        <f t="shared" si="0"/>
        <v>Elegível</v>
      </c>
    </row>
    <row r="13" spans="1:4" x14ac:dyDescent="0.3">
      <c r="A13" t="s">
        <v>12</v>
      </c>
      <c r="B13">
        <v>8</v>
      </c>
      <c r="C13">
        <v>74</v>
      </c>
      <c r="D13" t="str">
        <f t="shared" si="0"/>
        <v>Revisar</v>
      </c>
    </row>
    <row r="14" spans="1:4" x14ac:dyDescent="0.3">
      <c r="A14" t="s">
        <v>13</v>
      </c>
      <c r="B14">
        <v>6</v>
      </c>
      <c r="C14">
        <v>70</v>
      </c>
      <c r="D14" t="str">
        <f t="shared" si="0"/>
        <v>Revisar</v>
      </c>
    </row>
    <row r="15" spans="1:4" x14ac:dyDescent="0.3">
      <c r="A15" t="s">
        <v>14</v>
      </c>
      <c r="B15">
        <v>7</v>
      </c>
      <c r="C15">
        <v>88</v>
      </c>
      <c r="D15" t="str">
        <f t="shared" si="0"/>
        <v>Elegível</v>
      </c>
    </row>
    <row r="16" spans="1:4" x14ac:dyDescent="0.3">
      <c r="A16" t="s">
        <v>15</v>
      </c>
      <c r="B16">
        <v>7</v>
      </c>
      <c r="C16">
        <v>72</v>
      </c>
      <c r="D16" t="str">
        <f t="shared" si="0"/>
        <v>Revisar</v>
      </c>
    </row>
    <row r="17" spans="1:4" x14ac:dyDescent="0.3">
      <c r="A17" t="s">
        <v>16</v>
      </c>
      <c r="B17">
        <v>6</v>
      </c>
      <c r="C17">
        <v>86</v>
      </c>
      <c r="D17" t="str">
        <f t="shared" si="0"/>
        <v>Elegível</v>
      </c>
    </row>
    <row r="18" spans="1:4" x14ac:dyDescent="0.3">
      <c r="A18" t="s">
        <v>17</v>
      </c>
      <c r="B18">
        <v>10</v>
      </c>
      <c r="C18">
        <v>68</v>
      </c>
      <c r="D18" t="str">
        <f t="shared" si="0"/>
        <v>Revisar</v>
      </c>
    </row>
    <row r="19" spans="1:4" x14ac:dyDescent="0.3">
      <c r="A19" t="s">
        <v>18</v>
      </c>
      <c r="B19">
        <v>4</v>
      </c>
      <c r="C19">
        <v>75</v>
      </c>
      <c r="D19" t="str">
        <f t="shared" si="0"/>
        <v>Elegível</v>
      </c>
    </row>
    <row r="20" spans="1:4" x14ac:dyDescent="0.3">
      <c r="A20" t="s">
        <v>19</v>
      </c>
      <c r="B20">
        <v>10</v>
      </c>
      <c r="C20">
        <v>77</v>
      </c>
      <c r="D20" t="str">
        <f t="shared" si="0"/>
        <v>Revisar</v>
      </c>
    </row>
    <row r="21" spans="1:4" x14ac:dyDescent="0.3">
      <c r="A21" t="s">
        <v>20</v>
      </c>
      <c r="B21">
        <v>5</v>
      </c>
      <c r="C21">
        <v>65</v>
      </c>
      <c r="D21" t="str">
        <f t="shared" si="0"/>
        <v>Revisar</v>
      </c>
    </row>
    <row r="22" spans="1:4" x14ac:dyDescent="0.3">
      <c r="A22" t="s">
        <v>21</v>
      </c>
      <c r="B22">
        <v>0</v>
      </c>
      <c r="C22">
        <v>87</v>
      </c>
      <c r="D22" t="str">
        <f t="shared" si="0"/>
        <v>Elegível</v>
      </c>
    </row>
    <row r="23" spans="1:4" x14ac:dyDescent="0.3">
      <c r="A23" t="s">
        <v>22</v>
      </c>
      <c r="B23">
        <v>1</v>
      </c>
      <c r="C23">
        <v>83</v>
      </c>
      <c r="D23" t="str">
        <f t="shared" si="0"/>
        <v>Elegível</v>
      </c>
    </row>
    <row r="24" spans="1:4" x14ac:dyDescent="0.3">
      <c r="A24" t="s">
        <v>23</v>
      </c>
      <c r="B24">
        <v>0</v>
      </c>
      <c r="C24">
        <v>81</v>
      </c>
      <c r="D24" t="str">
        <f t="shared" si="0"/>
        <v>Elegível</v>
      </c>
    </row>
    <row r="25" spans="1:4" x14ac:dyDescent="0.3">
      <c r="A25" t="s">
        <v>24</v>
      </c>
      <c r="B25">
        <v>0</v>
      </c>
      <c r="C25">
        <v>80</v>
      </c>
      <c r="D25" t="str">
        <f t="shared" si="0"/>
        <v>Elegível</v>
      </c>
    </row>
    <row r="26" spans="1:4" x14ac:dyDescent="0.3">
      <c r="A26" t="s">
        <v>25</v>
      </c>
      <c r="B26">
        <v>0</v>
      </c>
      <c r="C26">
        <v>74</v>
      </c>
      <c r="D26" t="str">
        <f t="shared" si="0"/>
        <v>Elegível</v>
      </c>
    </row>
    <row r="27" spans="1:4" x14ac:dyDescent="0.3">
      <c r="A27" t="s">
        <v>26</v>
      </c>
      <c r="B27">
        <v>5</v>
      </c>
      <c r="C27">
        <v>73</v>
      </c>
      <c r="D27" t="str">
        <f t="shared" si="0"/>
        <v>Revisar</v>
      </c>
    </row>
    <row r="28" spans="1:4" x14ac:dyDescent="0.3">
      <c r="A28" t="s">
        <v>27</v>
      </c>
      <c r="B28">
        <v>0</v>
      </c>
      <c r="C28">
        <v>50</v>
      </c>
      <c r="D28" t="str">
        <f t="shared" si="0"/>
        <v>Elegível</v>
      </c>
    </row>
    <row r="29" spans="1:4" x14ac:dyDescent="0.3">
      <c r="A29" t="s">
        <v>28</v>
      </c>
      <c r="B29">
        <v>1</v>
      </c>
      <c r="C29">
        <v>85</v>
      </c>
      <c r="D29" t="str">
        <f t="shared" si="0"/>
        <v>Elegível</v>
      </c>
    </row>
    <row r="30" spans="1:4" x14ac:dyDescent="0.3">
      <c r="A30" t="s">
        <v>29</v>
      </c>
      <c r="B30">
        <v>9</v>
      </c>
      <c r="C30">
        <v>95</v>
      </c>
      <c r="D30" t="str">
        <f t="shared" si="0"/>
        <v>Elegível</v>
      </c>
    </row>
    <row r="31" spans="1:4" x14ac:dyDescent="0.3">
      <c r="A31" t="s">
        <v>30</v>
      </c>
      <c r="B31">
        <v>1</v>
      </c>
      <c r="C31">
        <v>73</v>
      </c>
      <c r="D31" t="str">
        <f t="shared" si="0"/>
        <v>Elegível</v>
      </c>
    </row>
    <row r="32" spans="1:4" x14ac:dyDescent="0.3">
      <c r="A32" t="s">
        <v>31</v>
      </c>
      <c r="B32">
        <v>3</v>
      </c>
      <c r="C32">
        <v>77</v>
      </c>
      <c r="D32" t="str">
        <f t="shared" si="0"/>
        <v>Elegível</v>
      </c>
    </row>
    <row r="33" spans="1:4" x14ac:dyDescent="0.3">
      <c r="A33" t="s">
        <v>32</v>
      </c>
      <c r="B33">
        <v>5</v>
      </c>
      <c r="C33">
        <v>80</v>
      </c>
      <c r="D33" t="str">
        <f t="shared" si="0"/>
        <v>Revisar</v>
      </c>
    </row>
    <row r="34" spans="1:4" x14ac:dyDescent="0.3">
      <c r="A34" t="s">
        <v>33</v>
      </c>
      <c r="B34">
        <v>7</v>
      </c>
      <c r="C34">
        <v>94</v>
      </c>
      <c r="D34" t="str">
        <f t="shared" si="0"/>
        <v>Elegível</v>
      </c>
    </row>
    <row r="35" spans="1:4" x14ac:dyDescent="0.3">
      <c r="A35" t="s">
        <v>34</v>
      </c>
      <c r="B35">
        <v>1</v>
      </c>
      <c r="C35">
        <v>52</v>
      </c>
      <c r="D35" t="str">
        <f t="shared" si="0"/>
        <v>Elegível</v>
      </c>
    </row>
    <row r="36" spans="1:4" x14ac:dyDescent="0.3">
      <c r="A36" t="s">
        <v>35</v>
      </c>
      <c r="B36">
        <v>1</v>
      </c>
      <c r="C36">
        <v>87</v>
      </c>
      <c r="D36" t="str">
        <f t="shared" si="0"/>
        <v>Elegível</v>
      </c>
    </row>
    <row r="37" spans="1:4" x14ac:dyDescent="0.3">
      <c r="A37" t="s">
        <v>36</v>
      </c>
      <c r="B37">
        <v>7</v>
      </c>
      <c r="C37">
        <v>88</v>
      </c>
      <c r="D37" t="str">
        <f t="shared" si="0"/>
        <v>Elegível</v>
      </c>
    </row>
    <row r="38" spans="1:4" x14ac:dyDescent="0.3">
      <c r="A38" t="s">
        <v>37</v>
      </c>
      <c r="B38">
        <v>0</v>
      </c>
      <c r="C38">
        <v>91</v>
      </c>
      <c r="D38" t="str">
        <f t="shared" si="0"/>
        <v>Elegível</v>
      </c>
    </row>
    <row r="39" spans="1:4" x14ac:dyDescent="0.3">
      <c r="A39" t="s">
        <v>38</v>
      </c>
      <c r="B39">
        <v>3</v>
      </c>
      <c r="C39">
        <v>64</v>
      </c>
      <c r="D39" t="str">
        <f t="shared" si="0"/>
        <v>Elegível</v>
      </c>
    </row>
    <row r="40" spans="1:4" x14ac:dyDescent="0.3">
      <c r="A40" t="s">
        <v>39</v>
      </c>
      <c r="B40">
        <v>3</v>
      </c>
      <c r="C40">
        <v>56</v>
      </c>
      <c r="D40" t="str">
        <f t="shared" si="0"/>
        <v>Elegível</v>
      </c>
    </row>
    <row r="41" spans="1:4" x14ac:dyDescent="0.3">
      <c r="A41" t="s">
        <v>40</v>
      </c>
      <c r="B41">
        <v>8</v>
      </c>
      <c r="C41">
        <v>58</v>
      </c>
      <c r="D41" t="str">
        <f t="shared" si="0"/>
        <v>Revisar</v>
      </c>
    </row>
    <row r="42" spans="1:4" x14ac:dyDescent="0.3">
      <c r="A42" t="s">
        <v>41</v>
      </c>
      <c r="B42">
        <v>2</v>
      </c>
      <c r="C42">
        <v>86</v>
      </c>
      <c r="D42" t="str">
        <f t="shared" si="0"/>
        <v>Elegível</v>
      </c>
    </row>
    <row r="43" spans="1:4" x14ac:dyDescent="0.3">
      <c r="A43" t="s">
        <v>42</v>
      </c>
      <c r="B43">
        <v>2</v>
      </c>
      <c r="C43">
        <v>95</v>
      </c>
      <c r="D43" t="str">
        <f t="shared" si="0"/>
        <v>Elegível</v>
      </c>
    </row>
    <row r="44" spans="1:4" x14ac:dyDescent="0.3">
      <c r="A44" t="s">
        <v>43</v>
      </c>
      <c r="B44">
        <v>3</v>
      </c>
      <c r="C44">
        <v>55</v>
      </c>
      <c r="D44" t="str">
        <f t="shared" si="0"/>
        <v>Elegível</v>
      </c>
    </row>
    <row r="45" spans="1:4" x14ac:dyDescent="0.3">
      <c r="A45" t="s">
        <v>44</v>
      </c>
      <c r="B45">
        <v>4</v>
      </c>
      <c r="C45">
        <v>56</v>
      </c>
      <c r="D45" t="str">
        <f t="shared" si="0"/>
        <v>Elegível</v>
      </c>
    </row>
    <row r="46" spans="1:4" x14ac:dyDescent="0.3">
      <c r="A46" t="s">
        <v>45</v>
      </c>
      <c r="B46">
        <v>9</v>
      </c>
      <c r="C46">
        <v>67</v>
      </c>
      <c r="D46" t="str">
        <f t="shared" si="0"/>
        <v>Revisar</v>
      </c>
    </row>
    <row r="47" spans="1:4" x14ac:dyDescent="0.3">
      <c r="A47" t="s">
        <v>46</v>
      </c>
      <c r="B47">
        <v>5</v>
      </c>
      <c r="C47">
        <v>83</v>
      </c>
      <c r="D47" t="str">
        <f t="shared" si="0"/>
        <v>Elegível</v>
      </c>
    </row>
    <row r="48" spans="1:4" x14ac:dyDescent="0.3">
      <c r="A48" t="s">
        <v>47</v>
      </c>
      <c r="B48">
        <v>5</v>
      </c>
      <c r="C48">
        <v>60</v>
      </c>
      <c r="D48" t="str">
        <f t="shared" si="0"/>
        <v>Revisar</v>
      </c>
    </row>
    <row r="49" spans="1:4" x14ac:dyDescent="0.3">
      <c r="A49" t="s">
        <v>48</v>
      </c>
      <c r="B49">
        <v>4</v>
      </c>
      <c r="C49">
        <v>71</v>
      </c>
      <c r="D49" t="str">
        <f t="shared" si="0"/>
        <v>Elegível</v>
      </c>
    </row>
    <row r="50" spans="1:4" x14ac:dyDescent="0.3">
      <c r="A50" t="s">
        <v>49</v>
      </c>
      <c r="B50">
        <v>7</v>
      </c>
      <c r="C50">
        <v>65</v>
      </c>
      <c r="D50" t="str">
        <f t="shared" si="0"/>
        <v>Revisar</v>
      </c>
    </row>
    <row r="51" spans="1:4" x14ac:dyDescent="0.3">
      <c r="A51" t="s">
        <v>50</v>
      </c>
      <c r="B51">
        <v>4</v>
      </c>
      <c r="C51">
        <v>75</v>
      </c>
      <c r="D51" t="str">
        <f t="shared" si="0"/>
        <v>Elegível</v>
      </c>
    </row>
    <row r="52" spans="1:4" x14ac:dyDescent="0.3">
      <c r="A52" t="s">
        <v>51</v>
      </c>
      <c r="B52">
        <v>3</v>
      </c>
      <c r="C52">
        <v>61</v>
      </c>
      <c r="D52" t="str">
        <f t="shared" si="0"/>
        <v>Elegível</v>
      </c>
    </row>
    <row r="53" spans="1:4" x14ac:dyDescent="0.3">
      <c r="A53" t="s">
        <v>52</v>
      </c>
      <c r="B53">
        <v>1</v>
      </c>
      <c r="C53">
        <v>73</v>
      </c>
      <c r="D53" t="str">
        <f t="shared" si="0"/>
        <v>Elegível</v>
      </c>
    </row>
    <row r="54" spans="1:4" x14ac:dyDescent="0.3">
      <c r="A54" t="s">
        <v>53</v>
      </c>
      <c r="B54">
        <v>7</v>
      </c>
      <c r="C54">
        <v>96</v>
      </c>
      <c r="D54" t="str">
        <f t="shared" si="0"/>
        <v>Elegível</v>
      </c>
    </row>
    <row r="55" spans="1:4" x14ac:dyDescent="0.3">
      <c r="A55" t="s">
        <v>54</v>
      </c>
      <c r="B55">
        <v>6</v>
      </c>
      <c r="C55">
        <v>65</v>
      </c>
      <c r="D55" t="str">
        <f t="shared" si="0"/>
        <v>Revisar</v>
      </c>
    </row>
    <row r="56" spans="1:4" x14ac:dyDescent="0.3">
      <c r="A56" t="s">
        <v>55</v>
      </c>
      <c r="B56">
        <v>0</v>
      </c>
      <c r="C56">
        <v>57</v>
      </c>
      <c r="D56" t="str">
        <f t="shared" si="0"/>
        <v>Elegível</v>
      </c>
    </row>
    <row r="57" spans="1:4" x14ac:dyDescent="0.3">
      <c r="A57" t="s">
        <v>24</v>
      </c>
      <c r="B57">
        <v>6</v>
      </c>
      <c r="C57">
        <v>58</v>
      </c>
      <c r="D57" t="str">
        <f t="shared" si="0"/>
        <v>Revisar</v>
      </c>
    </row>
    <row r="58" spans="1:4" x14ac:dyDescent="0.3">
      <c r="A58" t="s">
        <v>56</v>
      </c>
      <c r="B58">
        <v>3</v>
      </c>
      <c r="C58">
        <v>84</v>
      </c>
      <c r="D58" t="str">
        <f t="shared" si="0"/>
        <v>Elegível</v>
      </c>
    </row>
    <row r="59" spans="1:4" x14ac:dyDescent="0.3">
      <c r="A59" t="s">
        <v>57</v>
      </c>
      <c r="B59">
        <v>10</v>
      </c>
      <c r="C59">
        <v>61</v>
      </c>
      <c r="D59" t="str">
        <f t="shared" si="0"/>
        <v>Revisar</v>
      </c>
    </row>
    <row r="60" spans="1:4" x14ac:dyDescent="0.3">
      <c r="A60" t="s">
        <v>58</v>
      </c>
      <c r="B60">
        <v>2</v>
      </c>
      <c r="C60">
        <v>95</v>
      </c>
      <c r="D60" t="str">
        <f t="shared" si="0"/>
        <v>Elegível</v>
      </c>
    </row>
    <row r="61" spans="1:4" x14ac:dyDescent="0.3">
      <c r="A61" t="s">
        <v>59</v>
      </c>
      <c r="B61">
        <v>0</v>
      </c>
      <c r="C61">
        <v>50</v>
      </c>
      <c r="D61" t="str">
        <f t="shared" si="0"/>
        <v>Elegível</v>
      </c>
    </row>
    <row r="62" spans="1:4" x14ac:dyDescent="0.3">
      <c r="A62" t="s">
        <v>60</v>
      </c>
      <c r="B62">
        <v>2</v>
      </c>
      <c r="C62">
        <v>75</v>
      </c>
      <c r="D62" t="str">
        <f t="shared" si="0"/>
        <v>Elegível</v>
      </c>
    </row>
    <row r="63" spans="1:4" x14ac:dyDescent="0.3">
      <c r="A63" t="s">
        <v>61</v>
      </c>
      <c r="B63">
        <v>0</v>
      </c>
      <c r="C63">
        <v>95</v>
      </c>
      <c r="D63" t="str">
        <f t="shared" si="0"/>
        <v>Elegível</v>
      </c>
    </row>
    <row r="64" spans="1:4" x14ac:dyDescent="0.3">
      <c r="A64" t="s">
        <v>62</v>
      </c>
      <c r="B64">
        <v>3</v>
      </c>
      <c r="C64">
        <v>97</v>
      </c>
      <c r="D64" t="str">
        <f t="shared" si="0"/>
        <v>Elegível</v>
      </c>
    </row>
    <row r="65" spans="1:4" x14ac:dyDescent="0.3">
      <c r="A65" t="s">
        <v>63</v>
      </c>
      <c r="B65">
        <v>5</v>
      </c>
      <c r="C65">
        <v>53</v>
      </c>
      <c r="D65" t="str">
        <f t="shared" si="0"/>
        <v>Revisar</v>
      </c>
    </row>
    <row r="66" spans="1:4" x14ac:dyDescent="0.3">
      <c r="A66" t="s">
        <v>64</v>
      </c>
      <c r="B66">
        <v>8</v>
      </c>
      <c r="C66">
        <v>89</v>
      </c>
      <c r="D66" t="str">
        <f t="shared" si="0"/>
        <v>Elegível</v>
      </c>
    </row>
    <row r="67" spans="1:4" x14ac:dyDescent="0.3">
      <c r="A67" t="s">
        <v>65</v>
      </c>
      <c r="B67">
        <v>2</v>
      </c>
      <c r="C67">
        <v>71</v>
      </c>
      <c r="D67" t="str">
        <f t="shared" ref="D67:D71" si="1">IF(OR(B67&lt;5,C67&gt;80),"Elegível","Revisar")</f>
        <v>Elegível</v>
      </c>
    </row>
    <row r="68" spans="1:4" x14ac:dyDescent="0.3">
      <c r="A68" t="s">
        <v>66</v>
      </c>
      <c r="B68">
        <v>1</v>
      </c>
      <c r="C68">
        <v>72</v>
      </c>
      <c r="D68" t="str">
        <f t="shared" si="1"/>
        <v>Elegível</v>
      </c>
    </row>
    <row r="69" spans="1:4" x14ac:dyDescent="0.3">
      <c r="A69" t="s">
        <v>67</v>
      </c>
      <c r="B69">
        <v>7</v>
      </c>
      <c r="C69">
        <v>54</v>
      </c>
      <c r="D69" t="str">
        <f t="shared" si="1"/>
        <v>Revisar</v>
      </c>
    </row>
    <row r="70" spans="1:4" x14ac:dyDescent="0.3">
      <c r="A70" t="s">
        <v>68</v>
      </c>
      <c r="B70">
        <v>7</v>
      </c>
      <c r="C70">
        <v>51</v>
      </c>
      <c r="D70" t="str">
        <f t="shared" si="1"/>
        <v>Revisar</v>
      </c>
    </row>
    <row r="71" spans="1:4" x14ac:dyDescent="0.3">
      <c r="A71" t="s">
        <v>69</v>
      </c>
      <c r="B71">
        <v>4</v>
      </c>
      <c r="C71">
        <v>78</v>
      </c>
      <c r="D71" t="str">
        <f t="shared" si="1"/>
        <v>Elegível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ABFF-584B-48F8-B95D-D7159B3A320E}">
  <sheetPr codeName="Planilha10"/>
  <dimension ref="A2:D7"/>
  <sheetViews>
    <sheetView workbookViewId="0">
      <selection activeCell="A4" sqref="A4"/>
    </sheetView>
  </sheetViews>
  <sheetFormatPr defaultRowHeight="14.4" x14ac:dyDescent="0.3"/>
  <cols>
    <col min="1" max="1" width="17.88671875" bestFit="1" customWidth="1"/>
    <col min="2" max="2" width="20.21875" bestFit="1" customWidth="1"/>
    <col min="3" max="3" width="24.109375" bestFit="1" customWidth="1"/>
    <col min="4" max="4" width="33.5546875" bestFit="1" customWidth="1"/>
  </cols>
  <sheetData>
    <row r="2" spans="1:4" x14ac:dyDescent="0.3">
      <c r="A2" s="7" t="s">
        <v>136</v>
      </c>
      <c r="B2" t="s">
        <v>137</v>
      </c>
    </row>
    <row r="4" spans="1:4" x14ac:dyDescent="0.3">
      <c r="A4" s="7" t="s">
        <v>128</v>
      </c>
      <c r="B4" t="s">
        <v>143</v>
      </c>
      <c r="C4" t="s">
        <v>144</v>
      </c>
      <c r="D4" t="s">
        <v>145</v>
      </c>
    </row>
    <row r="5" spans="1:4" x14ac:dyDescent="0.3">
      <c r="A5" s="8" t="s">
        <v>116</v>
      </c>
      <c r="B5" s="6">
        <v>4.1100000000000003</v>
      </c>
      <c r="C5" s="6">
        <v>3.1</v>
      </c>
      <c r="D5" s="6">
        <v>1619.75</v>
      </c>
    </row>
    <row r="6" spans="1:4" x14ac:dyDescent="0.3">
      <c r="A6" s="8" t="s">
        <v>122</v>
      </c>
      <c r="B6" s="6">
        <v>3.33</v>
      </c>
      <c r="C6" s="6">
        <v>8</v>
      </c>
      <c r="D6" s="6">
        <v>2714.01</v>
      </c>
    </row>
    <row r="7" spans="1:4" x14ac:dyDescent="0.3">
      <c r="A7" s="8" t="s">
        <v>129</v>
      </c>
      <c r="B7" s="6">
        <v>7.44</v>
      </c>
      <c r="C7" s="6">
        <v>11.1</v>
      </c>
      <c r="D7" s="6">
        <v>4333.76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6E77-819A-47BC-9C64-A67698B30B62}">
  <sheetPr codeName="Planilha11"/>
  <dimension ref="A1:U38"/>
  <sheetViews>
    <sheetView topLeftCell="A2" workbookViewId="0">
      <selection activeCell="V21" sqref="V21"/>
    </sheetView>
  </sheetViews>
  <sheetFormatPr defaultRowHeight="14.4" x14ac:dyDescent="0.3"/>
  <cols>
    <col min="12" max="12" width="8.88671875" customWidth="1"/>
  </cols>
  <sheetData>
    <row r="1" spans="1:21" ht="15" thickBot="1" x14ac:dyDescent="0.35"/>
    <row r="2" spans="1:21" ht="15" thickBot="1" x14ac:dyDescent="0.35">
      <c r="A2" s="18" t="s">
        <v>146</v>
      </c>
      <c r="B2" s="19"/>
      <c r="C2" s="19"/>
      <c r="D2" s="19"/>
      <c r="E2" s="19"/>
      <c r="F2" s="19"/>
      <c r="G2" s="19"/>
      <c r="H2" s="19"/>
      <c r="I2" s="20"/>
      <c r="K2" s="27" t="s">
        <v>133</v>
      </c>
      <c r="L2" s="28"/>
      <c r="M2" s="29"/>
      <c r="O2" s="27" t="s">
        <v>115</v>
      </c>
      <c r="P2" s="28"/>
      <c r="Q2" s="29"/>
      <c r="S2" s="27" t="s">
        <v>71</v>
      </c>
      <c r="T2" s="28"/>
      <c r="U2" s="29"/>
    </row>
    <row r="3" spans="1:21" x14ac:dyDescent="0.3">
      <c r="A3" s="21"/>
      <c r="B3" s="22"/>
      <c r="C3" s="22"/>
      <c r="D3" s="22"/>
      <c r="E3" s="22"/>
      <c r="F3" s="22"/>
      <c r="G3" s="22"/>
      <c r="H3" s="22"/>
      <c r="I3" s="23"/>
      <c r="K3" s="42">
        <v>6.4316666666666658</v>
      </c>
      <c r="L3" s="43"/>
      <c r="M3" s="44"/>
      <c r="O3" s="42">
        <v>5.3508333333333331</v>
      </c>
      <c r="P3" s="43"/>
      <c r="Q3" s="44"/>
      <c r="S3" s="42">
        <v>84.416666666666671</v>
      </c>
      <c r="T3" s="43"/>
      <c r="U3" s="44"/>
    </row>
    <row r="4" spans="1:21" ht="15" thickBot="1" x14ac:dyDescent="0.35">
      <c r="A4" s="24"/>
      <c r="B4" s="25"/>
      <c r="C4" s="25"/>
      <c r="D4" s="25"/>
      <c r="E4" s="25"/>
      <c r="F4" s="25"/>
      <c r="G4" s="25"/>
      <c r="H4" s="25"/>
      <c r="I4" s="26"/>
      <c r="K4" s="45"/>
      <c r="L4" s="46"/>
      <c r="M4" s="47"/>
      <c r="O4" s="45"/>
      <c r="P4" s="46"/>
      <c r="Q4" s="47"/>
      <c r="S4" s="45"/>
      <c r="T4" s="46"/>
      <c r="U4" s="47"/>
    </row>
    <row r="5" spans="1:21" ht="15" thickBot="1" x14ac:dyDescent="0.35"/>
    <row r="6" spans="1:21" x14ac:dyDescent="0.3">
      <c r="A6" s="30" t="s">
        <v>147</v>
      </c>
      <c r="B6" s="31"/>
      <c r="C6" s="31"/>
      <c r="D6" s="31"/>
      <c r="E6" s="31"/>
      <c r="F6" s="31"/>
      <c r="G6" s="31"/>
      <c r="H6" s="31"/>
      <c r="I6" s="31"/>
      <c r="J6" s="31"/>
      <c r="K6" s="32"/>
      <c r="M6" s="30" t="s">
        <v>148</v>
      </c>
      <c r="N6" s="31"/>
      <c r="O6" s="31"/>
      <c r="P6" s="31"/>
      <c r="Q6" s="31"/>
      <c r="R6" s="31"/>
      <c r="S6" s="31"/>
      <c r="T6" s="31"/>
      <c r="U6" s="32"/>
    </row>
    <row r="7" spans="1:21" ht="15" thickBot="1" x14ac:dyDescent="0.35">
      <c r="A7" s="33"/>
      <c r="B7" s="34"/>
      <c r="C7" s="34"/>
      <c r="D7" s="34"/>
      <c r="E7" s="34"/>
      <c r="F7" s="34"/>
      <c r="G7" s="34"/>
      <c r="H7" s="34"/>
      <c r="I7" s="34"/>
      <c r="J7" s="34"/>
      <c r="K7" s="35"/>
      <c r="M7" s="33"/>
      <c r="N7" s="34"/>
      <c r="O7" s="34"/>
      <c r="P7" s="34"/>
      <c r="Q7" s="34"/>
      <c r="R7" s="34"/>
      <c r="S7" s="34"/>
      <c r="T7" s="34"/>
      <c r="U7" s="35"/>
    </row>
    <row r="8" spans="1:21" x14ac:dyDescent="0.3">
      <c r="A8" s="9"/>
      <c r="B8" s="10"/>
      <c r="C8" s="10"/>
      <c r="D8" s="10"/>
      <c r="E8" s="10"/>
      <c r="F8" s="10"/>
      <c r="G8" s="10"/>
      <c r="H8" s="10"/>
      <c r="I8" s="10"/>
      <c r="J8" s="10"/>
      <c r="K8" s="11"/>
      <c r="M8" s="9"/>
      <c r="N8" s="10"/>
      <c r="O8" s="10"/>
      <c r="P8" s="10"/>
      <c r="Q8" s="10"/>
      <c r="R8" s="10"/>
      <c r="S8" s="10"/>
      <c r="T8" s="10"/>
      <c r="U8" s="11"/>
    </row>
    <row r="9" spans="1:21" x14ac:dyDescent="0.3">
      <c r="A9" s="12"/>
      <c r="B9" s="13"/>
      <c r="C9" s="13"/>
      <c r="D9" s="13"/>
      <c r="E9" s="13"/>
      <c r="F9" s="13"/>
      <c r="G9" s="13"/>
      <c r="H9" s="13"/>
      <c r="I9" s="13"/>
      <c r="J9" s="13"/>
      <c r="K9" s="14"/>
      <c r="M9" s="12"/>
      <c r="N9" s="13"/>
      <c r="O9" s="13"/>
      <c r="P9" s="13"/>
      <c r="Q9" s="13"/>
      <c r="R9" s="13"/>
      <c r="S9" s="13"/>
      <c r="T9" s="13"/>
      <c r="U9" s="14"/>
    </row>
    <row r="10" spans="1:21" x14ac:dyDescent="0.3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4"/>
      <c r="M10" s="12"/>
      <c r="N10" s="13"/>
      <c r="O10" s="13"/>
      <c r="P10" s="13"/>
      <c r="Q10" s="13"/>
      <c r="R10" s="13"/>
      <c r="S10" s="13"/>
      <c r="T10" s="13"/>
      <c r="U10" s="14"/>
    </row>
    <row r="11" spans="1:21" x14ac:dyDescent="0.3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4"/>
      <c r="M11" s="12"/>
      <c r="N11" s="13"/>
      <c r="O11" s="13"/>
      <c r="P11" s="13"/>
      <c r="Q11" s="13"/>
      <c r="R11" s="13"/>
      <c r="S11" s="13"/>
      <c r="T11" s="13"/>
      <c r="U11" s="14"/>
    </row>
    <row r="12" spans="1:21" x14ac:dyDescent="0.3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4"/>
      <c r="M12" s="12"/>
      <c r="N12" s="13"/>
      <c r="O12" s="13"/>
      <c r="P12" s="13"/>
      <c r="Q12" s="13"/>
      <c r="R12" s="13"/>
      <c r="S12" s="13"/>
      <c r="T12" s="13"/>
      <c r="U12" s="14"/>
    </row>
    <row r="13" spans="1:21" x14ac:dyDescent="0.3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4"/>
      <c r="M13" s="12"/>
      <c r="N13" s="13"/>
      <c r="O13" s="13"/>
      <c r="P13" s="13"/>
      <c r="Q13" s="13"/>
      <c r="R13" s="13"/>
      <c r="S13" s="13"/>
      <c r="T13" s="13"/>
      <c r="U13" s="14"/>
    </row>
    <row r="14" spans="1:21" x14ac:dyDescent="0.3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4"/>
      <c r="M14" s="12"/>
      <c r="N14" s="13"/>
      <c r="O14" s="13"/>
      <c r="P14" s="13"/>
      <c r="Q14" s="13"/>
      <c r="R14" s="13"/>
      <c r="S14" s="13"/>
      <c r="T14" s="13"/>
      <c r="U14" s="14"/>
    </row>
    <row r="15" spans="1:21" x14ac:dyDescent="0.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4"/>
      <c r="M15" s="12"/>
      <c r="N15" s="13"/>
      <c r="O15" s="13"/>
      <c r="P15" s="13"/>
      <c r="Q15" s="13"/>
      <c r="R15" s="13"/>
      <c r="S15" s="13"/>
      <c r="T15" s="13"/>
      <c r="U15" s="14"/>
    </row>
    <row r="16" spans="1:21" x14ac:dyDescent="0.3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4"/>
      <c r="M16" s="12"/>
      <c r="N16" s="13"/>
      <c r="O16" s="13"/>
      <c r="P16" s="13"/>
      <c r="Q16" s="13"/>
      <c r="R16" s="13"/>
      <c r="S16" s="13"/>
      <c r="T16" s="13"/>
      <c r="U16" s="14"/>
    </row>
    <row r="17" spans="1:21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4"/>
      <c r="M17" s="12"/>
      <c r="N17" s="13"/>
      <c r="O17" s="13"/>
      <c r="P17" s="13"/>
      <c r="Q17" s="13"/>
      <c r="R17" s="13"/>
      <c r="S17" s="13"/>
      <c r="T17" s="13"/>
      <c r="U17" s="14"/>
    </row>
    <row r="18" spans="1:21" x14ac:dyDescent="0.3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4"/>
      <c r="M18" s="12"/>
      <c r="N18" s="13"/>
      <c r="O18" s="13"/>
      <c r="P18" s="13"/>
      <c r="Q18" s="13"/>
      <c r="R18" s="13"/>
      <c r="S18" s="13"/>
      <c r="T18" s="13"/>
      <c r="U18" s="14"/>
    </row>
    <row r="19" spans="1:21" x14ac:dyDescent="0.3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4"/>
      <c r="M19" s="12"/>
      <c r="N19" s="13"/>
      <c r="O19" s="13"/>
      <c r="P19" s="13"/>
      <c r="Q19" s="13"/>
      <c r="R19" s="13"/>
      <c r="S19" s="13"/>
      <c r="T19" s="13"/>
      <c r="U19" s="14"/>
    </row>
    <row r="20" spans="1:21" x14ac:dyDescent="0.3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4"/>
      <c r="M20" s="12"/>
      <c r="N20" s="13"/>
      <c r="O20" s="13"/>
      <c r="P20" s="13"/>
      <c r="Q20" s="13"/>
      <c r="R20" s="13"/>
      <c r="S20" s="13"/>
      <c r="T20" s="13"/>
      <c r="U20" s="14"/>
    </row>
    <row r="21" spans="1:21" ht="15" thickBot="1" x14ac:dyDescent="0.35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7"/>
      <c r="M21" s="15"/>
      <c r="N21" s="16"/>
      <c r="O21" s="16"/>
      <c r="P21" s="16"/>
      <c r="Q21" s="16"/>
      <c r="R21" s="16"/>
      <c r="S21" s="16"/>
      <c r="T21" s="16"/>
      <c r="U21" s="17"/>
    </row>
    <row r="22" spans="1:21" ht="15" thickBot="1" x14ac:dyDescent="0.35"/>
    <row r="23" spans="1:21" ht="14.4" customHeight="1" x14ac:dyDescent="0.3">
      <c r="A23" s="30" t="s">
        <v>149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2"/>
    </row>
    <row r="24" spans="1:21" ht="15" customHeight="1" thickBot="1" x14ac:dyDescent="0.35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5"/>
    </row>
    <row r="25" spans="1:21" x14ac:dyDescent="0.3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1"/>
    </row>
    <row r="26" spans="1:21" x14ac:dyDescent="0.3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4"/>
    </row>
    <row r="27" spans="1:21" x14ac:dyDescent="0.3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4"/>
    </row>
    <row r="28" spans="1:21" x14ac:dyDescent="0.3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4"/>
    </row>
    <row r="29" spans="1:21" x14ac:dyDescent="0.3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4"/>
    </row>
    <row r="30" spans="1:21" x14ac:dyDescent="0.3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4"/>
    </row>
    <row r="31" spans="1:21" x14ac:dyDescent="0.3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4"/>
    </row>
    <row r="32" spans="1:21" x14ac:dyDescent="0.3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4"/>
    </row>
    <row r="33" spans="1:21" x14ac:dyDescent="0.3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4"/>
    </row>
    <row r="34" spans="1:21" x14ac:dyDescent="0.3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4"/>
    </row>
    <row r="35" spans="1:21" x14ac:dyDescent="0.3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4"/>
    </row>
    <row r="36" spans="1:21" x14ac:dyDescent="0.3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4"/>
    </row>
    <row r="37" spans="1:21" x14ac:dyDescent="0.3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4"/>
    </row>
    <row r="38" spans="1:21" ht="15" thickBot="1" x14ac:dyDescent="0.3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7"/>
    </row>
  </sheetData>
  <mergeCells count="13">
    <mergeCell ref="A6:K7"/>
    <mergeCell ref="A8:K21"/>
    <mergeCell ref="M6:U7"/>
    <mergeCell ref="M8:U21"/>
    <mergeCell ref="A23:U24"/>
    <mergeCell ref="A25:U38"/>
    <mergeCell ref="A2:I4"/>
    <mergeCell ref="K2:M2"/>
    <mergeCell ref="K3:M4"/>
    <mergeCell ref="O2:Q2"/>
    <mergeCell ref="O3:Q4"/>
    <mergeCell ref="S2:U2"/>
    <mergeCell ref="S3:U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870E-B81C-4F5F-95C0-D6C5C9D59199}">
  <sheetPr codeName="Planilha2"/>
  <dimension ref="A1:G11"/>
  <sheetViews>
    <sheetView workbookViewId="0">
      <selection sqref="A1:C11"/>
    </sheetView>
  </sheetViews>
  <sheetFormatPr defaultRowHeight="14.4" x14ac:dyDescent="0.3"/>
  <cols>
    <col min="1" max="1" width="16.88671875" bestFit="1" customWidth="1"/>
    <col min="2" max="2" width="12.21875" bestFit="1" customWidth="1"/>
    <col min="3" max="3" width="16.21875" bestFit="1" customWidth="1"/>
    <col min="7" max="7" width="10.33203125" bestFit="1" customWidth="1"/>
  </cols>
  <sheetData>
    <row r="1" spans="1:7" x14ac:dyDescent="0.3">
      <c r="A1" s="2" t="s">
        <v>73</v>
      </c>
      <c r="B1" s="2" t="s">
        <v>74</v>
      </c>
      <c r="C1" s="3" t="s">
        <v>84</v>
      </c>
    </row>
    <row r="2" spans="1:7" x14ac:dyDescent="0.3">
      <c r="A2" t="s">
        <v>1</v>
      </c>
      <c r="B2" t="s">
        <v>75</v>
      </c>
      <c r="C2" t="str">
        <f>VLOOKUP(B2,Benefícios!$A$2:$B$5,2,FALSE)</f>
        <v>Plano de Saúde</v>
      </c>
    </row>
    <row r="3" spans="1:7" x14ac:dyDescent="0.3">
      <c r="A3" t="s">
        <v>2</v>
      </c>
      <c r="B3" t="s">
        <v>76</v>
      </c>
      <c r="C3" t="str">
        <f>VLOOKUP(B3,Benefícios!$A$2:$B$5,2,FALSE)</f>
        <v>Vale Refeição</v>
      </c>
    </row>
    <row r="4" spans="1:7" x14ac:dyDescent="0.3">
      <c r="A4" t="s">
        <v>3</v>
      </c>
      <c r="B4" t="s">
        <v>77</v>
      </c>
      <c r="C4" t="str">
        <f>VLOOKUP(B4,Benefícios!$A$2:$B$5,2,FALSE)</f>
        <v>Bônus Anual</v>
      </c>
    </row>
    <row r="5" spans="1:7" x14ac:dyDescent="0.3">
      <c r="A5" t="s">
        <v>4</v>
      </c>
      <c r="B5" t="s">
        <v>75</v>
      </c>
      <c r="C5" t="str">
        <f>VLOOKUP(B5,Benefícios!$A$2:$B$5,2,FALSE)</f>
        <v>Plano de Saúde</v>
      </c>
    </row>
    <row r="6" spans="1:7" x14ac:dyDescent="0.3">
      <c r="A6" t="s">
        <v>5</v>
      </c>
      <c r="B6" t="s">
        <v>78</v>
      </c>
      <c r="C6" t="str">
        <f>VLOOKUP(B6,Benefícios!$A$2:$B$5,2,FALSE)</f>
        <v>Seguro de Vida</v>
      </c>
      <c r="G6" s="4"/>
    </row>
    <row r="7" spans="1:7" x14ac:dyDescent="0.3">
      <c r="A7" t="s">
        <v>6</v>
      </c>
      <c r="B7" t="s">
        <v>76</v>
      </c>
      <c r="C7" t="str">
        <f>VLOOKUP(B7,Benefícios!$A$2:$B$5,2,FALSE)</f>
        <v>Vale Refeição</v>
      </c>
    </row>
    <row r="8" spans="1:7" x14ac:dyDescent="0.3">
      <c r="A8" t="s">
        <v>7</v>
      </c>
      <c r="B8" t="s">
        <v>77</v>
      </c>
      <c r="C8" t="str">
        <f>VLOOKUP(B8,Benefícios!$A$2:$B$5,2,FALSE)</f>
        <v>Bônus Anual</v>
      </c>
    </row>
    <row r="9" spans="1:7" x14ac:dyDescent="0.3">
      <c r="A9" t="s">
        <v>8</v>
      </c>
      <c r="B9" t="s">
        <v>78</v>
      </c>
      <c r="C9" t="str">
        <f>VLOOKUP(B9,Benefícios!$A$2:$B$5,2,FALSE)</f>
        <v>Seguro de Vida</v>
      </c>
    </row>
    <row r="10" spans="1:7" x14ac:dyDescent="0.3">
      <c r="A10" t="s">
        <v>9</v>
      </c>
      <c r="B10" t="s">
        <v>75</v>
      </c>
      <c r="C10" t="str">
        <f>VLOOKUP(B10,Benefícios!$A$2:$B$5,2,FALSE)</f>
        <v>Plano de Saúde</v>
      </c>
    </row>
    <row r="11" spans="1:7" x14ac:dyDescent="0.3">
      <c r="A11" t="s">
        <v>10</v>
      </c>
      <c r="B11" t="s">
        <v>77</v>
      </c>
      <c r="C11" t="str">
        <f>VLOOKUP(B11,Benefícios!$A$2:$B$5,2,FALSE)</f>
        <v>Bônus Anual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C05E-BD40-4813-A999-D53CDB86A6EA}">
  <sheetPr codeName="Planilha3"/>
  <dimension ref="A1:B5"/>
  <sheetViews>
    <sheetView workbookViewId="0">
      <selection sqref="A1:B5"/>
    </sheetView>
  </sheetViews>
  <sheetFormatPr defaultRowHeight="14.4" x14ac:dyDescent="0.3"/>
  <cols>
    <col min="1" max="1" width="12.21875" bestFit="1" customWidth="1"/>
    <col min="2" max="2" width="14.33203125" bestFit="1" customWidth="1"/>
  </cols>
  <sheetData>
    <row r="1" spans="1:2" x14ac:dyDescent="0.3">
      <c r="A1" s="1" t="s">
        <v>74</v>
      </c>
      <c r="B1" s="1" t="s">
        <v>79</v>
      </c>
    </row>
    <row r="2" spans="1:2" x14ac:dyDescent="0.3">
      <c r="A2" t="s">
        <v>75</v>
      </c>
      <c r="B2" t="s">
        <v>80</v>
      </c>
    </row>
    <row r="3" spans="1:2" x14ac:dyDescent="0.3">
      <c r="A3" t="s">
        <v>76</v>
      </c>
      <c r="B3" t="s">
        <v>81</v>
      </c>
    </row>
    <row r="4" spans="1:2" x14ac:dyDescent="0.3">
      <c r="A4" t="s">
        <v>77</v>
      </c>
      <c r="B4" t="s">
        <v>82</v>
      </c>
    </row>
    <row r="5" spans="1:2" x14ac:dyDescent="0.3">
      <c r="A5" t="s">
        <v>78</v>
      </c>
      <c r="B5" t="s">
        <v>83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2A3A0-73D9-4341-ADC9-057EC6053D40}">
  <sheetPr codeName="Planilha4"/>
  <dimension ref="A1:E11"/>
  <sheetViews>
    <sheetView workbookViewId="0">
      <selection sqref="A1:E11"/>
    </sheetView>
  </sheetViews>
  <sheetFormatPr defaultRowHeight="14.4" x14ac:dyDescent="0.3"/>
  <cols>
    <col min="1" max="1" width="16.88671875" bestFit="1" customWidth="1"/>
    <col min="2" max="2" width="16.77734375" bestFit="1" customWidth="1"/>
    <col min="3" max="4" width="18.88671875" bestFit="1" customWidth="1"/>
    <col min="5" max="5" width="10.6640625" bestFit="1" customWidth="1"/>
  </cols>
  <sheetData>
    <row r="1" spans="1:5" x14ac:dyDescent="0.3">
      <c r="A1" s="2" t="s">
        <v>73</v>
      </c>
      <c r="B1" s="2" t="s">
        <v>85</v>
      </c>
      <c r="C1" s="2" t="s">
        <v>86</v>
      </c>
      <c r="D1" s="2" t="s">
        <v>107</v>
      </c>
      <c r="E1" s="2" t="s">
        <v>108</v>
      </c>
    </row>
    <row r="2" spans="1:5" x14ac:dyDescent="0.3">
      <c r="A2" t="s">
        <v>1</v>
      </c>
      <c r="B2" s="5" t="s">
        <v>87</v>
      </c>
      <c r="C2" t="s">
        <v>88</v>
      </c>
      <c r="D2">
        <f ca="1">NETWORKDAYS(B2,TODAY())</f>
        <v>2559</v>
      </c>
      <c r="E2">
        <f ca="1">DATEDIF(C2,TODAY(),"Y")</f>
        <v>39</v>
      </c>
    </row>
    <row r="3" spans="1:5" x14ac:dyDescent="0.3">
      <c r="A3" t="s">
        <v>2</v>
      </c>
      <c r="B3" s="4" t="s">
        <v>89</v>
      </c>
      <c r="C3" t="s">
        <v>90</v>
      </c>
      <c r="D3">
        <f t="shared" ref="D3:D11" ca="1" si="0">NETWORKDAYS(B3,TODAY())</f>
        <v>1679</v>
      </c>
      <c r="E3">
        <f t="shared" ref="E3:E11" ca="1" si="1">DATEDIF(C3,TODAY(),"Y")</f>
        <v>34</v>
      </c>
    </row>
    <row r="4" spans="1:5" x14ac:dyDescent="0.3">
      <c r="A4" t="s">
        <v>3</v>
      </c>
      <c r="B4" s="4" t="s">
        <v>91</v>
      </c>
      <c r="C4" t="s">
        <v>92</v>
      </c>
      <c r="D4">
        <f t="shared" ca="1" si="0"/>
        <v>1290</v>
      </c>
      <c r="E4">
        <f t="shared" ca="1" si="1"/>
        <v>42</v>
      </c>
    </row>
    <row r="5" spans="1:5" x14ac:dyDescent="0.3">
      <c r="A5" t="s">
        <v>4</v>
      </c>
      <c r="B5" s="4" t="s">
        <v>93</v>
      </c>
      <c r="C5" t="s">
        <v>94</v>
      </c>
      <c r="D5">
        <f t="shared" ca="1" si="0"/>
        <v>3284</v>
      </c>
      <c r="E5">
        <f t="shared" ca="1" si="1"/>
        <v>29</v>
      </c>
    </row>
    <row r="6" spans="1:5" x14ac:dyDescent="0.3">
      <c r="A6" t="s">
        <v>5</v>
      </c>
      <c r="B6" s="4" t="s">
        <v>95</v>
      </c>
      <c r="C6" t="s">
        <v>96</v>
      </c>
      <c r="D6">
        <f t="shared" ca="1" si="0"/>
        <v>1338</v>
      </c>
      <c r="E6">
        <f t="shared" ca="1" si="1"/>
        <v>36</v>
      </c>
    </row>
    <row r="7" spans="1:5" x14ac:dyDescent="0.3">
      <c r="A7" t="s">
        <v>6</v>
      </c>
      <c r="B7" s="4" t="s">
        <v>97</v>
      </c>
      <c r="C7" t="s">
        <v>98</v>
      </c>
      <c r="D7">
        <f t="shared" ca="1" si="0"/>
        <v>2168</v>
      </c>
      <c r="E7">
        <f t="shared" ca="1" si="1"/>
        <v>31</v>
      </c>
    </row>
    <row r="8" spans="1:5" x14ac:dyDescent="0.3">
      <c r="A8" t="s">
        <v>7</v>
      </c>
      <c r="B8" s="4" t="s">
        <v>99</v>
      </c>
      <c r="C8" t="s">
        <v>100</v>
      </c>
      <c r="D8">
        <f t="shared" ca="1" si="0"/>
        <v>2624</v>
      </c>
      <c r="E8">
        <f t="shared" ca="1" si="1"/>
        <v>44</v>
      </c>
    </row>
    <row r="9" spans="1:5" x14ac:dyDescent="0.3">
      <c r="A9" t="s">
        <v>8</v>
      </c>
      <c r="B9" s="4" t="s">
        <v>101</v>
      </c>
      <c r="C9" t="s">
        <v>102</v>
      </c>
      <c r="D9">
        <f t="shared" ca="1" si="0"/>
        <v>1964</v>
      </c>
      <c r="E9">
        <f t="shared" ca="1" si="1"/>
        <v>37</v>
      </c>
    </row>
    <row r="10" spans="1:5" x14ac:dyDescent="0.3">
      <c r="A10" t="s">
        <v>9</v>
      </c>
      <c r="B10" s="4" t="s">
        <v>103</v>
      </c>
      <c r="C10" t="s">
        <v>104</v>
      </c>
      <c r="D10">
        <f t="shared" ca="1" si="0"/>
        <v>961</v>
      </c>
      <c r="E10">
        <f t="shared" ca="1" si="1"/>
        <v>28</v>
      </c>
    </row>
    <row r="11" spans="1:5" x14ac:dyDescent="0.3">
      <c r="A11" t="s">
        <v>10</v>
      </c>
      <c r="B11" s="4" t="s">
        <v>105</v>
      </c>
      <c r="C11" t="s">
        <v>106</v>
      </c>
      <c r="D11">
        <f t="shared" ca="1" si="0"/>
        <v>2949</v>
      </c>
      <c r="E11">
        <f t="shared" ca="1" si="1"/>
        <v>40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EF57-5FEE-4179-90F8-03FD83B332A8}">
  <sheetPr codeName="Planilha5"/>
  <dimension ref="A1:F12"/>
  <sheetViews>
    <sheetView workbookViewId="0">
      <selection sqref="A1:F12"/>
    </sheetView>
  </sheetViews>
  <sheetFormatPr defaultRowHeight="14.4" x14ac:dyDescent="0.3"/>
  <cols>
    <col min="1" max="1" width="16.88671875" bestFit="1" customWidth="1"/>
    <col min="2" max="2" width="16" bestFit="1" customWidth="1"/>
    <col min="3" max="3" width="15.109375" bestFit="1" customWidth="1"/>
    <col min="4" max="4" width="16.21875" bestFit="1" customWidth="1"/>
    <col min="5" max="5" width="23.33203125" bestFit="1" customWidth="1"/>
    <col min="6" max="6" width="18.21875" customWidth="1"/>
  </cols>
  <sheetData>
    <row r="1" spans="1:6" x14ac:dyDescent="0.3">
      <c r="A1" s="2" t="s">
        <v>73</v>
      </c>
      <c r="B1" s="2" t="s">
        <v>109</v>
      </c>
      <c r="C1" s="2" t="s">
        <v>110</v>
      </c>
      <c r="D1" s="2" t="s">
        <v>71</v>
      </c>
      <c r="E1" s="2" t="s">
        <v>111</v>
      </c>
      <c r="F1" s="2" t="s">
        <v>112</v>
      </c>
    </row>
    <row r="2" spans="1:6" x14ac:dyDescent="0.3">
      <c r="A2" t="s">
        <v>1</v>
      </c>
      <c r="B2">
        <v>17</v>
      </c>
      <c r="C2">
        <v>50</v>
      </c>
      <c r="D2">
        <v>85</v>
      </c>
      <c r="E2">
        <f t="shared" ref="E2:E11" si="0">B2*C2</f>
        <v>850</v>
      </c>
      <c r="F2">
        <f>SUMIF(D2:D11,"&gt;80",E2:E11)</f>
        <v>5805</v>
      </c>
    </row>
    <row r="3" spans="1:6" x14ac:dyDescent="0.3">
      <c r="A3" t="s">
        <v>2</v>
      </c>
      <c r="B3">
        <v>16</v>
      </c>
      <c r="C3">
        <v>70</v>
      </c>
      <c r="D3">
        <v>78</v>
      </c>
      <c r="E3">
        <f t="shared" si="0"/>
        <v>1120</v>
      </c>
      <c r="F3" s="2" t="s">
        <v>113</v>
      </c>
    </row>
    <row r="4" spans="1:6" x14ac:dyDescent="0.3">
      <c r="A4" t="s">
        <v>3</v>
      </c>
      <c r="B4">
        <v>14</v>
      </c>
      <c r="C4">
        <v>60</v>
      </c>
      <c r="D4">
        <v>92</v>
      </c>
      <c r="E4">
        <f t="shared" si="0"/>
        <v>840</v>
      </c>
      <c r="F4">
        <f>SUMPRODUCT(B2:B11,C2:C11)</f>
        <v>9665</v>
      </c>
    </row>
    <row r="5" spans="1:6" x14ac:dyDescent="0.3">
      <c r="A5" t="s">
        <v>4</v>
      </c>
      <c r="B5">
        <v>20</v>
      </c>
      <c r="C5">
        <v>55</v>
      </c>
      <c r="D5">
        <v>88</v>
      </c>
      <c r="E5">
        <f t="shared" si="0"/>
        <v>1100</v>
      </c>
    </row>
    <row r="6" spans="1:6" x14ac:dyDescent="0.3">
      <c r="A6" t="s">
        <v>5</v>
      </c>
      <c r="B6">
        <v>18</v>
      </c>
      <c r="C6">
        <v>50</v>
      </c>
      <c r="D6">
        <v>80</v>
      </c>
      <c r="E6">
        <f t="shared" si="0"/>
        <v>900</v>
      </c>
    </row>
    <row r="7" spans="1:6" x14ac:dyDescent="0.3">
      <c r="A7" t="s">
        <v>6</v>
      </c>
      <c r="B7">
        <v>11</v>
      </c>
      <c r="C7">
        <v>65</v>
      </c>
      <c r="D7">
        <v>95</v>
      </c>
      <c r="E7">
        <f t="shared" si="0"/>
        <v>715</v>
      </c>
    </row>
    <row r="8" spans="1:6" x14ac:dyDescent="0.3">
      <c r="A8" t="s">
        <v>7</v>
      </c>
      <c r="B8">
        <v>17</v>
      </c>
      <c r="C8">
        <v>70</v>
      </c>
      <c r="D8">
        <v>70</v>
      </c>
      <c r="E8">
        <f t="shared" si="0"/>
        <v>1190</v>
      </c>
    </row>
    <row r="9" spans="1:6" x14ac:dyDescent="0.3">
      <c r="A9" t="s">
        <v>8</v>
      </c>
      <c r="B9">
        <v>20</v>
      </c>
      <c r="C9">
        <v>60</v>
      </c>
      <c r="D9">
        <v>90</v>
      </c>
      <c r="E9">
        <f t="shared" si="0"/>
        <v>1200</v>
      </c>
    </row>
    <row r="10" spans="1:6" x14ac:dyDescent="0.3">
      <c r="A10" t="s">
        <v>9</v>
      </c>
      <c r="B10">
        <v>20</v>
      </c>
      <c r="C10">
        <v>55</v>
      </c>
      <c r="D10">
        <v>87</v>
      </c>
      <c r="E10">
        <f t="shared" si="0"/>
        <v>1100</v>
      </c>
    </row>
    <row r="11" spans="1:6" x14ac:dyDescent="0.3">
      <c r="A11" t="s">
        <v>10</v>
      </c>
      <c r="B11">
        <v>13</v>
      </c>
      <c r="C11">
        <v>50</v>
      </c>
      <c r="D11">
        <v>75</v>
      </c>
      <c r="E11">
        <f t="shared" si="0"/>
        <v>650</v>
      </c>
    </row>
    <row r="12" spans="1:6" x14ac:dyDescent="0.3">
      <c r="E12">
        <f>SUM(E2:E11)</f>
        <v>9665</v>
      </c>
    </row>
  </sheetData>
  <scenarios current="0" show="0">
    <scenario name="Cenário Atual" locked="1" count="10" user="Daniel" comment="Criado por Daniel em 12/12/2024">
      <inputCells r="C2" val="50"/>
      <inputCells r="C3" val="70"/>
      <inputCells r="C4" val="60"/>
      <inputCells r="C5" val="55"/>
      <inputCells r="C6" val="50"/>
      <inputCells r="C7" val="65"/>
      <inputCells r="C8" val="70"/>
      <inputCells r="C9" val="60"/>
      <inputCells r="C10" val="55"/>
      <inputCells r="C11" val="50"/>
    </scenario>
    <scenario name="Aumento de 10%" locked="1" count="10" user="Daniel" comment="Criado por Daniel em 12/12/2024">
      <inputCells r="C2" val="55"/>
      <inputCells r="C3" val="77"/>
      <inputCells r="C4" val="66"/>
      <inputCells r="C5" val="61"/>
      <inputCells r="C6" val="55"/>
      <inputCells r="C7" val="72"/>
      <inputCells r="C8" val="77"/>
      <inputCells r="C9" val="66"/>
      <inputCells r="C10" val="61"/>
      <inputCells r="C11" val="55"/>
    </scenario>
    <scenario name="Redução de ausências" locked="1" count="10" user="Daniel" comment="Criado por Daniel em 12/12/2024">
      <inputCells r="B2" val="17"/>
      <inputCells r="B3" val="16"/>
      <inputCells r="B4" val="14"/>
      <inputCells r="B5" val="20"/>
      <inputCells r="B6" val="18"/>
      <inputCells r="B7" val="11"/>
      <inputCells r="B8" val="17"/>
      <inputCells r="B9" val="20"/>
      <inputCells r="B10" val="20"/>
      <inputCells r="B11" val="13"/>
    </scenario>
  </scenario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3D0A-B4E1-4530-B3CE-0A6871DB407F}">
  <sheetPr codeName="Planilha6"/>
  <dimension ref="A1:G121"/>
  <sheetViews>
    <sheetView tabSelected="1" topLeftCell="A94" workbookViewId="0">
      <selection sqref="A1:G121"/>
    </sheetView>
  </sheetViews>
  <sheetFormatPr defaultRowHeight="14.4" x14ac:dyDescent="0.3"/>
  <cols>
    <col min="1" max="1" width="16.88671875" bestFit="1" customWidth="1"/>
    <col min="2" max="2" width="17.33203125" bestFit="1" customWidth="1"/>
    <col min="3" max="3" width="20.44140625" bestFit="1" customWidth="1"/>
    <col min="4" max="4" width="19.5546875" bestFit="1" customWidth="1"/>
    <col min="5" max="5" width="20.6640625" bestFit="1" customWidth="1"/>
    <col min="6" max="6" width="20.44140625" bestFit="1" customWidth="1"/>
    <col min="7" max="7" width="27.77734375" bestFit="1" customWidth="1"/>
  </cols>
  <sheetData>
    <row r="1" spans="1:7" x14ac:dyDescent="0.3">
      <c r="A1" t="s">
        <v>73</v>
      </c>
      <c r="B1" t="s">
        <v>114</v>
      </c>
      <c r="C1" t="s">
        <v>109</v>
      </c>
      <c r="D1" t="s">
        <v>110</v>
      </c>
      <c r="E1" t="s">
        <v>71</v>
      </c>
      <c r="F1" t="s">
        <v>115</v>
      </c>
      <c r="G1" t="s">
        <v>111</v>
      </c>
    </row>
    <row r="2" spans="1:7" x14ac:dyDescent="0.3">
      <c r="A2" t="s">
        <v>1</v>
      </c>
      <c r="B2" t="s">
        <v>116</v>
      </c>
      <c r="C2">
        <v>20</v>
      </c>
      <c r="D2">
        <v>50</v>
      </c>
      <c r="E2">
        <v>85</v>
      </c>
      <c r="F2">
        <v>3</v>
      </c>
      <c r="G2">
        <f t="shared" ref="G2:G65" si="0">C2*D2</f>
        <v>1000</v>
      </c>
    </row>
    <row r="3" spans="1:7" x14ac:dyDescent="0.3">
      <c r="A3" t="s">
        <v>1</v>
      </c>
      <c r="B3" t="s">
        <v>117</v>
      </c>
      <c r="C3">
        <v>22</v>
      </c>
      <c r="D3">
        <v>70</v>
      </c>
      <c r="E3">
        <v>78</v>
      </c>
      <c r="F3">
        <v>7</v>
      </c>
      <c r="G3">
        <f t="shared" si="0"/>
        <v>1540</v>
      </c>
    </row>
    <row r="4" spans="1:7" x14ac:dyDescent="0.3">
      <c r="A4" t="s">
        <v>1</v>
      </c>
      <c r="B4" t="s">
        <v>118</v>
      </c>
      <c r="C4">
        <v>18</v>
      </c>
      <c r="D4">
        <v>60</v>
      </c>
      <c r="E4">
        <v>92</v>
      </c>
      <c r="F4">
        <v>5</v>
      </c>
      <c r="G4">
        <f t="shared" si="0"/>
        <v>1080</v>
      </c>
    </row>
    <row r="5" spans="1:7" x14ac:dyDescent="0.3">
      <c r="A5" t="s">
        <v>1</v>
      </c>
      <c r="B5" t="s">
        <v>119</v>
      </c>
      <c r="C5">
        <v>25</v>
      </c>
      <c r="D5">
        <v>55</v>
      </c>
      <c r="E5">
        <v>88</v>
      </c>
      <c r="F5">
        <v>2</v>
      </c>
      <c r="G5">
        <f t="shared" si="0"/>
        <v>1375</v>
      </c>
    </row>
    <row r="6" spans="1:7" x14ac:dyDescent="0.3">
      <c r="A6" t="s">
        <v>1</v>
      </c>
      <c r="B6" t="s">
        <v>120</v>
      </c>
      <c r="C6">
        <v>20</v>
      </c>
      <c r="D6">
        <v>50</v>
      </c>
      <c r="E6">
        <v>80</v>
      </c>
      <c r="F6">
        <v>6</v>
      </c>
      <c r="G6">
        <f t="shared" si="0"/>
        <v>1000</v>
      </c>
    </row>
    <row r="7" spans="1:7" x14ac:dyDescent="0.3">
      <c r="A7" t="s">
        <v>1</v>
      </c>
      <c r="B7" t="s">
        <v>121</v>
      </c>
      <c r="C7">
        <v>19</v>
      </c>
      <c r="D7">
        <v>65</v>
      </c>
      <c r="E7">
        <v>95</v>
      </c>
      <c r="F7">
        <v>4</v>
      </c>
      <c r="G7">
        <f t="shared" si="0"/>
        <v>1235</v>
      </c>
    </row>
    <row r="8" spans="1:7" x14ac:dyDescent="0.3">
      <c r="A8" t="s">
        <v>1</v>
      </c>
      <c r="B8" t="s">
        <v>122</v>
      </c>
      <c r="C8">
        <v>21</v>
      </c>
      <c r="D8">
        <v>70</v>
      </c>
      <c r="E8">
        <v>70</v>
      </c>
      <c r="F8">
        <v>10</v>
      </c>
      <c r="G8">
        <f t="shared" si="0"/>
        <v>1470</v>
      </c>
    </row>
    <row r="9" spans="1:7" x14ac:dyDescent="0.3">
      <c r="A9" t="s">
        <v>1</v>
      </c>
      <c r="B9" t="s">
        <v>123</v>
      </c>
      <c r="C9">
        <v>24</v>
      </c>
      <c r="D9">
        <v>60</v>
      </c>
      <c r="E9">
        <v>90</v>
      </c>
      <c r="F9">
        <v>5</v>
      </c>
      <c r="G9">
        <f t="shared" si="0"/>
        <v>1440</v>
      </c>
    </row>
    <row r="10" spans="1:7" x14ac:dyDescent="0.3">
      <c r="A10" t="s">
        <v>1</v>
      </c>
      <c r="B10" t="s">
        <v>124</v>
      </c>
      <c r="C10">
        <v>20</v>
      </c>
      <c r="D10">
        <v>55</v>
      </c>
      <c r="E10">
        <v>87</v>
      </c>
      <c r="F10">
        <v>8</v>
      </c>
      <c r="G10">
        <f t="shared" si="0"/>
        <v>1100</v>
      </c>
    </row>
    <row r="11" spans="1:7" x14ac:dyDescent="0.3">
      <c r="A11" t="s">
        <v>1</v>
      </c>
      <c r="B11" t="s">
        <v>125</v>
      </c>
      <c r="C11">
        <v>23</v>
      </c>
      <c r="D11">
        <v>50</v>
      </c>
      <c r="E11">
        <v>75</v>
      </c>
      <c r="F11">
        <v>3</v>
      </c>
      <c r="G11">
        <f t="shared" si="0"/>
        <v>1150</v>
      </c>
    </row>
    <row r="12" spans="1:7" x14ac:dyDescent="0.3">
      <c r="A12" t="s">
        <v>1</v>
      </c>
      <c r="B12" t="s">
        <v>126</v>
      </c>
      <c r="C12">
        <v>22</v>
      </c>
      <c r="D12">
        <v>75</v>
      </c>
      <c r="E12">
        <v>85</v>
      </c>
      <c r="F12">
        <v>6</v>
      </c>
      <c r="G12">
        <f t="shared" si="0"/>
        <v>1650</v>
      </c>
    </row>
    <row r="13" spans="1:7" x14ac:dyDescent="0.3">
      <c r="A13" t="s">
        <v>1</v>
      </c>
      <c r="B13" t="s">
        <v>127</v>
      </c>
      <c r="C13">
        <v>21</v>
      </c>
      <c r="D13">
        <v>80</v>
      </c>
      <c r="E13">
        <v>82</v>
      </c>
      <c r="F13">
        <v>4</v>
      </c>
      <c r="G13">
        <f t="shared" si="0"/>
        <v>1680</v>
      </c>
    </row>
    <row r="14" spans="1:7" x14ac:dyDescent="0.3">
      <c r="A14" t="s">
        <v>2</v>
      </c>
      <c r="B14" t="s">
        <v>116</v>
      </c>
      <c r="C14">
        <v>20</v>
      </c>
      <c r="D14">
        <v>50</v>
      </c>
      <c r="E14">
        <v>85</v>
      </c>
      <c r="F14">
        <v>3</v>
      </c>
      <c r="G14">
        <f t="shared" si="0"/>
        <v>1000</v>
      </c>
    </row>
    <row r="15" spans="1:7" x14ac:dyDescent="0.3">
      <c r="A15" t="s">
        <v>2</v>
      </c>
      <c r="B15" t="s">
        <v>117</v>
      </c>
      <c r="C15">
        <v>22</v>
      </c>
      <c r="D15">
        <v>70</v>
      </c>
      <c r="E15">
        <v>78</v>
      </c>
      <c r="F15">
        <v>7</v>
      </c>
      <c r="G15">
        <f t="shared" si="0"/>
        <v>1540</v>
      </c>
    </row>
    <row r="16" spans="1:7" x14ac:dyDescent="0.3">
      <c r="A16" t="s">
        <v>2</v>
      </c>
      <c r="B16" t="s">
        <v>118</v>
      </c>
      <c r="C16">
        <v>18</v>
      </c>
      <c r="D16">
        <v>60</v>
      </c>
      <c r="E16">
        <v>92</v>
      </c>
      <c r="F16">
        <v>5</v>
      </c>
      <c r="G16">
        <f t="shared" si="0"/>
        <v>1080</v>
      </c>
    </row>
    <row r="17" spans="1:7" x14ac:dyDescent="0.3">
      <c r="A17" t="s">
        <v>2</v>
      </c>
      <c r="B17" t="s">
        <v>119</v>
      </c>
      <c r="C17">
        <v>25</v>
      </c>
      <c r="D17">
        <v>55</v>
      </c>
      <c r="E17">
        <v>88</v>
      </c>
      <c r="F17">
        <v>2</v>
      </c>
      <c r="G17">
        <f t="shared" si="0"/>
        <v>1375</v>
      </c>
    </row>
    <row r="18" spans="1:7" x14ac:dyDescent="0.3">
      <c r="A18" t="s">
        <v>2</v>
      </c>
      <c r="B18" t="s">
        <v>120</v>
      </c>
      <c r="C18">
        <v>20</v>
      </c>
      <c r="D18">
        <v>50</v>
      </c>
      <c r="E18">
        <v>80</v>
      </c>
      <c r="F18">
        <v>6</v>
      </c>
      <c r="G18">
        <f t="shared" si="0"/>
        <v>1000</v>
      </c>
    </row>
    <row r="19" spans="1:7" x14ac:dyDescent="0.3">
      <c r="A19" t="s">
        <v>2</v>
      </c>
      <c r="B19" t="s">
        <v>121</v>
      </c>
      <c r="C19">
        <v>19</v>
      </c>
      <c r="D19">
        <v>65</v>
      </c>
      <c r="E19">
        <v>95</v>
      </c>
      <c r="F19">
        <v>4</v>
      </c>
      <c r="G19">
        <f t="shared" si="0"/>
        <v>1235</v>
      </c>
    </row>
    <row r="20" spans="1:7" x14ac:dyDescent="0.3">
      <c r="A20" t="s">
        <v>2</v>
      </c>
      <c r="B20" t="s">
        <v>122</v>
      </c>
      <c r="C20">
        <v>21</v>
      </c>
      <c r="D20">
        <v>70</v>
      </c>
      <c r="E20">
        <v>70</v>
      </c>
      <c r="F20">
        <v>10</v>
      </c>
      <c r="G20">
        <f t="shared" si="0"/>
        <v>1470</v>
      </c>
    </row>
    <row r="21" spans="1:7" x14ac:dyDescent="0.3">
      <c r="A21" t="s">
        <v>2</v>
      </c>
      <c r="B21" t="s">
        <v>123</v>
      </c>
      <c r="C21">
        <v>24</v>
      </c>
      <c r="D21">
        <v>60</v>
      </c>
      <c r="E21">
        <v>90</v>
      </c>
      <c r="F21">
        <v>5</v>
      </c>
      <c r="G21">
        <f t="shared" si="0"/>
        <v>1440</v>
      </c>
    </row>
    <row r="22" spans="1:7" x14ac:dyDescent="0.3">
      <c r="A22" t="s">
        <v>2</v>
      </c>
      <c r="B22" t="s">
        <v>124</v>
      </c>
      <c r="C22">
        <v>20</v>
      </c>
      <c r="D22">
        <v>55</v>
      </c>
      <c r="E22">
        <v>87</v>
      </c>
      <c r="F22">
        <v>8</v>
      </c>
      <c r="G22">
        <f t="shared" si="0"/>
        <v>1100</v>
      </c>
    </row>
    <row r="23" spans="1:7" x14ac:dyDescent="0.3">
      <c r="A23" t="s">
        <v>2</v>
      </c>
      <c r="B23" t="s">
        <v>125</v>
      </c>
      <c r="C23">
        <v>23</v>
      </c>
      <c r="D23">
        <v>50</v>
      </c>
      <c r="E23">
        <v>75</v>
      </c>
      <c r="F23">
        <v>3</v>
      </c>
      <c r="G23">
        <f t="shared" si="0"/>
        <v>1150</v>
      </c>
    </row>
    <row r="24" spans="1:7" x14ac:dyDescent="0.3">
      <c r="A24" t="s">
        <v>2</v>
      </c>
      <c r="B24" t="s">
        <v>126</v>
      </c>
      <c r="C24">
        <v>22</v>
      </c>
      <c r="D24">
        <v>75</v>
      </c>
      <c r="E24">
        <v>85</v>
      </c>
      <c r="F24">
        <v>6</v>
      </c>
      <c r="G24">
        <f t="shared" si="0"/>
        <v>1650</v>
      </c>
    </row>
    <row r="25" spans="1:7" x14ac:dyDescent="0.3">
      <c r="A25" t="s">
        <v>2</v>
      </c>
      <c r="B25" t="s">
        <v>127</v>
      </c>
      <c r="C25">
        <v>21</v>
      </c>
      <c r="D25">
        <v>80</v>
      </c>
      <c r="E25">
        <v>82</v>
      </c>
      <c r="F25">
        <v>4</v>
      </c>
      <c r="G25">
        <f t="shared" si="0"/>
        <v>1680</v>
      </c>
    </row>
    <row r="26" spans="1:7" x14ac:dyDescent="0.3">
      <c r="A26" t="s">
        <v>3</v>
      </c>
      <c r="B26" t="s">
        <v>116</v>
      </c>
      <c r="C26">
        <v>20</v>
      </c>
      <c r="D26">
        <v>50</v>
      </c>
      <c r="E26">
        <v>85</v>
      </c>
      <c r="F26">
        <v>3</v>
      </c>
      <c r="G26">
        <f t="shared" si="0"/>
        <v>1000</v>
      </c>
    </row>
    <row r="27" spans="1:7" x14ac:dyDescent="0.3">
      <c r="A27" t="s">
        <v>3</v>
      </c>
      <c r="B27" t="s">
        <v>117</v>
      </c>
      <c r="C27">
        <v>22</v>
      </c>
      <c r="D27">
        <v>70</v>
      </c>
      <c r="E27">
        <v>78</v>
      </c>
      <c r="F27">
        <v>7</v>
      </c>
      <c r="G27">
        <f t="shared" si="0"/>
        <v>1540</v>
      </c>
    </row>
    <row r="28" spans="1:7" x14ac:dyDescent="0.3">
      <c r="A28" t="s">
        <v>3</v>
      </c>
      <c r="B28" t="s">
        <v>118</v>
      </c>
      <c r="C28">
        <v>18</v>
      </c>
      <c r="D28">
        <v>60</v>
      </c>
      <c r="E28">
        <v>92</v>
      </c>
      <c r="F28">
        <v>5</v>
      </c>
      <c r="G28">
        <f t="shared" si="0"/>
        <v>1080</v>
      </c>
    </row>
    <row r="29" spans="1:7" x14ac:dyDescent="0.3">
      <c r="A29" t="s">
        <v>3</v>
      </c>
      <c r="B29" t="s">
        <v>119</v>
      </c>
      <c r="C29">
        <v>25</v>
      </c>
      <c r="D29">
        <v>55</v>
      </c>
      <c r="E29">
        <v>88</v>
      </c>
      <c r="F29">
        <v>2</v>
      </c>
      <c r="G29">
        <f t="shared" si="0"/>
        <v>1375</v>
      </c>
    </row>
    <row r="30" spans="1:7" x14ac:dyDescent="0.3">
      <c r="A30" t="s">
        <v>3</v>
      </c>
      <c r="B30" t="s">
        <v>120</v>
      </c>
      <c r="C30">
        <v>20</v>
      </c>
      <c r="D30">
        <v>50</v>
      </c>
      <c r="E30">
        <v>80</v>
      </c>
      <c r="F30">
        <v>6</v>
      </c>
      <c r="G30">
        <f t="shared" si="0"/>
        <v>1000</v>
      </c>
    </row>
    <row r="31" spans="1:7" x14ac:dyDescent="0.3">
      <c r="A31" t="s">
        <v>3</v>
      </c>
      <c r="B31" t="s">
        <v>121</v>
      </c>
      <c r="C31">
        <v>19</v>
      </c>
      <c r="D31">
        <v>65</v>
      </c>
      <c r="E31">
        <v>95</v>
      </c>
      <c r="F31">
        <v>4</v>
      </c>
      <c r="G31">
        <f t="shared" si="0"/>
        <v>1235</v>
      </c>
    </row>
    <row r="32" spans="1:7" x14ac:dyDescent="0.3">
      <c r="A32" t="s">
        <v>3</v>
      </c>
      <c r="B32" t="s">
        <v>122</v>
      </c>
      <c r="C32">
        <v>21</v>
      </c>
      <c r="D32">
        <v>70</v>
      </c>
      <c r="E32">
        <v>70</v>
      </c>
      <c r="F32">
        <v>10</v>
      </c>
      <c r="G32">
        <f t="shared" si="0"/>
        <v>1470</v>
      </c>
    </row>
    <row r="33" spans="1:7" x14ac:dyDescent="0.3">
      <c r="A33" t="s">
        <v>3</v>
      </c>
      <c r="B33" t="s">
        <v>123</v>
      </c>
      <c r="C33">
        <v>24</v>
      </c>
      <c r="D33">
        <v>60</v>
      </c>
      <c r="E33">
        <v>90</v>
      </c>
      <c r="F33">
        <v>5</v>
      </c>
      <c r="G33">
        <f t="shared" si="0"/>
        <v>1440</v>
      </c>
    </row>
    <row r="34" spans="1:7" x14ac:dyDescent="0.3">
      <c r="A34" t="s">
        <v>3</v>
      </c>
      <c r="B34" t="s">
        <v>124</v>
      </c>
      <c r="C34">
        <v>20</v>
      </c>
      <c r="D34">
        <v>55</v>
      </c>
      <c r="E34">
        <v>87</v>
      </c>
      <c r="F34">
        <v>8</v>
      </c>
      <c r="G34">
        <f t="shared" si="0"/>
        <v>1100</v>
      </c>
    </row>
    <row r="35" spans="1:7" x14ac:dyDescent="0.3">
      <c r="A35" t="s">
        <v>3</v>
      </c>
      <c r="B35" t="s">
        <v>125</v>
      </c>
      <c r="C35">
        <v>23</v>
      </c>
      <c r="D35">
        <v>50</v>
      </c>
      <c r="E35">
        <v>75</v>
      </c>
      <c r="F35">
        <v>3</v>
      </c>
      <c r="G35">
        <f t="shared" si="0"/>
        <v>1150</v>
      </c>
    </row>
    <row r="36" spans="1:7" x14ac:dyDescent="0.3">
      <c r="A36" t="s">
        <v>3</v>
      </c>
      <c r="B36" t="s">
        <v>126</v>
      </c>
      <c r="C36">
        <v>22</v>
      </c>
      <c r="D36">
        <v>75</v>
      </c>
      <c r="E36">
        <v>85</v>
      </c>
      <c r="F36">
        <v>6</v>
      </c>
      <c r="G36">
        <f t="shared" si="0"/>
        <v>1650</v>
      </c>
    </row>
    <row r="37" spans="1:7" x14ac:dyDescent="0.3">
      <c r="A37" t="s">
        <v>3</v>
      </c>
      <c r="B37" t="s">
        <v>127</v>
      </c>
      <c r="C37">
        <v>21</v>
      </c>
      <c r="D37">
        <v>80</v>
      </c>
      <c r="E37">
        <v>82</v>
      </c>
      <c r="F37">
        <v>4</v>
      </c>
      <c r="G37">
        <f t="shared" si="0"/>
        <v>1680</v>
      </c>
    </row>
    <row r="38" spans="1:7" x14ac:dyDescent="0.3">
      <c r="A38" t="s">
        <v>4</v>
      </c>
      <c r="B38" t="s">
        <v>116</v>
      </c>
      <c r="C38">
        <v>20</v>
      </c>
      <c r="D38">
        <v>50</v>
      </c>
      <c r="E38">
        <v>85</v>
      </c>
      <c r="F38">
        <v>3</v>
      </c>
      <c r="G38">
        <f t="shared" si="0"/>
        <v>1000</v>
      </c>
    </row>
    <row r="39" spans="1:7" x14ac:dyDescent="0.3">
      <c r="A39" t="s">
        <v>4</v>
      </c>
      <c r="B39" t="s">
        <v>117</v>
      </c>
      <c r="C39">
        <v>22</v>
      </c>
      <c r="D39">
        <v>70</v>
      </c>
      <c r="E39">
        <v>78</v>
      </c>
      <c r="F39">
        <v>7</v>
      </c>
      <c r="G39">
        <f t="shared" si="0"/>
        <v>1540</v>
      </c>
    </row>
    <row r="40" spans="1:7" x14ac:dyDescent="0.3">
      <c r="A40" t="s">
        <v>4</v>
      </c>
      <c r="B40" t="s">
        <v>118</v>
      </c>
      <c r="C40">
        <v>18</v>
      </c>
      <c r="D40">
        <v>60</v>
      </c>
      <c r="E40">
        <v>92</v>
      </c>
      <c r="F40">
        <v>5</v>
      </c>
      <c r="G40">
        <f t="shared" si="0"/>
        <v>1080</v>
      </c>
    </row>
    <row r="41" spans="1:7" x14ac:dyDescent="0.3">
      <c r="A41" t="s">
        <v>4</v>
      </c>
      <c r="B41" t="s">
        <v>119</v>
      </c>
      <c r="C41">
        <v>25</v>
      </c>
      <c r="D41">
        <v>55</v>
      </c>
      <c r="E41">
        <v>88</v>
      </c>
      <c r="F41">
        <v>2</v>
      </c>
      <c r="G41">
        <f t="shared" si="0"/>
        <v>1375</v>
      </c>
    </row>
    <row r="42" spans="1:7" x14ac:dyDescent="0.3">
      <c r="A42" t="s">
        <v>4</v>
      </c>
      <c r="B42" t="s">
        <v>120</v>
      </c>
      <c r="C42">
        <v>20</v>
      </c>
      <c r="D42">
        <v>50</v>
      </c>
      <c r="E42">
        <v>80</v>
      </c>
      <c r="F42">
        <v>6</v>
      </c>
      <c r="G42">
        <f t="shared" si="0"/>
        <v>1000</v>
      </c>
    </row>
    <row r="43" spans="1:7" x14ac:dyDescent="0.3">
      <c r="A43" t="s">
        <v>4</v>
      </c>
      <c r="B43" t="s">
        <v>121</v>
      </c>
      <c r="C43">
        <v>19</v>
      </c>
      <c r="D43">
        <v>65</v>
      </c>
      <c r="E43">
        <v>95</v>
      </c>
      <c r="F43">
        <v>4</v>
      </c>
      <c r="G43">
        <f t="shared" si="0"/>
        <v>1235</v>
      </c>
    </row>
    <row r="44" spans="1:7" x14ac:dyDescent="0.3">
      <c r="A44" t="s">
        <v>4</v>
      </c>
      <c r="B44" t="s">
        <v>122</v>
      </c>
      <c r="C44">
        <v>21</v>
      </c>
      <c r="D44">
        <v>70</v>
      </c>
      <c r="E44">
        <v>70</v>
      </c>
      <c r="F44">
        <v>10</v>
      </c>
      <c r="G44">
        <f t="shared" si="0"/>
        <v>1470</v>
      </c>
    </row>
    <row r="45" spans="1:7" x14ac:dyDescent="0.3">
      <c r="A45" t="s">
        <v>4</v>
      </c>
      <c r="B45" t="s">
        <v>123</v>
      </c>
      <c r="C45">
        <v>24</v>
      </c>
      <c r="D45">
        <v>60</v>
      </c>
      <c r="E45">
        <v>90</v>
      </c>
      <c r="F45">
        <v>5</v>
      </c>
      <c r="G45">
        <f t="shared" si="0"/>
        <v>1440</v>
      </c>
    </row>
    <row r="46" spans="1:7" x14ac:dyDescent="0.3">
      <c r="A46" t="s">
        <v>4</v>
      </c>
      <c r="B46" t="s">
        <v>124</v>
      </c>
      <c r="C46">
        <v>20</v>
      </c>
      <c r="D46">
        <v>55</v>
      </c>
      <c r="E46">
        <v>87</v>
      </c>
      <c r="F46">
        <v>8</v>
      </c>
      <c r="G46">
        <f t="shared" si="0"/>
        <v>1100</v>
      </c>
    </row>
    <row r="47" spans="1:7" x14ac:dyDescent="0.3">
      <c r="A47" t="s">
        <v>4</v>
      </c>
      <c r="B47" t="s">
        <v>125</v>
      </c>
      <c r="C47">
        <v>23</v>
      </c>
      <c r="D47">
        <v>50</v>
      </c>
      <c r="E47">
        <v>75</v>
      </c>
      <c r="F47">
        <v>3</v>
      </c>
      <c r="G47">
        <f t="shared" si="0"/>
        <v>1150</v>
      </c>
    </row>
    <row r="48" spans="1:7" x14ac:dyDescent="0.3">
      <c r="A48" t="s">
        <v>4</v>
      </c>
      <c r="B48" t="s">
        <v>126</v>
      </c>
      <c r="C48">
        <v>22</v>
      </c>
      <c r="D48">
        <v>75</v>
      </c>
      <c r="E48">
        <v>85</v>
      </c>
      <c r="F48">
        <v>6</v>
      </c>
      <c r="G48">
        <f t="shared" si="0"/>
        <v>1650</v>
      </c>
    </row>
    <row r="49" spans="1:7" x14ac:dyDescent="0.3">
      <c r="A49" t="s">
        <v>4</v>
      </c>
      <c r="B49" t="s">
        <v>127</v>
      </c>
      <c r="C49">
        <v>21</v>
      </c>
      <c r="D49">
        <v>80</v>
      </c>
      <c r="E49">
        <v>82</v>
      </c>
      <c r="F49">
        <v>4</v>
      </c>
      <c r="G49">
        <f t="shared" si="0"/>
        <v>1680</v>
      </c>
    </row>
    <row r="50" spans="1:7" x14ac:dyDescent="0.3">
      <c r="A50" t="s">
        <v>5</v>
      </c>
      <c r="B50" t="s">
        <v>116</v>
      </c>
      <c r="C50">
        <v>20</v>
      </c>
      <c r="D50">
        <v>50</v>
      </c>
      <c r="E50">
        <v>85</v>
      </c>
      <c r="F50">
        <v>3</v>
      </c>
      <c r="G50">
        <f t="shared" si="0"/>
        <v>1000</v>
      </c>
    </row>
    <row r="51" spans="1:7" x14ac:dyDescent="0.3">
      <c r="A51" t="s">
        <v>5</v>
      </c>
      <c r="B51" t="s">
        <v>117</v>
      </c>
      <c r="C51">
        <v>22</v>
      </c>
      <c r="D51">
        <v>70</v>
      </c>
      <c r="E51">
        <v>78</v>
      </c>
      <c r="F51">
        <v>7</v>
      </c>
      <c r="G51">
        <f t="shared" si="0"/>
        <v>1540</v>
      </c>
    </row>
    <row r="52" spans="1:7" x14ac:dyDescent="0.3">
      <c r="A52" t="s">
        <v>5</v>
      </c>
      <c r="B52" t="s">
        <v>118</v>
      </c>
      <c r="C52">
        <v>18</v>
      </c>
      <c r="D52">
        <v>60</v>
      </c>
      <c r="E52">
        <v>92</v>
      </c>
      <c r="F52">
        <v>5</v>
      </c>
      <c r="G52">
        <f t="shared" si="0"/>
        <v>1080</v>
      </c>
    </row>
    <row r="53" spans="1:7" x14ac:dyDescent="0.3">
      <c r="A53" t="s">
        <v>5</v>
      </c>
      <c r="B53" t="s">
        <v>119</v>
      </c>
      <c r="C53">
        <v>25</v>
      </c>
      <c r="D53">
        <v>55</v>
      </c>
      <c r="E53">
        <v>88</v>
      </c>
      <c r="F53">
        <v>2</v>
      </c>
      <c r="G53">
        <f t="shared" si="0"/>
        <v>1375</v>
      </c>
    </row>
    <row r="54" spans="1:7" x14ac:dyDescent="0.3">
      <c r="A54" t="s">
        <v>5</v>
      </c>
      <c r="B54" t="s">
        <v>120</v>
      </c>
      <c r="C54">
        <v>20</v>
      </c>
      <c r="D54">
        <v>50</v>
      </c>
      <c r="E54">
        <v>80</v>
      </c>
      <c r="F54">
        <v>6</v>
      </c>
      <c r="G54">
        <f t="shared" si="0"/>
        <v>1000</v>
      </c>
    </row>
    <row r="55" spans="1:7" x14ac:dyDescent="0.3">
      <c r="A55" t="s">
        <v>5</v>
      </c>
      <c r="B55" t="s">
        <v>121</v>
      </c>
      <c r="C55">
        <v>19</v>
      </c>
      <c r="D55">
        <v>65</v>
      </c>
      <c r="E55">
        <v>95</v>
      </c>
      <c r="F55">
        <v>4</v>
      </c>
      <c r="G55">
        <f t="shared" si="0"/>
        <v>1235</v>
      </c>
    </row>
    <row r="56" spans="1:7" x14ac:dyDescent="0.3">
      <c r="A56" t="s">
        <v>5</v>
      </c>
      <c r="B56" t="s">
        <v>122</v>
      </c>
      <c r="C56">
        <v>21</v>
      </c>
      <c r="D56">
        <v>70</v>
      </c>
      <c r="E56">
        <v>70</v>
      </c>
      <c r="F56">
        <v>10</v>
      </c>
      <c r="G56">
        <f t="shared" si="0"/>
        <v>1470</v>
      </c>
    </row>
    <row r="57" spans="1:7" x14ac:dyDescent="0.3">
      <c r="A57" t="s">
        <v>5</v>
      </c>
      <c r="B57" t="s">
        <v>123</v>
      </c>
      <c r="C57">
        <v>24</v>
      </c>
      <c r="D57">
        <v>60</v>
      </c>
      <c r="E57">
        <v>90</v>
      </c>
      <c r="F57">
        <v>5</v>
      </c>
      <c r="G57">
        <f t="shared" si="0"/>
        <v>1440</v>
      </c>
    </row>
    <row r="58" spans="1:7" x14ac:dyDescent="0.3">
      <c r="A58" t="s">
        <v>5</v>
      </c>
      <c r="B58" t="s">
        <v>124</v>
      </c>
      <c r="C58">
        <v>20</v>
      </c>
      <c r="D58">
        <v>55</v>
      </c>
      <c r="E58">
        <v>87</v>
      </c>
      <c r="F58">
        <v>8</v>
      </c>
      <c r="G58">
        <f t="shared" si="0"/>
        <v>1100</v>
      </c>
    </row>
    <row r="59" spans="1:7" x14ac:dyDescent="0.3">
      <c r="A59" t="s">
        <v>5</v>
      </c>
      <c r="B59" t="s">
        <v>125</v>
      </c>
      <c r="C59">
        <v>23</v>
      </c>
      <c r="D59">
        <v>50</v>
      </c>
      <c r="E59">
        <v>75</v>
      </c>
      <c r="F59">
        <v>3</v>
      </c>
      <c r="G59">
        <f t="shared" si="0"/>
        <v>1150</v>
      </c>
    </row>
    <row r="60" spans="1:7" x14ac:dyDescent="0.3">
      <c r="A60" t="s">
        <v>5</v>
      </c>
      <c r="B60" t="s">
        <v>126</v>
      </c>
      <c r="C60">
        <v>22</v>
      </c>
      <c r="D60">
        <v>75</v>
      </c>
      <c r="E60">
        <v>85</v>
      </c>
      <c r="F60">
        <v>6</v>
      </c>
      <c r="G60">
        <f t="shared" si="0"/>
        <v>1650</v>
      </c>
    </row>
    <row r="61" spans="1:7" x14ac:dyDescent="0.3">
      <c r="A61" t="s">
        <v>5</v>
      </c>
      <c r="B61" t="s">
        <v>127</v>
      </c>
      <c r="C61">
        <v>21</v>
      </c>
      <c r="D61">
        <v>80</v>
      </c>
      <c r="E61">
        <v>82</v>
      </c>
      <c r="F61">
        <v>4</v>
      </c>
      <c r="G61">
        <f t="shared" si="0"/>
        <v>1680</v>
      </c>
    </row>
    <row r="62" spans="1:7" x14ac:dyDescent="0.3">
      <c r="A62" t="s">
        <v>6</v>
      </c>
      <c r="B62" t="s">
        <v>116</v>
      </c>
      <c r="C62">
        <v>20</v>
      </c>
      <c r="D62">
        <v>50</v>
      </c>
      <c r="E62">
        <v>85</v>
      </c>
      <c r="F62">
        <v>3</v>
      </c>
      <c r="G62">
        <f t="shared" si="0"/>
        <v>1000</v>
      </c>
    </row>
    <row r="63" spans="1:7" x14ac:dyDescent="0.3">
      <c r="A63" t="s">
        <v>6</v>
      </c>
      <c r="B63" t="s">
        <v>117</v>
      </c>
      <c r="C63">
        <v>22</v>
      </c>
      <c r="D63">
        <v>70</v>
      </c>
      <c r="E63">
        <v>78</v>
      </c>
      <c r="F63">
        <v>7</v>
      </c>
      <c r="G63">
        <f t="shared" si="0"/>
        <v>1540</v>
      </c>
    </row>
    <row r="64" spans="1:7" x14ac:dyDescent="0.3">
      <c r="A64" t="s">
        <v>6</v>
      </c>
      <c r="B64" t="s">
        <v>118</v>
      </c>
      <c r="C64">
        <v>18</v>
      </c>
      <c r="D64">
        <v>60</v>
      </c>
      <c r="E64">
        <v>92</v>
      </c>
      <c r="F64">
        <v>5</v>
      </c>
      <c r="G64">
        <f t="shared" si="0"/>
        <v>1080</v>
      </c>
    </row>
    <row r="65" spans="1:7" x14ac:dyDescent="0.3">
      <c r="A65" t="s">
        <v>6</v>
      </c>
      <c r="B65" t="s">
        <v>119</v>
      </c>
      <c r="C65">
        <v>25</v>
      </c>
      <c r="D65">
        <v>55</v>
      </c>
      <c r="E65">
        <v>88</v>
      </c>
      <c r="F65">
        <v>2</v>
      </c>
      <c r="G65">
        <f t="shared" si="0"/>
        <v>1375</v>
      </c>
    </row>
    <row r="66" spans="1:7" x14ac:dyDescent="0.3">
      <c r="A66" t="s">
        <v>6</v>
      </c>
      <c r="B66" t="s">
        <v>120</v>
      </c>
      <c r="C66">
        <v>20</v>
      </c>
      <c r="D66">
        <v>50</v>
      </c>
      <c r="E66">
        <v>80</v>
      </c>
      <c r="F66">
        <v>6</v>
      </c>
      <c r="G66">
        <f t="shared" ref="G66:G121" si="1">C66*D66</f>
        <v>1000</v>
      </c>
    </row>
    <row r="67" spans="1:7" x14ac:dyDescent="0.3">
      <c r="A67" t="s">
        <v>6</v>
      </c>
      <c r="B67" t="s">
        <v>121</v>
      </c>
      <c r="C67">
        <v>19</v>
      </c>
      <c r="D67">
        <v>65</v>
      </c>
      <c r="E67">
        <v>95</v>
      </c>
      <c r="F67">
        <v>4</v>
      </c>
      <c r="G67">
        <f t="shared" si="1"/>
        <v>1235</v>
      </c>
    </row>
    <row r="68" spans="1:7" x14ac:dyDescent="0.3">
      <c r="A68" t="s">
        <v>6</v>
      </c>
      <c r="B68" t="s">
        <v>122</v>
      </c>
      <c r="C68">
        <v>21</v>
      </c>
      <c r="D68">
        <v>70</v>
      </c>
      <c r="E68">
        <v>70</v>
      </c>
      <c r="F68">
        <v>10</v>
      </c>
      <c r="G68">
        <f t="shared" si="1"/>
        <v>1470</v>
      </c>
    </row>
    <row r="69" spans="1:7" x14ac:dyDescent="0.3">
      <c r="A69" t="s">
        <v>6</v>
      </c>
      <c r="B69" t="s">
        <v>123</v>
      </c>
      <c r="C69">
        <v>24</v>
      </c>
      <c r="D69">
        <v>60</v>
      </c>
      <c r="E69">
        <v>90</v>
      </c>
      <c r="F69">
        <v>5</v>
      </c>
      <c r="G69">
        <f t="shared" si="1"/>
        <v>1440</v>
      </c>
    </row>
    <row r="70" spans="1:7" x14ac:dyDescent="0.3">
      <c r="A70" t="s">
        <v>6</v>
      </c>
      <c r="B70" t="s">
        <v>124</v>
      </c>
      <c r="C70">
        <v>20</v>
      </c>
      <c r="D70">
        <v>55</v>
      </c>
      <c r="E70">
        <v>87</v>
      </c>
      <c r="F70">
        <v>8</v>
      </c>
      <c r="G70">
        <f t="shared" si="1"/>
        <v>1100</v>
      </c>
    </row>
    <row r="71" spans="1:7" x14ac:dyDescent="0.3">
      <c r="A71" t="s">
        <v>6</v>
      </c>
      <c r="B71" t="s">
        <v>125</v>
      </c>
      <c r="C71">
        <v>23</v>
      </c>
      <c r="D71">
        <v>50</v>
      </c>
      <c r="E71">
        <v>75</v>
      </c>
      <c r="F71">
        <v>3</v>
      </c>
      <c r="G71">
        <f t="shared" si="1"/>
        <v>1150</v>
      </c>
    </row>
    <row r="72" spans="1:7" x14ac:dyDescent="0.3">
      <c r="A72" t="s">
        <v>6</v>
      </c>
      <c r="B72" t="s">
        <v>126</v>
      </c>
      <c r="C72">
        <v>22</v>
      </c>
      <c r="D72">
        <v>75</v>
      </c>
      <c r="E72">
        <v>85</v>
      </c>
      <c r="F72">
        <v>6</v>
      </c>
      <c r="G72">
        <f t="shared" si="1"/>
        <v>1650</v>
      </c>
    </row>
    <row r="73" spans="1:7" x14ac:dyDescent="0.3">
      <c r="A73" t="s">
        <v>6</v>
      </c>
      <c r="B73" t="s">
        <v>127</v>
      </c>
      <c r="C73">
        <v>21</v>
      </c>
      <c r="D73">
        <v>80</v>
      </c>
      <c r="E73">
        <v>82</v>
      </c>
      <c r="F73">
        <v>4</v>
      </c>
      <c r="G73">
        <f t="shared" si="1"/>
        <v>1680</v>
      </c>
    </row>
    <row r="74" spans="1:7" x14ac:dyDescent="0.3">
      <c r="A74" t="s">
        <v>7</v>
      </c>
      <c r="B74" t="s">
        <v>116</v>
      </c>
      <c r="C74">
        <v>20</v>
      </c>
      <c r="D74">
        <v>50</v>
      </c>
      <c r="E74">
        <v>85</v>
      </c>
      <c r="F74">
        <v>3</v>
      </c>
      <c r="G74">
        <f t="shared" si="1"/>
        <v>1000</v>
      </c>
    </row>
    <row r="75" spans="1:7" x14ac:dyDescent="0.3">
      <c r="A75" t="s">
        <v>7</v>
      </c>
      <c r="B75" t="s">
        <v>117</v>
      </c>
      <c r="C75">
        <v>22</v>
      </c>
      <c r="D75">
        <v>70</v>
      </c>
      <c r="E75">
        <v>78</v>
      </c>
      <c r="F75">
        <v>7</v>
      </c>
      <c r="G75">
        <f t="shared" si="1"/>
        <v>1540</v>
      </c>
    </row>
    <row r="76" spans="1:7" x14ac:dyDescent="0.3">
      <c r="A76" t="s">
        <v>7</v>
      </c>
      <c r="B76" t="s">
        <v>118</v>
      </c>
      <c r="C76">
        <v>18</v>
      </c>
      <c r="D76">
        <v>60</v>
      </c>
      <c r="E76">
        <v>92</v>
      </c>
      <c r="F76">
        <v>5</v>
      </c>
      <c r="G76">
        <f t="shared" si="1"/>
        <v>1080</v>
      </c>
    </row>
    <row r="77" spans="1:7" x14ac:dyDescent="0.3">
      <c r="A77" t="s">
        <v>7</v>
      </c>
      <c r="B77" t="s">
        <v>119</v>
      </c>
      <c r="C77">
        <v>25</v>
      </c>
      <c r="D77">
        <v>55</v>
      </c>
      <c r="E77">
        <v>88</v>
      </c>
      <c r="F77">
        <v>2</v>
      </c>
      <c r="G77">
        <f t="shared" si="1"/>
        <v>1375</v>
      </c>
    </row>
    <row r="78" spans="1:7" x14ac:dyDescent="0.3">
      <c r="A78" t="s">
        <v>7</v>
      </c>
      <c r="B78" t="s">
        <v>120</v>
      </c>
      <c r="C78">
        <v>20</v>
      </c>
      <c r="D78">
        <v>50</v>
      </c>
      <c r="E78">
        <v>80</v>
      </c>
      <c r="F78">
        <v>6</v>
      </c>
      <c r="G78">
        <f t="shared" si="1"/>
        <v>1000</v>
      </c>
    </row>
    <row r="79" spans="1:7" x14ac:dyDescent="0.3">
      <c r="A79" t="s">
        <v>7</v>
      </c>
      <c r="B79" t="s">
        <v>121</v>
      </c>
      <c r="C79">
        <v>19</v>
      </c>
      <c r="D79">
        <v>65</v>
      </c>
      <c r="E79">
        <v>95</v>
      </c>
      <c r="F79">
        <v>4</v>
      </c>
      <c r="G79">
        <f t="shared" si="1"/>
        <v>1235</v>
      </c>
    </row>
    <row r="80" spans="1:7" x14ac:dyDescent="0.3">
      <c r="A80" t="s">
        <v>7</v>
      </c>
      <c r="B80" t="s">
        <v>122</v>
      </c>
      <c r="C80">
        <v>21</v>
      </c>
      <c r="D80">
        <v>70</v>
      </c>
      <c r="E80">
        <v>70</v>
      </c>
      <c r="F80">
        <v>10</v>
      </c>
      <c r="G80">
        <f t="shared" si="1"/>
        <v>1470</v>
      </c>
    </row>
    <row r="81" spans="1:7" x14ac:dyDescent="0.3">
      <c r="A81" t="s">
        <v>7</v>
      </c>
      <c r="B81" t="s">
        <v>123</v>
      </c>
      <c r="C81">
        <v>24</v>
      </c>
      <c r="D81">
        <v>60</v>
      </c>
      <c r="E81">
        <v>90</v>
      </c>
      <c r="F81">
        <v>5</v>
      </c>
      <c r="G81">
        <f t="shared" si="1"/>
        <v>1440</v>
      </c>
    </row>
    <row r="82" spans="1:7" x14ac:dyDescent="0.3">
      <c r="A82" t="s">
        <v>7</v>
      </c>
      <c r="B82" t="s">
        <v>124</v>
      </c>
      <c r="C82">
        <v>20</v>
      </c>
      <c r="D82">
        <v>55</v>
      </c>
      <c r="E82">
        <v>87</v>
      </c>
      <c r="F82">
        <v>8</v>
      </c>
      <c r="G82">
        <f t="shared" si="1"/>
        <v>1100</v>
      </c>
    </row>
    <row r="83" spans="1:7" x14ac:dyDescent="0.3">
      <c r="A83" t="s">
        <v>7</v>
      </c>
      <c r="B83" t="s">
        <v>125</v>
      </c>
      <c r="C83">
        <v>23</v>
      </c>
      <c r="D83">
        <v>50</v>
      </c>
      <c r="E83">
        <v>75</v>
      </c>
      <c r="F83">
        <v>3</v>
      </c>
      <c r="G83">
        <f t="shared" si="1"/>
        <v>1150</v>
      </c>
    </row>
    <row r="84" spans="1:7" x14ac:dyDescent="0.3">
      <c r="A84" t="s">
        <v>7</v>
      </c>
      <c r="B84" t="s">
        <v>126</v>
      </c>
      <c r="C84">
        <v>22</v>
      </c>
      <c r="D84">
        <v>75</v>
      </c>
      <c r="E84">
        <v>85</v>
      </c>
      <c r="F84">
        <v>6</v>
      </c>
      <c r="G84">
        <f t="shared" si="1"/>
        <v>1650</v>
      </c>
    </row>
    <row r="85" spans="1:7" x14ac:dyDescent="0.3">
      <c r="A85" t="s">
        <v>7</v>
      </c>
      <c r="B85" t="s">
        <v>127</v>
      </c>
      <c r="C85">
        <v>21</v>
      </c>
      <c r="D85">
        <v>80</v>
      </c>
      <c r="E85">
        <v>82</v>
      </c>
      <c r="F85">
        <v>4</v>
      </c>
      <c r="G85">
        <f t="shared" si="1"/>
        <v>1680</v>
      </c>
    </row>
    <row r="86" spans="1:7" x14ac:dyDescent="0.3">
      <c r="A86" t="s">
        <v>8</v>
      </c>
      <c r="B86" t="s">
        <v>116</v>
      </c>
      <c r="C86">
        <v>20</v>
      </c>
      <c r="D86">
        <v>50</v>
      </c>
      <c r="E86">
        <v>85</v>
      </c>
      <c r="F86">
        <v>3</v>
      </c>
      <c r="G86">
        <f t="shared" si="1"/>
        <v>1000</v>
      </c>
    </row>
    <row r="87" spans="1:7" x14ac:dyDescent="0.3">
      <c r="A87" t="s">
        <v>8</v>
      </c>
      <c r="B87" t="s">
        <v>117</v>
      </c>
      <c r="C87">
        <v>22</v>
      </c>
      <c r="D87">
        <v>70</v>
      </c>
      <c r="E87">
        <v>78</v>
      </c>
      <c r="F87">
        <v>7</v>
      </c>
      <c r="G87">
        <f t="shared" si="1"/>
        <v>1540</v>
      </c>
    </row>
    <row r="88" spans="1:7" x14ac:dyDescent="0.3">
      <c r="A88" t="s">
        <v>8</v>
      </c>
      <c r="B88" t="s">
        <v>118</v>
      </c>
      <c r="C88">
        <v>18</v>
      </c>
      <c r="D88">
        <v>60</v>
      </c>
      <c r="E88">
        <v>92</v>
      </c>
      <c r="F88">
        <v>5</v>
      </c>
      <c r="G88">
        <f t="shared" si="1"/>
        <v>1080</v>
      </c>
    </row>
    <row r="89" spans="1:7" x14ac:dyDescent="0.3">
      <c r="A89" t="s">
        <v>8</v>
      </c>
      <c r="B89" t="s">
        <v>119</v>
      </c>
      <c r="C89">
        <v>25</v>
      </c>
      <c r="D89">
        <v>55</v>
      </c>
      <c r="E89">
        <v>88</v>
      </c>
      <c r="F89">
        <v>2</v>
      </c>
      <c r="G89">
        <f t="shared" si="1"/>
        <v>1375</v>
      </c>
    </row>
    <row r="90" spans="1:7" x14ac:dyDescent="0.3">
      <c r="A90" t="s">
        <v>8</v>
      </c>
      <c r="B90" t="s">
        <v>120</v>
      </c>
      <c r="C90">
        <v>20</v>
      </c>
      <c r="D90">
        <v>50</v>
      </c>
      <c r="E90">
        <v>80</v>
      </c>
      <c r="F90">
        <v>6</v>
      </c>
      <c r="G90">
        <f t="shared" si="1"/>
        <v>1000</v>
      </c>
    </row>
    <row r="91" spans="1:7" x14ac:dyDescent="0.3">
      <c r="A91" t="s">
        <v>8</v>
      </c>
      <c r="B91" t="s">
        <v>121</v>
      </c>
      <c r="C91">
        <v>19</v>
      </c>
      <c r="D91">
        <v>65</v>
      </c>
      <c r="E91">
        <v>95</v>
      </c>
      <c r="F91">
        <v>4</v>
      </c>
      <c r="G91">
        <f t="shared" si="1"/>
        <v>1235</v>
      </c>
    </row>
    <row r="92" spans="1:7" x14ac:dyDescent="0.3">
      <c r="A92" t="s">
        <v>8</v>
      </c>
      <c r="B92" t="s">
        <v>122</v>
      </c>
      <c r="C92">
        <v>21</v>
      </c>
      <c r="D92">
        <v>70</v>
      </c>
      <c r="E92">
        <v>70</v>
      </c>
      <c r="F92">
        <v>10</v>
      </c>
      <c r="G92">
        <f t="shared" si="1"/>
        <v>1470</v>
      </c>
    </row>
    <row r="93" spans="1:7" x14ac:dyDescent="0.3">
      <c r="A93" t="s">
        <v>8</v>
      </c>
      <c r="B93" t="s">
        <v>123</v>
      </c>
      <c r="C93">
        <v>24</v>
      </c>
      <c r="D93">
        <v>60</v>
      </c>
      <c r="E93">
        <v>90</v>
      </c>
      <c r="F93">
        <v>5</v>
      </c>
      <c r="G93">
        <f t="shared" si="1"/>
        <v>1440</v>
      </c>
    </row>
    <row r="94" spans="1:7" x14ac:dyDescent="0.3">
      <c r="A94" t="s">
        <v>8</v>
      </c>
      <c r="B94" t="s">
        <v>124</v>
      </c>
      <c r="C94">
        <v>20</v>
      </c>
      <c r="D94">
        <v>55</v>
      </c>
      <c r="E94">
        <v>87</v>
      </c>
      <c r="F94">
        <v>8</v>
      </c>
      <c r="G94">
        <f t="shared" si="1"/>
        <v>1100</v>
      </c>
    </row>
    <row r="95" spans="1:7" x14ac:dyDescent="0.3">
      <c r="A95" t="s">
        <v>8</v>
      </c>
      <c r="B95" t="s">
        <v>125</v>
      </c>
      <c r="C95">
        <v>23</v>
      </c>
      <c r="D95">
        <v>50</v>
      </c>
      <c r="E95">
        <v>75</v>
      </c>
      <c r="F95">
        <v>3</v>
      </c>
      <c r="G95">
        <f t="shared" si="1"/>
        <v>1150</v>
      </c>
    </row>
    <row r="96" spans="1:7" x14ac:dyDescent="0.3">
      <c r="A96" t="s">
        <v>8</v>
      </c>
      <c r="B96" t="s">
        <v>126</v>
      </c>
      <c r="C96">
        <v>22</v>
      </c>
      <c r="D96">
        <v>75</v>
      </c>
      <c r="E96">
        <v>85</v>
      </c>
      <c r="F96">
        <v>6</v>
      </c>
      <c r="G96">
        <f t="shared" si="1"/>
        <v>1650</v>
      </c>
    </row>
    <row r="97" spans="1:7" x14ac:dyDescent="0.3">
      <c r="A97" t="s">
        <v>8</v>
      </c>
      <c r="B97" t="s">
        <v>127</v>
      </c>
      <c r="C97">
        <v>21</v>
      </c>
      <c r="D97">
        <v>80</v>
      </c>
      <c r="E97">
        <v>82</v>
      </c>
      <c r="F97">
        <v>4</v>
      </c>
      <c r="G97">
        <f t="shared" si="1"/>
        <v>1680</v>
      </c>
    </row>
    <row r="98" spans="1:7" x14ac:dyDescent="0.3">
      <c r="A98" t="s">
        <v>9</v>
      </c>
      <c r="B98" t="s">
        <v>116</v>
      </c>
      <c r="C98">
        <v>20</v>
      </c>
      <c r="D98">
        <v>50</v>
      </c>
      <c r="E98">
        <v>85</v>
      </c>
      <c r="F98">
        <v>3</v>
      </c>
      <c r="G98">
        <f t="shared" si="1"/>
        <v>1000</v>
      </c>
    </row>
    <row r="99" spans="1:7" x14ac:dyDescent="0.3">
      <c r="A99" t="s">
        <v>9</v>
      </c>
      <c r="B99" t="s">
        <v>117</v>
      </c>
      <c r="C99">
        <v>22</v>
      </c>
      <c r="D99">
        <v>70</v>
      </c>
      <c r="E99">
        <v>78</v>
      </c>
      <c r="F99">
        <v>7</v>
      </c>
      <c r="G99">
        <f t="shared" si="1"/>
        <v>1540</v>
      </c>
    </row>
    <row r="100" spans="1:7" x14ac:dyDescent="0.3">
      <c r="A100" t="s">
        <v>9</v>
      </c>
      <c r="B100" t="s">
        <v>118</v>
      </c>
      <c r="C100">
        <v>18</v>
      </c>
      <c r="D100">
        <v>60</v>
      </c>
      <c r="E100">
        <v>92</v>
      </c>
      <c r="F100">
        <v>5</v>
      </c>
      <c r="G100">
        <f t="shared" si="1"/>
        <v>1080</v>
      </c>
    </row>
    <row r="101" spans="1:7" x14ac:dyDescent="0.3">
      <c r="A101" t="s">
        <v>9</v>
      </c>
      <c r="B101" t="s">
        <v>119</v>
      </c>
      <c r="C101">
        <v>25</v>
      </c>
      <c r="D101">
        <v>55</v>
      </c>
      <c r="E101">
        <v>88</v>
      </c>
      <c r="F101">
        <v>2</v>
      </c>
      <c r="G101">
        <f t="shared" si="1"/>
        <v>1375</v>
      </c>
    </row>
    <row r="102" spans="1:7" x14ac:dyDescent="0.3">
      <c r="A102" t="s">
        <v>9</v>
      </c>
      <c r="B102" t="s">
        <v>120</v>
      </c>
      <c r="C102">
        <v>20</v>
      </c>
      <c r="D102">
        <v>50</v>
      </c>
      <c r="E102">
        <v>80</v>
      </c>
      <c r="F102">
        <v>6</v>
      </c>
      <c r="G102">
        <f t="shared" si="1"/>
        <v>1000</v>
      </c>
    </row>
    <row r="103" spans="1:7" x14ac:dyDescent="0.3">
      <c r="A103" t="s">
        <v>9</v>
      </c>
      <c r="B103" t="s">
        <v>121</v>
      </c>
      <c r="C103">
        <v>19</v>
      </c>
      <c r="D103">
        <v>65</v>
      </c>
      <c r="E103">
        <v>95</v>
      </c>
      <c r="F103">
        <v>4</v>
      </c>
      <c r="G103">
        <f t="shared" si="1"/>
        <v>1235</v>
      </c>
    </row>
    <row r="104" spans="1:7" x14ac:dyDescent="0.3">
      <c r="A104" t="s">
        <v>9</v>
      </c>
      <c r="B104" t="s">
        <v>122</v>
      </c>
      <c r="C104">
        <v>21</v>
      </c>
      <c r="D104">
        <v>70</v>
      </c>
      <c r="E104">
        <v>70</v>
      </c>
      <c r="F104">
        <v>10</v>
      </c>
      <c r="G104">
        <f t="shared" si="1"/>
        <v>1470</v>
      </c>
    </row>
    <row r="105" spans="1:7" x14ac:dyDescent="0.3">
      <c r="A105" t="s">
        <v>9</v>
      </c>
      <c r="B105" t="s">
        <v>123</v>
      </c>
      <c r="C105">
        <v>24</v>
      </c>
      <c r="D105">
        <v>60</v>
      </c>
      <c r="E105">
        <v>90</v>
      </c>
      <c r="F105">
        <v>5</v>
      </c>
      <c r="G105">
        <f t="shared" si="1"/>
        <v>1440</v>
      </c>
    </row>
    <row r="106" spans="1:7" x14ac:dyDescent="0.3">
      <c r="A106" t="s">
        <v>9</v>
      </c>
      <c r="B106" t="s">
        <v>124</v>
      </c>
      <c r="C106">
        <v>20</v>
      </c>
      <c r="D106">
        <v>55</v>
      </c>
      <c r="E106">
        <v>87</v>
      </c>
      <c r="F106">
        <v>8</v>
      </c>
      <c r="G106">
        <f t="shared" si="1"/>
        <v>1100</v>
      </c>
    </row>
    <row r="107" spans="1:7" x14ac:dyDescent="0.3">
      <c r="A107" t="s">
        <v>9</v>
      </c>
      <c r="B107" t="s">
        <v>125</v>
      </c>
      <c r="C107">
        <v>23</v>
      </c>
      <c r="D107">
        <v>50</v>
      </c>
      <c r="E107">
        <v>75</v>
      </c>
      <c r="F107">
        <v>3</v>
      </c>
      <c r="G107">
        <f t="shared" si="1"/>
        <v>1150</v>
      </c>
    </row>
    <row r="108" spans="1:7" x14ac:dyDescent="0.3">
      <c r="A108" t="s">
        <v>9</v>
      </c>
      <c r="B108" t="s">
        <v>126</v>
      </c>
      <c r="C108">
        <v>22</v>
      </c>
      <c r="D108">
        <v>75</v>
      </c>
      <c r="E108">
        <v>85</v>
      </c>
      <c r="F108">
        <v>6</v>
      </c>
      <c r="G108">
        <f t="shared" si="1"/>
        <v>1650</v>
      </c>
    </row>
    <row r="109" spans="1:7" x14ac:dyDescent="0.3">
      <c r="A109" t="s">
        <v>9</v>
      </c>
      <c r="B109" t="s">
        <v>127</v>
      </c>
      <c r="C109">
        <v>21</v>
      </c>
      <c r="D109">
        <v>80</v>
      </c>
      <c r="E109">
        <v>82</v>
      </c>
      <c r="F109">
        <v>4</v>
      </c>
      <c r="G109">
        <f t="shared" si="1"/>
        <v>1680</v>
      </c>
    </row>
    <row r="110" spans="1:7" x14ac:dyDescent="0.3">
      <c r="A110" t="s">
        <v>10</v>
      </c>
      <c r="B110" t="s">
        <v>116</v>
      </c>
      <c r="C110">
        <v>20</v>
      </c>
      <c r="D110">
        <v>50</v>
      </c>
      <c r="E110">
        <v>85</v>
      </c>
      <c r="F110">
        <v>3</v>
      </c>
      <c r="G110">
        <f t="shared" si="1"/>
        <v>1000</v>
      </c>
    </row>
    <row r="111" spans="1:7" x14ac:dyDescent="0.3">
      <c r="A111" t="s">
        <v>10</v>
      </c>
      <c r="B111" t="s">
        <v>117</v>
      </c>
      <c r="C111">
        <v>22</v>
      </c>
      <c r="D111">
        <v>70</v>
      </c>
      <c r="E111">
        <v>78</v>
      </c>
      <c r="F111">
        <v>7</v>
      </c>
      <c r="G111">
        <f t="shared" si="1"/>
        <v>1540</v>
      </c>
    </row>
    <row r="112" spans="1:7" x14ac:dyDescent="0.3">
      <c r="A112" t="s">
        <v>10</v>
      </c>
      <c r="B112" t="s">
        <v>118</v>
      </c>
      <c r="C112">
        <v>18</v>
      </c>
      <c r="D112">
        <v>60</v>
      </c>
      <c r="E112">
        <v>92</v>
      </c>
      <c r="F112">
        <v>5</v>
      </c>
      <c r="G112">
        <f t="shared" si="1"/>
        <v>1080</v>
      </c>
    </row>
    <row r="113" spans="1:7" x14ac:dyDescent="0.3">
      <c r="A113" t="s">
        <v>10</v>
      </c>
      <c r="B113" t="s">
        <v>119</v>
      </c>
      <c r="C113">
        <v>25</v>
      </c>
      <c r="D113">
        <v>55</v>
      </c>
      <c r="E113">
        <v>88</v>
      </c>
      <c r="F113">
        <v>2</v>
      </c>
      <c r="G113">
        <f t="shared" si="1"/>
        <v>1375</v>
      </c>
    </row>
    <row r="114" spans="1:7" x14ac:dyDescent="0.3">
      <c r="A114" t="s">
        <v>10</v>
      </c>
      <c r="B114" t="s">
        <v>120</v>
      </c>
      <c r="C114">
        <v>20</v>
      </c>
      <c r="D114">
        <v>50</v>
      </c>
      <c r="E114">
        <v>80</v>
      </c>
      <c r="F114">
        <v>6</v>
      </c>
      <c r="G114">
        <f t="shared" si="1"/>
        <v>1000</v>
      </c>
    </row>
    <row r="115" spans="1:7" x14ac:dyDescent="0.3">
      <c r="A115" t="s">
        <v>10</v>
      </c>
      <c r="B115" t="s">
        <v>121</v>
      </c>
      <c r="C115">
        <v>19</v>
      </c>
      <c r="D115">
        <v>65</v>
      </c>
      <c r="E115">
        <v>95</v>
      </c>
      <c r="F115">
        <v>4</v>
      </c>
      <c r="G115">
        <f t="shared" si="1"/>
        <v>1235</v>
      </c>
    </row>
    <row r="116" spans="1:7" x14ac:dyDescent="0.3">
      <c r="A116" t="s">
        <v>10</v>
      </c>
      <c r="B116" t="s">
        <v>122</v>
      </c>
      <c r="C116">
        <v>21</v>
      </c>
      <c r="D116">
        <v>70</v>
      </c>
      <c r="E116">
        <v>70</v>
      </c>
      <c r="F116">
        <v>10</v>
      </c>
      <c r="G116">
        <f t="shared" si="1"/>
        <v>1470</v>
      </c>
    </row>
    <row r="117" spans="1:7" x14ac:dyDescent="0.3">
      <c r="A117" t="s">
        <v>10</v>
      </c>
      <c r="B117" t="s">
        <v>123</v>
      </c>
      <c r="C117">
        <v>24</v>
      </c>
      <c r="D117">
        <v>60</v>
      </c>
      <c r="E117">
        <v>90</v>
      </c>
      <c r="F117">
        <v>5</v>
      </c>
      <c r="G117">
        <f t="shared" si="1"/>
        <v>1440</v>
      </c>
    </row>
    <row r="118" spans="1:7" x14ac:dyDescent="0.3">
      <c r="A118" t="s">
        <v>10</v>
      </c>
      <c r="B118" t="s">
        <v>124</v>
      </c>
      <c r="C118">
        <v>20</v>
      </c>
      <c r="D118">
        <v>55</v>
      </c>
      <c r="E118">
        <v>87</v>
      </c>
      <c r="F118">
        <v>8</v>
      </c>
      <c r="G118">
        <f t="shared" si="1"/>
        <v>1100</v>
      </c>
    </row>
    <row r="119" spans="1:7" x14ac:dyDescent="0.3">
      <c r="A119" t="s">
        <v>10</v>
      </c>
      <c r="B119" t="s">
        <v>125</v>
      </c>
      <c r="C119">
        <v>23</v>
      </c>
      <c r="D119">
        <v>50</v>
      </c>
      <c r="E119">
        <v>75</v>
      </c>
      <c r="F119">
        <v>3</v>
      </c>
      <c r="G119">
        <f t="shared" si="1"/>
        <v>1150</v>
      </c>
    </row>
    <row r="120" spans="1:7" x14ac:dyDescent="0.3">
      <c r="A120" t="s">
        <v>10</v>
      </c>
      <c r="B120" t="s">
        <v>126</v>
      </c>
      <c r="C120">
        <v>22</v>
      </c>
      <c r="D120">
        <v>75</v>
      </c>
      <c r="E120">
        <v>85</v>
      </c>
      <c r="F120">
        <v>6</v>
      </c>
      <c r="G120">
        <f t="shared" si="1"/>
        <v>1650</v>
      </c>
    </row>
    <row r="121" spans="1:7" x14ac:dyDescent="0.3">
      <c r="A121" t="s">
        <v>10</v>
      </c>
      <c r="B121" t="s">
        <v>127</v>
      </c>
      <c r="C121">
        <v>21</v>
      </c>
      <c r="D121">
        <v>80</v>
      </c>
      <c r="E121">
        <v>82</v>
      </c>
      <c r="F121">
        <v>4</v>
      </c>
      <c r="G121">
        <f t="shared" si="1"/>
        <v>1680</v>
      </c>
    </row>
  </sheetData>
  <conditionalFormatting sqref="F2:F121">
    <cfRule type="cellIs" dxfId="0" priority="5" operator="greaterThan">
      <formula>5</formula>
    </cfRule>
  </conditionalFormatting>
  <conditionalFormatting sqref="E2:E121">
    <cfRule type="iconSet" priority="4">
      <iconSet iconSet="3Flags">
        <cfvo type="percent" val="0"/>
        <cfvo type="percent" val="33"/>
        <cfvo type="percent" val="67"/>
      </iconSet>
    </cfRule>
    <cfRule type="iconSet" priority="3">
      <iconSet iconSet="3Flags">
        <cfvo type="percent" val="0"/>
        <cfvo type="percent" val="60"/>
        <cfvo type="percent" val="80"/>
      </iconSet>
    </cfRule>
    <cfRule type="iconSet" priority="2">
      <iconSet iconSet="3Flags">
        <cfvo type="percent" val="0"/>
        <cfvo type="percent" val="60"/>
        <cfvo type="percent" val="80"/>
      </iconSet>
    </cfRule>
    <cfRule type="iconSet" priority="1">
      <iconSet iconSet="3Flags">
        <cfvo type="percent" val="0"/>
        <cfvo type="num" val="60"/>
        <cfvo type="num" val="80"/>
      </iconSe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E107-BECD-4900-950B-C446B16E1F4A}">
  <sheetPr codeName="Planilha7"/>
  <dimension ref="A1:E8"/>
  <sheetViews>
    <sheetView topLeftCell="B27" workbookViewId="0">
      <selection sqref="A1:R41"/>
    </sheetView>
  </sheetViews>
  <sheetFormatPr defaultRowHeight="14.4" x14ac:dyDescent="0.3"/>
  <cols>
    <col min="1" max="1" width="31.5546875" bestFit="1" customWidth="1"/>
    <col min="2" max="2" width="19.5546875" bestFit="1" customWidth="1"/>
    <col min="3" max="3" width="6.109375" bestFit="1" customWidth="1"/>
    <col min="4" max="4" width="6.88671875" bestFit="1" customWidth="1"/>
    <col min="5" max="5" width="10.44140625" bestFit="1" customWidth="1"/>
    <col min="6" max="6" width="6" bestFit="1" customWidth="1"/>
    <col min="7" max="7" width="6.109375" bestFit="1" customWidth="1"/>
    <col min="8" max="8" width="6" bestFit="1" customWidth="1"/>
    <col min="9" max="9" width="6.88671875" bestFit="1" customWidth="1"/>
    <col min="10" max="10" width="9.5546875" bestFit="1" customWidth="1"/>
    <col min="11" max="11" width="8.21875" bestFit="1" customWidth="1"/>
    <col min="12" max="12" width="10.109375" bestFit="1" customWidth="1"/>
    <col min="13" max="13" width="10" bestFit="1" customWidth="1"/>
    <col min="14" max="14" width="10.44140625" bestFit="1" customWidth="1"/>
  </cols>
  <sheetData>
    <row r="1" spans="1:5" x14ac:dyDescent="0.3">
      <c r="A1" s="7" t="s">
        <v>71</v>
      </c>
      <c r="B1" t="s">
        <v>132</v>
      </c>
    </row>
    <row r="3" spans="1:5" x14ac:dyDescent="0.3">
      <c r="A3" s="7" t="s">
        <v>130</v>
      </c>
      <c r="B3" s="7" t="s">
        <v>131</v>
      </c>
    </row>
    <row r="4" spans="1:5" x14ac:dyDescent="0.3">
      <c r="A4" s="7" t="s">
        <v>128</v>
      </c>
      <c r="B4" t="s">
        <v>118</v>
      </c>
      <c r="C4" t="s">
        <v>121</v>
      </c>
      <c r="D4" t="s">
        <v>123</v>
      </c>
      <c r="E4" t="s">
        <v>129</v>
      </c>
    </row>
    <row r="5" spans="1:5" x14ac:dyDescent="0.3">
      <c r="A5" s="8" t="s">
        <v>4</v>
      </c>
      <c r="B5" s="6">
        <v>1080</v>
      </c>
      <c r="C5" s="6">
        <v>1235</v>
      </c>
      <c r="D5" s="6">
        <v>1440</v>
      </c>
      <c r="E5" s="6">
        <v>3755</v>
      </c>
    </row>
    <row r="6" spans="1:5" x14ac:dyDescent="0.3">
      <c r="A6" s="8" t="s">
        <v>5</v>
      </c>
      <c r="B6" s="6">
        <v>1080</v>
      </c>
      <c r="C6" s="6">
        <v>1235</v>
      </c>
      <c r="D6" s="6">
        <v>1440</v>
      </c>
      <c r="E6" s="6">
        <v>3755</v>
      </c>
    </row>
    <row r="7" spans="1:5" x14ac:dyDescent="0.3">
      <c r="A7" s="8" t="s">
        <v>1</v>
      </c>
      <c r="B7" s="6">
        <v>1080</v>
      </c>
      <c r="C7" s="6">
        <v>1235</v>
      </c>
      <c r="D7" s="6">
        <v>1440</v>
      </c>
      <c r="E7" s="6">
        <v>3755</v>
      </c>
    </row>
    <row r="8" spans="1:5" x14ac:dyDescent="0.3">
      <c r="A8" s="8" t="s">
        <v>129</v>
      </c>
      <c r="B8" s="6">
        <v>3240</v>
      </c>
      <c r="C8" s="6">
        <v>3705</v>
      </c>
      <c r="D8" s="6">
        <v>4320</v>
      </c>
      <c r="E8" s="6">
        <v>11265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370D-5C8B-470C-A4B7-AB66503459DF}">
  <sheetPr codeName="Planilha8"/>
  <dimension ref="A1:F18"/>
  <sheetViews>
    <sheetView workbookViewId="0">
      <selection activeCell="B18" sqref="B18"/>
    </sheetView>
  </sheetViews>
  <sheetFormatPr defaultRowHeight="14.4" x14ac:dyDescent="0.3"/>
  <cols>
    <col min="1" max="1" width="18.21875" bestFit="1" customWidth="1"/>
    <col min="2" max="2" width="12.109375" bestFit="1" customWidth="1"/>
    <col min="3" max="3" width="16" bestFit="1" customWidth="1"/>
    <col min="4" max="4" width="25.44140625" bestFit="1" customWidth="1"/>
    <col min="5" max="5" width="9.88671875" bestFit="1" customWidth="1"/>
    <col min="6" max="6" width="16.21875" bestFit="1" customWidth="1"/>
  </cols>
  <sheetData>
    <row r="1" spans="1:6" x14ac:dyDescent="0.3">
      <c r="A1" s="1" t="s">
        <v>114</v>
      </c>
      <c r="B1" s="1" t="s">
        <v>133</v>
      </c>
      <c r="C1" s="1" t="s">
        <v>115</v>
      </c>
      <c r="D1" s="1" t="s">
        <v>134</v>
      </c>
      <c r="E1" s="1" t="s">
        <v>135</v>
      </c>
      <c r="F1" s="1" t="s">
        <v>71</v>
      </c>
    </row>
    <row r="2" spans="1:6" x14ac:dyDescent="0.3">
      <c r="A2" t="s">
        <v>116</v>
      </c>
      <c r="B2">
        <v>6.75</v>
      </c>
      <c r="C2">
        <v>4.58</v>
      </c>
      <c r="D2">
        <v>1417.05</v>
      </c>
      <c r="E2">
        <v>8</v>
      </c>
      <c r="F2">
        <v>85</v>
      </c>
    </row>
    <row r="3" spans="1:6" x14ac:dyDescent="0.3">
      <c r="A3" t="s">
        <v>117</v>
      </c>
      <c r="B3">
        <v>8.59</v>
      </c>
      <c r="C3">
        <v>4</v>
      </c>
      <c r="D3">
        <v>1357.92</v>
      </c>
      <c r="E3">
        <v>0</v>
      </c>
      <c r="F3">
        <v>78</v>
      </c>
    </row>
    <row r="4" spans="1:6" x14ac:dyDescent="0.3">
      <c r="A4" t="s">
        <v>118</v>
      </c>
      <c r="B4">
        <v>6.33</v>
      </c>
      <c r="C4">
        <v>3.94</v>
      </c>
      <c r="D4">
        <v>2720.3</v>
      </c>
      <c r="E4">
        <v>4</v>
      </c>
      <c r="F4">
        <v>92</v>
      </c>
    </row>
    <row r="5" spans="1:6" x14ac:dyDescent="0.3">
      <c r="A5" t="s">
        <v>119</v>
      </c>
      <c r="B5">
        <v>2.6</v>
      </c>
      <c r="C5">
        <v>4.13</v>
      </c>
      <c r="D5">
        <v>1360.28</v>
      </c>
      <c r="E5">
        <v>10</v>
      </c>
      <c r="F5">
        <v>88</v>
      </c>
    </row>
    <row r="6" spans="1:6" x14ac:dyDescent="0.3">
      <c r="A6" t="s">
        <v>120</v>
      </c>
      <c r="B6">
        <v>9.59</v>
      </c>
      <c r="C6">
        <v>4.53</v>
      </c>
      <c r="D6">
        <v>2681.12</v>
      </c>
      <c r="E6">
        <v>6</v>
      </c>
      <c r="F6">
        <v>80</v>
      </c>
    </row>
    <row r="7" spans="1:6" x14ac:dyDescent="0.3">
      <c r="A7" t="s">
        <v>121</v>
      </c>
      <c r="B7">
        <v>5.61</v>
      </c>
      <c r="C7">
        <v>6.73</v>
      </c>
      <c r="D7">
        <v>1696.29</v>
      </c>
      <c r="E7">
        <v>8</v>
      </c>
      <c r="F7">
        <v>95</v>
      </c>
    </row>
    <row r="8" spans="1:6" x14ac:dyDescent="0.3">
      <c r="A8" t="s">
        <v>122</v>
      </c>
      <c r="B8">
        <v>7.44</v>
      </c>
      <c r="C8">
        <v>3.32</v>
      </c>
      <c r="D8">
        <v>1759.57</v>
      </c>
      <c r="E8">
        <v>12</v>
      </c>
      <c r="F8">
        <v>70</v>
      </c>
    </row>
    <row r="9" spans="1:6" x14ac:dyDescent="0.3">
      <c r="A9" t="s">
        <v>123</v>
      </c>
      <c r="B9">
        <v>3.86</v>
      </c>
      <c r="C9">
        <v>5.96</v>
      </c>
      <c r="D9">
        <v>1476.85</v>
      </c>
      <c r="E9">
        <v>0</v>
      </c>
      <c r="F9">
        <v>90</v>
      </c>
    </row>
    <row r="10" spans="1:6" x14ac:dyDescent="0.3">
      <c r="A10" t="s">
        <v>124</v>
      </c>
      <c r="B10">
        <v>6.39</v>
      </c>
      <c r="C10">
        <v>6.51</v>
      </c>
      <c r="D10">
        <v>2660.86</v>
      </c>
      <c r="E10">
        <v>14</v>
      </c>
      <c r="F10">
        <v>87</v>
      </c>
    </row>
    <row r="11" spans="1:6" x14ac:dyDescent="0.3">
      <c r="A11" t="s">
        <v>125</v>
      </c>
      <c r="B11">
        <v>7.45</v>
      </c>
      <c r="C11">
        <v>6.94</v>
      </c>
      <c r="D11">
        <v>1648.34</v>
      </c>
      <c r="E11">
        <v>12</v>
      </c>
      <c r="F11">
        <v>75</v>
      </c>
    </row>
    <row r="12" spans="1:6" x14ac:dyDescent="0.3">
      <c r="A12" t="s">
        <v>126</v>
      </c>
      <c r="B12">
        <v>5.85</v>
      </c>
      <c r="C12">
        <v>6.36</v>
      </c>
      <c r="D12">
        <v>1539.14</v>
      </c>
      <c r="E12">
        <v>5</v>
      </c>
      <c r="F12">
        <v>85</v>
      </c>
    </row>
    <row r="13" spans="1:6" x14ac:dyDescent="0.3">
      <c r="A13" t="s">
        <v>127</v>
      </c>
      <c r="B13">
        <v>6.72</v>
      </c>
      <c r="C13">
        <v>7.21</v>
      </c>
      <c r="D13">
        <v>2091.35</v>
      </c>
      <c r="E13">
        <v>4</v>
      </c>
      <c r="F13">
        <v>88</v>
      </c>
    </row>
    <row r="15" spans="1:6" ht="15" thickBot="1" x14ac:dyDescent="0.35"/>
    <row r="16" spans="1:6" x14ac:dyDescent="0.3">
      <c r="A16" s="39" t="s">
        <v>150</v>
      </c>
      <c r="B16" s="36">
        <f>AVERAGE(B2:B13)</f>
        <v>6.4316666666666658</v>
      </c>
    </row>
    <row r="17" spans="1:2" x14ac:dyDescent="0.3">
      <c r="A17" s="40" t="s">
        <v>151</v>
      </c>
      <c r="B17" s="37">
        <f>AVERAGE(C2:C13)</f>
        <v>5.3508333333333331</v>
      </c>
    </row>
    <row r="18" spans="1:2" ht="15" thickBot="1" x14ac:dyDescent="0.35">
      <c r="A18" s="41" t="s">
        <v>152</v>
      </c>
      <c r="B18" s="38">
        <f>AVERAGE(F2:F13)</f>
        <v>84.416666666666671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E858-FD1C-44DA-8D9E-99FB44591931}">
  <sheetPr codeName="Planilha9"/>
  <dimension ref="A1:E13"/>
  <sheetViews>
    <sheetView workbookViewId="0"/>
  </sheetViews>
  <sheetFormatPr defaultRowHeight="14.4" x14ac:dyDescent="0.3"/>
  <cols>
    <col min="1" max="1" width="12.88671875" bestFit="1" customWidth="1"/>
    <col min="2" max="2" width="12.109375" bestFit="1" customWidth="1"/>
    <col min="3" max="3" width="16" bestFit="1" customWidth="1"/>
    <col min="4" max="4" width="25.44140625" bestFit="1" customWidth="1"/>
    <col min="5" max="5" width="17.88671875" bestFit="1" customWidth="1"/>
  </cols>
  <sheetData>
    <row r="1" spans="1:5" x14ac:dyDescent="0.3">
      <c r="A1" s="1" t="s">
        <v>114</v>
      </c>
      <c r="B1" s="1" t="s">
        <v>133</v>
      </c>
      <c r="C1" s="1" t="s">
        <v>115</v>
      </c>
      <c r="D1" s="1" t="s">
        <v>134</v>
      </c>
      <c r="E1" s="1" t="s">
        <v>136</v>
      </c>
    </row>
    <row r="2" spans="1:5" x14ac:dyDescent="0.3">
      <c r="A2" t="s">
        <v>116</v>
      </c>
      <c r="B2">
        <v>4.1100000000000003</v>
      </c>
      <c r="C2">
        <v>3.1</v>
      </c>
      <c r="D2">
        <v>1619.75</v>
      </c>
      <c r="E2" t="s">
        <v>137</v>
      </c>
    </row>
    <row r="3" spans="1:5" x14ac:dyDescent="0.3">
      <c r="A3" t="s">
        <v>117</v>
      </c>
      <c r="B3">
        <v>2.5499999999999998</v>
      </c>
      <c r="C3">
        <v>7.67</v>
      </c>
      <c r="D3">
        <v>1762.56</v>
      </c>
      <c r="E3" t="s">
        <v>138</v>
      </c>
    </row>
    <row r="4" spans="1:5" x14ac:dyDescent="0.3">
      <c r="A4" t="s">
        <v>118</v>
      </c>
      <c r="B4">
        <v>6.01</v>
      </c>
      <c r="C4">
        <v>4.5599999999999996</v>
      </c>
      <c r="D4">
        <v>2042.17</v>
      </c>
      <c r="E4" t="s">
        <v>139</v>
      </c>
    </row>
    <row r="5" spans="1:5" x14ac:dyDescent="0.3">
      <c r="A5" t="s">
        <v>119</v>
      </c>
      <c r="B5">
        <v>9.83</v>
      </c>
      <c r="C5">
        <v>4.2300000000000004</v>
      </c>
      <c r="D5">
        <v>1499.11</v>
      </c>
      <c r="E5" t="s">
        <v>140</v>
      </c>
    </row>
    <row r="6" spans="1:5" x14ac:dyDescent="0.3">
      <c r="A6" t="s">
        <v>120</v>
      </c>
      <c r="B6">
        <v>2.89</v>
      </c>
      <c r="C6">
        <v>5.68</v>
      </c>
      <c r="D6">
        <v>1255.29</v>
      </c>
      <c r="E6" t="s">
        <v>141</v>
      </c>
    </row>
    <row r="7" spans="1:5" x14ac:dyDescent="0.3">
      <c r="A7" t="s">
        <v>121</v>
      </c>
      <c r="B7">
        <v>4.1900000000000004</v>
      </c>
      <c r="C7">
        <v>6.56</v>
      </c>
      <c r="D7">
        <v>2737.31</v>
      </c>
      <c r="E7" t="s">
        <v>142</v>
      </c>
    </row>
    <row r="8" spans="1:5" x14ac:dyDescent="0.3">
      <c r="A8" t="s">
        <v>122</v>
      </c>
      <c r="B8">
        <v>3.33</v>
      </c>
      <c r="C8">
        <v>8</v>
      </c>
      <c r="D8">
        <v>2714.01</v>
      </c>
      <c r="E8" t="s">
        <v>137</v>
      </c>
    </row>
    <row r="9" spans="1:5" x14ac:dyDescent="0.3">
      <c r="A9" t="s">
        <v>123</v>
      </c>
      <c r="B9">
        <v>6.03</v>
      </c>
      <c r="C9">
        <v>6.94</v>
      </c>
      <c r="D9">
        <v>2956.8</v>
      </c>
      <c r="E9" t="s">
        <v>138</v>
      </c>
    </row>
    <row r="10" spans="1:5" x14ac:dyDescent="0.3">
      <c r="A10" t="s">
        <v>124</v>
      </c>
      <c r="B10">
        <v>2.09</v>
      </c>
      <c r="C10">
        <v>5.9</v>
      </c>
      <c r="D10">
        <v>2830.89</v>
      </c>
      <c r="E10" t="s">
        <v>139</v>
      </c>
    </row>
    <row r="11" spans="1:5" x14ac:dyDescent="0.3">
      <c r="A11" t="s">
        <v>125</v>
      </c>
      <c r="B11">
        <v>4.3</v>
      </c>
      <c r="C11">
        <v>5.84</v>
      </c>
      <c r="D11">
        <v>2148.84</v>
      </c>
      <c r="E11" t="s">
        <v>140</v>
      </c>
    </row>
    <row r="12" spans="1:5" x14ac:dyDescent="0.3">
      <c r="A12" t="s">
        <v>126</v>
      </c>
      <c r="B12">
        <v>5.48</v>
      </c>
      <c r="C12">
        <v>7.73</v>
      </c>
      <c r="D12">
        <v>2505.89</v>
      </c>
      <c r="E12" t="s">
        <v>141</v>
      </c>
    </row>
    <row r="13" spans="1:5" x14ac:dyDescent="0.3">
      <c r="A13" t="s">
        <v>127</v>
      </c>
      <c r="B13">
        <v>6.4</v>
      </c>
      <c r="C13">
        <v>6.23</v>
      </c>
      <c r="D13">
        <v>2569.1999999999998</v>
      </c>
      <c r="E13" t="s">
        <v>142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Status</vt:lpstr>
      <vt:lpstr>Colaboradores</vt:lpstr>
      <vt:lpstr>Benefícios</vt:lpstr>
      <vt:lpstr>Tempo</vt:lpstr>
      <vt:lpstr>SOMASE</vt:lpstr>
      <vt:lpstr>Custos mensais</vt:lpstr>
      <vt:lpstr>Tabela dinâmica</vt:lpstr>
      <vt:lpstr>Gráficos</vt:lpstr>
      <vt:lpstr>Segmentação</vt:lpstr>
      <vt:lpstr>Tabela dinamica segmentada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Siqueira</dc:creator>
  <cp:lastModifiedBy>Daniel P. Siqueira</cp:lastModifiedBy>
  <dcterms:created xsi:type="dcterms:W3CDTF">2024-12-12T12:01:58Z</dcterms:created>
  <dcterms:modified xsi:type="dcterms:W3CDTF">2024-12-19T19:22:56Z</dcterms:modified>
</cp:coreProperties>
</file>