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bo\Desktop\Proyectos personales\Neighborhood Legalization\00_data\"/>
    </mc:Choice>
  </mc:AlternateContent>
  <xr:revisionPtr revIDLastSave="0" documentId="13_ncr:1_{02FC5CD1-EB51-4B15-BA27-8A82F0A125C9}" xr6:coauthVersionLast="47" xr6:coauthVersionMax="47" xr10:uidLastSave="{00000000-0000-0000-0000-000000000000}"/>
  <bookViews>
    <workbookView xWindow="-108" yWindow="-108" windowWidth="46296" windowHeight="26136" activeTab="1" xr2:uid="{00000000-000D-0000-FFFF-FFFF00000000}"/>
  </bookViews>
  <sheets>
    <sheet name="002_resumen_hexagonos_legalizad" sheetId="1" r:id="rId1"/>
    <sheet name="Diccionario" sheetId="4" r:id="rId2"/>
    <sheet name="Sheet1" sheetId="2" r:id="rId3"/>
    <sheet name="Sheet2" sheetId="3" r:id="rId4"/>
    <sheet name="Sheet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4" l="1"/>
  <c r="G10" i="5"/>
  <c r="H10" i="5"/>
  <c r="I10" i="5"/>
  <c r="F10" i="5"/>
  <c r="E5" i="4"/>
  <c r="E6" i="4"/>
  <c r="E7" i="4"/>
  <c r="E4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4" i="4"/>
  <c r="D5" i="4"/>
  <c r="D6" i="4"/>
  <c r="C20" i="1"/>
  <c r="C37" i="1"/>
  <c r="E37" i="1" s="1"/>
  <c r="B38" i="1"/>
  <c r="D36" i="1"/>
  <c r="D23" i="1"/>
  <c r="E30" i="1"/>
  <c r="E35" i="1"/>
  <c r="E36" i="1"/>
  <c r="C36" i="1"/>
  <c r="C35" i="1"/>
  <c r="D35" i="1" s="1"/>
  <c r="C34" i="1"/>
  <c r="E34" i="1" s="1"/>
  <c r="C33" i="1"/>
  <c r="E33" i="1" s="1"/>
  <c r="C32" i="1"/>
  <c r="E32" i="1" s="1"/>
  <c r="C31" i="1"/>
  <c r="E31" i="1" s="1"/>
  <c r="C30" i="1"/>
  <c r="C29" i="1"/>
  <c r="E29" i="1" s="1"/>
  <c r="C28" i="1"/>
  <c r="E28" i="1" s="1"/>
  <c r="C27" i="1"/>
  <c r="E27" i="1" s="1"/>
  <c r="C26" i="1"/>
  <c r="E26" i="1" s="1"/>
  <c r="C25" i="1"/>
  <c r="E25" i="1" s="1"/>
  <c r="C24" i="1"/>
  <c r="E24" i="1" s="1"/>
  <c r="C23" i="1"/>
  <c r="E23" i="1" s="1"/>
  <c r="D34" i="1" l="1"/>
  <c r="D33" i="1"/>
  <c r="D32" i="1"/>
  <c r="D31" i="1"/>
  <c r="D29" i="1"/>
  <c r="D28" i="1"/>
  <c r="D27" i="1"/>
  <c r="D26" i="1"/>
  <c r="D25" i="1"/>
  <c r="D24" i="1"/>
  <c r="C38" i="1"/>
  <c r="D38" i="1" s="1"/>
  <c r="E38" i="1"/>
  <c r="D37" i="1"/>
</calcChain>
</file>

<file path=xl/sharedStrings.xml><?xml version="1.0" encoding="utf-8"?>
<sst xmlns="http://schemas.openxmlformats.org/spreadsheetml/2006/main" count="250" uniqueCount="111">
  <si>
    <t>Control</t>
  </si>
  <si>
    <t>Año desde el cual se monitorea el hexágono</t>
  </si>
  <si>
    <t>Tratados antes de 2005</t>
  </si>
  <si>
    <t>Año del Tratamiento 
(De la legalización)</t>
  </si>
  <si>
    <t>Año del tratamiento</t>
  </si>
  <si>
    <t>Tratados y observados NO simultaneamente</t>
  </si>
  <si>
    <t>Tratados</t>
  </si>
  <si>
    <t>Tratados y observados simultaneamente (n)</t>
  </si>
  <si>
    <t>Total</t>
  </si>
  <si>
    <t>Tratados y observados simultaneamente (p)</t>
  </si>
  <si>
    <t>Definir un método auntomático de selección espacial</t>
  </si>
  <si>
    <t>Convertir relevantes a Jsons o GeoJsons</t>
  </si>
  <si>
    <t>Vectorizar y construir la matriz</t>
  </si>
  <si>
    <t>Revisar Callaway Sant' Ana y correr regresión simple</t>
  </si>
  <si>
    <t>Correr regresion con omisión ge grupos vecinales</t>
  </si>
  <si>
    <t>Definir grupos vecinales</t>
  </si>
  <si>
    <t>Identificadores geográficos</t>
  </si>
  <si>
    <t>Legalizacion</t>
  </si>
  <si>
    <t>Pre-legalización</t>
  </si>
  <si>
    <t>Distancia a legalizaciones previas</t>
  </si>
  <si>
    <t>Distancia a pre-legalizaciones vigentes</t>
  </si>
  <si>
    <t>Ordenes de vecindad</t>
  </si>
  <si>
    <t>Main treatment</t>
  </si>
  <si>
    <t>Monitoring</t>
  </si>
  <si>
    <t>Asitamientos Informales</t>
  </si>
  <si>
    <t>POT</t>
  </si>
  <si>
    <t>C</t>
  </si>
  <si>
    <r>
      <t>T</t>
    </r>
    <r>
      <rPr>
        <sz val="6"/>
        <color theme="1"/>
        <rFont val="Times New Roman"/>
        <family val="1"/>
      </rPr>
      <t>t</t>
    </r>
  </si>
  <si>
    <r>
      <t>T</t>
    </r>
    <r>
      <rPr>
        <sz val="6"/>
        <color theme="1"/>
        <rFont val="Times New Roman"/>
        <family val="1"/>
      </rPr>
      <t>t-1</t>
    </r>
  </si>
  <si>
    <r>
      <t>T</t>
    </r>
    <r>
      <rPr>
        <sz val="6"/>
        <color theme="1"/>
        <rFont val="Times New Roman"/>
        <family val="1"/>
      </rPr>
      <t>t-2</t>
    </r>
  </si>
  <si>
    <r>
      <t>Para determinar los controles de T</t>
    </r>
    <r>
      <rPr>
        <sz val="4"/>
        <color theme="1"/>
        <rFont val="Times New Roman"/>
        <family val="1"/>
      </rPr>
      <t>t</t>
    </r>
    <r>
      <rPr>
        <sz val="6"/>
        <color theme="1"/>
        <rFont val="Times New Roman"/>
        <family val="1"/>
      </rPr>
      <t>, se descartan como controles las unidades vecinas a todas las legalizaciones con año igual o menor a t = 1</t>
    </r>
  </si>
  <si>
    <r>
      <t>T</t>
    </r>
    <r>
      <rPr>
        <sz val="6"/>
        <color theme="1"/>
        <rFont val="Times New Roman"/>
        <family val="1"/>
      </rPr>
      <t>t+1</t>
    </r>
  </si>
  <si>
    <t>¿C?</t>
  </si>
  <si>
    <t>LG01_dist_legal_all</t>
  </si>
  <si>
    <t>Nombre</t>
  </si>
  <si>
    <t>Grupo</t>
  </si>
  <si>
    <t>Descripcion</t>
  </si>
  <si>
    <t>Distancia (m) a cualquier legalización (1950-2019)</t>
  </si>
  <si>
    <t>LG01_dist_legal_af_2005</t>
  </si>
  <si>
    <t>LG03</t>
  </si>
  <si>
    <t>LG04</t>
  </si>
  <si>
    <t>LG05</t>
  </si>
  <si>
    <t>LG06</t>
  </si>
  <si>
    <t>LG07</t>
  </si>
  <si>
    <t>LG08</t>
  </si>
  <si>
    <t>LG09</t>
  </si>
  <si>
    <t>LG10</t>
  </si>
  <si>
    <t>LG11</t>
  </si>
  <si>
    <t>LG12</t>
  </si>
  <si>
    <t>LG13</t>
  </si>
  <si>
    <t>LG14</t>
  </si>
  <si>
    <t>LG15</t>
  </si>
  <si>
    <t>LG16</t>
  </si>
  <si>
    <t>LG17</t>
  </si>
  <si>
    <t>LG18</t>
  </si>
  <si>
    <t>_dist_acum_2005</t>
  </si>
  <si>
    <t>_dist_acum_2006</t>
  </si>
  <si>
    <t>_dist_acum_2007</t>
  </si>
  <si>
    <t>_dist_acum_2008</t>
  </si>
  <si>
    <t>_dist_acum_2009</t>
  </si>
  <si>
    <t>_dist_acum_2010</t>
  </si>
  <si>
    <t>_dist_acum_2011</t>
  </si>
  <si>
    <t>_dist_acum_2012</t>
  </si>
  <si>
    <t>_dist_acum_2013</t>
  </si>
  <si>
    <t>_dist_acum_2014</t>
  </si>
  <si>
    <t>_dist_acum_2015</t>
  </si>
  <si>
    <t>_dist_acum_2016</t>
  </si>
  <si>
    <t>_dist_acum_2017</t>
  </si>
  <si>
    <t>_dist_acum_2018</t>
  </si>
  <si>
    <t>_dist_acum_2019</t>
  </si>
  <si>
    <t>Distancia (m) a legalizaciones antes y despues de 2005</t>
  </si>
  <si>
    <t>Distancia (m) a legalizaciones ocurridas durante y despues del 2005</t>
  </si>
  <si>
    <t>Distancia (m) a legalizaciones ocurridas antes y durante 2005</t>
  </si>
  <si>
    <t>Distancia (m) a legalizaciones ocurridas antes y durante 2006</t>
  </si>
  <si>
    <t>Distancia (m) a legalizaciones ocurridas antes y durante 2007</t>
  </si>
  <si>
    <t>Distancia (m) a legalizaciones ocurridas antes y durante 2008</t>
  </si>
  <si>
    <t>Distancia (m) a legalizaciones ocurridas antes y durante 2009</t>
  </si>
  <si>
    <t>Distancia (m) a legalizaciones ocurridas antes y durante 2010</t>
  </si>
  <si>
    <t>Distancia (m) a legalizaciones ocurridas antes y durante 2011</t>
  </si>
  <si>
    <t>Distancia (m) a legalizaciones ocurridas antes y durante 2012</t>
  </si>
  <si>
    <t>Distancia (m) a legalizaciones ocurridas antes y durante 2013</t>
  </si>
  <si>
    <t>Distancia (m) a legalizaciones ocurridas antes y durante 2014</t>
  </si>
  <si>
    <t>Distancia (m) a legalizaciones ocurridas antes y durante 2015</t>
  </si>
  <si>
    <t>Distancia (m) a legalizaciones ocurridas antes y durante 2016</t>
  </si>
  <si>
    <t>Distancia (m) a legalizaciones ocurridas antes y durante 2017</t>
  </si>
  <si>
    <t>Distancia (m) a legalizaciones ocurridas antes y durante 2018</t>
  </si>
  <si>
    <t>Distancia (m) a legalizaciones ocurridas antes y durante 2019</t>
  </si>
  <si>
    <t>Número de ocupaciones informales</t>
  </si>
  <si>
    <t>POT_land_type</t>
  </si>
  <si>
    <t>POT_urbanistic_treatment</t>
  </si>
  <si>
    <t>DANE_2005_pob_total</t>
  </si>
  <si>
    <t>DANE_2005_den_pob_km2</t>
  </si>
  <si>
    <t>AI00_informal_ocupations</t>
  </si>
  <si>
    <t>LG00</t>
  </si>
  <si>
    <t>LG01</t>
  </si>
  <si>
    <t>LG02</t>
  </si>
  <si>
    <t>LG02_dist_legal_bf_2005</t>
  </si>
  <si>
    <t>Par 10</t>
  </si>
  <si>
    <t>Par 30</t>
  </si>
  <si>
    <t>Par 60</t>
  </si>
  <si>
    <t>Par 90</t>
  </si>
  <si>
    <t>Riesgo Cartera</t>
  </si>
  <si>
    <t>A0</t>
  </si>
  <si>
    <t>A1</t>
  </si>
  <si>
    <t>A3</t>
  </si>
  <si>
    <t>A4</t>
  </si>
  <si>
    <t>A5</t>
  </si>
  <si>
    <r>
      <t xml:space="preserve">A2 
</t>
    </r>
    <r>
      <rPr>
        <sz val="3"/>
        <color theme="1"/>
        <rFont val="Times New Roman"/>
        <family val="1"/>
      </rPr>
      <t>(STANDAR)</t>
    </r>
  </si>
  <si>
    <t>Aprobación</t>
  </si>
  <si>
    <t>LG18_dis_legal_dinamyc</t>
  </si>
  <si>
    <t>Distancia a legalizaciones vigentes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</si>
</sst>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6"/>
      <color theme="1"/>
      <name val="Times New Roman"/>
      <family val="1"/>
    </font>
    <font>
      <sz val="4"/>
      <color theme="1"/>
      <name val="Times New Roman"/>
      <family val="1"/>
    </font>
    <font>
      <sz val="11"/>
      <color rgb="FF0070C0"/>
      <name val="Times New Roman"/>
      <family val="1"/>
    </font>
    <font>
      <sz val="8"/>
      <color rgb="FF0070C0"/>
      <name val="Times New Roman"/>
      <family val="1"/>
    </font>
    <font>
      <sz val="8"/>
      <name val="Calibri"/>
      <family val="2"/>
      <scheme val="minor"/>
    </font>
    <font>
      <sz val="3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 diagonalUp="1" diagonalDown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 style="medium">
        <color rgb="FFC00000"/>
      </diagonal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9" fontId="18" fillId="0" borderId="0" xfId="1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9" fontId="18" fillId="34" borderId="0" xfId="1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9" fontId="21" fillId="34" borderId="0" xfId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25" fillId="35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22" fillId="0" borderId="0" xfId="0" applyFont="1" applyAlignment="1">
      <alignment horizontal="center" vertical="center" wrapText="1"/>
    </xf>
    <xf numFmtId="165" fontId="20" fillId="0" borderId="0" xfId="1" applyNumberFormat="1" applyFont="1" applyBorder="1" applyAlignment="1">
      <alignment horizontal="center" vertical="center"/>
    </xf>
    <xf numFmtId="165" fontId="20" fillId="36" borderId="0" xfId="1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36" borderId="0" xfId="0" applyFont="1" applyFill="1" applyBorder="1" applyAlignment="1">
      <alignment horizontal="center" wrapText="1"/>
    </xf>
    <xf numFmtId="0" fontId="18" fillId="0" borderId="0" xfId="0" applyFont="1" applyBorder="1"/>
    <xf numFmtId="0" fontId="21" fillId="0" borderId="0" xfId="0" applyFont="1" applyFill="1" applyBorder="1" applyAlignment="1">
      <alignment horizontal="center"/>
    </xf>
    <xf numFmtId="0" fontId="20" fillId="0" borderId="0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showGridLines="0" zoomScale="130" zoomScaleNormal="130" workbookViewId="0">
      <selection activeCell="B41" sqref="B41"/>
    </sheetView>
  </sheetViews>
  <sheetFormatPr defaultRowHeight="13.8" x14ac:dyDescent="0.25"/>
  <cols>
    <col min="1" max="1" width="20" style="1" bestFit="1" customWidth="1"/>
    <col min="2" max="2" width="20" style="1" customWidth="1"/>
    <col min="3" max="3" width="19.44140625" style="1" bestFit="1" customWidth="1"/>
    <col min="4" max="4" width="25.109375" style="1" customWidth="1"/>
    <col min="5" max="5" width="21.44140625" style="1" bestFit="1" customWidth="1"/>
    <col min="6" max="16384" width="8.88671875" style="1"/>
  </cols>
  <sheetData>
    <row r="1" spans="1:17" x14ac:dyDescent="0.25">
      <c r="A1" s="23" t="s">
        <v>3</v>
      </c>
      <c r="B1" s="10"/>
      <c r="C1" s="25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x14ac:dyDescent="0.25">
      <c r="A2" s="24"/>
      <c r="B2" s="11"/>
      <c r="C2" s="2">
        <v>2005</v>
      </c>
      <c r="D2" s="4">
        <v>2006</v>
      </c>
      <c r="E2" s="4">
        <v>2007</v>
      </c>
      <c r="F2" s="4">
        <v>2008</v>
      </c>
      <c r="G2" s="4">
        <v>2009</v>
      </c>
      <c r="H2" s="4">
        <v>2010</v>
      </c>
      <c r="I2" s="4">
        <v>2011</v>
      </c>
      <c r="J2" s="4">
        <v>2012</v>
      </c>
      <c r="K2" s="4">
        <v>2013</v>
      </c>
      <c r="L2" s="4">
        <v>2014</v>
      </c>
      <c r="M2" s="4">
        <v>2015</v>
      </c>
      <c r="N2" s="4">
        <v>2016</v>
      </c>
      <c r="O2" s="4">
        <v>2017</v>
      </c>
      <c r="P2" s="4">
        <v>2018</v>
      </c>
      <c r="Q2" s="4">
        <v>2019</v>
      </c>
    </row>
    <row r="3" spans="1:17" x14ac:dyDescent="0.25">
      <c r="A3" s="2">
        <v>2005</v>
      </c>
      <c r="B3" s="2"/>
      <c r="C3" s="8">
        <v>120</v>
      </c>
      <c r="D3" s="2">
        <v>23</v>
      </c>
      <c r="E3" s="2">
        <v>7</v>
      </c>
      <c r="F3" s="2">
        <v>0</v>
      </c>
      <c r="G3" s="2">
        <v>0</v>
      </c>
      <c r="H3" s="2">
        <v>1</v>
      </c>
      <c r="I3" s="2">
        <v>0</v>
      </c>
      <c r="J3" s="2">
        <v>3</v>
      </c>
      <c r="K3" s="2">
        <v>0</v>
      </c>
      <c r="L3" s="2">
        <v>0</v>
      </c>
      <c r="M3" s="2">
        <v>9</v>
      </c>
      <c r="N3" s="2">
        <v>0</v>
      </c>
      <c r="O3" s="2">
        <v>2</v>
      </c>
      <c r="P3" s="2">
        <v>2</v>
      </c>
      <c r="Q3" s="2">
        <v>2</v>
      </c>
    </row>
    <row r="4" spans="1:17" x14ac:dyDescent="0.25">
      <c r="A4" s="5">
        <v>2006</v>
      </c>
      <c r="B4" s="5"/>
      <c r="C4" s="5">
        <v>23</v>
      </c>
      <c r="D4" s="9">
        <v>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4</v>
      </c>
      <c r="K4" s="5">
        <v>0</v>
      </c>
      <c r="L4" s="5">
        <v>0</v>
      </c>
      <c r="M4" s="5">
        <v>2</v>
      </c>
      <c r="N4" s="5">
        <v>0</v>
      </c>
      <c r="O4" s="5">
        <v>2</v>
      </c>
      <c r="P4" s="5">
        <v>0</v>
      </c>
      <c r="Q4" s="5">
        <v>0</v>
      </c>
    </row>
    <row r="5" spans="1:17" x14ac:dyDescent="0.25">
      <c r="A5" s="2">
        <v>2007</v>
      </c>
      <c r="B5" s="2"/>
      <c r="C5" s="2">
        <v>17</v>
      </c>
      <c r="D5" s="2">
        <v>3</v>
      </c>
      <c r="E5" s="8">
        <v>0</v>
      </c>
      <c r="F5" s="2">
        <v>0</v>
      </c>
      <c r="G5" s="2">
        <v>0</v>
      </c>
      <c r="H5" s="2">
        <v>24</v>
      </c>
      <c r="I5" s="2">
        <v>1</v>
      </c>
      <c r="J5" s="2">
        <v>0</v>
      </c>
      <c r="K5" s="2">
        <v>0</v>
      </c>
      <c r="L5" s="2">
        <v>0</v>
      </c>
      <c r="M5" s="2">
        <v>17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5">
        <v>2008</v>
      </c>
      <c r="B6" s="5"/>
      <c r="C6" s="5">
        <v>4</v>
      </c>
      <c r="D6" s="5">
        <v>0</v>
      </c>
      <c r="E6" s="5">
        <v>0</v>
      </c>
      <c r="F6" s="9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x14ac:dyDescent="0.25">
      <c r="A7" s="6">
        <v>2009</v>
      </c>
      <c r="B7" s="6"/>
      <c r="C7" s="2"/>
      <c r="D7" s="2"/>
      <c r="E7" s="2"/>
      <c r="F7" s="2"/>
      <c r="G7" s="8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5">
        <v>2010</v>
      </c>
      <c r="B8" s="5"/>
      <c r="C8" s="5">
        <v>1</v>
      </c>
      <c r="D8" s="5">
        <v>0</v>
      </c>
      <c r="E8" s="5">
        <v>0</v>
      </c>
      <c r="F8" s="5">
        <v>0</v>
      </c>
      <c r="G8" s="5">
        <v>0</v>
      </c>
      <c r="H8" s="9">
        <v>1</v>
      </c>
      <c r="I8" s="5">
        <v>0</v>
      </c>
      <c r="J8" s="5">
        <v>0</v>
      </c>
      <c r="K8" s="5">
        <v>0</v>
      </c>
      <c r="L8" s="5">
        <v>0</v>
      </c>
      <c r="M8" s="5">
        <v>2</v>
      </c>
      <c r="N8" s="5">
        <v>0</v>
      </c>
      <c r="O8" s="5">
        <v>0</v>
      </c>
      <c r="P8" s="5">
        <v>0</v>
      </c>
      <c r="Q8" s="5">
        <v>0</v>
      </c>
    </row>
    <row r="9" spans="1:17" x14ac:dyDescent="0.25">
      <c r="A9" s="2">
        <v>2011</v>
      </c>
      <c r="B9" s="2"/>
      <c r="C9" s="2">
        <v>0</v>
      </c>
      <c r="D9" s="2">
        <v>0</v>
      </c>
      <c r="E9" s="2">
        <v>25</v>
      </c>
      <c r="F9" s="2">
        <v>0</v>
      </c>
      <c r="G9" s="2">
        <v>0</v>
      </c>
      <c r="H9" s="2">
        <v>6</v>
      </c>
      <c r="I9" s="8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5">
      <c r="A10" s="7">
        <v>2012</v>
      </c>
      <c r="B10" s="7"/>
      <c r="C10" s="5"/>
      <c r="D10" s="5"/>
      <c r="E10" s="5"/>
      <c r="F10" s="5"/>
      <c r="G10" s="5"/>
      <c r="H10" s="5"/>
      <c r="I10" s="5"/>
      <c r="J10" s="9"/>
      <c r="K10" s="5"/>
      <c r="L10" s="5"/>
      <c r="M10" s="5"/>
      <c r="N10" s="5"/>
      <c r="O10" s="5"/>
      <c r="P10" s="5"/>
      <c r="Q10" s="5"/>
    </row>
    <row r="11" spans="1:17" x14ac:dyDescent="0.25">
      <c r="A11" s="6">
        <v>2013</v>
      </c>
      <c r="B11" s="6"/>
      <c r="C11" s="2"/>
      <c r="D11" s="2"/>
      <c r="E11" s="2"/>
      <c r="F11" s="2"/>
      <c r="G11" s="2"/>
      <c r="H11" s="2"/>
      <c r="I11" s="2"/>
      <c r="J11" s="2"/>
      <c r="K11" s="8"/>
      <c r="L11" s="2"/>
      <c r="M11" s="2"/>
      <c r="N11" s="2"/>
      <c r="O11" s="2"/>
      <c r="P11" s="2"/>
      <c r="Q11" s="2"/>
    </row>
    <row r="12" spans="1:17" x14ac:dyDescent="0.25">
      <c r="A12" s="7">
        <v>2014</v>
      </c>
      <c r="B12" s="7"/>
      <c r="C12" s="5"/>
      <c r="D12" s="5"/>
      <c r="E12" s="5"/>
      <c r="F12" s="5"/>
      <c r="G12" s="5"/>
      <c r="H12" s="5"/>
      <c r="I12" s="5"/>
      <c r="J12" s="5"/>
      <c r="K12" s="5"/>
      <c r="L12" s="9"/>
      <c r="M12" s="5"/>
      <c r="N12" s="5"/>
      <c r="O12" s="5"/>
      <c r="P12" s="5"/>
      <c r="Q12" s="5"/>
    </row>
    <row r="13" spans="1:17" x14ac:dyDescent="0.25">
      <c r="A13" s="2">
        <v>2015</v>
      </c>
      <c r="B13" s="2"/>
      <c r="C13" s="2">
        <v>32</v>
      </c>
      <c r="D13" s="2">
        <v>0</v>
      </c>
      <c r="E13" s="2">
        <v>2</v>
      </c>
      <c r="F13" s="2">
        <v>25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8">
        <v>3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5">
        <v>2016</v>
      </c>
      <c r="B14" s="5"/>
      <c r="C14" s="5">
        <v>2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  <c r="L14" s="5">
        <v>0</v>
      </c>
      <c r="M14" s="5">
        <v>0</v>
      </c>
      <c r="N14" s="9">
        <v>0</v>
      </c>
      <c r="O14" s="5">
        <v>0</v>
      </c>
      <c r="P14" s="5">
        <v>0</v>
      </c>
      <c r="Q14" s="5">
        <v>0</v>
      </c>
    </row>
    <row r="15" spans="1:17" x14ac:dyDescent="0.25">
      <c r="A15" s="2">
        <v>2017</v>
      </c>
      <c r="B15" s="2"/>
      <c r="C15" s="2">
        <v>6</v>
      </c>
      <c r="D15" s="2">
        <v>0</v>
      </c>
      <c r="E15" s="2">
        <v>0</v>
      </c>
      <c r="F15" s="2">
        <v>4</v>
      </c>
      <c r="G15" s="2">
        <v>0</v>
      </c>
      <c r="H15" s="2">
        <v>0</v>
      </c>
      <c r="I15" s="2">
        <v>1</v>
      </c>
      <c r="J15" s="2">
        <v>4</v>
      </c>
      <c r="K15" s="2">
        <v>0</v>
      </c>
      <c r="L15" s="2">
        <v>0</v>
      </c>
      <c r="M15" s="2">
        <v>2</v>
      </c>
      <c r="N15" s="2">
        <v>0</v>
      </c>
      <c r="O15" s="8">
        <v>0</v>
      </c>
      <c r="P15" s="2">
        <v>0</v>
      </c>
      <c r="Q15" s="2">
        <v>0</v>
      </c>
    </row>
    <row r="16" spans="1:17" x14ac:dyDescent="0.25">
      <c r="A16" s="5">
        <v>2018</v>
      </c>
      <c r="B16" s="5"/>
      <c r="C16" s="5">
        <v>6</v>
      </c>
      <c r="D16" s="5">
        <v>4</v>
      </c>
      <c r="E16" s="5">
        <v>0</v>
      </c>
      <c r="F16" s="5">
        <v>4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9">
        <v>0</v>
      </c>
      <c r="Q16" s="5">
        <v>0</v>
      </c>
    </row>
    <row r="17" spans="1:17" x14ac:dyDescent="0.25">
      <c r="A17" s="2">
        <v>2019</v>
      </c>
      <c r="B17" s="2"/>
      <c r="C17" s="2">
        <v>4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8">
        <v>0</v>
      </c>
    </row>
    <row r="18" spans="1:17" x14ac:dyDescent="0.25">
      <c r="A18" s="5" t="s">
        <v>0</v>
      </c>
      <c r="B18" s="5"/>
      <c r="C18" s="5">
        <v>3851</v>
      </c>
      <c r="D18" s="5">
        <v>746</v>
      </c>
      <c r="E18" s="5">
        <v>1067</v>
      </c>
      <c r="F18" s="5">
        <v>1312</v>
      </c>
      <c r="G18" s="5">
        <v>5</v>
      </c>
      <c r="H18" s="5">
        <v>52</v>
      </c>
      <c r="I18" s="5">
        <v>32</v>
      </c>
      <c r="J18" s="5">
        <v>781</v>
      </c>
      <c r="K18" s="5">
        <v>30</v>
      </c>
      <c r="L18" s="5">
        <v>1</v>
      </c>
      <c r="M18" s="5">
        <v>293</v>
      </c>
      <c r="N18" s="5">
        <v>72</v>
      </c>
      <c r="O18" s="5">
        <v>1225</v>
      </c>
      <c r="P18" s="5">
        <v>379</v>
      </c>
      <c r="Q18" s="5">
        <v>44</v>
      </c>
    </row>
    <row r="19" spans="1:17" x14ac:dyDescent="0.25">
      <c r="A19" s="2" t="s">
        <v>2</v>
      </c>
      <c r="B19" s="2"/>
      <c r="C19" s="2">
        <v>896</v>
      </c>
      <c r="D19" s="2">
        <v>125</v>
      </c>
      <c r="E19" s="2">
        <v>203</v>
      </c>
      <c r="F19" s="2">
        <v>165</v>
      </c>
      <c r="G19" s="2">
        <v>6</v>
      </c>
      <c r="H19" s="2">
        <v>39</v>
      </c>
      <c r="I19" s="2">
        <v>15</v>
      </c>
      <c r="J19" s="2">
        <v>111</v>
      </c>
      <c r="K19" s="2">
        <v>1</v>
      </c>
      <c r="L19" s="2">
        <v>0</v>
      </c>
      <c r="M19" s="2">
        <v>307</v>
      </c>
      <c r="N19" s="2">
        <v>17</v>
      </c>
      <c r="O19" s="2">
        <v>142</v>
      </c>
      <c r="P19" s="2">
        <v>25</v>
      </c>
      <c r="Q19" s="2">
        <v>23</v>
      </c>
    </row>
    <row r="20" spans="1:17" x14ac:dyDescent="0.25">
      <c r="C20" s="1">
        <f>SUM(C3:C17)</f>
        <v>215</v>
      </c>
    </row>
    <row r="22" spans="1:17" ht="27.6" x14ac:dyDescent="0.25">
      <c r="A22" s="4" t="s">
        <v>4</v>
      </c>
      <c r="B22" s="4" t="s">
        <v>6</v>
      </c>
      <c r="C22" s="13" t="s">
        <v>7</v>
      </c>
      <c r="D22" s="13" t="s">
        <v>9</v>
      </c>
      <c r="E22" s="13" t="s">
        <v>5</v>
      </c>
    </row>
    <row r="23" spans="1:17" x14ac:dyDescent="0.25">
      <c r="A23" s="2">
        <v>2005</v>
      </c>
      <c r="B23" s="2">
        <v>575</v>
      </c>
      <c r="C23" s="2">
        <f>C3</f>
        <v>120</v>
      </c>
      <c r="D23" s="12">
        <f>C23/B23</f>
        <v>0.20869565217391303</v>
      </c>
      <c r="E23" s="2">
        <f t="shared" ref="E23:E37" si="0">SUM(C3:Q3)-C23</f>
        <v>49</v>
      </c>
    </row>
    <row r="24" spans="1:17" x14ac:dyDescent="0.25">
      <c r="A24" s="5">
        <v>2006</v>
      </c>
      <c r="B24" s="5">
        <v>127</v>
      </c>
      <c r="C24" s="5">
        <f>SUM(C4:D4)</f>
        <v>25</v>
      </c>
      <c r="D24" s="14">
        <f t="shared" ref="D24:D36" si="1">C24/B24</f>
        <v>0.19685039370078741</v>
      </c>
      <c r="E24" s="5">
        <f t="shared" si="0"/>
        <v>8</v>
      </c>
    </row>
    <row r="25" spans="1:17" x14ac:dyDescent="0.25">
      <c r="A25" s="2">
        <v>2007</v>
      </c>
      <c r="B25" s="2">
        <v>169</v>
      </c>
      <c r="C25" s="2">
        <f>SUM(C5:E5)</f>
        <v>20</v>
      </c>
      <c r="D25" s="12">
        <f t="shared" si="1"/>
        <v>0.11834319526627218</v>
      </c>
      <c r="E25" s="2">
        <f t="shared" si="0"/>
        <v>42</v>
      </c>
    </row>
    <row r="26" spans="1:17" x14ac:dyDescent="0.25">
      <c r="A26" s="5">
        <v>2008</v>
      </c>
      <c r="B26" s="5">
        <v>30</v>
      </c>
      <c r="C26" s="5">
        <f>SUM(C6:F6)</f>
        <v>4</v>
      </c>
      <c r="D26" s="14">
        <f t="shared" si="1"/>
        <v>0.13333333333333333</v>
      </c>
      <c r="E26" s="5">
        <f t="shared" si="0"/>
        <v>0</v>
      </c>
    </row>
    <row r="27" spans="1:17" x14ac:dyDescent="0.25">
      <c r="A27" s="2">
        <v>2009</v>
      </c>
      <c r="B27" s="2">
        <v>2</v>
      </c>
      <c r="C27" s="2">
        <f>SUM(C7:G7)</f>
        <v>0</v>
      </c>
      <c r="D27" s="12">
        <f t="shared" si="1"/>
        <v>0</v>
      </c>
      <c r="E27" s="2">
        <f t="shared" si="0"/>
        <v>0</v>
      </c>
    </row>
    <row r="28" spans="1:17" x14ac:dyDescent="0.25">
      <c r="A28" s="5">
        <v>2010</v>
      </c>
      <c r="B28" s="5">
        <v>34</v>
      </c>
      <c r="C28" s="5">
        <f>SUM(C8:H8)</f>
        <v>2</v>
      </c>
      <c r="D28" s="14">
        <f t="shared" si="1"/>
        <v>5.8823529411764705E-2</v>
      </c>
      <c r="E28" s="5">
        <f t="shared" si="0"/>
        <v>2</v>
      </c>
    </row>
    <row r="29" spans="1:17" x14ac:dyDescent="0.25">
      <c r="A29" s="2">
        <v>2011</v>
      </c>
      <c r="B29" s="2">
        <v>103</v>
      </c>
      <c r="C29" s="2">
        <f>SUM(C9:I9)</f>
        <v>32</v>
      </c>
      <c r="D29" s="12">
        <f t="shared" si="1"/>
        <v>0.31067961165048541</v>
      </c>
      <c r="E29" s="2">
        <f t="shared" si="0"/>
        <v>0</v>
      </c>
    </row>
    <row r="30" spans="1:17" x14ac:dyDescent="0.25">
      <c r="A30" s="5">
        <v>2012</v>
      </c>
      <c r="B30" s="5">
        <v>0</v>
      </c>
      <c r="C30" s="5">
        <f>SUM(C10:J10)</f>
        <v>0</v>
      </c>
      <c r="D30" s="14">
        <v>0</v>
      </c>
      <c r="E30" s="5">
        <f t="shared" si="0"/>
        <v>0</v>
      </c>
    </row>
    <row r="31" spans="1:17" x14ac:dyDescent="0.25">
      <c r="A31" s="2">
        <v>2013</v>
      </c>
      <c r="B31" s="2">
        <v>14</v>
      </c>
      <c r="C31" s="2">
        <f>SUM(C11:K11)</f>
        <v>0</v>
      </c>
      <c r="D31" s="12">
        <f t="shared" si="1"/>
        <v>0</v>
      </c>
      <c r="E31" s="2">
        <f t="shared" si="0"/>
        <v>0</v>
      </c>
    </row>
    <row r="32" spans="1:17" x14ac:dyDescent="0.25">
      <c r="A32" s="5">
        <v>2014</v>
      </c>
      <c r="B32" s="5">
        <v>17</v>
      </c>
      <c r="C32" s="5">
        <f>SUM(C12:L12)</f>
        <v>0</v>
      </c>
      <c r="D32" s="14">
        <f t="shared" si="1"/>
        <v>0</v>
      </c>
      <c r="E32" s="5">
        <f t="shared" si="0"/>
        <v>0</v>
      </c>
    </row>
    <row r="33" spans="1:5" x14ac:dyDescent="0.25">
      <c r="A33" s="2">
        <v>2015</v>
      </c>
      <c r="B33" s="2">
        <v>262</v>
      </c>
      <c r="C33" s="2">
        <f>SUM(C13:M13)</f>
        <v>63</v>
      </c>
      <c r="D33" s="12">
        <f t="shared" si="1"/>
        <v>0.24045801526717558</v>
      </c>
      <c r="E33" s="2">
        <f t="shared" si="0"/>
        <v>0</v>
      </c>
    </row>
    <row r="34" spans="1:5" x14ac:dyDescent="0.25">
      <c r="A34" s="5">
        <v>2016</v>
      </c>
      <c r="B34" s="5">
        <v>53</v>
      </c>
      <c r="C34" s="5">
        <f>SUM(C14:N14)</f>
        <v>4</v>
      </c>
      <c r="D34" s="14">
        <f t="shared" si="1"/>
        <v>7.5471698113207544E-2</v>
      </c>
      <c r="E34" s="5">
        <f t="shared" si="0"/>
        <v>0</v>
      </c>
    </row>
    <row r="35" spans="1:5" x14ac:dyDescent="0.25">
      <c r="A35" s="2">
        <v>2017</v>
      </c>
      <c r="B35" s="2">
        <v>57</v>
      </c>
      <c r="C35" s="2">
        <f>SUM(C15:O15)</f>
        <v>17</v>
      </c>
      <c r="D35" s="12">
        <f t="shared" si="1"/>
        <v>0.2982456140350877</v>
      </c>
      <c r="E35" s="2">
        <f t="shared" si="0"/>
        <v>0</v>
      </c>
    </row>
    <row r="36" spans="1:5" x14ac:dyDescent="0.25">
      <c r="A36" s="5">
        <v>2018</v>
      </c>
      <c r="B36" s="5">
        <v>65</v>
      </c>
      <c r="C36" s="5">
        <f>SUM(C16:P16)</f>
        <v>16</v>
      </c>
      <c r="D36" s="14">
        <f t="shared" si="1"/>
        <v>0.24615384615384617</v>
      </c>
      <c r="E36" s="5">
        <f t="shared" si="0"/>
        <v>0</v>
      </c>
    </row>
    <row r="37" spans="1:5" x14ac:dyDescent="0.25">
      <c r="A37" s="2">
        <v>2019</v>
      </c>
      <c r="B37" s="2">
        <v>91</v>
      </c>
      <c r="C37" s="2">
        <f>SUM(C17:Q17)</f>
        <v>5</v>
      </c>
      <c r="D37" s="12">
        <f>C37/B37</f>
        <v>5.4945054945054944E-2</v>
      </c>
      <c r="E37" s="2">
        <f t="shared" si="0"/>
        <v>0</v>
      </c>
    </row>
    <row r="38" spans="1:5" x14ac:dyDescent="0.25">
      <c r="A38" s="15" t="s">
        <v>8</v>
      </c>
      <c r="B38" s="15">
        <f>SUM(B23:B37)</f>
        <v>1599</v>
      </c>
      <c r="C38" s="15">
        <f>SUM(C23:C37)</f>
        <v>308</v>
      </c>
      <c r="D38" s="16">
        <f>C38/B38</f>
        <v>0.19262038774233897</v>
      </c>
      <c r="E38" s="15">
        <f>SUM(E23:E37)</f>
        <v>101</v>
      </c>
    </row>
    <row r="39" spans="1:5" x14ac:dyDescent="0.25">
      <c r="A39" s="2"/>
      <c r="B39" s="2"/>
      <c r="C39" s="2"/>
      <c r="D39" s="12"/>
      <c r="E39" s="2"/>
    </row>
  </sheetData>
  <mergeCells count="2">
    <mergeCell ref="A1:A2"/>
    <mergeCell ref="C1:Q1"/>
  </mergeCells>
  <pageMargins left="0.7" right="0.7" top="0.75" bottom="0.75" header="0.3" footer="0.3"/>
  <ignoredErrors>
    <ignoredError sqref="C24:C36" formulaRange="1"/>
    <ignoredError sqref="D3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zoomScale="175" zoomScaleNormal="175" workbookViewId="0">
      <selection activeCell="C23" sqref="C23"/>
    </sheetView>
  </sheetViews>
  <sheetFormatPr defaultRowHeight="14.4" x14ac:dyDescent="0.3"/>
  <cols>
    <col min="1" max="1" width="16.77734375" bestFit="1" customWidth="1"/>
    <col min="2" max="2" width="23.109375" bestFit="1" customWidth="1"/>
    <col min="3" max="3" width="57" bestFit="1" customWidth="1"/>
  </cols>
  <sheetData>
    <row r="1" spans="1:5" x14ac:dyDescent="0.3">
      <c r="A1" t="s">
        <v>35</v>
      </c>
      <c r="B1" t="s">
        <v>34</v>
      </c>
      <c r="C1" t="s">
        <v>36</v>
      </c>
    </row>
    <row r="4" spans="1:5" x14ac:dyDescent="0.3">
      <c r="A4" t="s">
        <v>93</v>
      </c>
      <c r="B4" t="s">
        <v>33</v>
      </c>
      <c r="C4" t="s">
        <v>37</v>
      </c>
      <c r="D4">
        <f>LEN(B4)</f>
        <v>19</v>
      </c>
      <c r="E4" t="str">
        <f>RIGHT(B4,2)</f>
        <v>ll</v>
      </c>
    </row>
    <row r="5" spans="1:5" x14ac:dyDescent="0.3">
      <c r="A5" t="s">
        <v>94</v>
      </c>
      <c r="B5" t="s">
        <v>38</v>
      </c>
      <c r="C5" t="s">
        <v>71</v>
      </c>
      <c r="D5">
        <f t="shared" ref="D5:D22" si="0">LEN(B5)</f>
        <v>23</v>
      </c>
      <c r="E5" t="str">
        <f t="shared" ref="E5:E7" si="1">RIGHT(B5,2)</f>
        <v>05</v>
      </c>
    </row>
    <row r="6" spans="1:5" x14ac:dyDescent="0.3">
      <c r="A6" t="s">
        <v>95</v>
      </c>
      <c r="B6" t="s">
        <v>96</v>
      </c>
      <c r="C6" t="s">
        <v>70</v>
      </c>
      <c r="D6">
        <f t="shared" si="0"/>
        <v>23</v>
      </c>
      <c r="E6" t="str">
        <f t="shared" si="1"/>
        <v>05</v>
      </c>
    </row>
    <row r="7" spans="1:5" x14ac:dyDescent="0.3">
      <c r="A7" t="s">
        <v>39</v>
      </c>
      <c r="B7" t="s">
        <v>55</v>
      </c>
      <c r="C7" t="s">
        <v>72</v>
      </c>
      <c r="D7">
        <f t="shared" si="0"/>
        <v>15</v>
      </c>
      <c r="E7" t="str">
        <f t="shared" si="1"/>
        <v>05</v>
      </c>
    </row>
    <row r="8" spans="1:5" x14ac:dyDescent="0.3">
      <c r="A8" t="s">
        <v>40</v>
      </c>
      <c r="B8" t="s">
        <v>56</v>
      </c>
      <c r="C8" t="s">
        <v>73</v>
      </c>
      <c r="D8">
        <f t="shared" si="0"/>
        <v>15</v>
      </c>
    </row>
    <row r="9" spans="1:5" x14ac:dyDescent="0.3">
      <c r="A9" t="s">
        <v>41</v>
      </c>
      <c r="B9" t="s">
        <v>57</v>
      </c>
      <c r="C9" t="s">
        <v>74</v>
      </c>
      <c r="D9">
        <f t="shared" si="0"/>
        <v>15</v>
      </c>
    </row>
    <row r="10" spans="1:5" x14ac:dyDescent="0.3">
      <c r="A10" t="s">
        <v>42</v>
      </c>
      <c r="B10" t="s">
        <v>58</v>
      </c>
      <c r="C10" t="s">
        <v>75</v>
      </c>
      <c r="D10">
        <f t="shared" si="0"/>
        <v>15</v>
      </c>
    </row>
    <row r="11" spans="1:5" x14ac:dyDescent="0.3">
      <c r="A11" t="s">
        <v>43</v>
      </c>
      <c r="B11" t="s">
        <v>59</v>
      </c>
      <c r="C11" t="s">
        <v>76</v>
      </c>
      <c r="D11">
        <f t="shared" si="0"/>
        <v>15</v>
      </c>
    </row>
    <row r="12" spans="1:5" x14ac:dyDescent="0.3">
      <c r="A12" t="s">
        <v>44</v>
      </c>
      <c r="B12" t="s">
        <v>60</v>
      </c>
      <c r="C12" t="s">
        <v>77</v>
      </c>
      <c r="D12">
        <f t="shared" si="0"/>
        <v>15</v>
      </c>
    </row>
    <row r="13" spans="1:5" x14ac:dyDescent="0.3">
      <c r="A13" t="s">
        <v>45</v>
      </c>
      <c r="B13" t="s">
        <v>61</v>
      </c>
      <c r="C13" t="s">
        <v>78</v>
      </c>
      <c r="D13">
        <f t="shared" si="0"/>
        <v>15</v>
      </c>
    </row>
    <row r="14" spans="1:5" x14ac:dyDescent="0.3">
      <c r="A14" t="s">
        <v>46</v>
      </c>
      <c r="B14" t="s">
        <v>62</v>
      </c>
      <c r="C14" t="s">
        <v>79</v>
      </c>
      <c r="D14">
        <f t="shared" si="0"/>
        <v>15</v>
      </c>
    </row>
    <row r="15" spans="1:5" x14ac:dyDescent="0.3">
      <c r="A15" t="s">
        <v>47</v>
      </c>
      <c r="B15" t="s">
        <v>63</v>
      </c>
      <c r="C15" t="s">
        <v>80</v>
      </c>
      <c r="D15">
        <f t="shared" si="0"/>
        <v>15</v>
      </c>
    </row>
    <row r="16" spans="1:5" x14ac:dyDescent="0.3">
      <c r="A16" t="s">
        <v>48</v>
      </c>
      <c r="B16" t="s">
        <v>64</v>
      </c>
      <c r="C16" t="s">
        <v>81</v>
      </c>
      <c r="D16">
        <f t="shared" si="0"/>
        <v>15</v>
      </c>
    </row>
    <row r="17" spans="1:4" x14ac:dyDescent="0.3">
      <c r="A17" t="s">
        <v>49</v>
      </c>
      <c r="B17" t="s">
        <v>65</v>
      </c>
      <c r="C17" t="s">
        <v>82</v>
      </c>
      <c r="D17">
        <f t="shared" si="0"/>
        <v>15</v>
      </c>
    </row>
    <row r="18" spans="1:4" x14ac:dyDescent="0.3">
      <c r="A18" t="s">
        <v>50</v>
      </c>
      <c r="B18" t="s">
        <v>66</v>
      </c>
      <c r="C18" t="s">
        <v>83</v>
      </c>
      <c r="D18">
        <f t="shared" si="0"/>
        <v>15</v>
      </c>
    </row>
    <row r="19" spans="1:4" x14ac:dyDescent="0.3">
      <c r="A19" t="s">
        <v>51</v>
      </c>
      <c r="B19" t="s">
        <v>67</v>
      </c>
      <c r="C19" t="s">
        <v>84</v>
      </c>
      <c r="D19">
        <f t="shared" si="0"/>
        <v>15</v>
      </c>
    </row>
    <row r="20" spans="1:4" x14ac:dyDescent="0.3">
      <c r="A20" t="s">
        <v>52</v>
      </c>
      <c r="B20" t="s">
        <v>68</v>
      </c>
      <c r="C20" t="s">
        <v>85</v>
      </c>
      <c r="D20">
        <f t="shared" si="0"/>
        <v>15</v>
      </c>
    </row>
    <row r="21" spans="1:4" x14ac:dyDescent="0.3">
      <c r="A21" t="s">
        <v>53</v>
      </c>
      <c r="B21" t="s">
        <v>69</v>
      </c>
      <c r="C21" t="s">
        <v>86</v>
      </c>
      <c r="D21">
        <f t="shared" si="0"/>
        <v>15</v>
      </c>
    </row>
    <row r="22" spans="1:4" x14ac:dyDescent="0.3">
      <c r="A22" t="s">
        <v>54</v>
      </c>
      <c r="B22" t="s">
        <v>109</v>
      </c>
      <c r="C22" t="s">
        <v>110</v>
      </c>
      <c r="D22">
        <f t="shared" si="0"/>
        <v>22</v>
      </c>
    </row>
    <row r="30" spans="1:4" x14ac:dyDescent="0.3">
      <c r="B30" t="s">
        <v>92</v>
      </c>
      <c r="C30" t="s">
        <v>87</v>
      </c>
    </row>
    <row r="32" spans="1:4" x14ac:dyDescent="0.3">
      <c r="B32" t="s">
        <v>88</v>
      </c>
    </row>
    <row r="33" spans="2:2" x14ac:dyDescent="0.3">
      <c r="B33" t="s">
        <v>89</v>
      </c>
    </row>
    <row r="36" spans="2:2" x14ac:dyDescent="0.3">
      <c r="B36" t="s">
        <v>90</v>
      </c>
    </row>
    <row r="37" spans="2:2" x14ac:dyDescent="0.3">
      <c r="B37" t="s">
        <v>91</v>
      </c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26"/>
  <sheetViews>
    <sheetView zoomScale="250" zoomScaleNormal="250" workbookViewId="0">
      <selection activeCell="C15" sqref="C15"/>
    </sheetView>
  </sheetViews>
  <sheetFormatPr defaultRowHeight="14.4" x14ac:dyDescent="0.3"/>
  <cols>
    <col min="3" max="3" width="45" bestFit="1" customWidth="1"/>
    <col min="4" max="4" width="13.21875" bestFit="1" customWidth="1"/>
    <col min="5" max="5" width="20.77734375" bestFit="1" customWidth="1"/>
    <col min="6" max="6" width="15.5546875" bestFit="1" customWidth="1"/>
  </cols>
  <sheetData>
    <row r="3" spans="3:7" x14ac:dyDescent="0.3">
      <c r="C3" t="s">
        <v>10</v>
      </c>
    </row>
    <row r="4" spans="3:7" x14ac:dyDescent="0.3">
      <c r="C4" t="s">
        <v>11</v>
      </c>
    </row>
    <row r="5" spans="3:7" x14ac:dyDescent="0.3">
      <c r="C5" t="s">
        <v>12</v>
      </c>
    </row>
    <row r="6" spans="3:7" x14ac:dyDescent="0.3">
      <c r="C6" t="s">
        <v>15</v>
      </c>
    </row>
    <row r="8" spans="3:7" x14ac:dyDescent="0.3">
      <c r="G8" s="26"/>
    </row>
    <row r="9" spans="3:7" x14ac:dyDescent="0.3">
      <c r="G9" s="26"/>
    </row>
    <row r="10" spans="3:7" x14ac:dyDescent="0.3">
      <c r="C10" t="s">
        <v>13</v>
      </c>
      <c r="G10" s="26"/>
    </row>
    <row r="11" spans="3:7" x14ac:dyDescent="0.3">
      <c r="C11" t="s">
        <v>14</v>
      </c>
      <c r="G11" s="26"/>
    </row>
    <row r="12" spans="3:7" x14ac:dyDescent="0.3">
      <c r="D12" s="27"/>
      <c r="E12" s="27"/>
      <c r="F12" s="27"/>
      <c r="G12" s="27"/>
    </row>
    <row r="18" spans="2:3" x14ac:dyDescent="0.3">
      <c r="C18" t="s">
        <v>16</v>
      </c>
    </row>
    <row r="19" spans="2:3" x14ac:dyDescent="0.3">
      <c r="B19" s="28" t="s">
        <v>22</v>
      </c>
      <c r="C19" t="s">
        <v>17</v>
      </c>
    </row>
    <row r="20" spans="2:3" x14ac:dyDescent="0.3">
      <c r="B20" s="28"/>
      <c r="C20" t="s">
        <v>18</v>
      </c>
    </row>
    <row r="21" spans="2:3" x14ac:dyDescent="0.3">
      <c r="B21" s="28"/>
      <c r="C21" t="s">
        <v>19</v>
      </c>
    </row>
    <row r="22" spans="2:3" x14ac:dyDescent="0.3">
      <c r="B22" s="28"/>
      <c r="C22" t="s">
        <v>20</v>
      </c>
    </row>
    <row r="23" spans="2:3" x14ac:dyDescent="0.3">
      <c r="B23" s="28"/>
      <c r="C23" t="s">
        <v>21</v>
      </c>
    </row>
    <row r="24" spans="2:3" x14ac:dyDescent="0.3">
      <c r="C24" t="s">
        <v>23</v>
      </c>
    </row>
    <row r="25" spans="2:3" x14ac:dyDescent="0.3">
      <c r="C25" t="s">
        <v>24</v>
      </c>
    </row>
    <row r="26" spans="2:3" x14ac:dyDescent="0.3">
      <c r="B26" t="s">
        <v>25</v>
      </c>
    </row>
  </sheetData>
  <mergeCells count="5">
    <mergeCell ref="G8:G9"/>
    <mergeCell ref="G10:G11"/>
    <mergeCell ref="D12:E12"/>
    <mergeCell ref="F12:G12"/>
    <mergeCell ref="B19:B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Q26"/>
  <sheetViews>
    <sheetView showGridLines="0" topLeftCell="A33" zoomScale="355" zoomScaleNormal="355" workbookViewId="0">
      <selection activeCell="F37" activeCellId="1" sqref="K15 F37"/>
    </sheetView>
  </sheetViews>
  <sheetFormatPr defaultRowHeight="13.8" x14ac:dyDescent="0.25"/>
  <cols>
    <col min="1" max="2" width="8.88671875" style="1"/>
    <col min="3" max="10" width="2.77734375" style="2" customWidth="1"/>
    <col min="11" max="11" width="8.88671875" style="1"/>
    <col min="12" max="19" width="2.77734375" style="1" customWidth="1"/>
    <col min="20" max="16384" width="8.88671875" style="1"/>
  </cols>
  <sheetData>
    <row r="5" spans="4:17" ht="30.6" customHeight="1" x14ac:dyDescent="0.25">
      <c r="D5" s="29" t="s">
        <v>30</v>
      </c>
      <c r="E5" s="29"/>
      <c r="F5" s="29"/>
      <c r="G5" s="29"/>
      <c r="H5" s="29"/>
      <c r="I5" s="29"/>
    </row>
    <row r="6" spans="4:17" ht="4.8" customHeight="1" x14ac:dyDescent="0.25">
      <c r="D6" s="17"/>
      <c r="E6" s="17"/>
      <c r="F6" s="17"/>
      <c r="G6" s="17"/>
      <c r="H6" s="17"/>
      <c r="I6" s="17"/>
    </row>
    <row r="7" spans="4:17" x14ac:dyDescent="0.25">
      <c r="D7" s="18" t="s">
        <v>26</v>
      </c>
      <c r="E7" s="18" t="s">
        <v>26</v>
      </c>
      <c r="F7" s="18" t="s">
        <v>26</v>
      </c>
      <c r="G7" s="18" t="s">
        <v>26</v>
      </c>
      <c r="H7" s="18" t="s">
        <v>26</v>
      </c>
      <c r="I7" s="18" t="s">
        <v>26</v>
      </c>
      <c r="L7" s="18" t="s">
        <v>26</v>
      </c>
      <c r="M7" s="18" t="s">
        <v>26</v>
      </c>
      <c r="N7" s="18" t="s">
        <v>26</v>
      </c>
      <c r="O7" s="18" t="s">
        <v>26</v>
      </c>
      <c r="P7" s="18" t="s">
        <v>26</v>
      </c>
      <c r="Q7" s="18" t="s">
        <v>26</v>
      </c>
    </row>
    <row r="8" spans="4:17" x14ac:dyDescent="0.25">
      <c r="D8" s="18" t="s">
        <v>26</v>
      </c>
      <c r="E8" s="19" t="s">
        <v>26</v>
      </c>
      <c r="F8" s="19" t="s">
        <v>26</v>
      </c>
      <c r="G8" s="19" t="s">
        <v>26</v>
      </c>
      <c r="H8" s="18" t="s">
        <v>26</v>
      </c>
      <c r="I8" s="18" t="s">
        <v>26</v>
      </c>
      <c r="L8" s="18" t="s">
        <v>26</v>
      </c>
      <c r="M8" s="19" t="s">
        <v>26</v>
      </c>
      <c r="N8" s="19" t="s">
        <v>26</v>
      </c>
      <c r="O8" s="19" t="s">
        <v>26</v>
      </c>
      <c r="P8" s="22" t="s">
        <v>32</v>
      </c>
      <c r="Q8" s="18" t="s">
        <v>26</v>
      </c>
    </row>
    <row r="9" spans="4:17" x14ac:dyDescent="0.25">
      <c r="D9" s="18" t="s">
        <v>26</v>
      </c>
      <c r="E9" s="19" t="s">
        <v>26</v>
      </c>
      <c r="F9" s="20" t="s">
        <v>27</v>
      </c>
      <c r="G9" s="19" t="s">
        <v>26</v>
      </c>
      <c r="H9" s="19" t="s">
        <v>26</v>
      </c>
      <c r="I9" s="18" t="s">
        <v>26</v>
      </c>
      <c r="L9" s="18" t="s">
        <v>26</v>
      </c>
      <c r="M9" s="19" t="s">
        <v>26</v>
      </c>
      <c r="N9" s="20" t="s">
        <v>27</v>
      </c>
      <c r="O9" s="21" t="s">
        <v>31</v>
      </c>
      <c r="P9" s="19" t="s">
        <v>26</v>
      </c>
      <c r="Q9" s="18" t="s">
        <v>26</v>
      </c>
    </row>
    <row r="10" spans="4:17" x14ac:dyDescent="0.25">
      <c r="D10" s="18" t="s">
        <v>26</v>
      </c>
      <c r="E10" s="19" t="s">
        <v>26</v>
      </c>
      <c r="F10" s="20" t="s">
        <v>28</v>
      </c>
      <c r="G10" s="20" t="s">
        <v>29</v>
      </c>
      <c r="H10" s="19" t="s">
        <v>26</v>
      </c>
      <c r="I10" s="18" t="s">
        <v>26</v>
      </c>
      <c r="L10" s="18" t="s">
        <v>26</v>
      </c>
      <c r="M10" s="19" t="s">
        <v>26</v>
      </c>
      <c r="N10" s="20" t="s">
        <v>28</v>
      </c>
      <c r="O10" s="20" t="s">
        <v>29</v>
      </c>
      <c r="P10" s="19" t="s">
        <v>26</v>
      </c>
      <c r="Q10" s="18" t="s">
        <v>26</v>
      </c>
    </row>
    <row r="11" spans="4:17" x14ac:dyDescent="0.25">
      <c r="D11" s="18" t="s">
        <v>26</v>
      </c>
      <c r="E11" s="19" t="s">
        <v>26</v>
      </c>
      <c r="F11" s="19" t="s">
        <v>26</v>
      </c>
      <c r="G11" s="19" t="s">
        <v>26</v>
      </c>
      <c r="H11" s="19" t="s">
        <v>26</v>
      </c>
      <c r="I11" s="18" t="s">
        <v>26</v>
      </c>
      <c r="L11" s="18" t="s">
        <v>26</v>
      </c>
      <c r="M11" s="19" t="s">
        <v>26</v>
      </c>
      <c r="N11" s="19" t="s">
        <v>26</v>
      </c>
      <c r="O11" s="19" t="s">
        <v>26</v>
      </c>
      <c r="P11" s="19" t="s">
        <v>26</v>
      </c>
      <c r="Q11" s="18" t="s">
        <v>26</v>
      </c>
    </row>
    <row r="12" spans="4:17" x14ac:dyDescent="0.25">
      <c r="D12" s="18" t="s">
        <v>26</v>
      </c>
      <c r="E12" s="18" t="s">
        <v>26</v>
      </c>
      <c r="F12" s="18" t="s">
        <v>26</v>
      </c>
      <c r="G12" s="18" t="s">
        <v>26</v>
      </c>
      <c r="H12" s="18" t="s">
        <v>26</v>
      </c>
      <c r="I12" s="18" t="s">
        <v>26</v>
      </c>
      <c r="L12" s="18" t="s">
        <v>26</v>
      </c>
      <c r="M12" s="18" t="s">
        <v>26</v>
      </c>
      <c r="N12" s="18" t="s">
        <v>26</v>
      </c>
      <c r="O12" s="18" t="s">
        <v>26</v>
      </c>
      <c r="P12" s="18" t="s">
        <v>26</v>
      </c>
      <c r="Q12" s="18" t="s">
        <v>26</v>
      </c>
    </row>
    <row r="14" spans="4:17" x14ac:dyDescent="0.25">
      <c r="L14" s="18" t="s">
        <v>26</v>
      </c>
      <c r="M14" s="18" t="s">
        <v>26</v>
      </c>
      <c r="N14" s="18" t="s">
        <v>26</v>
      </c>
      <c r="O14" s="18" t="s">
        <v>26</v>
      </c>
      <c r="P14" s="18" t="s">
        <v>26</v>
      </c>
      <c r="Q14" s="18" t="s">
        <v>26</v>
      </c>
    </row>
    <row r="15" spans="4:17" x14ac:dyDescent="0.25">
      <c r="L15" s="18" t="s">
        <v>26</v>
      </c>
      <c r="M15" s="19" t="s">
        <v>26</v>
      </c>
      <c r="N15" s="19" t="s">
        <v>26</v>
      </c>
      <c r="O15" s="19" t="s">
        <v>26</v>
      </c>
      <c r="P15" s="19" t="s">
        <v>26</v>
      </c>
      <c r="Q15" s="18" t="s">
        <v>26</v>
      </c>
    </row>
    <row r="16" spans="4:17" x14ac:dyDescent="0.25">
      <c r="L16" s="18" t="s">
        <v>26</v>
      </c>
      <c r="M16" s="19" t="s">
        <v>26</v>
      </c>
      <c r="N16" s="20" t="s">
        <v>27</v>
      </c>
      <c r="O16" s="20" t="s">
        <v>31</v>
      </c>
      <c r="P16" s="19" t="s">
        <v>26</v>
      </c>
      <c r="Q16" s="18" t="s">
        <v>26</v>
      </c>
    </row>
    <row r="17" spans="12:17" x14ac:dyDescent="0.25">
      <c r="L17" s="18" t="s">
        <v>26</v>
      </c>
      <c r="M17" s="19" t="s">
        <v>26</v>
      </c>
      <c r="N17" s="20" t="s">
        <v>28</v>
      </c>
      <c r="O17" s="20" t="s">
        <v>29</v>
      </c>
      <c r="P17" s="19" t="s">
        <v>26</v>
      </c>
      <c r="Q17" s="18" t="s">
        <v>26</v>
      </c>
    </row>
    <row r="18" spans="12:17" x14ac:dyDescent="0.25">
      <c r="L18" s="18" t="s">
        <v>26</v>
      </c>
      <c r="M18" s="19" t="s">
        <v>26</v>
      </c>
      <c r="N18" s="19" t="s">
        <v>26</v>
      </c>
      <c r="O18" s="19" t="s">
        <v>26</v>
      </c>
      <c r="P18" s="19" t="s">
        <v>26</v>
      </c>
      <c r="Q18" s="18" t="s">
        <v>26</v>
      </c>
    </row>
    <row r="19" spans="12:17" x14ac:dyDescent="0.25">
      <c r="L19" s="18" t="s">
        <v>26</v>
      </c>
      <c r="M19" s="18" t="s">
        <v>26</v>
      </c>
      <c r="N19" s="18" t="s">
        <v>26</v>
      </c>
      <c r="O19" s="18" t="s">
        <v>26</v>
      </c>
      <c r="P19" s="18" t="s">
        <v>26</v>
      </c>
      <c r="Q19" s="18" t="s">
        <v>26</v>
      </c>
    </row>
    <row r="21" spans="12:17" x14ac:dyDescent="0.25">
      <c r="L21" s="18" t="s">
        <v>26</v>
      </c>
      <c r="M21" s="18" t="s">
        <v>26</v>
      </c>
      <c r="N21" s="18" t="s">
        <v>26</v>
      </c>
      <c r="O21" s="18" t="s">
        <v>26</v>
      </c>
      <c r="P21" s="18" t="s">
        <v>26</v>
      </c>
      <c r="Q21" s="18" t="s">
        <v>26</v>
      </c>
    </row>
    <row r="22" spans="12:17" x14ac:dyDescent="0.25">
      <c r="L22" s="18" t="s">
        <v>26</v>
      </c>
      <c r="M22" s="19" t="s">
        <v>26</v>
      </c>
      <c r="N22" s="19" t="s">
        <v>26</v>
      </c>
      <c r="O22" s="19" t="s">
        <v>26</v>
      </c>
      <c r="P22" s="18" t="s">
        <v>26</v>
      </c>
      <c r="Q22" s="18" t="s">
        <v>26</v>
      </c>
    </row>
    <row r="23" spans="12:17" x14ac:dyDescent="0.25">
      <c r="L23" s="18" t="s">
        <v>26</v>
      </c>
      <c r="M23" s="19" t="s">
        <v>26</v>
      </c>
      <c r="N23" s="20" t="s">
        <v>27</v>
      </c>
      <c r="O23" s="20" t="s">
        <v>31</v>
      </c>
      <c r="P23" s="19" t="s">
        <v>26</v>
      </c>
      <c r="Q23" s="18" t="s">
        <v>26</v>
      </c>
    </row>
    <row r="24" spans="12:17" x14ac:dyDescent="0.25">
      <c r="L24" s="18" t="s">
        <v>26</v>
      </c>
      <c r="M24" s="19" t="s">
        <v>26</v>
      </c>
      <c r="N24" s="20" t="s">
        <v>28</v>
      </c>
      <c r="O24" s="20" t="s">
        <v>29</v>
      </c>
      <c r="P24" s="19" t="s">
        <v>26</v>
      </c>
      <c r="Q24" s="18" t="s">
        <v>26</v>
      </c>
    </row>
    <row r="25" spans="12:17" x14ac:dyDescent="0.25">
      <c r="L25" s="18" t="s">
        <v>26</v>
      </c>
      <c r="M25" s="19" t="s">
        <v>26</v>
      </c>
      <c r="N25" s="19" t="s">
        <v>26</v>
      </c>
      <c r="O25" s="19" t="s">
        <v>26</v>
      </c>
      <c r="P25" s="19" t="s">
        <v>26</v>
      </c>
      <c r="Q25" s="18" t="s">
        <v>26</v>
      </c>
    </row>
    <row r="26" spans="12:17" x14ac:dyDescent="0.25">
      <c r="L26" s="18" t="s">
        <v>26</v>
      </c>
      <c r="M26" s="18" t="s">
        <v>26</v>
      </c>
      <c r="N26" s="18" t="s">
        <v>26</v>
      </c>
      <c r="O26" s="18" t="s">
        <v>26</v>
      </c>
      <c r="P26" s="18" t="s">
        <v>26</v>
      </c>
      <c r="Q26" s="18" t="s">
        <v>26</v>
      </c>
    </row>
  </sheetData>
  <mergeCells count="1">
    <mergeCell ref="D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CDB8-D973-42B8-9A9E-A935E10DBA42}">
  <dimension ref="E3:J11"/>
  <sheetViews>
    <sheetView showGridLines="0" topLeftCell="C1" zoomScale="370" zoomScaleNormal="370" workbookViewId="0">
      <selection activeCell="E18" sqref="E18"/>
    </sheetView>
  </sheetViews>
  <sheetFormatPr defaultRowHeight="13.8" x14ac:dyDescent="0.25"/>
  <cols>
    <col min="1" max="4" width="8.88671875" style="1"/>
    <col min="5" max="5" width="8.88671875" style="3"/>
    <col min="6" max="9" width="8.88671875" style="1"/>
    <col min="10" max="10" width="10.33203125" style="1" bestFit="1" customWidth="1"/>
    <col min="11" max="16384" width="8.88671875" style="1"/>
  </cols>
  <sheetData>
    <row r="3" spans="5:10" x14ac:dyDescent="0.25">
      <c r="E3" s="35" t="s">
        <v>101</v>
      </c>
      <c r="F3" s="35"/>
      <c r="G3" s="35"/>
      <c r="H3" s="35"/>
      <c r="I3" s="35"/>
      <c r="J3" s="35"/>
    </row>
    <row r="4" spans="5:10" x14ac:dyDescent="0.25">
      <c r="E4" s="4" t="s">
        <v>35</v>
      </c>
      <c r="F4" s="4" t="s">
        <v>97</v>
      </c>
      <c r="G4" s="4" t="s">
        <v>98</v>
      </c>
      <c r="H4" s="4" t="s">
        <v>99</v>
      </c>
      <c r="I4" s="4" t="s">
        <v>100</v>
      </c>
      <c r="J4" s="4" t="s">
        <v>108</v>
      </c>
    </row>
    <row r="5" spans="5:10" x14ac:dyDescent="0.25">
      <c r="E5" s="32" t="s">
        <v>102</v>
      </c>
      <c r="F5" s="30">
        <v>0</v>
      </c>
      <c r="G5" s="30">
        <v>0</v>
      </c>
      <c r="H5" s="30">
        <v>0</v>
      </c>
      <c r="I5" s="30">
        <v>0</v>
      </c>
    </row>
    <row r="6" spans="5:10" x14ac:dyDescent="0.25">
      <c r="E6" s="32" t="s">
        <v>103</v>
      </c>
      <c r="F6" s="30">
        <v>0.1</v>
      </c>
      <c r="G6" s="30">
        <v>0.05</v>
      </c>
      <c r="H6" s="30">
        <v>3.5000000000000003E-2</v>
      </c>
      <c r="I6" s="30">
        <v>2.5000000000000001E-2</v>
      </c>
    </row>
    <row r="7" spans="5:10" ht="20.399999999999999" x14ac:dyDescent="0.25">
      <c r="E7" s="33" t="s">
        <v>107</v>
      </c>
      <c r="F7" s="31">
        <v>0.15</v>
      </c>
      <c r="G7" s="31">
        <v>0.1</v>
      </c>
      <c r="H7" s="31">
        <v>7.4999999999999997E-2</v>
      </c>
      <c r="I7" s="31">
        <v>0.05</v>
      </c>
    </row>
    <row r="8" spans="5:10" x14ac:dyDescent="0.25">
      <c r="E8" s="32" t="s">
        <v>104</v>
      </c>
      <c r="F8" s="30">
        <v>0.25</v>
      </c>
      <c r="G8" s="30">
        <v>0.2</v>
      </c>
      <c r="H8" s="30">
        <v>0.12</v>
      </c>
      <c r="I8" s="30">
        <v>0.08</v>
      </c>
    </row>
    <row r="9" spans="5:10" x14ac:dyDescent="0.25">
      <c r="E9" s="32" t="s">
        <v>105</v>
      </c>
      <c r="F9" s="30">
        <v>0.35</v>
      </c>
      <c r="G9" s="30">
        <v>0.3</v>
      </c>
      <c r="H9" s="30">
        <v>0.2</v>
      </c>
      <c r="I9" s="30">
        <v>0.15</v>
      </c>
    </row>
    <row r="10" spans="5:10" x14ac:dyDescent="0.25">
      <c r="E10" s="32" t="s">
        <v>106</v>
      </c>
      <c r="F10" s="36" t="str">
        <f>CONCATENATE("&gt; ",F9*100,"%")</f>
        <v>&gt; 35%</v>
      </c>
      <c r="G10" s="36" t="str">
        <f t="shared" ref="G10:I10" si="0">CONCATENATE("&gt; ",G9*100,"%")</f>
        <v>&gt; 30%</v>
      </c>
      <c r="H10" s="36" t="str">
        <f t="shared" si="0"/>
        <v>&gt; 20%</v>
      </c>
      <c r="I10" s="36" t="str">
        <f t="shared" si="0"/>
        <v>&gt; 15%</v>
      </c>
    </row>
    <row r="11" spans="5:10" x14ac:dyDescent="0.25">
      <c r="E11" s="32"/>
      <c r="F11" s="34"/>
      <c r="G11" s="34"/>
      <c r="H11" s="34"/>
      <c r="I11" s="34"/>
    </row>
  </sheetData>
  <mergeCells count="1">
    <mergeCell ref="E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002_resumen_hexagonos_legalizad</vt:lpstr>
      <vt:lpstr>Diccionario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Guibor Camargo Salamanca</dc:creator>
  <cp:lastModifiedBy>Guibor Camargo Salamanca</cp:lastModifiedBy>
  <dcterms:created xsi:type="dcterms:W3CDTF">2022-10-03T02:49:45Z</dcterms:created>
  <dcterms:modified xsi:type="dcterms:W3CDTF">2022-10-05T00:54:41Z</dcterms:modified>
</cp:coreProperties>
</file>