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225" windowHeight="7305" activeTab="1"/>
  </bookViews>
  <sheets>
    <sheet name="Original" sheetId="1" r:id="rId1"/>
    <sheet name="Corrección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S4" i="4" l="1"/>
  <c r="CS5" i="4"/>
  <c r="CI5" i="4"/>
  <c r="CM5" i="4" s="1"/>
  <c r="CI4" i="4"/>
  <c r="CM4" i="4" s="1"/>
  <c r="L5" i="4"/>
  <c r="M5" i="4" l="1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CA5" i="4" l="1"/>
  <c r="CC5" i="4"/>
  <c r="CB5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CA4" i="4" l="1"/>
  <c r="CC4" i="4"/>
  <c r="CB4" i="4"/>
  <c r="K16" i="3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X2" i="3"/>
  <c r="AC2" i="3"/>
  <c r="V2" i="3"/>
  <c r="R8" i="3"/>
  <c r="U11" i="3"/>
  <c r="P2" i="3"/>
  <c r="X8" i="3"/>
  <c r="Z2" i="3"/>
  <c r="W11" i="3"/>
  <c r="Y11" i="3"/>
  <c r="AB2" i="3"/>
  <c r="P11" i="3"/>
  <c r="Q11" i="3"/>
  <c r="S8" i="3"/>
  <c r="AE2" i="3"/>
  <c r="N11" i="3"/>
  <c r="S2" i="3"/>
  <c r="AA2" i="3"/>
  <c r="O11" i="3"/>
  <c r="AK2" i="3"/>
  <c r="T8" i="3"/>
  <c r="AG2" i="3"/>
  <c r="AA11" i="3"/>
  <c r="L11" i="3"/>
  <c r="M8" i="3"/>
  <c r="M2" i="3"/>
  <c r="T2" i="3"/>
  <c r="AJ2" i="3"/>
  <c r="R11" i="3"/>
  <c r="K8" i="3"/>
  <c r="Q2" i="3"/>
  <c r="W8" i="3"/>
  <c r="AL2" i="3"/>
  <c r="Z8" i="3"/>
  <c r="N2" i="3"/>
  <c r="Y2" i="3"/>
  <c r="K2" i="3"/>
  <c r="S11" i="3"/>
  <c r="Q8" i="3"/>
  <c r="AD2" i="3"/>
  <c r="J2" i="3"/>
  <c r="Z11" i="3"/>
  <c r="AF2" i="3"/>
  <c r="AI2" i="3"/>
  <c r="L8" i="3"/>
  <c r="R2" i="3"/>
  <c r="N8" i="3"/>
  <c r="P8" i="3"/>
  <c r="O2" i="3"/>
  <c r="AH2" i="3"/>
  <c r="X11" i="3"/>
  <c r="V11" i="3"/>
  <c r="W2" i="3"/>
  <c r="AA8" i="3"/>
  <c r="Y8" i="3"/>
  <c r="I2" i="3"/>
  <c r="V8" i="3"/>
  <c r="U2" i="3"/>
  <c r="O8" i="3"/>
  <c r="M11" i="3"/>
  <c r="L2" i="3"/>
  <c r="T11" i="3"/>
  <c r="K11" i="3"/>
  <c r="U8" i="3"/>
</calcChain>
</file>

<file path=xl/sharedStrings.xml><?xml version="1.0" encoding="utf-8"?>
<sst xmlns="http://schemas.openxmlformats.org/spreadsheetml/2006/main" count="411" uniqueCount="194">
  <si>
    <t>ID</t>
  </si>
  <si>
    <t>Apelido</t>
  </si>
  <si>
    <t>Nombre</t>
  </si>
  <si>
    <t>Mail</t>
  </si>
  <si>
    <t>Edad</t>
  </si>
  <si>
    <t>Carrera</t>
  </si>
  <si>
    <t>Universidad</t>
  </si>
  <si>
    <t>RA_1</t>
  </si>
  <si>
    <t>RA_2</t>
  </si>
  <si>
    <t>RA_3</t>
  </si>
  <si>
    <t>RA_4</t>
  </si>
  <si>
    <t>RA_5</t>
  </si>
  <si>
    <t>RA_6</t>
  </si>
  <si>
    <t>RA_7</t>
  </si>
  <si>
    <t>RA_8</t>
  </si>
  <si>
    <t>RA_9</t>
  </si>
  <si>
    <t>RA_10</t>
  </si>
  <si>
    <t>RA_11</t>
  </si>
  <si>
    <t>RA_12</t>
  </si>
  <si>
    <t>RA_13</t>
  </si>
  <si>
    <t>RA_14</t>
  </si>
  <si>
    <t>RA_15</t>
  </si>
  <si>
    <t>RA_16</t>
  </si>
  <si>
    <t>RA_17</t>
  </si>
  <si>
    <t>RM_1</t>
  </si>
  <si>
    <t>RM_2</t>
  </si>
  <si>
    <t>RM_3</t>
  </si>
  <si>
    <t>RM_4</t>
  </si>
  <si>
    <t>RM_5</t>
  </si>
  <si>
    <t>RM_6</t>
  </si>
  <si>
    <t>RM_7</t>
  </si>
  <si>
    <t>RM_8</t>
  </si>
  <si>
    <t>RM_9</t>
  </si>
  <si>
    <t>RM_10</t>
  </si>
  <si>
    <t>RM_11</t>
  </si>
  <si>
    <t>RM_12</t>
  </si>
  <si>
    <t>RM_13</t>
  </si>
  <si>
    <t>RM_14</t>
  </si>
  <si>
    <t>RM_15</t>
  </si>
  <si>
    <t>RM_16</t>
  </si>
  <si>
    <t>RM_17</t>
  </si>
  <si>
    <t>RM_18</t>
  </si>
  <si>
    <t>RM_19</t>
  </si>
  <si>
    <t>RM_20</t>
  </si>
  <si>
    <t>RM_21</t>
  </si>
  <si>
    <t>RM_22</t>
  </si>
  <si>
    <t>RM_23</t>
  </si>
  <si>
    <t>RM_24</t>
  </si>
  <si>
    <t>RM_25</t>
  </si>
  <si>
    <t>RM_26</t>
  </si>
  <si>
    <t>RM_27</t>
  </si>
  <si>
    <t>RM_28</t>
  </si>
  <si>
    <t>RM_29</t>
  </si>
  <si>
    <t>RM_30</t>
  </si>
  <si>
    <t>RV_1</t>
  </si>
  <si>
    <t>RV_2</t>
  </si>
  <si>
    <t>RV_3</t>
  </si>
  <si>
    <t>RV_4</t>
  </si>
  <si>
    <t>RV_5</t>
  </si>
  <si>
    <t>RV_6</t>
  </si>
  <si>
    <t>RV_7</t>
  </si>
  <si>
    <t>RV_8</t>
  </si>
  <si>
    <t>RV_9</t>
  </si>
  <si>
    <t>RV_10</t>
  </si>
  <si>
    <t>RV_11</t>
  </si>
  <si>
    <t>RV_12</t>
  </si>
  <si>
    <t>RV_13</t>
  </si>
  <si>
    <t>RV_14</t>
  </si>
  <si>
    <t>RV_15</t>
  </si>
  <si>
    <t>RV_16</t>
  </si>
  <si>
    <t>RV_17</t>
  </si>
  <si>
    <t>RA_TR</t>
  </si>
  <si>
    <t>RM_TR</t>
  </si>
  <si>
    <t>RV_TR</t>
  </si>
  <si>
    <t>C</t>
  </si>
  <si>
    <t>D</t>
  </si>
  <si>
    <t>B</t>
  </si>
  <si>
    <t>E</t>
  </si>
  <si>
    <t>A</t>
  </si>
  <si>
    <t>Razonamiento Mecánico</t>
  </si>
  <si>
    <t>Pregunta</t>
  </si>
  <si>
    <t>Respuesta</t>
  </si>
  <si>
    <t>Razonamiento Abstracto</t>
  </si>
  <si>
    <t>Razonamiento Verbal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</si>
  <si>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</si>
  <si>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</si>
  <si>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</si>
  <si>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</si>
  <si>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</si>
  <si>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</si>
  <si>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</si>
  <si>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</si>
  <si>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</si>
  <si>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</si>
  <si>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</si>
  <si>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</si>
  <si>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</si>
  <si>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</si>
  <si>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</si>
  <si>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</si>
  <si>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</si>
  <si>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</si>
  <si>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</si>
  <si>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</si>
  <si>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</si>
  <si>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</si>
  <si>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</si>
  <si>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</si>
  <si>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</si>
  <si>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</si>
  <si>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</si>
  <si>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</si>
  <si>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</si>
  <si>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</si>
  <si>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RM</t>
  </si>
  <si>
    <t>RA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</si>
  <si>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</si>
  <si>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</si>
  <si>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</si>
  <si>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</si>
  <si>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</si>
  <si>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</si>
  <si>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</si>
  <si>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</si>
  <si>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</si>
  <si>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</si>
  <si>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</si>
  <si>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</si>
  <si>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</si>
  <si>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</si>
  <si>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</si>
  <si>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</si>
  <si>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</si>
  <si>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RV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</si>
  <si>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</si>
  <si>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</si>
  <si>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</si>
  <si>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</si>
  <si>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</si>
  <si>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</si>
  <si>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</si>
  <si>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</si>
  <si>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</si>
  <si>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</si>
  <si>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</si>
  <si>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</si>
  <si>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</si>
  <si>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</si>
  <si>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</si>
  <si>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</si>
  <si>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</si>
  <si>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¿Abandonó?</t>
  </si>
  <si>
    <t>ads</t>
  </si>
  <si>
    <t>Cuatrimestre</t>
  </si>
  <si>
    <t>Año de Ingreso</t>
  </si>
  <si>
    <t>Cutrimestre</t>
  </si>
  <si>
    <t>Respuesta_CS</t>
  </si>
  <si>
    <t>Respuesta_CI</t>
  </si>
  <si>
    <t>Tiempo Total</t>
  </si>
  <si>
    <t>CS</t>
  </si>
  <si>
    <t>CI</t>
  </si>
  <si>
    <t>CS_TR</t>
  </si>
  <si>
    <t>CI_TR</t>
  </si>
  <si>
    <t>Puntaje_CS</t>
  </si>
  <si>
    <t>Puntaje_CI</t>
  </si>
  <si>
    <t>Género</t>
  </si>
  <si>
    <t>Fecha y Hora (Entrada)</t>
  </si>
  <si>
    <t>Fecha y Hora (Salida)</t>
  </si>
  <si>
    <t>Total Series</t>
  </si>
  <si>
    <t>Total Ensayos</t>
  </si>
  <si>
    <t>Aciertos</t>
  </si>
  <si>
    <t>Errores</t>
  </si>
  <si>
    <t xml:space="preserve">Vacios </t>
  </si>
  <si>
    <t>% Acierto</t>
  </si>
  <si>
    <t>Max             17</t>
  </si>
  <si>
    <t>Max               30</t>
  </si>
  <si>
    <t>Max                    17</t>
  </si>
  <si>
    <t>Max              21</t>
  </si>
  <si>
    <t>Max              18</t>
  </si>
  <si>
    <t>Max                                     600.000ms</t>
  </si>
  <si>
    <t>Max                                     900.000ms</t>
  </si>
  <si>
    <t>Hasta que complete la tarea o tenga 2 o 3 errores</t>
  </si>
  <si>
    <t>PUNTAJES BRUTOS</t>
  </si>
  <si>
    <t>"[Serie 3: 524, 926, 385] [Serie 4: 2964, 6132, 4823] [Serie 5: 39871, 69748, 87924] [Serie 6: 687954, 786453, 769584] [Serie 7: 2917384, 6945817, 1562493]                    [Serie 8: 38971246, 45392168, 21458369]                                                                          [Serie 9: 398641275, 579812643, 926457183] "</t>
  </si>
  <si>
    <t>"[Serie 2: 86 - P12, 52 - P10, 91 - P12] [Serie 3: 138 - P10, 214 - P8, 756 - P10] [Serie 4: 3782 - P12, 4526 - P10, 9438 - P12]                                                                         [Serie 5: 92516 - P10, 13587 - P8, 46973 - P10]                                                                    [Serie 6: 492671 - P8, 531742 - P12, 863941 - P10]                                                                                               [Serie 7: 4187529 - P8, 3975416 - P8, 9356742 - P10] "</t>
  </si>
  <si>
    <t>TR no incluye el tiempo de lectura de la consigna o el tiempo de la práctica en Bloques de Corsi</t>
  </si>
  <si>
    <t>TIEMPOS DE REACCIÓN</t>
  </si>
  <si>
    <t>Serie_CS</t>
  </si>
  <si>
    <t>Serie_CI</t>
  </si>
  <si>
    <t>Hola</t>
  </si>
  <si>
    <t>Total de Series Completadas en Corsi con Interferencia</t>
  </si>
  <si>
    <t>POLÍGONOS - CORSI CON INTERFERENCIA</t>
  </si>
  <si>
    <t>Serie Max Alcanzada en Corsi con Interferencia   [2 a 7]</t>
  </si>
  <si>
    <t>Serie Max Alcanzada en Corsi Simple      [3 a 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</si>
</sst>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0" x14ac:knownFonts="1">
    <font>
      <sz val="11"/>
      <color theme="1"/>
      <name val="Times New Roman"/>
      <family val="2"/>
    </font>
    <font>
      <sz val="11"/>
      <color rgb="FF006100"/>
      <name val="Times New Roman"/>
      <family val="2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Calibri"/>
      <family val="2"/>
    </font>
    <font>
      <b/>
      <sz val="11"/>
      <color rgb="FF006100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theme="1"/>
      </left>
      <right/>
      <top style="thin">
        <color indexed="64"/>
      </top>
      <bottom/>
      <diagonal/>
    </border>
    <border>
      <left style="thick">
        <color theme="1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2" borderId="0" xfId="1" applyFont="1" applyBorder="1" applyAlignment="1">
      <alignment horizontal="right" vertical="center"/>
    </xf>
    <xf numFmtId="0" fontId="8" fillId="3" borderId="0" xfId="0" applyFont="1" applyFill="1" applyBorder="1" applyAlignment="1">
      <alignment horizontal="center"/>
    </xf>
    <xf numFmtId="0" fontId="6" fillId="2" borderId="0" xfId="1" applyFont="1" applyBorder="1" applyAlignment="1">
      <alignment vertical="center" wrapText="1"/>
    </xf>
    <xf numFmtId="0" fontId="6" fillId="2" borderId="9" xfId="1" applyFont="1" applyBorder="1" applyAlignment="1">
      <alignment vertical="center" wrapText="1"/>
    </xf>
    <xf numFmtId="0" fontId="6" fillId="2" borderId="0" xfId="1" applyFont="1" applyBorder="1" applyAlignment="1">
      <alignment vertical="center"/>
    </xf>
    <xf numFmtId="0" fontId="8" fillId="3" borderId="7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6" fillId="2" borderId="13" xfId="1" applyFont="1" applyBorder="1" applyAlignment="1">
      <alignment horizontal="center" vertical="center"/>
    </xf>
    <xf numFmtId="0" fontId="6" fillId="2" borderId="12" xfId="1" applyFont="1" applyBorder="1" applyAlignment="1">
      <alignment horizontal="right" vertical="center"/>
    </xf>
    <xf numFmtId="0" fontId="6" fillId="2" borderId="15" xfId="1" applyFont="1" applyBorder="1" applyAlignment="1">
      <alignment horizontal="right" vertical="center"/>
    </xf>
    <xf numFmtId="0" fontId="6" fillId="2" borderId="16" xfId="1" applyFont="1" applyBorder="1" applyAlignment="1">
      <alignment horizontal="right" vertical="center"/>
    </xf>
    <xf numFmtId="0" fontId="6" fillId="2" borderId="17" xfId="1" applyFont="1" applyBorder="1" applyAlignment="1">
      <alignment horizontal="center" vertical="center"/>
    </xf>
    <xf numFmtId="0" fontId="6" fillId="2" borderId="18" xfId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6" fillId="2" borderId="19" xfId="1" applyFont="1" applyBorder="1" applyAlignment="1">
      <alignment horizontal="right" vertical="center"/>
    </xf>
    <xf numFmtId="0" fontId="6" fillId="2" borderId="20" xfId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3" fillId="0" borderId="2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25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49" fontId="8" fillId="3" borderId="0" xfId="0" applyNumberFormat="1" applyFont="1" applyFill="1" applyAlignment="1">
      <alignment horizontal="center" vertical="center"/>
    </xf>
    <xf numFmtId="0" fontId="6" fillId="2" borderId="17" xfId="1" applyFont="1" applyBorder="1" applyAlignment="1">
      <alignment horizontal="center" vertical="center" wrapText="1"/>
    </xf>
    <xf numFmtId="0" fontId="6" fillId="2" borderId="13" xfId="1" applyFont="1" applyBorder="1" applyAlignment="1">
      <alignment horizontal="center" vertical="center" wrapText="1"/>
    </xf>
    <xf numFmtId="0" fontId="6" fillId="2" borderId="14" xfId="1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46" fontId="3" fillId="0" borderId="33" xfId="0" applyNumberFormat="1" applyFont="1" applyBorder="1" applyAlignment="1">
      <alignment horizontal="center"/>
    </xf>
    <xf numFmtId="0" fontId="6" fillId="2" borderId="35" xfId="1" applyFont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0" fontId="6" fillId="2" borderId="43" xfId="1" applyFont="1" applyBorder="1" applyAlignment="1">
      <alignment vertical="center" wrapText="1"/>
    </xf>
    <xf numFmtId="0" fontId="6" fillId="2" borderId="44" xfId="1" applyFont="1" applyBorder="1" applyAlignment="1">
      <alignment vertical="center" wrapText="1"/>
    </xf>
    <xf numFmtId="0" fontId="6" fillId="2" borderId="42" xfId="1" applyFont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2" borderId="10" xfId="1" applyFont="1" applyBorder="1" applyAlignment="1">
      <alignment horizontal="center" vertical="center" wrapText="1"/>
    </xf>
    <xf numFmtId="0" fontId="6" fillId="2" borderId="11" xfId="1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2" borderId="27" xfId="1" applyFont="1" applyBorder="1" applyAlignment="1">
      <alignment horizontal="center" vertical="center" wrapText="1"/>
    </xf>
    <xf numFmtId="0" fontId="9" fillId="2" borderId="28" xfId="1" applyFont="1" applyBorder="1" applyAlignment="1">
      <alignment horizontal="center" vertical="center" wrapText="1"/>
    </xf>
    <xf numFmtId="0" fontId="9" fillId="2" borderId="34" xfId="1" applyFont="1" applyBorder="1" applyAlignment="1">
      <alignment horizontal="center" vertical="center" wrapText="1"/>
    </xf>
    <xf numFmtId="0" fontId="9" fillId="2" borderId="29" xfId="1" applyFont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2">
    <cellStyle name="Buena" xfId="1" builtinId="26"/>
    <cellStyle name="Normal" xfId="0" builtinId="0"/>
  </cellStyles>
  <dxfs count="3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numFmt numFmtId="31" formatCode="[h]:mm:ss"/>
      <alignment horizontal="center" vertical="bottom" textRotation="0" wrapText="0" indent="0" justifyLastLine="0" shrinkToFit="0" readingOrder="0"/>
      <border diagonalUp="0" diagonalDown="0">
        <left style="thick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z val="14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indexed="64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164" formatCode="dd/mm/yyyy\ hh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>
          <bgColor rgb="FFE4F8E8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2">
      <tableStyleElement type="wholeTable" dxfId="368"/>
      <tableStyleElement type="firstRowStripe" dxfId="367"/>
    </tableStyle>
  </tableStyles>
  <colors>
    <mruColors>
      <color rgb="FFE4F8E8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H3" headerRowDxfId="366" dataDxfId="365" totalsRowDxfId="364">
  <autoFilter ref="A1:CH3"/>
  <tableColumns count="86">
    <tableColumn id="1" name="Fecha y Hora (Entrada)" totalsRowLabel="Total" dataDxfId="363" totalsRowDxfId="362"/>
    <tableColumn id="2" name="ID" dataDxfId="361" totalsRowDxfId="360"/>
    <tableColumn id="3" name="Apelido" dataDxfId="359" totalsRowDxfId="358"/>
    <tableColumn id="4" name="Nombre" dataDxfId="357" totalsRowDxfId="356"/>
    <tableColumn id="5" name="Mail" dataDxfId="355" totalsRowDxfId="354"/>
    <tableColumn id="6" name="Género" dataDxfId="353" totalsRowDxfId="352"/>
    <tableColumn id="7" name="Edad" dataDxfId="351" totalsRowDxfId="350"/>
    <tableColumn id="8" name="Carrera" dataDxfId="349" totalsRowDxfId="348"/>
    <tableColumn id="9" name="Universidad" dataDxfId="347" totalsRowDxfId="346"/>
    <tableColumn id="79" name="Cuatrimestre" dataDxfId="345" totalsRowDxfId="344"/>
    <tableColumn id="78" name="Año de Ingreso" dataDxfId="343" totalsRowDxfId="342"/>
    <tableColumn id="10" name="RA_1" dataDxfId="341" totalsRowDxfId="340"/>
    <tableColumn id="11" name="RA_2" dataDxfId="339" totalsRowDxfId="338"/>
    <tableColumn id="12" name="RA_3" dataDxfId="337" totalsRowDxfId="336"/>
    <tableColumn id="13" name="RA_4" dataDxfId="335" totalsRowDxfId="334"/>
    <tableColumn id="14" name="RA_5" dataDxfId="333" totalsRowDxfId="332"/>
    <tableColumn id="15" name="RA_6" dataDxfId="331" totalsRowDxfId="330"/>
    <tableColumn id="16" name="RA_7" dataDxfId="329" totalsRowDxfId="328"/>
    <tableColumn id="17" name="RA_8" dataDxfId="327" totalsRowDxfId="326"/>
    <tableColumn id="18" name="RA_9" dataDxfId="325" totalsRowDxfId="324"/>
    <tableColumn id="19" name="RA_10" dataDxfId="323" totalsRowDxfId="322"/>
    <tableColumn id="20" name="RA_11" dataDxfId="321" totalsRowDxfId="320"/>
    <tableColumn id="21" name="RA_12" dataDxfId="319" totalsRowDxfId="318"/>
    <tableColumn id="22" name="RA_13" dataDxfId="317" totalsRowDxfId="316"/>
    <tableColumn id="23" name="RA_14" dataDxfId="315" totalsRowDxfId="314"/>
    <tableColumn id="24" name="RA_15" dataDxfId="313" totalsRowDxfId="312"/>
    <tableColumn id="25" name="RA_16" dataDxfId="311" totalsRowDxfId="310"/>
    <tableColumn id="26" name="RA_17" dataDxfId="309" totalsRowDxfId="308"/>
    <tableColumn id="27" name="RM_1" dataDxfId="307" totalsRowDxfId="306"/>
    <tableColumn id="28" name="RM_2" dataDxfId="305" totalsRowDxfId="304"/>
    <tableColumn id="29" name="RM_3" dataDxfId="303" totalsRowDxfId="302"/>
    <tableColumn id="30" name="RM_4" dataDxfId="301" totalsRowDxfId="300"/>
    <tableColumn id="31" name="RM_5" dataDxfId="299" totalsRowDxfId="298"/>
    <tableColumn id="32" name="RM_6" dataDxfId="297" totalsRowDxfId="296"/>
    <tableColumn id="33" name="RM_7" dataDxfId="295" totalsRowDxfId="294"/>
    <tableColumn id="34" name="RM_8" dataDxfId="293" totalsRowDxfId="292"/>
    <tableColumn id="35" name="RM_9" dataDxfId="291" totalsRowDxfId="290"/>
    <tableColumn id="36" name="RM_10" dataDxfId="289" totalsRowDxfId="288"/>
    <tableColumn id="37" name="RM_11" dataDxfId="287" totalsRowDxfId="286"/>
    <tableColumn id="38" name="RM_12" dataDxfId="285" totalsRowDxfId="284"/>
    <tableColumn id="39" name="RM_13" dataDxfId="283" totalsRowDxfId="282"/>
    <tableColumn id="40" name="RM_14" dataDxfId="281" totalsRowDxfId="280"/>
    <tableColumn id="41" name="RM_15" dataDxfId="279" totalsRowDxfId="278"/>
    <tableColumn id="42" name="RM_16" dataDxfId="277" totalsRowDxfId="276"/>
    <tableColumn id="43" name="RM_17" dataDxfId="275" totalsRowDxfId="274"/>
    <tableColumn id="44" name="RM_18" dataDxfId="273" totalsRowDxfId="272"/>
    <tableColumn id="45" name="RM_19" dataDxfId="271" totalsRowDxfId="270"/>
    <tableColumn id="46" name="RM_20" dataDxfId="269" totalsRowDxfId="268"/>
    <tableColumn id="47" name="RM_21" dataDxfId="267" totalsRowDxfId="266"/>
    <tableColumn id="48" name="RM_22" dataDxfId="265" totalsRowDxfId="264"/>
    <tableColumn id="49" name="RM_23" dataDxfId="263" totalsRowDxfId="262"/>
    <tableColumn id="50" name="RM_24" dataDxfId="261" totalsRowDxfId="260"/>
    <tableColumn id="51" name="RM_25" dataDxfId="259" totalsRowDxfId="258"/>
    <tableColumn id="52" name="RM_26" dataDxfId="257" totalsRowDxfId="256"/>
    <tableColumn id="53" name="RM_27" dataDxfId="255" totalsRowDxfId="254"/>
    <tableColumn id="54" name="RM_28" dataDxfId="253" totalsRowDxfId="252"/>
    <tableColumn id="55" name="RM_29" dataDxfId="251" totalsRowDxfId="250"/>
    <tableColumn id="56" name="RM_30" dataDxfId="249" totalsRowDxfId="248"/>
    <tableColumn id="57" name="RV_1" dataDxfId="247" totalsRowDxfId="246"/>
    <tableColumn id="58" name="RV_2" dataDxfId="245" totalsRowDxfId="244"/>
    <tableColumn id="59" name="RV_3" dataDxfId="243" totalsRowDxfId="242"/>
    <tableColumn id="60" name="RV_4" dataDxfId="241" totalsRowDxfId="240"/>
    <tableColumn id="61" name="RV_5" dataDxfId="239" totalsRowDxfId="238"/>
    <tableColumn id="62" name="RV_6" dataDxfId="237" totalsRowDxfId="236"/>
    <tableColumn id="63" name="RV_7" dataDxfId="235" totalsRowDxfId="234"/>
    <tableColumn id="64" name="RV_8" dataDxfId="233" totalsRowDxfId="232"/>
    <tableColumn id="65" name="RV_9" dataDxfId="231" totalsRowDxfId="230"/>
    <tableColumn id="66" name="RV_10" dataDxfId="229" totalsRowDxfId="228"/>
    <tableColumn id="67" name="RV_11" dataDxfId="227" totalsRowDxfId="226"/>
    <tableColumn id="68" name="RV_12" dataDxfId="225" totalsRowDxfId="224"/>
    <tableColumn id="69" name="RV_13" dataDxfId="223" totalsRowDxfId="222"/>
    <tableColumn id="70" name="RV_14" dataDxfId="221" totalsRowDxfId="220"/>
    <tableColumn id="71" name="RV_15" dataDxfId="219" totalsRowDxfId="218"/>
    <tableColumn id="72" name="RV_16" dataDxfId="217" totalsRowDxfId="216"/>
    <tableColumn id="73" name="RV_17" dataDxfId="215" totalsRowDxfId="214"/>
    <tableColumn id="80" name="Respuesta_CS" dataDxfId="213" totalsRowDxfId="212"/>
    <tableColumn id="81" name="Respuesta_CI" dataDxfId="211" totalsRowDxfId="210"/>
    <tableColumn id="74" name="RA_TR" dataDxfId="209"/>
    <tableColumn id="75" name="RM_TR" dataDxfId="208"/>
    <tableColumn id="76" name="RV_TR" totalsRowFunction="count" dataDxfId="207"/>
    <tableColumn id="84" name="CS_TR" dataDxfId="206"/>
    <tableColumn id="83" name="CI_TR" dataDxfId="205"/>
    <tableColumn id="85" name="Puntaje_CS" dataDxfId="204"/>
    <tableColumn id="86" name="Puntaje_CI" dataDxfId="203"/>
    <tableColumn id="82" name="Fecha y Hora (Salida)" dataDxfId="202"/>
    <tableColumn id="77" name="¿Abandonó?" dataDxfId="201" totalsRowDxfId="200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3:CT5" headerRowDxfId="198" dataDxfId="197" totalsRowDxfId="196">
  <autoFilter ref="A3:CT5"/>
  <tableColumns count="98">
    <tableColumn id="1" name="Fecha y Hora (Entrada)" totalsRowLabel="Total" dataDxfId="195" totalsRowDxfId="194"/>
    <tableColumn id="2" name="ID" dataDxfId="193" totalsRowDxfId="192"/>
    <tableColumn id="3" name="Apelido" dataDxfId="191" totalsRowDxfId="190"/>
    <tableColumn id="4" name="Nombre" dataDxfId="189" totalsRowDxfId="188"/>
    <tableColumn id="5" name="Mail" dataDxfId="187" totalsRowDxfId="186"/>
    <tableColumn id="6" name="Género" dataDxfId="185" totalsRowDxfId="184"/>
    <tableColumn id="7" name="Edad" dataDxfId="183" totalsRowDxfId="182"/>
    <tableColumn id="8" name="Carrera" dataDxfId="181" totalsRowDxfId="180"/>
    <tableColumn id="9" name="Universidad" dataDxfId="179" totalsRowDxfId="178"/>
    <tableColumn id="82" name="Cutrimestre" dataDxfId="177" totalsRowDxfId="176"/>
    <tableColumn id="81" name="Año de Ingreso" dataDxfId="175" totalsRowDxfId="174"/>
    <tableColumn id="10" name="RA_1" dataDxfId="173" totalsRowDxfId="172"/>
    <tableColumn id="11" name="RA_2" dataDxfId="171" totalsRowDxfId="170">
      <calculatedColumnFormula>IF(Original!M2 = Corrección!$M$2,1,0)</calculatedColumnFormula>
    </tableColumn>
    <tableColumn id="12" name="RA_3" dataDxfId="169" totalsRowDxfId="168">
      <calculatedColumnFormula>IF(Original!N2 = Corrección!$N$2,1,0)</calculatedColumnFormula>
    </tableColumn>
    <tableColumn id="13" name="RA_4" dataDxfId="167" totalsRowDxfId="166">
      <calculatedColumnFormula>IF(Original!O2 = Corrección!$O$2,1,0)</calculatedColumnFormula>
    </tableColumn>
    <tableColumn id="14" name="RA_5" dataDxfId="165" totalsRowDxfId="164">
      <calculatedColumnFormula>IF(Original!P2 = Corrección!$P$2,1,0)</calculatedColumnFormula>
    </tableColumn>
    <tableColumn id="15" name="RA_6" dataDxfId="163" totalsRowDxfId="162">
      <calculatedColumnFormula>IF(Original!Q2 = Corrección!$Q$2,1,0)</calculatedColumnFormula>
    </tableColumn>
    <tableColumn id="16" name="RA_7" dataDxfId="161" totalsRowDxfId="160">
      <calculatedColumnFormula>IF(Original!R2 = Corrección!$R$2,1,0)</calculatedColumnFormula>
    </tableColumn>
    <tableColumn id="17" name="RA_8" dataDxfId="159" totalsRowDxfId="158">
      <calculatedColumnFormula>IF(Original!S2 = Corrección!$S$2,1,0)</calculatedColumnFormula>
    </tableColumn>
    <tableColumn id="18" name="RA_9" dataDxfId="157" totalsRowDxfId="156">
      <calculatedColumnFormula>IF(Original!T2 = Corrección!$T$2,1,0)</calculatedColumnFormula>
    </tableColumn>
    <tableColumn id="19" name="RA_10" dataDxfId="155" totalsRowDxfId="154">
      <calculatedColumnFormula>IF(Original!U2 = Corrección!$U$2,1,0)</calculatedColumnFormula>
    </tableColumn>
    <tableColumn id="20" name="RA_11" dataDxfId="153" totalsRowDxfId="152">
      <calculatedColumnFormula>IF(Original!V2 = Corrección!$V$2,1,0)</calculatedColumnFormula>
    </tableColumn>
    <tableColumn id="21" name="RA_12" dataDxfId="151" totalsRowDxfId="150">
      <calculatedColumnFormula>IF(Original!W2 = Corrección!$W$2,1,0)</calculatedColumnFormula>
    </tableColumn>
    <tableColumn id="22" name="RA_13" dataDxfId="149" totalsRowDxfId="148">
      <calculatedColumnFormula>IF(Original!X2 = Corrección!$X$2,1,0)</calculatedColumnFormula>
    </tableColumn>
    <tableColumn id="23" name="RA_14" dataDxfId="147" totalsRowDxfId="146">
      <calculatedColumnFormula>IF(Original!Y2 = Corrección!$Y$2,1,0)</calculatedColumnFormula>
    </tableColumn>
    <tableColumn id="24" name="RA_15" dataDxfId="145" totalsRowDxfId="144">
      <calculatedColumnFormula>IF(Original!Z2 = Corrección!$Z$2,1,0)</calculatedColumnFormula>
    </tableColumn>
    <tableColumn id="25" name="RA_16" dataDxfId="143" totalsRowDxfId="142">
      <calculatedColumnFormula>IF(Original!AA2 = Corrección!$AA$2,1,0)</calculatedColumnFormula>
    </tableColumn>
    <tableColumn id="26" name="RA_17" dataDxfId="141" totalsRowDxfId="140">
      <calculatedColumnFormula>IF(Original!AB2 = Corrección!$AB$2,1,0)</calculatedColumnFormula>
    </tableColumn>
    <tableColumn id="27" name="RM_1" dataDxfId="139" totalsRowDxfId="138">
      <calculatedColumnFormula>IF(Original!AC2 = Corrección!$AC$2,1,0)</calculatedColumnFormula>
    </tableColumn>
    <tableColumn id="28" name="RM_2" dataDxfId="137" totalsRowDxfId="136">
      <calculatedColumnFormula>IF(Original!AD2 = Corrección!$AD$2,1,0)</calculatedColumnFormula>
    </tableColumn>
    <tableColumn id="29" name="RM_3" dataDxfId="135" totalsRowDxfId="134">
      <calculatedColumnFormula>IF(Original!AE2 = Corrección!$AE$2,1,0)</calculatedColumnFormula>
    </tableColumn>
    <tableColumn id="30" name="RM_4" dataDxfId="133" totalsRowDxfId="132">
      <calculatedColumnFormula>IF(Original!AF2 = Corrección!$AF$2,1,0)</calculatedColumnFormula>
    </tableColumn>
    <tableColumn id="31" name="RM_5" dataDxfId="131" totalsRowDxfId="130">
      <calculatedColumnFormula>IF(Original!AG2 = Corrección!$AG$2,1,0)</calculatedColumnFormula>
    </tableColumn>
    <tableColumn id="32" name="RM_6" dataDxfId="129" totalsRowDxfId="128">
      <calculatedColumnFormula>IF(Original!AH2 = Corrección!$AH$2,1,0)</calculatedColumnFormula>
    </tableColumn>
    <tableColumn id="33" name="RM_7" dataDxfId="127" totalsRowDxfId="126">
      <calculatedColumnFormula>IF(Original!AI2 = Corrección!$AI$2,1,0)</calculatedColumnFormula>
    </tableColumn>
    <tableColumn id="34" name="RM_8" dataDxfId="125" totalsRowDxfId="124">
      <calculatedColumnFormula>IF(Original!AJ2 = Corrección!$AJ$2,1,0)</calculatedColumnFormula>
    </tableColumn>
    <tableColumn id="35" name="RM_9" dataDxfId="123" totalsRowDxfId="122">
      <calculatedColumnFormula>IF(Original!AK2 = Corrección!$AK$2,1,0)</calculatedColumnFormula>
    </tableColumn>
    <tableColumn id="36" name="RM_10" dataDxfId="121" totalsRowDxfId="120">
      <calculatedColumnFormula>IF(Original!AL2 = Corrección!$AL$2,1,0)</calculatedColumnFormula>
    </tableColumn>
    <tableColumn id="37" name="RM_11" dataDxfId="119" totalsRowDxfId="118">
      <calculatedColumnFormula>IF(Original!AM2 = Corrección!$AM$2,1,0)</calculatedColumnFormula>
    </tableColumn>
    <tableColumn id="38" name="RM_12" dataDxfId="117" totalsRowDxfId="116">
      <calculatedColumnFormula>IF(Original!AN2 = Corrección!$AN$2,1,0)</calculatedColumnFormula>
    </tableColumn>
    <tableColumn id="39" name="RM_13" dataDxfId="115" totalsRowDxfId="114">
      <calculatedColumnFormula>IF(Original!AO2 = Corrección!$AO$2,1,0)</calculatedColumnFormula>
    </tableColumn>
    <tableColumn id="40" name="RM_14" dataDxfId="113" totalsRowDxfId="112">
      <calculatedColumnFormula>IF(Original!AP2 = Corrección!$AP$2,1,0)</calculatedColumnFormula>
    </tableColumn>
    <tableColumn id="41" name="RM_15" dataDxfId="111" totalsRowDxfId="110">
      <calculatedColumnFormula>IF(Original!AQ2 = Corrección!$AQ$2,1,0)</calculatedColumnFormula>
    </tableColumn>
    <tableColumn id="42" name="RM_16" dataDxfId="109" totalsRowDxfId="108">
      <calculatedColumnFormula>IF(Original!AR2 = Corrección!$AR$2,1,0)</calculatedColumnFormula>
    </tableColumn>
    <tableColumn id="43" name="RM_17" dataDxfId="107" totalsRowDxfId="106">
      <calculatedColumnFormula>IF(Original!AS2 = Corrección!$AS$2,1,0)</calculatedColumnFormula>
    </tableColumn>
    <tableColumn id="44" name="RM_18" dataDxfId="105" totalsRowDxfId="104">
      <calculatedColumnFormula>IF(Original!AT2 = Corrección!$AT$2,1,0)</calculatedColumnFormula>
    </tableColumn>
    <tableColumn id="45" name="RM_19" dataDxfId="103" totalsRowDxfId="102">
      <calculatedColumnFormula>IF(Original!AU2 = Corrección!$AU$2,1,0)</calculatedColumnFormula>
    </tableColumn>
    <tableColumn id="46" name="RM_20" dataDxfId="101" totalsRowDxfId="100">
      <calculatedColumnFormula>IF(Original!AV2 = Corrección!$AV$2,1,0)</calculatedColumnFormula>
    </tableColumn>
    <tableColumn id="47" name="RM_21" dataDxfId="99" totalsRowDxfId="98">
      <calculatedColumnFormula>IF(Original!AW2 = Corrección!$AW$2,1,0)</calculatedColumnFormula>
    </tableColumn>
    <tableColumn id="48" name="RM_22" dataDxfId="97" totalsRowDxfId="96">
      <calculatedColumnFormula>IF(Original!AX2 = Corrección!$AX$2,1,0)</calculatedColumnFormula>
    </tableColumn>
    <tableColumn id="49" name="RM_23" dataDxfId="95" totalsRowDxfId="94">
      <calculatedColumnFormula>IF(Original!AY2 = Corrección!$AY$2,1,0)</calculatedColumnFormula>
    </tableColumn>
    <tableColumn id="50" name="RM_24" dataDxfId="93" totalsRowDxfId="92">
      <calculatedColumnFormula>IF(Original!AZ2 = Corrección!$AZ$2,1,0)</calculatedColumnFormula>
    </tableColumn>
    <tableColumn id="51" name="RM_25" dataDxfId="91" totalsRowDxfId="90">
      <calculatedColumnFormula>IF(Original!BA2 = Corrección!$BA$2,1,0)</calculatedColumnFormula>
    </tableColumn>
    <tableColumn id="52" name="RM_26" dataDxfId="89" totalsRowDxfId="88">
      <calculatedColumnFormula>IF(Original!BB2 = Corrección!$BB$2,1,0)</calculatedColumnFormula>
    </tableColumn>
    <tableColumn id="53" name="RM_27" dataDxfId="87" totalsRowDxfId="86">
      <calculatedColumnFormula>IF(Original!BC2 = Corrección!$BC$2,1,0)</calculatedColumnFormula>
    </tableColumn>
    <tableColumn id="54" name="RM_28" dataDxfId="85" totalsRowDxfId="84">
      <calculatedColumnFormula>IF(Original!BD2 = Corrección!$BD$2,1,0)</calculatedColumnFormula>
    </tableColumn>
    <tableColumn id="55" name="RM_29" dataDxfId="83" totalsRowDxfId="82">
      <calculatedColumnFormula>IF(Original!BE2 = Corrección!$BE$2,1,0)</calculatedColumnFormula>
    </tableColumn>
    <tableColumn id="56" name="RM_30" dataDxfId="81" totalsRowDxfId="80">
      <calculatedColumnFormula>IF(Original!BF2 = Corrección!$BF$2,1,0)</calculatedColumnFormula>
    </tableColumn>
    <tableColumn id="57" name="RV_1" dataDxfId="79" totalsRowDxfId="78">
      <calculatedColumnFormula>IF(Original!BG2 = Corrección!$BG$2,1,0)</calculatedColumnFormula>
    </tableColumn>
    <tableColumn id="58" name="RV_2" dataDxfId="77" totalsRowDxfId="76">
      <calculatedColumnFormula>IF(Original!BH2 = Corrección!$BH$2,1,0)</calculatedColumnFormula>
    </tableColumn>
    <tableColumn id="59" name="RV_3" dataDxfId="75" totalsRowDxfId="74">
      <calculatedColumnFormula>IF(Original!BI2 = Corrección!$BI$2,1,0)</calculatedColumnFormula>
    </tableColumn>
    <tableColumn id="60" name="RV_4" dataDxfId="73" totalsRowDxfId="72">
      <calculatedColumnFormula>IF(Original!BJ2 = Corrección!$BJ$2,1,0)</calculatedColumnFormula>
    </tableColumn>
    <tableColumn id="61" name="RV_5" dataDxfId="71" totalsRowDxfId="70">
      <calculatedColumnFormula>IF(Original!BK2 = Corrección!$BK$2,1,0)</calculatedColumnFormula>
    </tableColumn>
    <tableColumn id="62" name="RV_6" dataDxfId="69" totalsRowDxfId="68">
      <calculatedColumnFormula>IF(Original!BL2 = Corrección!$BL$2,1,0)</calculatedColumnFormula>
    </tableColumn>
    <tableColumn id="63" name="RV_7" dataDxfId="67" totalsRowDxfId="66">
      <calculatedColumnFormula>IF(Original!BM2 = Corrección!$BM$2,1,0)</calculatedColumnFormula>
    </tableColumn>
    <tableColumn id="64" name="RV_8" dataDxfId="65" totalsRowDxfId="64">
      <calculatedColumnFormula>IF(Original!BN2 = Corrección!$BN$2,1,0)</calculatedColumnFormula>
    </tableColumn>
    <tableColumn id="65" name="RV_9" dataDxfId="63" totalsRowDxfId="62">
      <calculatedColumnFormula>IF(Original!BO2 = Corrección!$BO$2,1,0)</calculatedColumnFormula>
    </tableColumn>
    <tableColumn id="66" name="RV_10" dataDxfId="61" totalsRowDxfId="60">
      <calculatedColumnFormula>IF(Original!BP2 = Corrección!$BP$2,1,0)</calculatedColumnFormula>
    </tableColumn>
    <tableColumn id="67" name="RV_11" dataDxfId="59" totalsRowDxfId="58">
      <calculatedColumnFormula>IF(Original!BQ2 = Corrección!$BQ$2,1,0)</calculatedColumnFormula>
    </tableColumn>
    <tableColumn id="68" name="RV_12" dataDxfId="57" totalsRowDxfId="56">
      <calculatedColumnFormula>IF(Original!BR2 = Corrección!$BR$2,1,0)</calculatedColumnFormula>
    </tableColumn>
    <tableColumn id="69" name="RV_13" dataDxfId="55" totalsRowDxfId="54">
      <calculatedColumnFormula>IF(Original!BS2 = Corrección!$BS$2,1,0)</calculatedColumnFormula>
    </tableColumn>
    <tableColumn id="70" name="RV_14" dataDxfId="53" totalsRowDxfId="52">
      <calculatedColumnFormula>IF(Original!BT2 = Corrección!$BT$2,1,0)</calculatedColumnFormula>
    </tableColumn>
    <tableColumn id="71" name="RV_15" dataDxfId="51" totalsRowDxfId="50">
      <calculatedColumnFormula>IF(Original!BU2 = Corrección!$BU$2,1,0)</calculatedColumnFormula>
    </tableColumn>
    <tableColumn id="72" name="RV_16" dataDxfId="49" totalsRowDxfId="48">
      <calculatedColumnFormula>IF(Original!BV2 = Corrección!$BV$2,1,0)</calculatedColumnFormula>
    </tableColumn>
    <tableColumn id="73" name="RV_17" dataDxfId="47" totalsRowDxfId="46">
      <calculatedColumnFormula>IF(Original!BW2 = Corrección!$BW$2,1,0)</calculatedColumnFormula>
    </tableColumn>
    <tableColumn id="84" name="Respuesta_CS" dataDxfId="45" totalsRowDxfId="44"/>
    <tableColumn id="83" name="Respuesta_CI" dataDxfId="43" totalsRowDxfId="42"/>
    <tableColumn id="92" name="Fecha y Hora (Salida)" dataDxfId="41" totalsRowDxfId="40"/>
    <tableColumn id="77" name="RA" dataDxfId="39" totalsRowDxfId="38">
      <calculatedColumnFormula>SUM(L4:AB4)</calculatedColumnFormula>
    </tableColumn>
    <tableColumn id="78" name="RM" dataDxfId="37" totalsRowDxfId="36">
      <calculatedColumnFormula>SUM(AC4:BF4)</calculatedColumnFormula>
    </tableColumn>
    <tableColumn id="79" name="RV" dataDxfId="35" totalsRowDxfId="34">
      <calculatedColumnFormula>SUM(BG4:BW4)</calculatedColumnFormula>
    </tableColumn>
    <tableColumn id="89" name="CS" dataDxfId="33" totalsRowDxfId="32"/>
    <tableColumn id="74" name="Serie_CS" dataDxfId="31" totalsRowDxfId="30"/>
    <tableColumn id="76" name="CI" dataDxfId="29" totalsRowDxfId="28"/>
    <tableColumn id="88" name="Serie_CI" dataDxfId="27" totalsRowDxfId="26"/>
    <tableColumn id="100" name="Total Series" dataDxfId="25" totalsRowDxfId="24"/>
    <tableColumn id="101" name="Total Ensayos" dataDxfId="23" totalsRowDxfId="22">
      <calculatedColumnFormula>CH4*3</calculatedColumnFormula>
    </tableColumn>
    <tableColumn id="98" name="Aciertos" dataDxfId="21" totalsRowDxfId="20"/>
    <tableColumn id="99" name="Errores" dataDxfId="19" totalsRowDxfId="18"/>
    <tableColumn id="96" name="Vacios " dataDxfId="17" totalsRowDxfId="16"/>
    <tableColumn id="97" name="% Acierto" dataDxfId="15" totalsRowDxfId="14">
      <calculatedColumnFormula>(CJ4/CI4)*100</calculatedColumnFormula>
    </tableColumn>
    <tableColumn id="87" name="RA_TR" dataDxfId="13" totalsRowDxfId="12"/>
    <tableColumn id="86" name="RM_TR" dataDxfId="11" totalsRowDxfId="10"/>
    <tableColumn id="85" name="RV_TR" dataDxfId="9" totalsRowDxfId="8"/>
    <tableColumn id="91" name="CS_TR" dataDxfId="7" totalsRowDxfId="6"/>
    <tableColumn id="90" name="CI_TR" dataDxfId="5" totalsRowDxfId="4"/>
    <tableColumn id="93" name="Tiempo Total" dataDxfId="3" totalsRowDxfId="2">
      <calculatedColumnFormula>A4-BZ4</calculatedColumnFormula>
    </tableColumn>
    <tableColumn id="80" name="¿Abandonó?" dataDxfId="1" totalsRow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5" sqref="K5"/>
    </sheetView>
  </sheetViews>
  <sheetFormatPr baseColWidth="10" defaultColWidth="11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bestFit="1" customWidth="1"/>
    <col min="10" max="10" width="21.140625" bestFit="1" customWidth="1"/>
    <col min="11" max="11" width="23.425781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6" width="22.7109375" style="2" bestFit="1" customWidth="1"/>
    <col min="77" max="77" width="22.140625" style="2" bestFit="1" customWidth="1"/>
    <col min="78" max="78" width="14.7109375" style="2" bestFit="1" customWidth="1"/>
    <col min="79" max="79" width="15.42578125" style="2" bestFit="1" customWidth="1"/>
    <col min="80" max="80" width="14.7109375" style="2" bestFit="1" customWidth="1"/>
    <col min="81" max="81" width="14.42578125" style="2" bestFit="1" customWidth="1"/>
    <col min="82" max="82" width="13.85546875" style="2" bestFit="1" customWidth="1"/>
    <col min="83" max="83" width="19.5703125" style="2" bestFit="1" customWidth="1"/>
    <col min="84" max="84" width="19" style="2" bestFit="1" customWidth="1"/>
    <col min="85" max="85" width="31.5703125" style="2" bestFit="1" customWidth="1"/>
    <col min="86" max="86" width="20.28515625" style="2" bestFit="1" customWidth="1"/>
    <col min="87" max="87" width="14" style="2" bestFit="1" customWidth="1"/>
    <col min="88" max="88" width="20" style="2" bestFit="1" customWidth="1"/>
    <col min="89" max="89" width="11" style="2" customWidth="1"/>
    <col min="90" max="16384" width="11" style="2"/>
  </cols>
  <sheetData>
    <row r="1" spans="1:86" x14ac:dyDescent="0.3">
      <c r="A1" s="45" t="s">
        <v>166</v>
      </c>
      <c r="B1" s="45" t="s">
        <v>0</v>
      </c>
      <c r="C1" s="45" t="s">
        <v>1</v>
      </c>
      <c r="D1" s="45" t="s">
        <v>2</v>
      </c>
      <c r="E1" s="45" t="s">
        <v>3</v>
      </c>
      <c r="F1" s="46" t="s">
        <v>165</v>
      </c>
      <c r="G1" s="45" t="s">
        <v>4</v>
      </c>
      <c r="H1" s="45" t="s">
        <v>5</v>
      </c>
      <c r="I1" s="45" t="s">
        <v>6</v>
      </c>
      <c r="J1" s="45" t="s">
        <v>153</v>
      </c>
      <c r="K1" s="45" t="s">
        <v>154</v>
      </c>
      <c r="L1" s="45" t="s">
        <v>7</v>
      </c>
      <c r="M1" s="45" t="s">
        <v>8</v>
      </c>
      <c r="N1" s="45" t="s">
        <v>9</v>
      </c>
      <c r="O1" s="45" t="s">
        <v>10</v>
      </c>
      <c r="P1" s="45" t="s">
        <v>11</v>
      </c>
      <c r="Q1" s="45" t="s">
        <v>12</v>
      </c>
      <c r="R1" s="45" t="s">
        <v>13</v>
      </c>
      <c r="S1" s="45" t="s">
        <v>14</v>
      </c>
      <c r="T1" s="45" t="s">
        <v>15</v>
      </c>
      <c r="U1" s="45" t="s">
        <v>16</v>
      </c>
      <c r="V1" s="45" t="s">
        <v>17</v>
      </c>
      <c r="W1" s="45" t="s">
        <v>18</v>
      </c>
      <c r="X1" s="45" t="s">
        <v>19</v>
      </c>
      <c r="Y1" s="45" t="s">
        <v>20</v>
      </c>
      <c r="Z1" s="45" t="s">
        <v>21</v>
      </c>
      <c r="AA1" s="45" t="s">
        <v>22</v>
      </c>
      <c r="AB1" s="45" t="s">
        <v>23</v>
      </c>
      <c r="AC1" s="45" t="s">
        <v>24</v>
      </c>
      <c r="AD1" s="45" t="s">
        <v>25</v>
      </c>
      <c r="AE1" s="45" t="s">
        <v>26</v>
      </c>
      <c r="AF1" s="45" t="s">
        <v>27</v>
      </c>
      <c r="AG1" s="45" t="s">
        <v>28</v>
      </c>
      <c r="AH1" s="45" t="s">
        <v>29</v>
      </c>
      <c r="AI1" s="45" t="s">
        <v>30</v>
      </c>
      <c r="AJ1" s="45" t="s">
        <v>31</v>
      </c>
      <c r="AK1" s="45" t="s">
        <v>32</v>
      </c>
      <c r="AL1" s="45" t="s">
        <v>33</v>
      </c>
      <c r="AM1" s="45" t="s">
        <v>34</v>
      </c>
      <c r="AN1" s="45" t="s">
        <v>35</v>
      </c>
      <c r="AO1" s="45" t="s">
        <v>36</v>
      </c>
      <c r="AP1" s="45" t="s">
        <v>37</v>
      </c>
      <c r="AQ1" s="45" t="s">
        <v>38</v>
      </c>
      <c r="AR1" s="45" t="s">
        <v>39</v>
      </c>
      <c r="AS1" s="45" t="s">
        <v>40</v>
      </c>
      <c r="AT1" s="45" t="s">
        <v>41</v>
      </c>
      <c r="AU1" s="45" t="s">
        <v>42</v>
      </c>
      <c r="AV1" s="45" t="s">
        <v>43</v>
      </c>
      <c r="AW1" s="45" t="s">
        <v>44</v>
      </c>
      <c r="AX1" s="45" t="s">
        <v>45</v>
      </c>
      <c r="AY1" s="45" t="s">
        <v>46</v>
      </c>
      <c r="AZ1" s="45" t="s">
        <v>47</v>
      </c>
      <c r="BA1" s="45" t="s">
        <v>48</v>
      </c>
      <c r="BB1" s="45" t="s">
        <v>49</v>
      </c>
      <c r="BC1" s="45" t="s">
        <v>50</v>
      </c>
      <c r="BD1" s="45" t="s">
        <v>51</v>
      </c>
      <c r="BE1" s="45" t="s">
        <v>52</v>
      </c>
      <c r="BF1" s="45" t="s">
        <v>53</v>
      </c>
      <c r="BG1" s="45" t="s">
        <v>54</v>
      </c>
      <c r="BH1" s="45" t="s">
        <v>55</v>
      </c>
      <c r="BI1" s="45" t="s">
        <v>56</v>
      </c>
      <c r="BJ1" s="45" t="s">
        <v>57</v>
      </c>
      <c r="BK1" s="45" t="s">
        <v>58</v>
      </c>
      <c r="BL1" s="45" t="s">
        <v>59</v>
      </c>
      <c r="BM1" s="45" t="s">
        <v>60</v>
      </c>
      <c r="BN1" s="45" t="s">
        <v>61</v>
      </c>
      <c r="BO1" s="45" t="s">
        <v>62</v>
      </c>
      <c r="BP1" s="45" t="s">
        <v>63</v>
      </c>
      <c r="BQ1" s="45" t="s">
        <v>64</v>
      </c>
      <c r="BR1" s="45" t="s">
        <v>65</v>
      </c>
      <c r="BS1" s="45" t="s">
        <v>66</v>
      </c>
      <c r="BT1" s="45" t="s">
        <v>67</v>
      </c>
      <c r="BU1" s="45" t="s">
        <v>68</v>
      </c>
      <c r="BV1" s="45" t="s">
        <v>69</v>
      </c>
      <c r="BW1" s="45" t="s">
        <v>70</v>
      </c>
      <c r="BX1" s="45" t="s">
        <v>156</v>
      </c>
      <c r="BY1" s="45" t="s">
        <v>157</v>
      </c>
      <c r="BZ1" s="45" t="s">
        <v>71</v>
      </c>
      <c r="CA1" s="45" t="s">
        <v>72</v>
      </c>
      <c r="CB1" s="45" t="s">
        <v>73</v>
      </c>
      <c r="CC1" s="45" t="s">
        <v>161</v>
      </c>
      <c r="CD1" s="45" t="s">
        <v>162</v>
      </c>
      <c r="CE1" s="45" t="s">
        <v>163</v>
      </c>
      <c r="CF1" s="45" t="s">
        <v>164</v>
      </c>
      <c r="CG1" s="45" t="s">
        <v>167</v>
      </c>
      <c r="CH1" s="45" t="s">
        <v>151</v>
      </c>
    </row>
    <row r="2" spans="1:86" x14ac:dyDescent="0.3">
      <c r="A2" s="3"/>
      <c r="B2" s="3"/>
      <c r="C2" s="3"/>
      <c r="D2" s="3"/>
      <c r="E2" s="3"/>
      <c r="F2" s="3"/>
      <c r="G2" s="3"/>
      <c r="H2" s="3"/>
      <c r="I2" s="3"/>
      <c r="J2" s="3" t="s">
        <v>189</v>
      </c>
      <c r="K2" s="3" t="s">
        <v>189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</row>
    <row r="86" spans="1:1" x14ac:dyDescent="0.3">
      <c r="A86" s="2" t="s">
        <v>152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"/>
  <sheetViews>
    <sheetView tabSelected="1" zoomScaleNormal="100" workbookViewId="0">
      <pane xSplit="2" ySplit="3" topLeftCell="CK4" activePane="bottomRight" state="frozen"/>
      <selection pane="topRight" activeCell="C1" sqref="C1"/>
      <selection pane="bottomLeft" activeCell="A3" sqref="A3"/>
      <selection pane="bottomRight" activeCell="CR10" sqref="CR10"/>
    </sheetView>
  </sheetViews>
  <sheetFormatPr baseColWidth="10" defaultRowHeight="18.75" x14ac:dyDescent="0.3"/>
  <cols>
    <col min="1" max="1" width="33.85546875" style="2" bestFit="1" customWidth="1"/>
    <col min="2" max="2" width="8.5703125" style="2" bestFit="1" customWidth="1"/>
    <col min="3" max="3" width="14.42578125" style="2" bestFit="1" customWidth="1"/>
    <col min="4" max="4" width="15" style="2" bestFit="1" customWidth="1"/>
    <col min="5" max="5" width="11" style="2" bestFit="1" customWidth="1"/>
    <col min="6" max="6" width="14.28515625" style="6" bestFit="1" customWidth="1"/>
    <col min="7" max="7" width="11.7109375" style="2" bestFit="1" customWidth="1"/>
    <col min="8" max="8" width="15.140625" style="2" bestFit="1" customWidth="1"/>
    <col min="9" max="9" width="19.42578125" style="2" bestFit="1" customWidth="1"/>
    <col min="10" max="10" width="19.5703125" style="2" bestFit="1" customWidth="1"/>
    <col min="11" max="11" width="28.140625" style="2" bestFit="1" customWidth="1"/>
    <col min="12" max="20" width="12.28515625" style="2" bestFit="1" customWidth="1"/>
    <col min="21" max="28" width="13.7109375" style="2" bestFit="1" customWidth="1"/>
    <col min="29" max="37" width="13" style="2" bestFit="1" customWidth="1"/>
    <col min="38" max="58" width="14.42578125" style="2" bestFit="1" customWidth="1"/>
    <col min="59" max="67" width="12.28515625" style="2" bestFit="1" customWidth="1"/>
    <col min="68" max="75" width="13.7109375" style="2" bestFit="1" customWidth="1"/>
    <col min="76" max="77" width="79.28515625" style="2" customWidth="1"/>
    <col min="78" max="78" width="31.5703125" style="2" bestFit="1" customWidth="1"/>
    <col min="79" max="79" width="9.42578125" style="2" bestFit="1" customWidth="1"/>
    <col min="80" max="80" width="10.140625" style="2" bestFit="1" customWidth="1"/>
    <col min="81" max="81" width="9.42578125" style="2" bestFit="1" customWidth="1"/>
    <col min="82" max="82" width="9.140625" style="2" bestFit="1" customWidth="1"/>
    <col min="83" max="83" width="15.7109375" style="2" bestFit="1" customWidth="1"/>
    <col min="84" max="84" width="9.140625" style="2" customWidth="1"/>
    <col min="85" max="85" width="15" style="2" bestFit="1" customWidth="1"/>
    <col min="86" max="86" width="19.7109375" style="2" bestFit="1" customWidth="1"/>
    <col min="87" max="87" width="22.42578125" style="2" bestFit="1" customWidth="1"/>
    <col min="88" max="88" width="15.28515625" style="2" bestFit="1" customWidth="1"/>
    <col min="89" max="89" width="14.7109375" style="2" bestFit="1" customWidth="1"/>
    <col min="90" max="90" width="14.140625" style="2" bestFit="1" customWidth="1"/>
    <col min="91" max="91" width="17.42578125" style="2" bestFit="1" customWidth="1"/>
    <col min="92" max="92" width="14.7109375" style="2" bestFit="1" customWidth="1"/>
    <col min="93" max="93" width="15.42578125" style="2" bestFit="1" customWidth="1"/>
    <col min="94" max="94" width="14.7109375" style="2" bestFit="1" customWidth="1"/>
    <col min="95" max="95" width="14.42578125" style="2" bestFit="1" customWidth="1"/>
    <col min="96" max="96" width="13.85546875" style="2" bestFit="1" customWidth="1"/>
    <col min="97" max="97" width="21.5703125" customWidth="1"/>
    <col min="98" max="98" width="20.28515625" style="2" bestFit="1" customWidth="1"/>
    <col min="99" max="16384" width="11.42578125" style="2"/>
  </cols>
  <sheetData>
    <row r="1" spans="1:98" s="12" customFormat="1" ht="20.25" thickTop="1" thickBot="1" x14ac:dyDescent="0.35">
      <c r="A1" s="21"/>
      <c r="B1" s="21"/>
      <c r="C1" s="21"/>
      <c r="D1" s="21"/>
      <c r="E1" s="21"/>
      <c r="F1" s="21"/>
      <c r="G1" s="21"/>
      <c r="H1" s="21"/>
      <c r="I1" s="21"/>
      <c r="J1" s="17"/>
      <c r="K1" s="31"/>
      <c r="L1" s="26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7"/>
      <c r="AC1" s="26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7"/>
      <c r="BG1" s="26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7"/>
      <c r="BX1" s="74" t="s">
        <v>183</v>
      </c>
      <c r="BY1" s="75" t="s">
        <v>184</v>
      </c>
      <c r="BZ1" s="20"/>
      <c r="CA1" s="79" t="s">
        <v>182</v>
      </c>
      <c r="CB1" s="80"/>
      <c r="CC1" s="80"/>
      <c r="CD1" s="80"/>
      <c r="CE1" s="81"/>
      <c r="CF1" s="81"/>
      <c r="CG1" s="82"/>
      <c r="CH1" s="79" t="s">
        <v>191</v>
      </c>
      <c r="CI1" s="80"/>
      <c r="CJ1" s="80"/>
      <c r="CK1" s="80"/>
      <c r="CL1" s="81"/>
      <c r="CM1" s="81"/>
      <c r="CN1" s="83" t="s">
        <v>186</v>
      </c>
      <c r="CO1" s="84"/>
      <c r="CP1" s="84"/>
      <c r="CQ1" s="84"/>
      <c r="CR1" s="85"/>
      <c r="CS1" s="76" t="s">
        <v>185</v>
      </c>
      <c r="CT1" s="77"/>
    </row>
    <row r="2" spans="1:98" s="12" customFormat="1" ht="78.75" customHeight="1" thickTop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32"/>
      <c r="L2" s="28" t="s">
        <v>75</v>
      </c>
      <c r="M2" s="24" t="s">
        <v>75</v>
      </c>
      <c r="N2" s="24" t="s">
        <v>74</v>
      </c>
      <c r="O2" s="24" t="s">
        <v>75</v>
      </c>
      <c r="P2" s="24" t="s">
        <v>74</v>
      </c>
      <c r="Q2" s="24" t="s">
        <v>75</v>
      </c>
      <c r="R2" s="24" t="s">
        <v>78</v>
      </c>
      <c r="S2" s="24" t="s">
        <v>76</v>
      </c>
      <c r="T2" s="24" t="s">
        <v>77</v>
      </c>
      <c r="U2" s="24" t="s">
        <v>76</v>
      </c>
      <c r="V2" s="24" t="s">
        <v>78</v>
      </c>
      <c r="W2" s="24" t="s">
        <v>78</v>
      </c>
      <c r="X2" s="24" t="s">
        <v>78</v>
      </c>
      <c r="Y2" s="24" t="s">
        <v>75</v>
      </c>
      <c r="Z2" s="24" t="s">
        <v>78</v>
      </c>
      <c r="AA2" s="24" t="s">
        <v>77</v>
      </c>
      <c r="AB2" s="29" t="s">
        <v>76</v>
      </c>
      <c r="AC2" s="28" t="s">
        <v>74</v>
      </c>
      <c r="AD2" s="24" t="s">
        <v>74</v>
      </c>
      <c r="AE2" s="24" t="s">
        <v>78</v>
      </c>
      <c r="AF2" s="24" t="s">
        <v>76</v>
      </c>
      <c r="AG2" s="24" t="s">
        <v>74</v>
      </c>
      <c r="AH2" s="24" t="s">
        <v>76</v>
      </c>
      <c r="AI2" s="24" t="s">
        <v>78</v>
      </c>
      <c r="AJ2" s="24" t="s">
        <v>76</v>
      </c>
      <c r="AK2" s="24" t="s">
        <v>74</v>
      </c>
      <c r="AL2" s="24" t="s">
        <v>76</v>
      </c>
      <c r="AM2" s="24" t="s">
        <v>76</v>
      </c>
      <c r="AN2" s="24" t="s">
        <v>76</v>
      </c>
      <c r="AO2" s="24" t="s">
        <v>78</v>
      </c>
      <c r="AP2" s="24" t="s">
        <v>76</v>
      </c>
      <c r="AQ2" s="24" t="s">
        <v>76</v>
      </c>
      <c r="AR2" s="24" t="s">
        <v>76</v>
      </c>
      <c r="AS2" s="24" t="s">
        <v>78</v>
      </c>
      <c r="AT2" s="24" t="s">
        <v>76</v>
      </c>
      <c r="AU2" s="24" t="s">
        <v>76</v>
      </c>
      <c r="AV2" s="24" t="s">
        <v>78</v>
      </c>
      <c r="AW2" s="24" t="s">
        <v>78</v>
      </c>
      <c r="AX2" s="24" t="s">
        <v>78</v>
      </c>
      <c r="AY2" s="24" t="s">
        <v>74</v>
      </c>
      <c r="AZ2" s="24" t="s">
        <v>76</v>
      </c>
      <c r="BA2" s="24" t="s">
        <v>76</v>
      </c>
      <c r="BB2" s="24" t="s">
        <v>76</v>
      </c>
      <c r="BC2" s="24" t="s">
        <v>76</v>
      </c>
      <c r="BD2" s="24" t="s">
        <v>74</v>
      </c>
      <c r="BE2" s="24" t="s">
        <v>76</v>
      </c>
      <c r="BF2" s="29" t="s">
        <v>76</v>
      </c>
      <c r="BG2" s="28" t="s">
        <v>74</v>
      </c>
      <c r="BH2" s="24" t="s">
        <v>74</v>
      </c>
      <c r="BI2" s="24" t="s">
        <v>77</v>
      </c>
      <c r="BJ2" s="24" t="s">
        <v>75</v>
      </c>
      <c r="BK2" s="24" t="s">
        <v>76</v>
      </c>
      <c r="BL2" s="24" t="s">
        <v>75</v>
      </c>
      <c r="BM2" s="24" t="s">
        <v>74</v>
      </c>
      <c r="BN2" s="24" t="s">
        <v>76</v>
      </c>
      <c r="BO2" s="24" t="s">
        <v>77</v>
      </c>
      <c r="BP2" s="24" t="s">
        <v>76</v>
      </c>
      <c r="BQ2" s="24" t="s">
        <v>74</v>
      </c>
      <c r="BR2" s="24" t="s">
        <v>76</v>
      </c>
      <c r="BS2" s="24" t="s">
        <v>78</v>
      </c>
      <c r="BT2" s="24" t="s">
        <v>77</v>
      </c>
      <c r="BU2" s="24" t="s">
        <v>76</v>
      </c>
      <c r="BV2" s="24" t="s">
        <v>76</v>
      </c>
      <c r="BW2" s="29" t="s">
        <v>75</v>
      </c>
      <c r="BX2" s="74"/>
      <c r="BY2" s="75"/>
      <c r="BZ2" s="19"/>
      <c r="CA2" s="47" t="s">
        <v>174</v>
      </c>
      <c r="CB2" s="48" t="s">
        <v>175</v>
      </c>
      <c r="CC2" s="48" t="s">
        <v>176</v>
      </c>
      <c r="CD2" s="48" t="s">
        <v>177</v>
      </c>
      <c r="CE2" s="49" t="s">
        <v>193</v>
      </c>
      <c r="CF2" s="49" t="s">
        <v>178</v>
      </c>
      <c r="CG2" s="55" t="s">
        <v>192</v>
      </c>
      <c r="CH2" s="71" t="s">
        <v>190</v>
      </c>
      <c r="CI2" s="69"/>
      <c r="CJ2" s="69"/>
      <c r="CK2" s="69"/>
      <c r="CL2" s="69"/>
      <c r="CM2" s="70"/>
      <c r="CN2" s="50" t="s">
        <v>179</v>
      </c>
      <c r="CO2" s="51" t="s">
        <v>180</v>
      </c>
      <c r="CP2" s="51" t="s">
        <v>179</v>
      </c>
      <c r="CQ2" s="72" t="s">
        <v>181</v>
      </c>
      <c r="CR2" s="73"/>
      <c r="CS2" s="78"/>
      <c r="CT2" s="77"/>
    </row>
    <row r="3" spans="1:98" x14ac:dyDescent="0.3">
      <c r="A3" s="7" t="s">
        <v>166</v>
      </c>
      <c r="B3" s="7" t="s">
        <v>0</v>
      </c>
      <c r="C3" s="7" t="s">
        <v>1</v>
      </c>
      <c r="D3" s="7" t="s">
        <v>2</v>
      </c>
      <c r="E3" s="7" t="s">
        <v>3</v>
      </c>
      <c r="F3" s="8" t="s">
        <v>165</v>
      </c>
      <c r="G3" s="7" t="s">
        <v>4</v>
      </c>
      <c r="H3" s="7" t="s">
        <v>5</v>
      </c>
      <c r="I3" s="7" t="s">
        <v>6</v>
      </c>
      <c r="J3" s="7" t="s">
        <v>155</v>
      </c>
      <c r="K3" s="7" t="s">
        <v>154</v>
      </c>
      <c r="L3" s="16" t="s">
        <v>7</v>
      </c>
      <c r="M3" s="13" t="s">
        <v>8</v>
      </c>
      <c r="N3" s="13" t="s">
        <v>9</v>
      </c>
      <c r="O3" s="13" t="s">
        <v>10</v>
      </c>
      <c r="P3" s="13" t="s">
        <v>11</v>
      </c>
      <c r="Q3" s="13" t="s">
        <v>12</v>
      </c>
      <c r="R3" s="13" t="s">
        <v>13</v>
      </c>
      <c r="S3" s="13" t="s">
        <v>14</v>
      </c>
      <c r="T3" s="13" t="s">
        <v>15</v>
      </c>
      <c r="U3" s="13" t="s">
        <v>16</v>
      </c>
      <c r="V3" s="13" t="s">
        <v>17</v>
      </c>
      <c r="W3" s="13" t="s">
        <v>18</v>
      </c>
      <c r="X3" s="13" t="s">
        <v>19</v>
      </c>
      <c r="Y3" s="13" t="s">
        <v>20</v>
      </c>
      <c r="Z3" s="13" t="s">
        <v>21</v>
      </c>
      <c r="AA3" s="13" t="s">
        <v>22</v>
      </c>
      <c r="AB3" s="30" t="s">
        <v>23</v>
      </c>
      <c r="AC3" s="16" t="s">
        <v>24</v>
      </c>
      <c r="AD3" s="13" t="s">
        <v>25</v>
      </c>
      <c r="AE3" s="13" t="s">
        <v>26</v>
      </c>
      <c r="AF3" s="13" t="s">
        <v>27</v>
      </c>
      <c r="AG3" s="13" t="s">
        <v>28</v>
      </c>
      <c r="AH3" s="13" t="s">
        <v>29</v>
      </c>
      <c r="AI3" s="13" t="s">
        <v>30</v>
      </c>
      <c r="AJ3" s="13" t="s">
        <v>31</v>
      </c>
      <c r="AK3" s="13" t="s">
        <v>32</v>
      </c>
      <c r="AL3" s="13" t="s">
        <v>33</v>
      </c>
      <c r="AM3" s="13" t="s">
        <v>34</v>
      </c>
      <c r="AN3" s="13" t="s">
        <v>35</v>
      </c>
      <c r="AO3" s="13" t="s">
        <v>36</v>
      </c>
      <c r="AP3" s="13" t="s">
        <v>37</v>
      </c>
      <c r="AQ3" s="13" t="s">
        <v>38</v>
      </c>
      <c r="AR3" s="13" t="s">
        <v>39</v>
      </c>
      <c r="AS3" s="13" t="s">
        <v>40</v>
      </c>
      <c r="AT3" s="13" t="s">
        <v>41</v>
      </c>
      <c r="AU3" s="13" t="s">
        <v>42</v>
      </c>
      <c r="AV3" s="13" t="s">
        <v>43</v>
      </c>
      <c r="AW3" s="13" t="s">
        <v>44</v>
      </c>
      <c r="AX3" s="13" t="s">
        <v>45</v>
      </c>
      <c r="AY3" s="13" t="s">
        <v>46</v>
      </c>
      <c r="AZ3" s="13" t="s">
        <v>47</v>
      </c>
      <c r="BA3" s="13" t="s">
        <v>48</v>
      </c>
      <c r="BB3" s="13" t="s">
        <v>49</v>
      </c>
      <c r="BC3" s="13" t="s">
        <v>50</v>
      </c>
      <c r="BD3" s="13" t="s">
        <v>51</v>
      </c>
      <c r="BE3" s="13" t="s">
        <v>52</v>
      </c>
      <c r="BF3" s="30" t="s">
        <v>53</v>
      </c>
      <c r="BG3" s="16" t="s">
        <v>54</v>
      </c>
      <c r="BH3" s="13" t="s">
        <v>55</v>
      </c>
      <c r="BI3" s="13" t="s">
        <v>56</v>
      </c>
      <c r="BJ3" s="13" t="s">
        <v>57</v>
      </c>
      <c r="BK3" s="13" t="s">
        <v>58</v>
      </c>
      <c r="BL3" s="13" t="s">
        <v>59</v>
      </c>
      <c r="BM3" s="13" t="s">
        <v>60</v>
      </c>
      <c r="BN3" s="13" t="s">
        <v>61</v>
      </c>
      <c r="BO3" s="13" t="s">
        <v>62</v>
      </c>
      <c r="BP3" s="13" t="s">
        <v>63</v>
      </c>
      <c r="BQ3" s="13" t="s">
        <v>64</v>
      </c>
      <c r="BR3" s="13" t="s">
        <v>65</v>
      </c>
      <c r="BS3" s="13" t="s">
        <v>66</v>
      </c>
      <c r="BT3" s="13" t="s">
        <v>67</v>
      </c>
      <c r="BU3" s="13" t="s">
        <v>68</v>
      </c>
      <c r="BV3" s="13" t="s">
        <v>69</v>
      </c>
      <c r="BW3" s="30" t="s">
        <v>70</v>
      </c>
      <c r="BX3" s="16" t="s">
        <v>156</v>
      </c>
      <c r="BY3" s="30" t="s">
        <v>157</v>
      </c>
      <c r="BZ3" s="18" t="s">
        <v>167</v>
      </c>
      <c r="CA3" s="16" t="s">
        <v>115</v>
      </c>
      <c r="CB3" s="13" t="s">
        <v>114</v>
      </c>
      <c r="CC3" s="13" t="s">
        <v>133</v>
      </c>
      <c r="CD3" s="13" t="s">
        <v>159</v>
      </c>
      <c r="CE3" s="13" t="s">
        <v>187</v>
      </c>
      <c r="CF3" s="13" t="s">
        <v>160</v>
      </c>
      <c r="CG3" s="56" t="s">
        <v>188</v>
      </c>
      <c r="CH3" s="13" t="s">
        <v>168</v>
      </c>
      <c r="CI3" s="13" t="s">
        <v>169</v>
      </c>
      <c r="CJ3" s="13" t="s">
        <v>170</v>
      </c>
      <c r="CK3" s="13" t="s">
        <v>171</v>
      </c>
      <c r="CL3" s="13" t="s">
        <v>172</v>
      </c>
      <c r="CM3" s="13" t="s">
        <v>173</v>
      </c>
      <c r="CN3" s="57" t="s">
        <v>71</v>
      </c>
      <c r="CO3" s="58" t="s">
        <v>72</v>
      </c>
      <c r="CP3" s="58" t="s">
        <v>73</v>
      </c>
      <c r="CQ3" s="18" t="s">
        <v>161</v>
      </c>
      <c r="CR3" s="22" t="s">
        <v>162</v>
      </c>
      <c r="CS3" s="23" t="s">
        <v>158</v>
      </c>
      <c r="CT3" s="22" t="s">
        <v>151</v>
      </c>
    </row>
    <row r="4" spans="1:98" x14ac:dyDescent="0.3">
      <c r="A4" s="59"/>
      <c r="B4" s="60"/>
      <c r="C4" s="60"/>
      <c r="D4" s="60"/>
      <c r="E4" s="60"/>
      <c r="F4" s="61"/>
      <c r="G4" s="60"/>
      <c r="H4" s="60"/>
      <c r="I4" s="60"/>
      <c r="J4" s="60"/>
      <c r="K4" s="60"/>
      <c r="L4" s="62">
        <f>IF(Original!L2 = Corrección!$L$2,1,0)</f>
        <v>0</v>
      </c>
      <c r="M4" s="60">
        <f>IF(Original!M2 = Corrección!$M$2,1,0)</f>
        <v>0</v>
      </c>
      <c r="N4" s="60">
        <f>IF(Original!N2 = Corrección!$N$2,1,0)</f>
        <v>0</v>
      </c>
      <c r="O4" s="60">
        <f>IF(Original!O2 = Corrección!$O$2,1,0)</f>
        <v>0</v>
      </c>
      <c r="P4" s="60">
        <f>IF(Original!P2 = Corrección!$P$2,1,0)</f>
        <v>0</v>
      </c>
      <c r="Q4" s="60">
        <f>IF(Original!Q2 = Corrección!$Q$2,1,0)</f>
        <v>0</v>
      </c>
      <c r="R4" s="60">
        <f>IF(Original!R2 = Corrección!$R$2,1,0)</f>
        <v>0</v>
      </c>
      <c r="S4" s="60">
        <f>IF(Original!S2 = Corrección!$S$2,1,0)</f>
        <v>0</v>
      </c>
      <c r="T4" s="60">
        <f>IF(Original!T2 = Corrección!$T$2,1,0)</f>
        <v>0</v>
      </c>
      <c r="U4" s="60">
        <f>IF(Original!U2 = Corrección!$U$2,1,0)</f>
        <v>0</v>
      </c>
      <c r="V4" s="60">
        <f>IF(Original!V2 = Corrección!$V$2,1,0)</f>
        <v>0</v>
      </c>
      <c r="W4" s="60">
        <f>IF(Original!W2 = Corrección!$W$2,1,0)</f>
        <v>0</v>
      </c>
      <c r="X4" s="60">
        <f>IF(Original!X2 = Corrección!$X$2,1,0)</f>
        <v>0</v>
      </c>
      <c r="Y4" s="60">
        <f>IF(Original!Y2 = Corrección!$Y$2,1,0)</f>
        <v>0</v>
      </c>
      <c r="Z4" s="60">
        <f>IF(Original!Z2 = Corrección!$Z$2,1,0)</f>
        <v>0</v>
      </c>
      <c r="AA4" s="60">
        <f>IF(Original!AA2 = Corrección!$AA$2,1,0)</f>
        <v>0</v>
      </c>
      <c r="AB4" s="63">
        <f>IF(Original!AB2 = Corrección!$AB$2,1,0)</f>
        <v>0</v>
      </c>
      <c r="AC4" s="62">
        <f>IF(Original!AC2 = Corrección!$AC$2,1,0)</f>
        <v>0</v>
      </c>
      <c r="AD4" s="60">
        <f>IF(Original!AD2 = Corrección!$AD$2,1,0)</f>
        <v>0</v>
      </c>
      <c r="AE4" s="60">
        <f>IF(Original!AE2 = Corrección!$AE$2,1,0)</f>
        <v>0</v>
      </c>
      <c r="AF4" s="60">
        <f>IF(Original!AF2 = Corrección!$AF$2,1,0)</f>
        <v>0</v>
      </c>
      <c r="AG4" s="60">
        <f>IF(Original!AG2 = Corrección!$AG$2,1,0)</f>
        <v>0</v>
      </c>
      <c r="AH4" s="60">
        <f>IF(Original!AH2 = Corrección!$AH$2,1,0)</f>
        <v>0</v>
      </c>
      <c r="AI4" s="60">
        <f>IF(Original!AI2 = Corrección!$AI$2,1,0)</f>
        <v>0</v>
      </c>
      <c r="AJ4" s="60">
        <f>IF(Original!AJ2 = Corrección!$AJ$2,1,0)</f>
        <v>0</v>
      </c>
      <c r="AK4" s="60">
        <f>IF(Original!AK2 = Corrección!$AK$2,1,0)</f>
        <v>0</v>
      </c>
      <c r="AL4" s="60">
        <f>IF(Original!AL2 = Corrección!$AL$2,1,0)</f>
        <v>0</v>
      </c>
      <c r="AM4" s="60">
        <f>IF(Original!AM2 = Corrección!$AM$2,1,0)</f>
        <v>0</v>
      </c>
      <c r="AN4" s="60">
        <f>IF(Original!AN2 = Corrección!$AN$2,1,0)</f>
        <v>0</v>
      </c>
      <c r="AO4" s="60">
        <f>IF(Original!AO2 = Corrección!$AO$2,1,0)</f>
        <v>0</v>
      </c>
      <c r="AP4" s="60">
        <f>IF(Original!AP2 = Corrección!$AP$2,1,0)</f>
        <v>0</v>
      </c>
      <c r="AQ4" s="60">
        <f>IF(Original!AQ2 = Corrección!$AQ$2,1,0)</f>
        <v>0</v>
      </c>
      <c r="AR4" s="60">
        <f>IF(Original!AR2 = Corrección!$AR$2,1,0)</f>
        <v>0</v>
      </c>
      <c r="AS4" s="60">
        <f>IF(Original!AS2 = Corrección!$AS$2,1,0)</f>
        <v>0</v>
      </c>
      <c r="AT4" s="60">
        <f>IF(Original!AT2 = Corrección!$AT$2,1,0)</f>
        <v>0</v>
      </c>
      <c r="AU4" s="60">
        <f>IF(Original!AU2 = Corrección!$AU$2,1,0)</f>
        <v>0</v>
      </c>
      <c r="AV4" s="60">
        <f>IF(Original!AV2 = Corrección!$AV$2,1,0)</f>
        <v>0</v>
      </c>
      <c r="AW4" s="60">
        <f>IF(Original!AW2 = Corrección!$AW$2,1,0)</f>
        <v>0</v>
      </c>
      <c r="AX4" s="60">
        <f>IF(Original!AX2 = Corrección!$AX$2,1,0)</f>
        <v>0</v>
      </c>
      <c r="AY4" s="60">
        <f>IF(Original!AY2 = Corrección!$AY$2,1,0)</f>
        <v>0</v>
      </c>
      <c r="AZ4" s="60">
        <f>IF(Original!AZ2 = Corrección!$AZ$2,1,0)</f>
        <v>0</v>
      </c>
      <c r="BA4" s="60">
        <f>IF(Original!BA2 = Corrección!$BA$2,1,0)</f>
        <v>0</v>
      </c>
      <c r="BB4" s="60">
        <f>IF(Original!BB2 = Corrección!$BB$2,1,0)</f>
        <v>0</v>
      </c>
      <c r="BC4" s="60">
        <f>IF(Original!BC2 = Corrección!$BC$2,1,0)</f>
        <v>0</v>
      </c>
      <c r="BD4" s="60">
        <f>IF(Original!BD2 = Corrección!$BD$2,1,0)</f>
        <v>0</v>
      </c>
      <c r="BE4" s="60">
        <f>IF(Original!BE2 = Corrección!$BE$2,1,0)</f>
        <v>0</v>
      </c>
      <c r="BF4" s="63">
        <f>IF(Original!BF2 = Corrección!$BF$2,1,0)</f>
        <v>0</v>
      </c>
      <c r="BG4" s="62">
        <f>IF(Original!BG2 = Corrección!$BG$2,1,0)</f>
        <v>0</v>
      </c>
      <c r="BH4" s="60">
        <f>IF(Original!BH2 = Corrección!$BH$2,1,0)</f>
        <v>0</v>
      </c>
      <c r="BI4" s="60">
        <f>IF(Original!BI2 = Corrección!$BI$2,1,0)</f>
        <v>0</v>
      </c>
      <c r="BJ4" s="60">
        <f>IF(Original!BJ2 = Corrección!$BJ$2,1,0)</f>
        <v>0</v>
      </c>
      <c r="BK4" s="60">
        <f>IF(Original!BK2 = Corrección!$BK$2,1,0)</f>
        <v>0</v>
      </c>
      <c r="BL4" s="60">
        <f>IF(Original!BL2 = Corrección!$BL$2,1,0)</f>
        <v>0</v>
      </c>
      <c r="BM4" s="60">
        <f>IF(Original!BM2 = Corrección!$BM$2,1,0)</f>
        <v>0</v>
      </c>
      <c r="BN4" s="60">
        <f>IF(Original!BN2 = Corrección!$BN$2,1,0)</f>
        <v>0</v>
      </c>
      <c r="BO4" s="60">
        <f>IF(Original!BO2 = Corrección!$BO$2,1,0)</f>
        <v>0</v>
      </c>
      <c r="BP4" s="60">
        <f>IF(Original!BP2 = Corrección!$BP$2,1,0)</f>
        <v>0</v>
      </c>
      <c r="BQ4" s="60">
        <f>IF(Original!BQ2 = Corrección!$BQ$2,1,0)</f>
        <v>0</v>
      </c>
      <c r="BR4" s="60">
        <f>IF(Original!BR2 = Corrección!$BR$2,1,0)</f>
        <v>0</v>
      </c>
      <c r="BS4" s="60">
        <f>IF(Original!BS2 = Corrección!$BS$2,1,0)</f>
        <v>0</v>
      </c>
      <c r="BT4" s="60">
        <f>IF(Original!BT2 = Corrección!$BT$2,1,0)</f>
        <v>0</v>
      </c>
      <c r="BU4" s="60">
        <f>IF(Original!BU2 = Corrección!$BU$2,1,0)</f>
        <v>0</v>
      </c>
      <c r="BV4" s="60">
        <f>IF(Original!BV2 = Corrección!$BV$2,1,0)</f>
        <v>0</v>
      </c>
      <c r="BW4" s="63">
        <f>IF(Original!BW2 = Corrección!$BW$2,1,0)</f>
        <v>0</v>
      </c>
      <c r="BX4" s="62"/>
      <c r="BY4" s="63"/>
      <c r="BZ4" s="64"/>
      <c r="CA4" s="62">
        <f t="shared" ref="CA4" si="0">SUM(L4:AB4)</f>
        <v>0</v>
      </c>
      <c r="CB4" s="60">
        <f t="shared" ref="CB4" si="1">SUM(AC4:BF4)</f>
        <v>0</v>
      </c>
      <c r="CC4" s="60">
        <f t="shared" ref="CC4:CC5" si="2">SUM(BG4:BW4)</f>
        <v>0</v>
      </c>
      <c r="CD4" s="60"/>
      <c r="CE4" s="60"/>
      <c r="CF4" s="60"/>
      <c r="CG4" s="65"/>
      <c r="CH4" s="60">
        <v>1</v>
      </c>
      <c r="CI4" s="60">
        <f>CH4*3</f>
        <v>3</v>
      </c>
      <c r="CJ4" s="60">
        <v>0</v>
      </c>
      <c r="CK4" s="60"/>
      <c r="CL4" s="60"/>
      <c r="CM4" s="66">
        <f t="shared" ref="CM4:CM5" si="3">(CJ4/CI4)*100</f>
        <v>0</v>
      </c>
      <c r="CN4" s="67"/>
      <c r="CO4" s="60"/>
      <c r="CP4" s="60"/>
      <c r="CQ4" s="60"/>
      <c r="CR4" s="60"/>
      <c r="CS4" s="68">
        <f t="shared" ref="CS4:CS5" si="4">A4-BZ4</f>
        <v>0</v>
      </c>
      <c r="CT4" s="63"/>
    </row>
    <row r="5" spans="1:98" x14ac:dyDescent="0.3">
      <c r="A5" s="3"/>
      <c r="L5" s="34">
        <f>IF(Original!L3 = Corrección!$L$2,1,0)</f>
        <v>0</v>
      </c>
      <c r="M5" s="35">
        <f>IF(Original!M3 = Corrección!$M$2,1,0)</f>
        <v>0</v>
      </c>
      <c r="N5" s="35">
        <f>IF(Original!N3 = Corrección!$N$2,1,0)</f>
        <v>0</v>
      </c>
      <c r="O5" s="35">
        <f>IF(Original!O3 = Corrección!$O$2,1,0)</f>
        <v>0</v>
      </c>
      <c r="P5" s="35">
        <f>IF(Original!P3 = Corrección!$P$2,1,0)</f>
        <v>0</v>
      </c>
      <c r="Q5" s="35">
        <f>IF(Original!Q3 = Corrección!$Q$2,1,0)</f>
        <v>0</v>
      </c>
      <c r="R5" s="35">
        <f>IF(Original!R3 = Corrección!$R$2,1,0)</f>
        <v>0</v>
      </c>
      <c r="S5" s="35">
        <f>IF(Original!S3 = Corrección!$S$2,1,0)</f>
        <v>0</v>
      </c>
      <c r="T5" s="35">
        <f>IF(Original!T3 = Corrección!$T$2,1,0)</f>
        <v>0</v>
      </c>
      <c r="U5" s="35">
        <f>IF(Original!U3 = Corrección!$U$2,1,0)</f>
        <v>0</v>
      </c>
      <c r="V5" s="35">
        <f>IF(Original!V3 = Corrección!$V$2,1,0)</f>
        <v>0</v>
      </c>
      <c r="W5" s="35">
        <f>IF(Original!W3 = Corrección!$W$2,1,0)</f>
        <v>0</v>
      </c>
      <c r="X5" s="35">
        <f>IF(Original!X3 = Corrección!$X$2,1,0)</f>
        <v>0</v>
      </c>
      <c r="Y5" s="35">
        <f>IF(Original!Y3 = Corrección!$Y$2,1,0)</f>
        <v>0</v>
      </c>
      <c r="Z5" s="35">
        <f>IF(Original!Z3 = Corrección!$Z$2,1,0)</f>
        <v>0</v>
      </c>
      <c r="AA5" s="35">
        <f>IF(Original!AA3 = Corrección!$AA$2,1,0)</f>
        <v>0</v>
      </c>
      <c r="AB5" s="36">
        <f>IF(Original!AB3 = Corrección!$AB$2,1,0)</f>
        <v>0</v>
      </c>
      <c r="AC5" s="34">
        <f>IF(Original!AC3 = Corrección!$AC$2,1,0)</f>
        <v>0</v>
      </c>
      <c r="AD5" s="35">
        <f>IF(Original!AD3 = Corrección!$AD$2,1,0)</f>
        <v>0</v>
      </c>
      <c r="AE5" s="35">
        <f>IF(Original!AE3 = Corrección!$AE$2,1,0)</f>
        <v>0</v>
      </c>
      <c r="AF5" s="35">
        <f>IF(Original!AF3 = Corrección!$AF$2,1,0)</f>
        <v>0</v>
      </c>
      <c r="AG5" s="35">
        <f>IF(Original!AG3 = Corrección!$AG$2,1,0)</f>
        <v>0</v>
      </c>
      <c r="AH5" s="35">
        <f>IF(Original!AH3 = Corrección!$AH$2,1,0)</f>
        <v>0</v>
      </c>
      <c r="AI5" s="35">
        <f>IF(Original!AI3 = Corrección!$AI$2,1,0)</f>
        <v>0</v>
      </c>
      <c r="AJ5" s="35">
        <f>IF(Original!AJ3 = Corrección!$AJ$2,1,0)</f>
        <v>0</v>
      </c>
      <c r="AK5" s="35">
        <f>IF(Original!AK3 = Corrección!$AK$2,1,0)</f>
        <v>0</v>
      </c>
      <c r="AL5" s="35">
        <f>IF(Original!AL3 = Corrección!$AL$2,1,0)</f>
        <v>0</v>
      </c>
      <c r="AM5" s="35">
        <f>IF(Original!AM3 = Corrección!$AM$2,1,0)</f>
        <v>0</v>
      </c>
      <c r="AN5" s="37">
        <f>IF(Original!AN3 = Corrección!$AN$2,1,0)</f>
        <v>0</v>
      </c>
      <c r="AO5" s="37">
        <f>IF(Original!AO3 = Corrección!$AO$2,1,0)</f>
        <v>0</v>
      </c>
      <c r="AP5" s="37">
        <f>IF(Original!AP3 = Corrección!$AP$2,1,0)</f>
        <v>0</v>
      </c>
      <c r="AQ5" s="37">
        <f>IF(Original!AQ3 = Corrección!$AQ$2,1,0)</f>
        <v>0</v>
      </c>
      <c r="AR5" s="37">
        <f>IF(Original!AR3 = Corrección!$AR$2,1,0)</f>
        <v>0</v>
      </c>
      <c r="AS5" s="37">
        <f>IF(Original!AS3 = Corrección!$AS$2,1,0)</f>
        <v>0</v>
      </c>
      <c r="AT5" s="37">
        <f>IF(Original!AT3 = Corrección!$AT$2,1,0)</f>
        <v>0</v>
      </c>
      <c r="AU5" s="37">
        <f>IF(Original!AU3 = Corrección!$AU$2,1,0)</f>
        <v>0</v>
      </c>
      <c r="AV5" s="37">
        <f>IF(Original!AV3 = Corrección!$AV$2,1,0)</f>
        <v>0</v>
      </c>
      <c r="AW5" s="37">
        <f>IF(Original!AW3 = Corrección!$AW$2,1,0)</f>
        <v>0</v>
      </c>
      <c r="AX5" s="37">
        <f>IF(Original!AX3 = Corrección!$AX$2,1,0)</f>
        <v>0</v>
      </c>
      <c r="AY5" s="37">
        <f>IF(Original!AY3 = Corrección!$AY$2,1,0)</f>
        <v>0</v>
      </c>
      <c r="AZ5" s="37">
        <f>IF(Original!AZ3 = Corrección!$AZ$2,1,0)</f>
        <v>0</v>
      </c>
      <c r="BA5" s="37">
        <f>IF(Original!BA3 = Corrección!$BA$2,1,0)</f>
        <v>0</v>
      </c>
      <c r="BB5" s="37">
        <f>IF(Original!BB3 = Corrección!$BB$2,1,0)</f>
        <v>0</v>
      </c>
      <c r="BC5" s="37">
        <f>IF(Original!BC3 = Corrección!$BC$2,1,0)</f>
        <v>0</v>
      </c>
      <c r="BD5" s="37">
        <f>IF(Original!BD3 = Corrección!$BD$2,1,0)</f>
        <v>0</v>
      </c>
      <c r="BE5" s="37">
        <f>IF(Original!BE3 = Corrección!$BE$2,1,0)</f>
        <v>0</v>
      </c>
      <c r="BF5" s="38">
        <f>IF(Original!BF3 = Corrección!$BF$2,1,0)</f>
        <v>0</v>
      </c>
      <c r="BG5" s="39">
        <f>IF(Original!BG3 = Corrección!$BG$2,1,0)</f>
        <v>0</v>
      </c>
      <c r="BH5" s="37">
        <f>IF(Original!BH3 = Corrección!$BH$2,1,0)</f>
        <v>0</v>
      </c>
      <c r="BI5" s="37">
        <f>IF(Original!BI3 = Corrección!$BI$2,1,0)</f>
        <v>0</v>
      </c>
      <c r="BJ5" s="37">
        <f>IF(Original!BJ3 = Corrección!$BJ$2,1,0)</f>
        <v>0</v>
      </c>
      <c r="BK5" s="37">
        <f>IF(Original!BK3 = Corrección!$BK$2,1,0)</f>
        <v>0</v>
      </c>
      <c r="BL5" s="37">
        <f>IF(Original!BL3 = Corrección!$BL$2,1,0)</f>
        <v>0</v>
      </c>
      <c r="BM5" s="37">
        <f>IF(Original!BM3 = Corrección!$BM$2,1,0)</f>
        <v>0</v>
      </c>
      <c r="BN5" s="37">
        <f>IF(Original!BN3 = Corrección!$BN$2,1,0)</f>
        <v>0</v>
      </c>
      <c r="BO5" s="37">
        <f>IF(Original!BO3 = Corrección!$BO$2,1,0)</f>
        <v>0</v>
      </c>
      <c r="BP5" s="37">
        <f>IF(Original!BP3 = Corrección!$BP$2,1,0)</f>
        <v>0</v>
      </c>
      <c r="BQ5" s="37">
        <f>IF(Original!BQ3 = Corrección!$BQ$2,1,0)</f>
        <v>0</v>
      </c>
      <c r="BR5" s="37">
        <f>IF(Original!BR3 = Corrección!$BR$2,1,0)</f>
        <v>0</v>
      </c>
      <c r="BS5" s="37">
        <f>IF(Original!BS3 = Corrección!$BS$2,1,0)</f>
        <v>0</v>
      </c>
      <c r="BT5" s="37">
        <f>IF(Original!BT3 = Corrección!$BT$2,1,0)</f>
        <v>0</v>
      </c>
      <c r="BU5" s="37">
        <f>IF(Original!BU3 = Corrección!$BU$2,1,0)</f>
        <v>0</v>
      </c>
      <c r="BV5" s="37">
        <f>IF(Original!BV3 = Corrección!$BV$2,1,0)</f>
        <v>0</v>
      </c>
      <c r="BW5" s="38">
        <f>IF(Original!BW3 = Corrección!$BW$2,1,0)</f>
        <v>0</v>
      </c>
      <c r="BX5" s="40"/>
      <c r="BY5" s="41"/>
      <c r="BZ5" s="53"/>
      <c r="CA5" s="42">
        <f>SUM(L5:AB5)</f>
        <v>0</v>
      </c>
      <c r="CB5" s="15">
        <f t="shared" ref="CB5" si="5">SUM(BF5:BV5)</f>
        <v>0</v>
      </c>
      <c r="CC5" s="15">
        <f t="shared" si="2"/>
        <v>0</v>
      </c>
      <c r="CD5" s="15"/>
      <c r="CE5" s="15"/>
      <c r="CF5" s="15"/>
      <c r="CG5" s="36"/>
      <c r="CH5" s="15">
        <v>1</v>
      </c>
      <c r="CI5" s="15">
        <f>CH5*3</f>
        <v>3</v>
      </c>
      <c r="CJ5" s="15">
        <v>0</v>
      </c>
      <c r="CK5" s="15"/>
      <c r="CL5" s="15"/>
      <c r="CM5" s="52">
        <f t="shared" si="3"/>
        <v>0</v>
      </c>
      <c r="CN5" s="44"/>
      <c r="CO5" s="15"/>
      <c r="CP5" s="15"/>
      <c r="CQ5" s="15"/>
      <c r="CR5" s="15"/>
      <c r="CS5" s="54">
        <f t="shared" si="4"/>
        <v>0</v>
      </c>
      <c r="CT5" s="43"/>
    </row>
    <row r="6" spans="1:98" x14ac:dyDescent="0.3">
      <c r="F6" s="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4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4"/>
      <c r="CO6" s="14"/>
      <c r="CP6" s="14"/>
      <c r="CQ6" s="14"/>
      <c r="CR6" s="14"/>
      <c r="CS6" s="14"/>
      <c r="CT6" s="33"/>
    </row>
    <row r="7" spans="1:98" x14ac:dyDescent="0.3">
      <c r="F7" s="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4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4"/>
      <c r="CO7" s="14"/>
      <c r="CP7" s="14"/>
      <c r="CQ7" s="14"/>
      <c r="CR7" s="14"/>
      <c r="CS7" s="14"/>
      <c r="CT7" s="33"/>
    </row>
    <row r="8" spans="1:98" x14ac:dyDescent="0.3">
      <c r="F8" s="4"/>
      <c r="BW8" s="5"/>
      <c r="BX8" s="5"/>
      <c r="BY8" s="5"/>
      <c r="CA8" s="5"/>
      <c r="CB8" s="5"/>
    </row>
    <row r="9" spans="1:98" x14ac:dyDescent="0.3">
      <c r="F9" s="4"/>
      <c r="BW9" s="5"/>
      <c r="BX9" s="5"/>
      <c r="BY9" s="5"/>
      <c r="CA9" s="5"/>
      <c r="CB9" s="5"/>
    </row>
  </sheetData>
  <mergeCells count="7">
    <mergeCell ref="CQ2:CR2"/>
    <mergeCell ref="BX1:BX2"/>
    <mergeCell ref="BY1:BY2"/>
    <mergeCell ref="CS1:CT2"/>
    <mergeCell ref="CA1:CG1"/>
    <mergeCell ref="CN1:CR1"/>
    <mergeCell ref="CH1:CM1"/>
  </mergeCells>
  <conditionalFormatting sqref="CT4:CT7">
    <cfRule type="containsText" dxfId="199" priority="1" operator="containsText" text="R">
      <formula>NOT(ISERROR(SEARCH("R",CT4)))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74"/>
  <sheetViews>
    <sheetView topLeftCell="B7" workbookViewId="0">
      <selection activeCell="D15" sqref="D15"/>
    </sheetView>
  </sheetViews>
  <sheetFormatPr baseColWidth="10" defaultRowHeight="15" x14ac:dyDescent="0.25"/>
  <cols>
    <col min="2" max="2" width="9.28515625" bestFit="1" customWidth="1"/>
    <col min="9" max="9" width="13.28515625" bestFit="1" customWidth="1"/>
  </cols>
  <sheetData>
    <row r="2" spans="2:38" ht="15.75" thickBot="1" x14ac:dyDescent="0.3">
      <c r="H2" t="s">
        <v>114</v>
      </c>
      <c r="I2" t="str">
        <f ca="1">INDIRECT(I3)</f>
        <v>C</v>
      </c>
      <c r="J2" t="str">
        <f t="shared" ref="J2:AL2" ca="1" si="0">INDIRECT(J3)</f>
        <v>C</v>
      </c>
      <c r="K2" t="str">
        <f t="shared" ca="1" si="0"/>
        <v>A</v>
      </c>
      <c r="L2" t="str">
        <f t="shared" ca="1" si="0"/>
        <v>B</v>
      </c>
      <c r="M2" t="str">
        <f t="shared" ca="1" si="0"/>
        <v>C</v>
      </c>
      <c r="N2" t="str">
        <f t="shared" ca="1" si="0"/>
        <v>B</v>
      </c>
      <c r="O2" t="str">
        <f t="shared" ca="1" si="0"/>
        <v>A</v>
      </c>
      <c r="P2" t="str">
        <f t="shared" ca="1" si="0"/>
        <v>B</v>
      </c>
      <c r="Q2" t="str">
        <f t="shared" ca="1" si="0"/>
        <v>C</v>
      </c>
      <c r="R2" t="str">
        <f t="shared" ca="1" si="0"/>
        <v>B</v>
      </c>
      <c r="S2" t="str">
        <f t="shared" ca="1" si="0"/>
        <v>B</v>
      </c>
      <c r="T2" t="str">
        <f t="shared" ca="1" si="0"/>
        <v>B</v>
      </c>
      <c r="U2" t="str">
        <f t="shared" ca="1" si="0"/>
        <v>A</v>
      </c>
      <c r="V2" t="str">
        <f t="shared" ca="1" si="0"/>
        <v>B</v>
      </c>
      <c r="W2" t="str">
        <f t="shared" ca="1" si="0"/>
        <v>B</v>
      </c>
      <c r="X2" t="str">
        <f t="shared" ca="1" si="0"/>
        <v>B</v>
      </c>
      <c r="Y2" t="str">
        <f t="shared" ca="1" si="0"/>
        <v>A</v>
      </c>
      <c r="Z2" t="str">
        <f t="shared" ca="1" si="0"/>
        <v>B</v>
      </c>
      <c r="AA2" t="str">
        <f t="shared" ca="1" si="0"/>
        <v>B</v>
      </c>
      <c r="AB2" t="str">
        <f t="shared" ca="1" si="0"/>
        <v>A</v>
      </c>
      <c r="AC2" t="str">
        <f t="shared" ca="1" si="0"/>
        <v>A</v>
      </c>
      <c r="AD2" t="str">
        <f t="shared" ca="1" si="0"/>
        <v>A</v>
      </c>
      <c r="AE2" t="str">
        <f t="shared" ca="1" si="0"/>
        <v>C</v>
      </c>
      <c r="AF2" t="str">
        <f t="shared" ca="1" si="0"/>
        <v>B</v>
      </c>
      <c r="AG2" t="str">
        <f t="shared" ca="1" si="0"/>
        <v>B</v>
      </c>
      <c r="AH2" t="str">
        <f t="shared" ca="1" si="0"/>
        <v>B</v>
      </c>
      <c r="AI2" t="str">
        <f t="shared" ca="1" si="0"/>
        <v>B</v>
      </c>
      <c r="AJ2" t="str">
        <f t="shared" ca="1" si="0"/>
        <v>C</v>
      </c>
      <c r="AK2" t="str">
        <f t="shared" ca="1" si="0"/>
        <v>B</v>
      </c>
      <c r="AL2" t="str">
        <f t="shared" ca="1" si="0"/>
        <v>B</v>
      </c>
    </row>
    <row r="3" spans="2:38" ht="16.5" thickBot="1" x14ac:dyDescent="0.3">
      <c r="B3" s="86" t="s">
        <v>79</v>
      </c>
      <c r="C3" s="87"/>
      <c r="D3" s="87"/>
      <c r="E3" s="88"/>
      <c r="I3" t="s">
        <v>84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</row>
    <row r="4" spans="2:38" ht="16.5" thickBot="1" x14ac:dyDescent="0.3">
      <c r="B4" s="10" t="s">
        <v>80</v>
      </c>
      <c r="C4" s="11" t="s">
        <v>81</v>
      </c>
      <c r="D4" s="11" t="s">
        <v>80</v>
      </c>
      <c r="E4" s="11" t="s">
        <v>81</v>
      </c>
    </row>
    <row r="6" spans="2:38" ht="16.5" thickBot="1" x14ac:dyDescent="0.3">
      <c r="G6" s="10">
        <v>1</v>
      </c>
      <c r="H6" s="11" t="s">
        <v>74</v>
      </c>
    </row>
    <row r="7" spans="2:38" ht="16.5" thickBot="1" x14ac:dyDescent="0.3">
      <c r="G7" s="10">
        <v>2</v>
      </c>
      <c r="H7" s="11" t="s">
        <v>74</v>
      </c>
    </row>
    <row r="8" spans="2:38" ht="16.5" thickBot="1" x14ac:dyDescent="0.3">
      <c r="G8" s="10">
        <v>3</v>
      </c>
      <c r="H8" s="11" t="s">
        <v>78</v>
      </c>
      <c r="J8" t="s">
        <v>115</v>
      </c>
      <c r="K8" t="str">
        <f ca="1">INDIRECT(K9)</f>
        <v>D</v>
      </c>
      <c r="L8" t="str">
        <f t="shared" ref="L8:AA8" ca="1" si="1">INDIRECT(L9)</f>
        <v>D</v>
      </c>
      <c r="M8" t="str">
        <f t="shared" ca="1" si="1"/>
        <v>C</v>
      </c>
      <c r="N8" t="str">
        <f t="shared" ca="1" si="1"/>
        <v>D</v>
      </c>
      <c r="O8" t="str">
        <f t="shared" ca="1" si="1"/>
        <v>C</v>
      </c>
      <c r="P8" t="str">
        <f t="shared" ca="1" si="1"/>
        <v>D</v>
      </c>
      <c r="Q8" t="str">
        <f t="shared" ca="1" si="1"/>
        <v>A</v>
      </c>
      <c r="R8" t="str">
        <f t="shared" ca="1" si="1"/>
        <v>B</v>
      </c>
      <c r="S8" t="str">
        <f t="shared" ca="1" si="1"/>
        <v>E</v>
      </c>
      <c r="T8" t="str">
        <f t="shared" ca="1" si="1"/>
        <v>B</v>
      </c>
      <c r="U8" t="str">
        <f t="shared" ca="1" si="1"/>
        <v>A</v>
      </c>
      <c r="V8" t="str">
        <f t="shared" ca="1" si="1"/>
        <v>A</v>
      </c>
      <c r="W8" t="str">
        <f t="shared" ca="1" si="1"/>
        <v>A</v>
      </c>
      <c r="X8" t="str">
        <f t="shared" ca="1" si="1"/>
        <v>D</v>
      </c>
      <c r="Y8" t="str">
        <f t="shared" ca="1" si="1"/>
        <v>A</v>
      </c>
      <c r="Z8" t="str">
        <f t="shared" ca="1" si="1"/>
        <v>E</v>
      </c>
      <c r="AA8" t="str">
        <f t="shared" ca="1" si="1"/>
        <v>B</v>
      </c>
    </row>
    <row r="9" spans="2:38" ht="16.5" thickBot="1" x14ac:dyDescent="0.3">
      <c r="G9" s="10">
        <v>4</v>
      </c>
      <c r="H9" s="11" t="s">
        <v>76</v>
      </c>
      <c r="K9" t="s">
        <v>116</v>
      </c>
      <c r="L9" t="s">
        <v>117</v>
      </c>
      <c r="M9" t="s">
        <v>118</v>
      </c>
      <c r="N9" t="s">
        <v>119</v>
      </c>
      <c r="O9" t="s">
        <v>120</v>
      </c>
      <c r="P9" t="s">
        <v>121</v>
      </c>
      <c r="Q9" t="s">
        <v>122</v>
      </c>
      <c r="R9" t="s">
        <v>123</v>
      </c>
      <c r="S9" t="s">
        <v>124</v>
      </c>
      <c r="T9" t="s">
        <v>125</v>
      </c>
      <c r="U9" t="s">
        <v>126</v>
      </c>
      <c r="V9" t="s">
        <v>127</v>
      </c>
      <c r="W9" t="s">
        <v>128</v>
      </c>
      <c r="X9" t="s">
        <v>129</v>
      </c>
      <c r="Y9" t="s">
        <v>130</v>
      </c>
      <c r="Z9" t="s">
        <v>131</v>
      </c>
      <c r="AA9" t="s">
        <v>132</v>
      </c>
    </row>
    <row r="10" spans="2:38" ht="16.5" thickBot="1" x14ac:dyDescent="0.3">
      <c r="G10" s="10">
        <v>5</v>
      </c>
      <c r="H10" s="11" t="s">
        <v>74</v>
      </c>
    </row>
    <row r="11" spans="2:38" ht="16.5" thickBot="1" x14ac:dyDescent="0.3">
      <c r="G11" s="10">
        <v>6</v>
      </c>
      <c r="H11" s="11" t="s">
        <v>76</v>
      </c>
      <c r="J11" t="s">
        <v>133</v>
      </c>
      <c r="K11" t="str">
        <f ca="1">INDIRECT(K12)</f>
        <v>C</v>
      </c>
      <c r="L11" t="str">
        <f t="shared" ref="L11:AA11" ca="1" si="2">INDIRECT(L12)</f>
        <v>C</v>
      </c>
      <c r="M11" t="str">
        <f t="shared" ca="1" si="2"/>
        <v>E</v>
      </c>
      <c r="N11" t="str">
        <f t="shared" ca="1" si="2"/>
        <v>D</v>
      </c>
      <c r="O11" t="str">
        <f t="shared" ca="1" si="2"/>
        <v>B</v>
      </c>
      <c r="P11" t="str">
        <f t="shared" ca="1" si="2"/>
        <v>D</v>
      </c>
      <c r="Q11" t="str">
        <f t="shared" ca="1" si="2"/>
        <v>C</v>
      </c>
      <c r="R11" t="str">
        <f t="shared" ca="1" si="2"/>
        <v>B</v>
      </c>
      <c r="S11" t="str">
        <f t="shared" ca="1" si="2"/>
        <v>E</v>
      </c>
      <c r="T11" t="str">
        <f t="shared" ca="1" si="2"/>
        <v>B</v>
      </c>
      <c r="U11" t="str">
        <f t="shared" ca="1" si="2"/>
        <v>C</v>
      </c>
      <c r="V11" t="str">
        <f t="shared" ca="1" si="2"/>
        <v>B</v>
      </c>
      <c r="W11" t="str">
        <f t="shared" ca="1" si="2"/>
        <v>A</v>
      </c>
      <c r="X11" t="str">
        <f t="shared" ca="1" si="2"/>
        <v>E</v>
      </c>
      <c r="Y11" t="str">
        <f t="shared" ca="1" si="2"/>
        <v>B</v>
      </c>
      <c r="Z11" t="str">
        <f t="shared" ca="1" si="2"/>
        <v>B</v>
      </c>
      <c r="AA11" t="str">
        <f t="shared" ca="1" si="2"/>
        <v>D</v>
      </c>
    </row>
    <row r="12" spans="2:38" ht="16.5" thickBot="1" x14ac:dyDescent="0.3">
      <c r="G12" s="10">
        <v>7</v>
      </c>
      <c r="H12" s="11" t="s">
        <v>78</v>
      </c>
      <c r="K12" t="s">
        <v>134</v>
      </c>
      <c r="L12" t="s">
        <v>135</v>
      </c>
      <c r="M12" t="s">
        <v>136</v>
      </c>
      <c r="N12" t="s">
        <v>137</v>
      </c>
      <c r="O12" t="s">
        <v>138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144</v>
      </c>
      <c r="V12" t="s">
        <v>145</v>
      </c>
      <c r="W12" t="s">
        <v>146</v>
      </c>
      <c r="X12" t="s">
        <v>147</v>
      </c>
      <c r="Y12" t="s">
        <v>148</v>
      </c>
      <c r="Z12" t="s">
        <v>149</v>
      </c>
      <c r="AA12" t="s">
        <v>150</v>
      </c>
    </row>
    <row r="13" spans="2:38" ht="16.5" thickBot="1" x14ac:dyDescent="0.3">
      <c r="G13" s="10">
        <v>8</v>
      </c>
      <c r="H13" s="11" t="s">
        <v>76</v>
      </c>
    </row>
    <row r="14" spans="2:38" ht="16.5" thickBot="1" x14ac:dyDescent="0.3">
      <c r="G14" s="10">
        <v>9</v>
      </c>
      <c r="H14" s="11" t="s">
        <v>74</v>
      </c>
    </row>
    <row r="15" spans="2:38" ht="16.5" thickBot="1" x14ac:dyDescent="0.3">
      <c r="G15" s="10">
        <v>10</v>
      </c>
      <c r="H15" s="11" t="s">
        <v>76</v>
      </c>
      <c r="J15">
        <v>1</v>
      </c>
      <c r="K15" s="1">
        <v>0.3</v>
      </c>
    </row>
    <row r="16" spans="2:38" ht="16.5" thickBot="1" x14ac:dyDescent="0.3">
      <c r="G16" s="10">
        <v>11</v>
      </c>
      <c r="H16" s="11" t="s">
        <v>76</v>
      </c>
      <c r="J16">
        <v>2</v>
      </c>
      <c r="K16" s="1">
        <f>K15+0.9</f>
        <v>1.2</v>
      </c>
    </row>
    <row r="17" spans="2:11" ht="16.5" thickBot="1" x14ac:dyDescent="0.3">
      <c r="G17" s="10">
        <v>12</v>
      </c>
      <c r="H17" s="11" t="s">
        <v>76</v>
      </c>
      <c r="J17">
        <v>3</v>
      </c>
      <c r="K17" s="1">
        <f t="shared" ref="K17:K41" si="3">K16+0.9</f>
        <v>2.1</v>
      </c>
    </row>
    <row r="18" spans="2:11" ht="16.5" thickBot="1" x14ac:dyDescent="0.3">
      <c r="G18" s="10">
        <v>13</v>
      </c>
      <c r="H18" s="11" t="s">
        <v>78</v>
      </c>
      <c r="J18">
        <v>4</v>
      </c>
      <c r="K18" s="1">
        <f t="shared" si="3"/>
        <v>3</v>
      </c>
    </row>
    <row r="19" spans="2:11" ht="16.5" thickBot="1" x14ac:dyDescent="0.3">
      <c r="G19" s="10">
        <v>14</v>
      </c>
      <c r="H19" s="11" t="s">
        <v>76</v>
      </c>
      <c r="J19">
        <v>5</v>
      </c>
      <c r="K19" s="1">
        <f t="shared" si="3"/>
        <v>3.9</v>
      </c>
    </row>
    <row r="20" spans="2:11" ht="19.5" thickBot="1" x14ac:dyDescent="0.3">
      <c r="B20" s="9"/>
      <c r="G20" s="10">
        <v>15</v>
      </c>
      <c r="H20" s="11" t="s">
        <v>76</v>
      </c>
      <c r="J20">
        <v>6</v>
      </c>
      <c r="K20" s="1">
        <f t="shared" si="3"/>
        <v>4.8</v>
      </c>
    </row>
    <row r="21" spans="2:11" ht="16.5" thickBot="1" x14ac:dyDescent="0.3">
      <c r="G21" s="11">
        <v>16</v>
      </c>
      <c r="H21" s="11" t="s">
        <v>76</v>
      </c>
      <c r="J21">
        <v>7</v>
      </c>
      <c r="K21" s="1">
        <f t="shared" si="3"/>
        <v>5.7</v>
      </c>
    </row>
    <row r="22" spans="2:11" ht="16.5" customHeight="1" thickBot="1" x14ac:dyDescent="0.3">
      <c r="B22" s="86" t="s">
        <v>82</v>
      </c>
      <c r="C22" s="88"/>
      <c r="D22" s="86" t="s">
        <v>83</v>
      </c>
      <c r="E22" s="88"/>
      <c r="G22" s="11">
        <v>17</v>
      </c>
      <c r="H22" s="11" t="s">
        <v>78</v>
      </c>
      <c r="J22">
        <v>8</v>
      </c>
      <c r="K22" s="1">
        <f t="shared" si="3"/>
        <v>6.6000000000000005</v>
      </c>
    </row>
    <row r="23" spans="2:11" ht="16.5" thickBot="1" x14ac:dyDescent="0.3">
      <c r="B23" s="10" t="s">
        <v>80</v>
      </c>
      <c r="C23" s="11" t="s">
        <v>81</v>
      </c>
      <c r="D23" s="11" t="s">
        <v>80</v>
      </c>
      <c r="E23" s="11" t="s">
        <v>81</v>
      </c>
      <c r="G23" s="11">
        <v>18</v>
      </c>
      <c r="H23" s="11" t="s">
        <v>76</v>
      </c>
      <c r="J23">
        <v>9</v>
      </c>
      <c r="K23" s="1">
        <f t="shared" si="3"/>
        <v>7.5000000000000009</v>
      </c>
    </row>
    <row r="24" spans="2:11" ht="16.5" thickBot="1" x14ac:dyDescent="0.3">
      <c r="B24" s="10">
        <v>1</v>
      </c>
      <c r="C24" s="11" t="s">
        <v>75</v>
      </c>
      <c r="D24" s="11">
        <v>1</v>
      </c>
      <c r="E24" s="11" t="s">
        <v>74</v>
      </c>
      <c r="G24" s="11">
        <v>19</v>
      </c>
      <c r="H24" s="11" t="s">
        <v>76</v>
      </c>
      <c r="J24">
        <v>10</v>
      </c>
      <c r="K24" s="1">
        <f t="shared" si="3"/>
        <v>8.4</v>
      </c>
    </row>
    <row r="25" spans="2:11" ht="16.5" thickBot="1" x14ac:dyDescent="0.3">
      <c r="B25" s="10">
        <v>2</v>
      </c>
      <c r="C25" s="11" t="s">
        <v>75</v>
      </c>
      <c r="D25" s="11">
        <v>2</v>
      </c>
      <c r="E25" s="11" t="s">
        <v>74</v>
      </c>
      <c r="G25" s="11">
        <v>20</v>
      </c>
      <c r="H25" s="11" t="s">
        <v>78</v>
      </c>
      <c r="J25">
        <v>11</v>
      </c>
      <c r="K25" s="1">
        <f t="shared" si="3"/>
        <v>9.3000000000000007</v>
      </c>
    </row>
    <row r="26" spans="2:11" ht="16.5" thickBot="1" x14ac:dyDescent="0.3">
      <c r="B26" s="10">
        <v>3</v>
      </c>
      <c r="C26" s="11" t="s">
        <v>74</v>
      </c>
      <c r="D26" s="11">
        <v>3</v>
      </c>
      <c r="E26" s="11" t="s">
        <v>77</v>
      </c>
      <c r="G26" s="11">
        <v>21</v>
      </c>
      <c r="H26" s="11" t="s">
        <v>78</v>
      </c>
      <c r="J26">
        <v>12</v>
      </c>
      <c r="K26" s="1">
        <f t="shared" si="3"/>
        <v>10.200000000000001</v>
      </c>
    </row>
    <row r="27" spans="2:11" ht="16.5" thickBot="1" x14ac:dyDescent="0.3">
      <c r="B27" s="10">
        <v>4</v>
      </c>
      <c r="C27" s="11" t="s">
        <v>75</v>
      </c>
      <c r="D27" s="11">
        <v>4</v>
      </c>
      <c r="E27" s="11" t="s">
        <v>75</v>
      </c>
      <c r="G27" s="11">
        <v>22</v>
      </c>
      <c r="H27" s="11" t="s">
        <v>78</v>
      </c>
      <c r="J27">
        <v>13</v>
      </c>
      <c r="K27" s="1">
        <f t="shared" si="3"/>
        <v>11.100000000000001</v>
      </c>
    </row>
    <row r="28" spans="2:11" ht="16.5" thickBot="1" x14ac:dyDescent="0.3">
      <c r="B28" s="10">
        <v>5</v>
      </c>
      <c r="C28" s="11" t="s">
        <v>74</v>
      </c>
      <c r="D28" s="11">
        <v>5</v>
      </c>
      <c r="E28" s="11" t="s">
        <v>76</v>
      </c>
      <c r="G28" s="11">
        <v>23</v>
      </c>
      <c r="H28" s="11" t="s">
        <v>74</v>
      </c>
      <c r="J28">
        <v>14</v>
      </c>
      <c r="K28" s="1">
        <f t="shared" si="3"/>
        <v>12.000000000000002</v>
      </c>
    </row>
    <row r="29" spans="2:11" ht="16.5" thickBot="1" x14ac:dyDescent="0.3">
      <c r="B29" s="10">
        <v>6</v>
      </c>
      <c r="C29" s="11" t="s">
        <v>75</v>
      </c>
      <c r="D29" s="11">
        <v>6</v>
      </c>
      <c r="E29" s="11" t="s">
        <v>75</v>
      </c>
      <c r="G29" s="11">
        <v>24</v>
      </c>
      <c r="H29" s="11" t="s">
        <v>76</v>
      </c>
      <c r="J29">
        <v>15</v>
      </c>
      <c r="K29" s="1">
        <f t="shared" si="3"/>
        <v>12.900000000000002</v>
      </c>
    </row>
    <row r="30" spans="2:11" ht="16.5" thickBot="1" x14ac:dyDescent="0.3">
      <c r="B30" s="10">
        <v>7</v>
      </c>
      <c r="C30" s="11" t="s">
        <v>78</v>
      </c>
      <c r="D30" s="11">
        <v>7</v>
      </c>
      <c r="E30" s="11" t="s">
        <v>74</v>
      </c>
      <c r="G30" s="11">
        <v>25</v>
      </c>
      <c r="H30" s="11" t="s">
        <v>76</v>
      </c>
      <c r="J30">
        <v>16</v>
      </c>
      <c r="K30" s="1">
        <f t="shared" si="3"/>
        <v>13.800000000000002</v>
      </c>
    </row>
    <row r="31" spans="2:11" ht="16.5" thickBot="1" x14ac:dyDescent="0.3">
      <c r="B31" s="10">
        <v>8</v>
      </c>
      <c r="C31" s="11" t="s">
        <v>76</v>
      </c>
      <c r="D31" s="11">
        <v>8</v>
      </c>
      <c r="E31" s="11" t="s">
        <v>76</v>
      </c>
      <c r="G31" s="11">
        <v>26</v>
      </c>
      <c r="H31" s="11" t="s">
        <v>76</v>
      </c>
      <c r="J31">
        <v>17</v>
      </c>
      <c r="K31" s="1">
        <f t="shared" si="3"/>
        <v>14.700000000000003</v>
      </c>
    </row>
    <row r="32" spans="2:11" ht="16.5" thickBot="1" x14ac:dyDescent="0.3">
      <c r="B32" s="10">
        <v>9</v>
      </c>
      <c r="C32" s="11" t="s">
        <v>77</v>
      </c>
      <c r="D32" s="11">
        <v>9</v>
      </c>
      <c r="E32" s="11" t="s">
        <v>77</v>
      </c>
      <c r="G32" s="11">
        <v>27</v>
      </c>
      <c r="H32" s="11" t="s">
        <v>76</v>
      </c>
      <c r="J32">
        <v>18</v>
      </c>
      <c r="K32" s="1">
        <f t="shared" si="3"/>
        <v>15.600000000000003</v>
      </c>
    </row>
    <row r="33" spans="2:11" ht="16.5" thickBot="1" x14ac:dyDescent="0.3">
      <c r="B33" s="10">
        <v>10</v>
      </c>
      <c r="C33" s="11" t="s">
        <v>76</v>
      </c>
      <c r="D33" s="11">
        <v>10</v>
      </c>
      <c r="E33" s="11" t="s">
        <v>76</v>
      </c>
      <c r="G33" s="11">
        <v>28</v>
      </c>
      <c r="H33" s="11" t="s">
        <v>74</v>
      </c>
      <c r="J33">
        <v>19</v>
      </c>
      <c r="K33" s="1">
        <f t="shared" si="3"/>
        <v>16.500000000000004</v>
      </c>
    </row>
    <row r="34" spans="2:11" ht="16.5" thickBot="1" x14ac:dyDescent="0.3">
      <c r="B34" s="10">
        <v>11</v>
      </c>
      <c r="C34" s="11" t="s">
        <v>78</v>
      </c>
      <c r="D34" s="11">
        <v>11</v>
      </c>
      <c r="E34" s="11" t="s">
        <v>74</v>
      </c>
      <c r="G34" s="11">
        <v>29</v>
      </c>
      <c r="H34" s="11" t="s">
        <v>76</v>
      </c>
      <c r="J34">
        <v>20</v>
      </c>
      <c r="K34" s="1">
        <f t="shared" si="3"/>
        <v>17.400000000000002</v>
      </c>
    </row>
    <row r="35" spans="2:11" ht="16.5" thickBot="1" x14ac:dyDescent="0.3">
      <c r="B35" s="10">
        <v>12</v>
      </c>
      <c r="C35" s="11" t="s">
        <v>78</v>
      </c>
      <c r="D35" s="11">
        <v>12</v>
      </c>
      <c r="E35" s="11" t="s">
        <v>76</v>
      </c>
      <c r="G35" s="11">
        <v>30</v>
      </c>
      <c r="H35" s="11" t="s">
        <v>76</v>
      </c>
      <c r="J35">
        <v>21</v>
      </c>
      <c r="K35" s="1">
        <f t="shared" si="3"/>
        <v>18.3</v>
      </c>
    </row>
    <row r="36" spans="2:11" ht="16.5" thickBot="1" x14ac:dyDescent="0.3">
      <c r="B36" s="10">
        <v>13</v>
      </c>
      <c r="C36" s="11" t="s">
        <v>78</v>
      </c>
      <c r="D36" s="11">
        <v>13</v>
      </c>
      <c r="E36" s="11" t="s">
        <v>78</v>
      </c>
      <c r="J36">
        <v>22</v>
      </c>
      <c r="K36" s="1">
        <f t="shared" si="3"/>
        <v>19.2</v>
      </c>
    </row>
    <row r="37" spans="2:11" ht="16.5" thickBot="1" x14ac:dyDescent="0.3">
      <c r="B37" s="10">
        <v>14</v>
      </c>
      <c r="C37" s="11" t="s">
        <v>75</v>
      </c>
      <c r="D37" s="11">
        <v>14</v>
      </c>
      <c r="E37" s="11" t="s">
        <v>77</v>
      </c>
      <c r="J37">
        <v>23</v>
      </c>
      <c r="K37" s="1">
        <f t="shared" si="3"/>
        <v>20.099999999999998</v>
      </c>
    </row>
    <row r="38" spans="2:11" ht="16.5" thickBot="1" x14ac:dyDescent="0.3">
      <c r="B38" s="10">
        <v>15</v>
      </c>
      <c r="C38" s="11" t="s">
        <v>78</v>
      </c>
      <c r="D38" s="11">
        <v>15</v>
      </c>
      <c r="E38" s="11" t="s">
        <v>76</v>
      </c>
      <c r="J38">
        <v>24</v>
      </c>
      <c r="K38" s="1">
        <f t="shared" si="3"/>
        <v>20.999999999999996</v>
      </c>
    </row>
    <row r="39" spans="2:11" ht="16.5" thickBot="1" x14ac:dyDescent="0.3">
      <c r="B39" s="10">
        <v>16</v>
      </c>
      <c r="C39" s="11" t="s">
        <v>77</v>
      </c>
      <c r="D39" s="11">
        <v>16</v>
      </c>
      <c r="E39" s="11" t="s">
        <v>76</v>
      </c>
      <c r="J39">
        <v>25</v>
      </c>
      <c r="K39" s="1">
        <f t="shared" si="3"/>
        <v>21.899999999999995</v>
      </c>
    </row>
    <row r="40" spans="2:11" ht="16.5" thickBot="1" x14ac:dyDescent="0.3">
      <c r="B40" s="10">
        <v>17</v>
      </c>
      <c r="C40" s="11" t="s">
        <v>76</v>
      </c>
      <c r="D40" s="11">
        <v>17</v>
      </c>
      <c r="E40" s="11" t="s">
        <v>75</v>
      </c>
      <c r="J40">
        <v>26</v>
      </c>
      <c r="K40" s="1">
        <f t="shared" si="3"/>
        <v>22.799999999999994</v>
      </c>
    </row>
    <row r="41" spans="2:11" x14ac:dyDescent="0.25">
      <c r="J41">
        <v>27</v>
      </c>
      <c r="K41" s="1">
        <f t="shared" si="3"/>
        <v>23.699999999999992</v>
      </c>
    </row>
    <row r="42" spans="2:11" ht="18.75" x14ac:dyDescent="0.25">
      <c r="B42" s="9"/>
    </row>
    <row r="44" spans="2:11" ht="18.75" x14ac:dyDescent="0.25">
      <c r="B44" s="9"/>
    </row>
    <row r="46" spans="2:11" ht="18.75" x14ac:dyDescent="0.25">
      <c r="B46" s="9"/>
    </row>
    <row r="48" spans="2:11" ht="18.75" x14ac:dyDescent="0.25">
      <c r="B48" s="9"/>
    </row>
    <row r="50" spans="2:2" ht="18.75" x14ac:dyDescent="0.25">
      <c r="B50" s="9"/>
    </row>
    <row r="52" spans="2:2" ht="18.75" x14ac:dyDescent="0.25">
      <c r="B52" s="9"/>
    </row>
    <row r="54" spans="2:2" ht="18.75" x14ac:dyDescent="0.25">
      <c r="B54" s="9"/>
    </row>
    <row r="56" spans="2:2" ht="18.75" x14ac:dyDescent="0.25">
      <c r="B56" s="9"/>
    </row>
    <row r="58" spans="2:2" ht="18.75" x14ac:dyDescent="0.25">
      <c r="B58" s="9"/>
    </row>
    <row r="60" spans="2:2" ht="18.75" x14ac:dyDescent="0.25">
      <c r="B60" s="9"/>
    </row>
    <row r="62" spans="2:2" ht="18.75" x14ac:dyDescent="0.25">
      <c r="B62" s="9"/>
    </row>
    <row r="64" spans="2:2" ht="18.75" x14ac:dyDescent="0.25">
      <c r="B64" s="9"/>
    </row>
    <row r="66" spans="2:2" ht="18.75" x14ac:dyDescent="0.25">
      <c r="B66" s="9"/>
    </row>
    <row r="68" spans="2:2" ht="18.75" x14ac:dyDescent="0.25">
      <c r="B68" s="9"/>
    </row>
    <row r="70" spans="2:2" ht="18.75" x14ac:dyDescent="0.25">
      <c r="B70" s="9"/>
    </row>
    <row r="72" spans="2:2" ht="18.75" x14ac:dyDescent="0.25">
      <c r="B72" s="9"/>
    </row>
    <row r="74" spans="2:2" ht="18.75" x14ac:dyDescent="0.25">
      <c r="B74" s="9"/>
    </row>
  </sheetData>
  <mergeCells count="3">
    <mergeCell ref="B3:E3"/>
    <mergeCell ref="B22:C22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2018-01-26T04:32:21Z</dcterms:created>
  <dcterms:modified xsi:type="dcterms:W3CDTF">2018-12-26T16:22:49Z</dcterms:modified>
</cp:coreProperties>
</file>