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225" windowHeight="7305"/>
  </bookViews>
  <sheets>
    <sheet name="Original" sheetId="1" r:id="rId1"/>
    <sheet name="Corrección" sheetId="4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I5" i="4" l="1"/>
  <c r="BM5" i="4" s="1"/>
  <c r="BI4" i="4"/>
  <c r="BM4" i="4" s="1"/>
  <c r="L5" i="4"/>
  <c r="M5" i="4" l="1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BA5" i="4" l="1"/>
  <c r="BC5" i="4"/>
  <c r="BB5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BA4" i="4" l="1"/>
  <c r="BC4" i="4"/>
  <c r="BB4" i="4"/>
  <c r="K16" i="3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X2" i="3"/>
  <c r="AL2" i="3"/>
  <c r="O2" i="3"/>
  <c r="AA2" i="3"/>
  <c r="V2" i="3"/>
  <c r="N2" i="3"/>
  <c r="X11" i="3"/>
  <c r="AK2" i="3"/>
  <c r="Q2" i="3"/>
  <c r="AI2" i="3"/>
  <c r="M8" i="3"/>
  <c r="V11" i="3"/>
  <c r="P2" i="3"/>
  <c r="S11" i="3"/>
  <c r="L8" i="3"/>
  <c r="Z2" i="3"/>
  <c r="W11" i="3"/>
  <c r="N8" i="3"/>
  <c r="V8" i="3"/>
  <c r="M2" i="3"/>
  <c r="AB2" i="3"/>
  <c r="O11" i="3"/>
  <c r="O8" i="3"/>
  <c r="AJ2" i="3"/>
  <c r="S2" i="3"/>
  <c r="M11" i="3"/>
  <c r="S8" i="3"/>
  <c r="R2" i="3"/>
  <c r="R11" i="3"/>
  <c r="T11" i="3"/>
  <c r="N11" i="3"/>
  <c r="P8" i="3"/>
  <c r="T2" i="3"/>
  <c r="AA8" i="3"/>
  <c r="AD2" i="3"/>
  <c r="W8" i="3"/>
  <c r="AC2" i="3"/>
  <c r="Z8" i="3"/>
  <c r="K2" i="3"/>
  <c r="AH2" i="3"/>
  <c r="R8" i="3"/>
  <c r="U11" i="3"/>
  <c r="Q8" i="3"/>
  <c r="W2" i="3"/>
  <c r="AG2" i="3"/>
  <c r="X8" i="3"/>
  <c r="AF2" i="3"/>
  <c r="Y8" i="3"/>
  <c r="L11" i="3"/>
  <c r="K11" i="3"/>
  <c r="U8" i="3"/>
  <c r="I2" i="3"/>
  <c r="Y11" i="3"/>
  <c r="Z11" i="3"/>
  <c r="T8" i="3"/>
  <c r="U2" i="3"/>
  <c r="P11" i="3"/>
  <c r="Y2" i="3"/>
  <c r="J2" i="3"/>
  <c r="Q11" i="3"/>
  <c r="AA11" i="3"/>
  <c r="L2" i="3"/>
  <c r="K8" i="3"/>
  <c r="AE2" i="3"/>
</calcChain>
</file>

<file path=xl/sharedStrings.xml><?xml version="1.0" encoding="utf-8"?>
<sst xmlns="http://schemas.openxmlformats.org/spreadsheetml/2006/main" count="333" uniqueCount="169">
  <si>
    <t>ID</t>
  </si>
  <si>
    <t>Apelido</t>
  </si>
  <si>
    <t>Nombre</t>
  </si>
  <si>
    <t>Mail</t>
  </si>
  <si>
    <t>Edad</t>
  </si>
  <si>
    <t>Carrera</t>
  </si>
  <si>
    <t>Universidad</t>
  </si>
  <si>
    <t>RA_1</t>
  </si>
  <si>
    <t>RA_2</t>
  </si>
  <si>
    <t>RA_3</t>
  </si>
  <si>
    <t>RA_4</t>
  </si>
  <si>
    <t>RA_5</t>
  </si>
  <si>
    <t>RA_6</t>
  </si>
  <si>
    <t>RA_7</t>
  </si>
  <si>
    <t>RA_8</t>
  </si>
  <si>
    <t>RA_9</t>
  </si>
  <si>
    <t>RA_10</t>
  </si>
  <si>
    <t>RM_1</t>
  </si>
  <si>
    <t>RM_2</t>
  </si>
  <si>
    <t>RM_3</t>
  </si>
  <si>
    <t>RM_4</t>
  </si>
  <si>
    <t>RM_5</t>
  </si>
  <si>
    <t>RM_6</t>
  </si>
  <si>
    <t>RM_7</t>
  </si>
  <si>
    <t>RM_8</t>
  </si>
  <si>
    <t>RM_9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</si>
  <si>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</si>
  <si>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</si>
  <si>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</si>
  <si>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</si>
  <si>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</si>
  <si>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</si>
  <si>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</si>
  <si>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</si>
  <si>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RM_18</t>
  </si>
  <si>
    <t>RV_1</t>
  </si>
  <si>
    <t>RV_2</t>
  </si>
  <si>
    <t>RV_3</t>
  </si>
  <si>
    <t>RV_4</t>
  </si>
  <si>
    <t>RV_5</t>
  </si>
  <si>
    <t>RV_6</t>
  </si>
  <si>
    <t>RV_7</t>
  </si>
  <si>
    <t>RV_8</t>
  </si>
  <si>
    <t>RV_9</t>
  </si>
  <si>
    <t>RV_10</t>
  </si>
  <si>
    <t>RA_TR</t>
  </si>
  <si>
    <t>RM_TR</t>
  </si>
  <si>
    <t>RV_TR</t>
  </si>
  <si>
    <t>C</t>
  </si>
  <si>
    <t>D</t>
  </si>
  <si>
    <t>B</t>
  </si>
  <si>
    <t>E</t>
  </si>
  <si>
    <t>A</t>
  </si>
  <si>
    <t>Razonamiento Mecánico</t>
  </si>
  <si>
    <t>Pregunta</t>
  </si>
  <si>
    <t>Respuesta</t>
  </si>
  <si>
    <t>Razonamiento Abstracto</t>
  </si>
  <si>
    <t>Razonamiento Verbal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</si>
  <si>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</si>
  <si>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</si>
  <si>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</si>
  <si>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</si>
  <si>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</si>
  <si>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</si>
  <si>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</si>
  <si>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</si>
  <si>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</si>
  <si>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</si>
  <si>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</si>
  <si>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</si>
  <si>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</si>
  <si>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</si>
  <si>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</si>
  <si>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</si>
  <si>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</si>
  <si>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</si>
  <si>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</si>
  <si>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</si>
  <si>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</si>
  <si>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</si>
  <si>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</si>
  <si>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</si>
  <si>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</si>
  <si>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</si>
  <si>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</si>
  <si>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</si>
  <si>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</si>
  <si>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</si>
  <si>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RM</t>
  </si>
  <si>
    <t>RA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</si>
  <si>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</si>
  <si>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</si>
  <si>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</si>
  <si>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</si>
  <si>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</si>
  <si>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</si>
  <si>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</si>
  <si>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</si>
  <si>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</si>
  <si>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</si>
  <si>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</si>
  <si>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</si>
  <si>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</si>
  <si>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</si>
  <si>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</si>
  <si>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</si>
  <si>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</si>
  <si>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RV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</si>
  <si>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</si>
  <si>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</si>
  <si>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</si>
  <si>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</si>
  <si>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</si>
  <si>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</si>
  <si>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</si>
  <si>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</si>
  <si>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</si>
  <si>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</si>
  <si>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</si>
  <si>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</si>
  <si>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</si>
  <si>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</si>
  <si>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</si>
  <si>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</si>
  <si>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</si>
  <si>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¿Abandonó?</t>
  </si>
  <si>
    <t>ads</t>
  </si>
  <si>
    <t>Cuatrimestre</t>
  </si>
  <si>
    <t>Año de Ingreso</t>
  </si>
  <si>
    <t>Cutrimestre</t>
  </si>
  <si>
    <t>Respuesta_CS</t>
  </si>
  <si>
    <t>Respuesta_CI</t>
  </si>
  <si>
    <t>CS</t>
  </si>
  <si>
    <t>CI</t>
  </si>
  <si>
    <t>CS_TR</t>
  </si>
  <si>
    <t>CI_TR</t>
  </si>
  <si>
    <t>Puntaje_CS</t>
  </si>
  <si>
    <t>Puntaje_CI</t>
  </si>
  <si>
    <t>Género</t>
  </si>
  <si>
    <t>Fecha y Hora (Entrada)</t>
  </si>
  <si>
    <t>Fecha y Hora (Salida)</t>
  </si>
  <si>
    <t>Total Series</t>
  </si>
  <si>
    <t>Total Ensayos</t>
  </si>
  <si>
    <t>Aciertos</t>
  </si>
  <si>
    <t>Errores</t>
  </si>
  <si>
    <t xml:space="preserve">Vacios </t>
  </si>
  <si>
    <t>% Acierto</t>
  </si>
  <si>
    <t>Max              21</t>
  </si>
  <si>
    <t>Max              18</t>
  </si>
  <si>
    <t>Hasta que complete la tarea o tenga 2 o 3 errores</t>
  </si>
  <si>
    <t>PUNTAJES BRUTOS</t>
  </si>
  <si>
    <t>"[Serie 3: 524, 926, 385] [Serie 4: 2964, 6132, 4823] [Serie 5: 39871, 69748, 87924] [Serie 6: 687954, 786453, 769584] [Serie 7: 2917384, 6945817, 1562493]                    [Serie 8: 38971246, 45392168, 21458369]                                                                          [Serie 9: 398641275, 579812643, 926457183] "</t>
  </si>
  <si>
    <t>"[Serie 2: 86 - P12, 52 - P10, 91 - P12] [Serie 3: 138 - P10, 214 - P8, 756 - P10] [Serie 4: 3782 - P12, 4526 - P10, 9438 - P12]                                                                         [Serie 5: 92516 - P10, 13587 - P8, 46973 - P10]                                                                    [Serie 6: 492671 - P8, 531742 - P12, 863941 - P10]                                                                                               [Serie 7: 4187529 - P8, 3975416 - P8, 9356742 - P10] "</t>
  </si>
  <si>
    <t>Serie_CS</t>
  </si>
  <si>
    <t>Serie_CI</t>
  </si>
  <si>
    <t>Hola</t>
  </si>
  <si>
    <t>Total de Series Completadas en Corsi con Interferencia</t>
  </si>
  <si>
    <t>POLÍGONOS - CORSI CON INTERFERENCIA</t>
  </si>
  <si>
    <t>Serie Max Alcanzada en Corsi con Interferencia   [2 a 7]</t>
  </si>
  <si>
    <t>Serie Max Alcanzada en Corsi Simple      [3 a 9]</t>
  </si>
  <si>
    <t>Tiempo Total</t>
  </si>
  <si>
    <t>Max             10</t>
  </si>
  <si>
    <t>Max               18</t>
  </si>
  <si>
    <t>Max                    10</t>
  </si>
  <si>
    <t>Max                                     360.000ms</t>
  </si>
  <si>
    <t>Max                                     540.000ms</t>
  </si>
  <si>
    <t>TIEMPOS DE REACCIÓN (ms)*</t>
  </si>
  <si>
    <t>¿Abandonó?**</t>
  </si>
  <si>
    <t>*TR no incluye el tiempo de lectura de la consigna o el tiempo de la práctica en Bloques de Corsi                                                                       **El orden de presentación es:                      Bloques-RM-RA-RV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</si>
</sst>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1" x14ac:knownFonts="1">
    <font>
      <sz val="11"/>
      <color theme="1"/>
      <name val="Times New Roman"/>
      <family val="2"/>
    </font>
    <font>
      <sz val="11"/>
      <color rgb="FF006100"/>
      <name val="Times New Roman"/>
      <family val="2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Calibri"/>
      <family val="2"/>
    </font>
    <font>
      <b/>
      <sz val="11"/>
      <color rgb="FF0061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rgb="FF0061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indexed="64"/>
      </right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theme="1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theme="1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2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2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2" borderId="0" xfId="1" applyFont="1" applyBorder="1" applyAlignment="1">
      <alignment horizontal="right" vertical="center"/>
    </xf>
    <xf numFmtId="0" fontId="8" fillId="3" borderId="0" xfId="0" applyFont="1" applyFill="1" applyBorder="1" applyAlignment="1">
      <alignment horizontal="center"/>
    </xf>
    <xf numFmtId="0" fontId="6" fillId="2" borderId="0" xfId="1" applyFont="1" applyBorder="1" applyAlignment="1">
      <alignment vertical="center" wrapText="1"/>
    </xf>
    <xf numFmtId="0" fontId="6" fillId="2" borderId="8" xfId="1" applyFont="1" applyBorder="1" applyAlignment="1">
      <alignment vertical="center" wrapText="1"/>
    </xf>
    <xf numFmtId="0" fontId="6" fillId="2" borderId="0" xfId="1" applyFont="1" applyBorder="1" applyAlignment="1">
      <alignment vertical="center"/>
    </xf>
    <xf numFmtId="0" fontId="8" fillId="3" borderId="7" xfId="0" applyFont="1" applyFill="1" applyBorder="1" applyAlignment="1">
      <alignment horizontal="center"/>
    </xf>
    <xf numFmtId="0" fontId="6" fillId="2" borderId="12" xfId="1" applyFont="1" applyBorder="1" applyAlignment="1">
      <alignment horizontal="center" vertical="center"/>
    </xf>
    <xf numFmtId="0" fontId="6" fillId="2" borderId="11" xfId="1" applyFont="1" applyBorder="1" applyAlignment="1">
      <alignment horizontal="right" vertical="center"/>
    </xf>
    <xf numFmtId="0" fontId="6" fillId="2" borderId="14" xfId="1" applyFont="1" applyBorder="1" applyAlignment="1">
      <alignment horizontal="right" vertical="center"/>
    </xf>
    <xf numFmtId="0" fontId="6" fillId="2" borderId="16" xfId="1" applyFont="1" applyBorder="1" applyAlignment="1">
      <alignment horizontal="center" vertical="center"/>
    </xf>
    <xf numFmtId="0" fontId="6" fillId="2" borderId="17" xfId="1" applyFont="1" applyBorder="1" applyAlignment="1">
      <alignment horizontal="right" vertical="center"/>
    </xf>
    <xf numFmtId="0" fontId="6" fillId="2" borderId="18" xfId="1" applyFont="1" applyBorder="1" applyAlignment="1">
      <alignment vertic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9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49" fontId="8" fillId="3" borderId="0" xfId="0" applyNumberFormat="1" applyFont="1" applyFill="1" applyAlignment="1">
      <alignment horizontal="center" vertical="center"/>
    </xf>
    <xf numFmtId="0" fontId="6" fillId="2" borderId="16" xfId="1" applyFont="1" applyBorder="1" applyAlignment="1">
      <alignment horizontal="center" vertical="center" wrapText="1"/>
    </xf>
    <xf numFmtId="0" fontId="6" fillId="2" borderId="12" xfId="1" applyFont="1" applyBorder="1" applyAlignment="1">
      <alignment horizontal="center" vertical="center" wrapText="1"/>
    </xf>
    <xf numFmtId="0" fontId="6" fillId="2" borderId="13" xfId="1" applyFont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0" fontId="6" fillId="2" borderId="32" xfId="1" applyFont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6" fillId="2" borderId="39" xfId="1" applyFont="1" applyBorder="1" applyAlignment="1">
      <alignment vertical="center" wrapText="1"/>
    </xf>
    <xf numFmtId="0" fontId="6" fillId="2" borderId="40" xfId="1" applyFont="1" applyBorder="1" applyAlignment="1">
      <alignment vertical="center" wrapText="1"/>
    </xf>
    <xf numFmtId="0" fontId="6" fillId="2" borderId="38" xfId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 wrapText="1"/>
    </xf>
    <xf numFmtId="0" fontId="6" fillId="2" borderId="10" xfId="1" applyFont="1" applyBorder="1" applyAlignment="1">
      <alignment horizontal="center" vertical="center" wrapText="1"/>
    </xf>
    <xf numFmtId="0" fontId="9" fillId="2" borderId="25" xfId="1" applyFont="1" applyBorder="1" applyAlignment="1">
      <alignment horizontal="center" vertical="center" wrapText="1"/>
    </xf>
    <xf numFmtId="0" fontId="9" fillId="2" borderId="26" xfId="1" applyFont="1" applyBorder="1" applyAlignment="1">
      <alignment horizontal="center" vertical="center" wrapText="1"/>
    </xf>
    <xf numFmtId="0" fontId="9" fillId="2" borderId="31" xfId="1" applyFont="1" applyBorder="1" applyAlignment="1">
      <alignment horizontal="center" vertical="center" wrapText="1"/>
    </xf>
    <xf numFmtId="0" fontId="9" fillId="2" borderId="27" xfId="1" applyFont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2">
    <cellStyle name="Buena" xfId="1" builtinId="26"/>
    <cellStyle name="Normal" xfId="0" builtinId="0"/>
  </cellStyles>
  <dxfs count="2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z val="14"/>
      </font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ill>
        <patternFill>
          <bgColor rgb="FFE4F8E8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la 1" pivot="0" count="2">
      <tableStyleElement type="wholeTable" dxfId="263"/>
      <tableStyleElement type="firstRowStripe" dxfId="262"/>
    </tableStyle>
  </tableStyles>
  <colors>
    <mruColors>
      <color rgb="FFE4F8E8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H3" headerRowDxfId="261" dataDxfId="260" totalsRowDxfId="259">
  <autoFilter ref="A1:BH3"/>
  <tableColumns count="60">
    <tableColumn id="1" name="Fecha y Hora (Entrada)" totalsRowLabel="Total" dataDxfId="258" totalsRowDxfId="257"/>
    <tableColumn id="2" name="ID" dataDxfId="256" totalsRowDxfId="255"/>
    <tableColumn id="3" name="Apelido" dataDxfId="254" totalsRowDxfId="253"/>
    <tableColumn id="4" name="Nombre" dataDxfId="252" totalsRowDxfId="251"/>
    <tableColumn id="5" name="Mail" dataDxfId="250" totalsRowDxfId="249"/>
    <tableColumn id="6" name="Género" dataDxfId="248" totalsRowDxfId="247"/>
    <tableColumn id="7" name="Edad" dataDxfId="246" totalsRowDxfId="245"/>
    <tableColumn id="8" name="Carrera" dataDxfId="244" totalsRowDxfId="243"/>
    <tableColumn id="9" name="Universidad" dataDxfId="242" totalsRowDxfId="241"/>
    <tableColumn id="79" name="Cuatrimestre" dataDxfId="240" totalsRowDxfId="239"/>
    <tableColumn id="78" name="Año de Ingreso" dataDxfId="238" totalsRowDxfId="237"/>
    <tableColumn id="10" name="RA_1" dataDxfId="236" totalsRowDxfId="235"/>
    <tableColumn id="11" name="RA_2" dataDxfId="234" totalsRowDxfId="233"/>
    <tableColumn id="12" name="RA_3" dataDxfId="232" totalsRowDxfId="231"/>
    <tableColumn id="13" name="RA_4" dataDxfId="230" totalsRowDxfId="229"/>
    <tableColumn id="14" name="RA_5" dataDxfId="228" totalsRowDxfId="227"/>
    <tableColumn id="15" name="RA_6" dataDxfId="226" totalsRowDxfId="225"/>
    <tableColumn id="16" name="RA_7" dataDxfId="224" totalsRowDxfId="223"/>
    <tableColumn id="17" name="RA_8" dataDxfId="222" totalsRowDxfId="221"/>
    <tableColumn id="18" name="RA_9" dataDxfId="220" totalsRowDxfId="219"/>
    <tableColumn id="19" name="RA_10" dataDxfId="218" totalsRowDxfId="217"/>
    <tableColumn id="27" name="RM_1" dataDxfId="216" totalsRowDxfId="215"/>
    <tableColumn id="28" name="RM_2" dataDxfId="214" totalsRowDxfId="213"/>
    <tableColumn id="29" name="RM_3" dataDxfId="212" totalsRowDxfId="211"/>
    <tableColumn id="30" name="RM_4" dataDxfId="210" totalsRowDxfId="209"/>
    <tableColumn id="31" name="RM_5" dataDxfId="208" totalsRowDxfId="207"/>
    <tableColumn id="32" name="RM_6" dataDxfId="206" totalsRowDxfId="205"/>
    <tableColumn id="33" name="RM_7" dataDxfId="204" totalsRowDxfId="203"/>
    <tableColumn id="34" name="RM_8" dataDxfId="202" totalsRowDxfId="201"/>
    <tableColumn id="35" name="RM_9" dataDxfId="200" totalsRowDxfId="199"/>
    <tableColumn id="36" name="RM_10" dataDxfId="198" totalsRowDxfId="197"/>
    <tableColumn id="37" name="RM_11" dataDxfId="196" totalsRowDxfId="195"/>
    <tableColumn id="38" name="RM_12" dataDxfId="194" totalsRowDxfId="193"/>
    <tableColumn id="39" name="RM_13" dataDxfId="192" totalsRowDxfId="191"/>
    <tableColumn id="40" name="RM_14" dataDxfId="190" totalsRowDxfId="189"/>
    <tableColumn id="41" name="RM_15" dataDxfId="188" totalsRowDxfId="187"/>
    <tableColumn id="42" name="RM_16" dataDxfId="186" totalsRowDxfId="185"/>
    <tableColumn id="43" name="RM_17" dataDxfId="184" totalsRowDxfId="183"/>
    <tableColumn id="44" name="RM_18" dataDxfId="182" totalsRowDxfId="181"/>
    <tableColumn id="57" name="RV_1" dataDxfId="180" totalsRowDxfId="179"/>
    <tableColumn id="58" name="RV_2" dataDxfId="178" totalsRowDxfId="177"/>
    <tableColumn id="59" name="RV_3" dataDxfId="176" totalsRowDxfId="175"/>
    <tableColumn id="60" name="RV_4" dataDxfId="174" totalsRowDxfId="173"/>
    <tableColumn id="61" name="RV_5" dataDxfId="172" totalsRowDxfId="171"/>
    <tableColumn id="62" name="RV_6" dataDxfId="170" totalsRowDxfId="169"/>
    <tableColumn id="63" name="RV_7" dataDxfId="168" totalsRowDxfId="167"/>
    <tableColumn id="64" name="RV_8" dataDxfId="166" totalsRowDxfId="165"/>
    <tableColumn id="65" name="RV_9" dataDxfId="164" totalsRowDxfId="163"/>
    <tableColumn id="66" name="RV_10" dataDxfId="162" totalsRowDxfId="161"/>
    <tableColumn id="80" name="Respuesta_CS" dataDxfId="160" totalsRowDxfId="159"/>
    <tableColumn id="81" name="Respuesta_CI" dataDxfId="158" totalsRowDxfId="157"/>
    <tableColumn id="74" name="RA_TR" dataDxfId="156"/>
    <tableColumn id="75" name="RM_TR" dataDxfId="155"/>
    <tableColumn id="76" name="RV_TR" totalsRowFunction="count" dataDxfId="154"/>
    <tableColumn id="84" name="CS_TR" dataDxfId="153"/>
    <tableColumn id="83" name="CI_TR" dataDxfId="152"/>
    <tableColumn id="85" name="Puntaje_CS" dataDxfId="151"/>
    <tableColumn id="86" name="Puntaje_CI" dataDxfId="150"/>
    <tableColumn id="82" name="Fecha y Hora (Salida)" dataDxfId="149"/>
    <tableColumn id="77" name="¿Abandonó?" dataDxfId="148" totalsRowDxfId="147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3:BT5" headerRowDxfId="146" dataDxfId="145" totalsRowDxfId="144">
  <autoFilter ref="A3:BT5"/>
  <tableColumns count="72">
    <tableColumn id="1" name="Fecha y Hora (Entrada)" totalsRowLabel="Total" dataDxfId="143" totalsRowDxfId="142"/>
    <tableColumn id="2" name="ID" dataDxfId="141" totalsRowDxfId="140"/>
    <tableColumn id="3" name="Apelido" dataDxfId="139" totalsRowDxfId="138"/>
    <tableColumn id="4" name="Nombre" dataDxfId="137" totalsRowDxfId="136"/>
    <tableColumn id="5" name="Mail" dataDxfId="135" totalsRowDxfId="134"/>
    <tableColumn id="6" name="Género" dataDxfId="133" totalsRowDxfId="132"/>
    <tableColumn id="7" name="Edad" dataDxfId="131" totalsRowDxfId="130"/>
    <tableColumn id="8" name="Carrera" dataDxfId="129" totalsRowDxfId="128"/>
    <tableColumn id="9" name="Universidad" dataDxfId="127" totalsRowDxfId="126"/>
    <tableColumn id="82" name="Cutrimestre" dataDxfId="125" totalsRowDxfId="124"/>
    <tableColumn id="81" name="Año de Ingreso" dataDxfId="123" totalsRowDxfId="122"/>
    <tableColumn id="10" name="RA_1" dataDxfId="121" totalsRowDxfId="120"/>
    <tableColumn id="11" name="RA_2" dataDxfId="119" totalsRowDxfId="118">
      <calculatedColumnFormula>IF(Original!M2 = Corrección!$M$2,1,0)</calculatedColumnFormula>
    </tableColumn>
    <tableColumn id="12" name="RA_3" dataDxfId="117" totalsRowDxfId="116">
      <calculatedColumnFormula>IF(Original!N2 = Corrección!$N$2,1,0)</calculatedColumnFormula>
    </tableColumn>
    <tableColumn id="13" name="RA_4" dataDxfId="115" totalsRowDxfId="114">
      <calculatedColumnFormula>IF(Original!O2 = Corrección!$O$2,1,0)</calculatedColumnFormula>
    </tableColumn>
    <tableColumn id="14" name="RA_5" dataDxfId="113" totalsRowDxfId="112">
      <calculatedColumnFormula>IF(Original!P2 = Corrección!$P$2,1,0)</calculatedColumnFormula>
    </tableColumn>
    <tableColumn id="15" name="RA_6" dataDxfId="111" totalsRowDxfId="110">
      <calculatedColumnFormula>IF(Original!Q2 = Corrección!$Q$2,1,0)</calculatedColumnFormula>
    </tableColumn>
    <tableColumn id="16" name="RA_7" dataDxfId="109" totalsRowDxfId="108">
      <calculatedColumnFormula>IF(Original!R2 = Corrección!$R$2,1,0)</calculatedColumnFormula>
    </tableColumn>
    <tableColumn id="17" name="RA_8" dataDxfId="107" totalsRowDxfId="106">
      <calculatedColumnFormula>IF(Original!S2 = Corrección!$S$2,1,0)</calculatedColumnFormula>
    </tableColumn>
    <tableColumn id="18" name="RA_9" dataDxfId="105" totalsRowDxfId="104">
      <calculatedColumnFormula>IF(Original!T2 = Corrección!$T$2,1,0)</calculatedColumnFormula>
    </tableColumn>
    <tableColumn id="19" name="RA_10" dataDxfId="103" totalsRowDxfId="102">
      <calculatedColumnFormula>IF(Original!U2 = Corrección!$U$2,1,0)</calculatedColumnFormula>
    </tableColumn>
    <tableColumn id="27" name="RM_1" dataDxfId="101" totalsRowDxfId="100">
      <calculatedColumnFormula>IF(Original!V2 = Corrección!$V$2,1,0)</calculatedColumnFormula>
    </tableColumn>
    <tableColumn id="28" name="RM_2" dataDxfId="99" totalsRowDxfId="98">
      <calculatedColumnFormula>IF(Original!W2 = Corrección!$W$2,1,0)</calculatedColumnFormula>
    </tableColumn>
    <tableColumn id="29" name="RM_3" dataDxfId="97" totalsRowDxfId="96">
      <calculatedColumnFormula>IF(Original!X2 = Corrección!$X$2,1,0)</calculatedColumnFormula>
    </tableColumn>
    <tableColumn id="30" name="RM_4" dataDxfId="95" totalsRowDxfId="94">
      <calculatedColumnFormula>IF(Original!Y2 = Corrección!$Y$2,1,0)</calculatedColumnFormula>
    </tableColumn>
    <tableColumn id="31" name="RM_5" dataDxfId="93" totalsRowDxfId="92">
      <calculatedColumnFormula>IF(Original!Z2 = Corrección!$Z$2,1,0)</calculatedColumnFormula>
    </tableColumn>
    <tableColumn id="32" name="RM_6" dataDxfId="91" totalsRowDxfId="90">
      <calculatedColumnFormula>IF(Original!AA2 = Corrección!$AA$2,1,0)</calculatedColumnFormula>
    </tableColumn>
    <tableColumn id="33" name="RM_7" dataDxfId="89" totalsRowDxfId="88">
      <calculatedColumnFormula>IF(Original!AB2 = Corrección!$AB$2,1,0)</calculatedColumnFormula>
    </tableColumn>
    <tableColumn id="34" name="RM_8" dataDxfId="87" totalsRowDxfId="86">
      <calculatedColumnFormula>IF(Original!AC2 = Corrección!$AC$2,1,0)</calculatedColumnFormula>
    </tableColumn>
    <tableColumn id="35" name="RM_9" dataDxfId="85" totalsRowDxfId="84">
      <calculatedColumnFormula>IF(Original!AD2 = Corrección!$AD$2,1,0)</calculatedColumnFormula>
    </tableColumn>
    <tableColumn id="36" name="RM_10" dataDxfId="83" totalsRowDxfId="82">
      <calculatedColumnFormula>IF(Original!AE2 = Corrección!$AE$2,1,0)</calculatedColumnFormula>
    </tableColumn>
    <tableColumn id="37" name="RM_11" dataDxfId="81" totalsRowDxfId="80">
      <calculatedColumnFormula>IF(Original!AF2 = Corrección!$AF$2,1,0)</calculatedColumnFormula>
    </tableColumn>
    <tableColumn id="38" name="RM_12" dataDxfId="79" totalsRowDxfId="78">
      <calculatedColumnFormula>IF(Original!AG2 = Corrección!$AG$2,1,0)</calculatedColumnFormula>
    </tableColumn>
    <tableColumn id="39" name="RM_13" dataDxfId="77" totalsRowDxfId="76">
      <calculatedColumnFormula>IF(Original!AH2 = Corrección!$AH$2,1,0)</calculatedColumnFormula>
    </tableColumn>
    <tableColumn id="40" name="RM_14" dataDxfId="75" totalsRowDxfId="74">
      <calculatedColumnFormula>IF(Original!AI2 = Corrección!$AI$2,1,0)</calculatedColumnFormula>
    </tableColumn>
    <tableColumn id="41" name="RM_15" dataDxfId="73" totalsRowDxfId="72">
      <calculatedColumnFormula>IF(Original!AJ2 = Corrección!$AJ$2,1,0)</calculatedColumnFormula>
    </tableColumn>
    <tableColumn id="42" name="RM_16" dataDxfId="71" totalsRowDxfId="70">
      <calculatedColumnFormula>IF(Original!AK2 = Corrección!$AK$2,1,0)</calculatedColumnFormula>
    </tableColumn>
    <tableColumn id="43" name="RM_17" dataDxfId="69" totalsRowDxfId="68">
      <calculatedColumnFormula>IF(Original!AL2 = Corrección!$AL$2,1,0)</calculatedColumnFormula>
    </tableColumn>
    <tableColumn id="44" name="RM_18" dataDxfId="67" totalsRowDxfId="66">
      <calculatedColumnFormula>IF(Original!AM2 = Corrección!$AM$2,1,0)</calculatedColumnFormula>
    </tableColumn>
    <tableColumn id="57" name="RV_1" dataDxfId="65" totalsRowDxfId="64">
      <calculatedColumnFormula>IF(Original!AN2 = Corrección!$AN$2,1,0)</calculatedColumnFormula>
    </tableColumn>
    <tableColumn id="58" name="RV_2" dataDxfId="63" totalsRowDxfId="62">
      <calculatedColumnFormula>IF(Original!AO2 = Corrección!$AO$2,1,0)</calculatedColumnFormula>
    </tableColumn>
    <tableColumn id="59" name="RV_3" dataDxfId="61" totalsRowDxfId="60">
      <calculatedColumnFormula>IF(Original!AP2 = Corrección!$AP$2,1,0)</calculatedColumnFormula>
    </tableColumn>
    <tableColumn id="60" name="RV_4" dataDxfId="59" totalsRowDxfId="58">
      <calculatedColumnFormula>IF(Original!AQ2 = Corrección!$AQ$2,1,0)</calculatedColumnFormula>
    </tableColumn>
    <tableColumn id="61" name="RV_5" dataDxfId="57" totalsRowDxfId="56">
      <calculatedColumnFormula>IF(Original!AR2 = Corrección!$AR$2,1,0)</calculatedColumnFormula>
    </tableColumn>
    <tableColumn id="62" name="RV_6" dataDxfId="55" totalsRowDxfId="54">
      <calculatedColumnFormula>IF(Original!AS2 = Corrección!$AS$2,1,0)</calculatedColumnFormula>
    </tableColumn>
    <tableColumn id="63" name="RV_7" dataDxfId="53" totalsRowDxfId="52">
      <calculatedColumnFormula>IF(Original!AT2 = Corrección!$AT$2,1,0)</calculatedColumnFormula>
    </tableColumn>
    <tableColumn id="64" name="RV_8" dataDxfId="51" totalsRowDxfId="50">
      <calculatedColumnFormula>IF(Original!AU2 = Corrección!$AU$2,1,0)</calculatedColumnFormula>
    </tableColumn>
    <tableColumn id="65" name="RV_9" dataDxfId="49" totalsRowDxfId="48">
      <calculatedColumnFormula>IF(Original!AV2 = Corrección!$AV$2,1,0)</calculatedColumnFormula>
    </tableColumn>
    <tableColumn id="66" name="RV_10" dataDxfId="47" totalsRowDxfId="46">
      <calculatedColumnFormula>IF(Original!AW2 = Corrección!$AW$2,1,0)</calculatedColumnFormula>
    </tableColumn>
    <tableColumn id="84" name="Respuesta_CS" dataDxfId="45" totalsRowDxfId="44"/>
    <tableColumn id="83" name="Respuesta_CI" dataDxfId="43" totalsRowDxfId="42"/>
    <tableColumn id="92" name="Fecha y Hora (Salida)" dataDxfId="41" totalsRowDxfId="40"/>
    <tableColumn id="77" name="RA" dataDxfId="39" totalsRowDxfId="38">
      <calculatedColumnFormula>SUM(L4:U4)</calculatedColumnFormula>
    </tableColumn>
    <tableColumn id="78" name="RM" dataDxfId="37" totalsRowDxfId="36">
      <calculatedColumnFormula>SUM(V4:AM4)</calculatedColumnFormula>
    </tableColumn>
    <tableColumn id="79" name="RV" dataDxfId="35" totalsRowDxfId="34">
      <calculatedColumnFormula>SUM(AN4:AW4)</calculatedColumnFormula>
    </tableColumn>
    <tableColumn id="89" name="CS" dataDxfId="33" totalsRowDxfId="32"/>
    <tableColumn id="74" name="Serie_CS" dataDxfId="31" totalsRowDxfId="30"/>
    <tableColumn id="76" name="CI" dataDxfId="29" totalsRowDxfId="28"/>
    <tableColumn id="88" name="Serie_CI" dataDxfId="27" totalsRowDxfId="26"/>
    <tableColumn id="100" name="Total Series" dataDxfId="25" totalsRowDxfId="24"/>
    <tableColumn id="101" name="Total Ensayos" dataDxfId="23" totalsRowDxfId="22">
      <calculatedColumnFormula>BH4*3</calculatedColumnFormula>
    </tableColumn>
    <tableColumn id="98" name="Aciertos" dataDxfId="21" totalsRowDxfId="20"/>
    <tableColumn id="99" name="Errores" dataDxfId="19" totalsRowDxfId="18"/>
    <tableColumn id="96" name="Vacios " dataDxfId="17" totalsRowDxfId="16"/>
    <tableColumn id="97" name="% Acierto" dataDxfId="15" totalsRowDxfId="14">
      <calculatedColumnFormula>(BJ4/BI4)*100</calculatedColumnFormula>
    </tableColumn>
    <tableColumn id="87" name="RA_TR" dataDxfId="13" totalsRowDxfId="12"/>
    <tableColumn id="86" name="RM_TR" dataDxfId="11" totalsRowDxfId="10"/>
    <tableColumn id="85" name="RV_TR" dataDxfId="9" totalsRowDxfId="8"/>
    <tableColumn id="91" name="CS_TR" dataDxfId="7" totalsRowDxfId="6"/>
    <tableColumn id="90" name="CI_TR" dataDxfId="5" totalsRowDxfId="4"/>
    <tableColumn id="93" name="Tiempo Total" dataDxfId="3" totalsRowDxfId="2"/>
    <tableColumn id="75" name="¿Abandonó?**" dataDxfId="1" totalsRow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6"/>
  <sheetViews>
    <sheetView tabSelected="1"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baseColWidth="10" defaultColWidth="11" defaultRowHeight="18.75" x14ac:dyDescent="0.3"/>
  <cols>
    <col min="1" max="1" width="33.85546875" style="2" bestFit="1" customWidth="1"/>
    <col min="2" max="2" width="8.5703125" style="2" bestFit="1" customWidth="1"/>
    <col min="3" max="3" width="14.42578125" style="2" bestFit="1" customWidth="1"/>
    <col min="4" max="4" width="15" style="2" bestFit="1" customWidth="1"/>
    <col min="5" max="5" width="11" style="2" bestFit="1" customWidth="1"/>
    <col min="6" max="6" width="14.28515625" style="6" bestFit="1" customWidth="1"/>
    <col min="7" max="7" width="11.7109375" style="2" bestFit="1" customWidth="1"/>
    <col min="8" max="8" width="15.140625" style="2" bestFit="1" customWidth="1"/>
    <col min="9" max="9" width="19.42578125" bestFit="1" customWidth="1"/>
    <col min="10" max="10" width="21.140625" bestFit="1" customWidth="1"/>
    <col min="11" max="11" width="23.42578125" style="2" bestFit="1" customWidth="1"/>
    <col min="12" max="20" width="12.28515625" style="2" bestFit="1" customWidth="1"/>
    <col min="21" max="21" width="13.7109375" style="2" bestFit="1" customWidth="1"/>
    <col min="22" max="30" width="13" style="2" bestFit="1" customWidth="1"/>
    <col min="31" max="39" width="14.42578125" style="2" bestFit="1" customWidth="1"/>
    <col min="40" max="48" width="12.28515625" style="2" bestFit="1" customWidth="1"/>
    <col min="49" max="49" width="13.7109375" style="2" bestFit="1" customWidth="1"/>
    <col min="50" max="50" width="22.7109375" style="2" bestFit="1" customWidth="1"/>
    <col min="51" max="51" width="22.140625" style="2" bestFit="1" customWidth="1"/>
    <col min="52" max="52" width="14.7109375" style="2" bestFit="1" customWidth="1"/>
    <col min="53" max="53" width="15.42578125" style="2" bestFit="1" customWidth="1"/>
    <col min="54" max="54" width="14.7109375" style="2" bestFit="1" customWidth="1"/>
    <col min="55" max="55" width="14.42578125" style="2" bestFit="1" customWidth="1"/>
    <col min="56" max="56" width="13.85546875" style="2" bestFit="1" customWidth="1"/>
    <col min="57" max="57" width="19.5703125" style="2" bestFit="1" customWidth="1"/>
    <col min="58" max="58" width="19" style="2" bestFit="1" customWidth="1"/>
    <col min="59" max="59" width="31.5703125" style="2" bestFit="1" customWidth="1"/>
    <col min="60" max="60" width="20.28515625" style="2" bestFit="1" customWidth="1"/>
    <col min="61" max="61" width="14" style="2" bestFit="1" customWidth="1"/>
    <col min="62" max="62" width="20" style="2" bestFit="1" customWidth="1"/>
    <col min="63" max="63" width="11" style="2" customWidth="1"/>
    <col min="64" max="16384" width="11" style="2"/>
  </cols>
  <sheetData>
    <row r="1" spans="1:60" x14ac:dyDescent="0.3">
      <c r="A1" s="35" t="s">
        <v>139</v>
      </c>
      <c r="B1" s="35" t="s">
        <v>0</v>
      </c>
      <c r="C1" s="35" t="s">
        <v>1</v>
      </c>
      <c r="D1" s="35" t="s">
        <v>2</v>
      </c>
      <c r="E1" s="35" t="s">
        <v>3</v>
      </c>
      <c r="F1" s="36" t="s">
        <v>138</v>
      </c>
      <c r="G1" s="35" t="s">
        <v>4</v>
      </c>
      <c r="H1" s="35" t="s">
        <v>5</v>
      </c>
      <c r="I1" s="35" t="s">
        <v>6</v>
      </c>
      <c r="J1" s="35" t="s">
        <v>127</v>
      </c>
      <c r="K1" s="35" t="s">
        <v>128</v>
      </c>
      <c r="L1" s="35" t="s">
        <v>7</v>
      </c>
      <c r="M1" s="35" t="s">
        <v>8</v>
      </c>
      <c r="N1" s="35" t="s">
        <v>9</v>
      </c>
      <c r="O1" s="35" t="s">
        <v>10</v>
      </c>
      <c r="P1" s="35" t="s">
        <v>11</v>
      </c>
      <c r="Q1" s="35" t="s">
        <v>12</v>
      </c>
      <c r="R1" s="35" t="s">
        <v>13</v>
      </c>
      <c r="S1" s="35" t="s">
        <v>14</v>
      </c>
      <c r="T1" s="35" t="s">
        <v>15</v>
      </c>
      <c r="U1" s="35" t="s">
        <v>16</v>
      </c>
      <c r="V1" s="35" t="s">
        <v>17</v>
      </c>
      <c r="W1" s="35" t="s">
        <v>18</v>
      </c>
      <c r="X1" s="35" t="s">
        <v>19</v>
      </c>
      <c r="Y1" s="35" t="s">
        <v>20</v>
      </c>
      <c r="Z1" s="35" t="s">
        <v>21</v>
      </c>
      <c r="AA1" s="35" t="s">
        <v>22</v>
      </c>
      <c r="AB1" s="35" t="s">
        <v>23</v>
      </c>
      <c r="AC1" s="35" t="s">
        <v>24</v>
      </c>
      <c r="AD1" s="35" t="s">
        <v>25</v>
      </c>
      <c r="AE1" s="35" t="s">
        <v>26</v>
      </c>
      <c r="AF1" s="35" t="s">
        <v>27</v>
      </c>
      <c r="AG1" s="35" t="s">
        <v>28</v>
      </c>
      <c r="AH1" s="35" t="s">
        <v>29</v>
      </c>
      <c r="AI1" s="35" t="s">
        <v>30</v>
      </c>
      <c r="AJ1" s="35" t="s">
        <v>31</v>
      </c>
      <c r="AK1" s="35" t="s">
        <v>32</v>
      </c>
      <c r="AL1" s="35" t="s">
        <v>33</v>
      </c>
      <c r="AM1" s="35" t="s">
        <v>34</v>
      </c>
      <c r="AN1" s="35" t="s">
        <v>35</v>
      </c>
      <c r="AO1" s="35" t="s">
        <v>36</v>
      </c>
      <c r="AP1" s="35" t="s">
        <v>37</v>
      </c>
      <c r="AQ1" s="35" t="s">
        <v>38</v>
      </c>
      <c r="AR1" s="35" t="s">
        <v>39</v>
      </c>
      <c r="AS1" s="35" t="s">
        <v>40</v>
      </c>
      <c r="AT1" s="35" t="s">
        <v>41</v>
      </c>
      <c r="AU1" s="35" t="s">
        <v>42</v>
      </c>
      <c r="AV1" s="35" t="s">
        <v>43</v>
      </c>
      <c r="AW1" s="35" t="s">
        <v>44</v>
      </c>
      <c r="AX1" s="35" t="s">
        <v>130</v>
      </c>
      <c r="AY1" s="35" t="s">
        <v>131</v>
      </c>
      <c r="AZ1" s="35" t="s">
        <v>45</v>
      </c>
      <c r="BA1" s="35" t="s">
        <v>46</v>
      </c>
      <c r="BB1" s="35" t="s">
        <v>47</v>
      </c>
      <c r="BC1" s="35" t="s">
        <v>134</v>
      </c>
      <c r="BD1" s="35" t="s">
        <v>135</v>
      </c>
      <c r="BE1" s="35" t="s">
        <v>136</v>
      </c>
      <c r="BF1" s="35" t="s">
        <v>137</v>
      </c>
      <c r="BG1" s="35" t="s">
        <v>140</v>
      </c>
      <c r="BH1" s="35" t="s">
        <v>125</v>
      </c>
    </row>
    <row r="2" spans="1:60" x14ac:dyDescent="0.3">
      <c r="A2" s="3"/>
      <c r="B2" s="3"/>
      <c r="C2" s="3"/>
      <c r="D2" s="3"/>
      <c r="E2" s="3"/>
      <c r="F2" s="3"/>
      <c r="G2" s="3"/>
      <c r="H2" s="3"/>
      <c r="I2" s="3"/>
      <c r="J2" s="3" t="s">
        <v>155</v>
      </c>
      <c r="K2" s="3" t="s">
        <v>155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86" spans="1:1" x14ac:dyDescent="0.3">
      <c r="A86" s="2" t="s">
        <v>126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"/>
  <sheetViews>
    <sheetView zoomScaleNormal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U6" sqref="U6"/>
    </sheetView>
  </sheetViews>
  <sheetFormatPr baseColWidth="10" defaultRowHeight="18.75" x14ac:dyDescent="0.3"/>
  <cols>
    <col min="1" max="1" width="33.85546875" style="2" bestFit="1" customWidth="1"/>
    <col min="2" max="2" width="8.5703125" style="2" bestFit="1" customWidth="1"/>
    <col min="3" max="3" width="14.42578125" style="2" bestFit="1" customWidth="1"/>
    <col min="4" max="4" width="15" style="2" bestFit="1" customWidth="1"/>
    <col min="5" max="5" width="11" style="2" bestFit="1" customWidth="1"/>
    <col min="6" max="6" width="14.28515625" style="6" bestFit="1" customWidth="1"/>
    <col min="7" max="7" width="11.7109375" style="2" bestFit="1" customWidth="1"/>
    <col min="8" max="8" width="15.140625" style="2" bestFit="1" customWidth="1"/>
    <col min="9" max="9" width="19.42578125" style="2" bestFit="1" customWidth="1"/>
    <col min="10" max="10" width="19.5703125" style="2" bestFit="1" customWidth="1"/>
    <col min="11" max="11" width="28.140625" style="2" bestFit="1" customWidth="1"/>
    <col min="12" max="20" width="12.28515625" style="2" bestFit="1" customWidth="1"/>
    <col min="21" max="21" width="13.7109375" style="2" bestFit="1" customWidth="1"/>
    <col min="22" max="30" width="13" style="2" bestFit="1" customWidth="1"/>
    <col min="31" max="39" width="14.42578125" style="2" bestFit="1" customWidth="1"/>
    <col min="40" max="48" width="12.28515625" style="2" bestFit="1" customWidth="1"/>
    <col min="49" max="49" width="13.7109375" style="2" bestFit="1" customWidth="1"/>
    <col min="50" max="51" width="79.28515625" style="2" customWidth="1"/>
    <col min="52" max="52" width="31.5703125" style="2" bestFit="1" customWidth="1"/>
    <col min="53" max="53" width="9.42578125" style="2" bestFit="1" customWidth="1"/>
    <col min="54" max="54" width="10.140625" style="2" bestFit="1" customWidth="1"/>
    <col min="55" max="55" width="9.42578125" style="2" bestFit="1" customWidth="1"/>
    <col min="56" max="56" width="9.140625" style="2" bestFit="1" customWidth="1"/>
    <col min="57" max="57" width="15.7109375" style="2" bestFit="1" customWidth="1"/>
    <col min="58" max="58" width="9.140625" style="2" customWidth="1"/>
    <col min="59" max="59" width="15" style="2" bestFit="1" customWidth="1"/>
    <col min="60" max="60" width="19.7109375" style="2" bestFit="1" customWidth="1"/>
    <col min="61" max="61" width="22.42578125" style="2" bestFit="1" customWidth="1"/>
    <col min="62" max="62" width="15.28515625" style="2" bestFit="1" customWidth="1"/>
    <col min="63" max="63" width="14.7109375" style="2" bestFit="1" customWidth="1"/>
    <col min="64" max="64" width="14.140625" style="2" bestFit="1" customWidth="1"/>
    <col min="65" max="65" width="17.42578125" style="2" bestFit="1" customWidth="1"/>
    <col min="66" max="66" width="14.7109375" style="2" bestFit="1" customWidth="1"/>
    <col min="67" max="67" width="15.42578125" style="2" bestFit="1" customWidth="1"/>
    <col min="68" max="68" width="14.7109375" style="2" bestFit="1" customWidth="1"/>
    <col min="69" max="69" width="14.42578125" style="2" bestFit="1" customWidth="1"/>
    <col min="70" max="70" width="13.85546875" style="2" bestFit="1" customWidth="1"/>
    <col min="71" max="71" width="21.5703125" style="2" bestFit="1" customWidth="1"/>
    <col min="72" max="72" width="23.28515625" style="2" bestFit="1" customWidth="1"/>
    <col min="73" max="16384" width="11.42578125" style="2"/>
  </cols>
  <sheetData>
    <row r="1" spans="1:72" s="11" customFormat="1" ht="20.25" thickTop="1" thickBot="1" x14ac:dyDescent="0.35">
      <c r="A1" s="18"/>
      <c r="B1" s="18"/>
      <c r="C1" s="18"/>
      <c r="D1" s="18"/>
      <c r="E1" s="18"/>
      <c r="F1" s="18"/>
      <c r="G1" s="18"/>
      <c r="H1" s="18"/>
      <c r="I1" s="18"/>
      <c r="J1" s="14"/>
      <c r="K1" s="24"/>
      <c r="L1" s="22"/>
      <c r="M1" s="21"/>
      <c r="N1" s="21"/>
      <c r="O1" s="21"/>
      <c r="P1" s="21"/>
      <c r="Q1" s="21"/>
      <c r="R1" s="21"/>
      <c r="S1" s="21"/>
      <c r="T1" s="21"/>
      <c r="U1" s="21"/>
      <c r="V1" s="22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2"/>
      <c r="AO1" s="21"/>
      <c r="AP1" s="21"/>
      <c r="AQ1" s="21"/>
      <c r="AR1" s="21"/>
      <c r="AS1" s="21"/>
      <c r="AT1" s="21"/>
      <c r="AU1" s="21"/>
      <c r="AV1" s="21"/>
      <c r="AW1" s="21"/>
      <c r="AX1" s="68" t="s">
        <v>151</v>
      </c>
      <c r="AY1" s="69" t="s">
        <v>152</v>
      </c>
      <c r="AZ1" s="17"/>
      <c r="BA1" s="70" t="s">
        <v>150</v>
      </c>
      <c r="BB1" s="71"/>
      <c r="BC1" s="71"/>
      <c r="BD1" s="71"/>
      <c r="BE1" s="72"/>
      <c r="BF1" s="72"/>
      <c r="BG1" s="73"/>
      <c r="BH1" s="70" t="s">
        <v>157</v>
      </c>
      <c r="BI1" s="71"/>
      <c r="BJ1" s="71"/>
      <c r="BK1" s="71"/>
      <c r="BL1" s="72"/>
      <c r="BM1" s="72"/>
      <c r="BN1" s="74" t="s">
        <v>166</v>
      </c>
      <c r="BO1" s="75"/>
      <c r="BP1" s="75"/>
      <c r="BQ1" s="75"/>
      <c r="BR1" s="76"/>
      <c r="BS1" s="64" t="s">
        <v>168</v>
      </c>
      <c r="BT1" s="65"/>
    </row>
    <row r="2" spans="1:72" s="11" customFormat="1" ht="78.75" customHeight="1" thickTop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25"/>
      <c r="L2" s="23" t="s">
        <v>49</v>
      </c>
      <c r="M2" s="20" t="s">
        <v>49</v>
      </c>
      <c r="N2" s="20" t="s">
        <v>49</v>
      </c>
      <c r="O2" s="20" t="s">
        <v>49</v>
      </c>
      <c r="P2" s="20" t="s">
        <v>50</v>
      </c>
      <c r="Q2" s="20" t="s">
        <v>50</v>
      </c>
      <c r="R2" s="20" t="s">
        <v>52</v>
      </c>
      <c r="S2" s="20" t="s">
        <v>52</v>
      </c>
      <c r="T2" s="20" t="s">
        <v>49</v>
      </c>
      <c r="U2" s="20" t="s">
        <v>51</v>
      </c>
      <c r="V2" s="23" t="s">
        <v>48</v>
      </c>
      <c r="W2" s="20" t="s">
        <v>48</v>
      </c>
      <c r="X2" s="20" t="s">
        <v>52</v>
      </c>
      <c r="Y2" s="20" t="s">
        <v>48</v>
      </c>
      <c r="Z2" s="20" t="s">
        <v>52</v>
      </c>
      <c r="AA2" s="20" t="s">
        <v>48</v>
      </c>
      <c r="AB2" s="20" t="s">
        <v>50</v>
      </c>
      <c r="AC2" s="20" t="s">
        <v>50</v>
      </c>
      <c r="AD2" s="20" t="s">
        <v>52</v>
      </c>
      <c r="AE2" s="20" t="s">
        <v>50</v>
      </c>
      <c r="AF2" s="20" t="s">
        <v>52</v>
      </c>
      <c r="AG2" s="20" t="s">
        <v>50</v>
      </c>
      <c r="AH2" s="20" t="s">
        <v>52</v>
      </c>
      <c r="AI2" s="20" t="s">
        <v>52</v>
      </c>
      <c r="AJ2" s="20" t="s">
        <v>48</v>
      </c>
      <c r="AK2" s="20" t="s">
        <v>50</v>
      </c>
      <c r="AL2" s="20" t="s">
        <v>50</v>
      </c>
      <c r="AM2" s="20" t="s">
        <v>50</v>
      </c>
      <c r="AN2" s="23" t="s">
        <v>48</v>
      </c>
      <c r="AO2" s="20" t="s">
        <v>48</v>
      </c>
      <c r="AP2" s="20" t="s">
        <v>49</v>
      </c>
      <c r="AQ2" s="20" t="s">
        <v>49</v>
      </c>
      <c r="AR2" s="20" t="s">
        <v>50</v>
      </c>
      <c r="AS2" s="20" t="s">
        <v>50</v>
      </c>
      <c r="AT2" s="20" t="s">
        <v>48</v>
      </c>
      <c r="AU2" s="20" t="s">
        <v>50</v>
      </c>
      <c r="AV2" s="20" t="s">
        <v>51</v>
      </c>
      <c r="AW2" s="20" t="s">
        <v>50</v>
      </c>
      <c r="AX2" s="68"/>
      <c r="AY2" s="69"/>
      <c r="AZ2" s="16"/>
      <c r="BA2" s="37" t="s">
        <v>161</v>
      </c>
      <c r="BB2" s="38" t="s">
        <v>162</v>
      </c>
      <c r="BC2" s="38" t="s">
        <v>163</v>
      </c>
      <c r="BD2" s="38" t="s">
        <v>147</v>
      </c>
      <c r="BE2" s="39" t="s">
        <v>159</v>
      </c>
      <c r="BF2" s="39" t="s">
        <v>148</v>
      </c>
      <c r="BG2" s="44" t="s">
        <v>158</v>
      </c>
      <c r="BH2" s="58" t="s">
        <v>156</v>
      </c>
      <c r="BI2" s="56"/>
      <c r="BJ2" s="56"/>
      <c r="BK2" s="56"/>
      <c r="BL2" s="56"/>
      <c r="BM2" s="57"/>
      <c r="BN2" s="40" t="s">
        <v>164</v>
      </c>
      <c r="BO2" s="41" t="s">
        <v>165</v>
      </c>
      <c r="BP2" s="41" t="s">
        <v>164</v>
      </c>
      <c r="BQ2" s="66" t="s">
        <v>149</v>
      </c>
      <c r="BR2" s="67"/>
      <c r="BS2" s="64"/>
      <c r="BT2" s="65"/>
    </row>
    <row r="3" spans="1:72" x14ac:dyDescent="0.3">
      <c r="A3" s="7" t="s">
        <v>139</v>
      </c>
      <c r="B3" s="7" t="s">
        <v>0</v>
      </c>
      <c r="C3" s="35" t="s">
        <v>1</v>
      </c>
      <c r="D3" s="35" t="s">
        <v>2</v>
      </c>
      <c r="E3" s="35" t="s">
        <v>3</v>
      </c>
      <c r="F3" s="36" t="s">
        <v>138</v>
      </c>
      <c r="G3" s="35" t="s">
        <v>4</v>
      </c>
      <c r="H3" s="35" t="s">
        <v>5</v>
      </c>
      <c r="I3" s="35" t="s">
        <v>6</v>
      </c>
      <c r="J3" s="35" t="s">
        <v>129</v>
      </c>
      <c r="K3" s="35" t="s">
        <v>128</v>
      </c>
      <c r="L3" s="62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14</v>
      </c>
      <c r="T3" s="15" t="s">
        <v>15</v>
      </c>
      <c r="U3" s="15" t="s">
        <v>16</v>
      </c>
      <c r="V3" s="62" t="s">
        <v>17</v>
      </c>
      <c r="W3" s="15" t="s">
        <v>18</v>
      </c>
      <c r="X3" s="15" t="s">
        <v>19</v>
      </c>
      <c r="Y3" s="15" t="s">
        <v>20</v>
      </c>
      <c r="Z3" s="15" t="s">
        <v>21</v>
      </c>
      <c r="AA3" s="15" t="s">
        <v>22</v>
      </c>
      <c r="AB3" s="15" t="s">
        <v>23</v>
      </c>
      <c r="AC3" s="15" t="s">
        <v>24</v>
      </c>
      <c r="AD3" s="15" t="s">
        <v>25</v>
      </c>
      <c r="AE3" s="15" t="s">
        <v>26</v>
      </c>
      <c r="AF3" s="15" t="s">
        <v>27</v>
      </c>
      <c r="AG3" s="15" t="s">
        <v>28</v>
      </c>
      <c r="AH3" s="15" t="s">
        <v>29</v>
      </c>
      <c r="AI3" s="15" t="s">
        <v>30</v>
      </c>
      <c r="AJ3" s="15" t="s">
        <v>31</v>
      </c>
      <c r="AK3" s="15" t="s">
        <v>32</v>
      </c>
      <c r="AL3" s="15" t="s">
        <v>33</v>
      </c>
      <c r="AM3" s="15" t="s">
        <v>34</v>
      </c>
      <c r="AN3" s="62" t="s">
        <v>35</v>
      </c>
      <c r="AO3" s="15" t="s">
        <v>36</v>
      </c>
      <c r="AP3" s="15" t="s">
        <v>37</v>
      </c>
      <c r="AQ3" s="15" t="s">
        <v>38</v>
      </c>
      <c r="AR3" s="15" t="s">
        <v>39</v>
      </c>
      <c r="AS3" s="15" t="s">
        <v>40</v>
      </c>
      <c r="AT3" s="15" t="s">
        <v>41</v>
      </c>
      <c r="AU3" s="15" t="s">
        <v>42</v>
      </c>
      <c r="AV3" s="15" t="s">
        <v>43</v>
      </c>
      <c r="AW3" s="15" t="s">
        <v>44</v>
      </c>
      <c r="AX3" s="62" t="s">
        <v>130</v>
      </c>
      <c r="AY3" s="19" t="s">
        <v>131</v>
      </c>
      <c r="AZ3" s="15" t="s">
        <v>140</v>
      </c>
      <c r="BA3" s="62" t="s">
        <v>89</v>
      </c>
      <c r="BB3" s="15" t="s">
        <v>88</v>
      </c>
      <c r="BC3" s="15" t="s">
        <v>107</v>
      </c>
      <c r="BD3" s="15" t="s">
        <v>132</v>
      </c>
      <c r="BE3" s="15" t="s">
        <v>153</v>
      </c>
      <c r="BF3" s="15" t="s">
        <v>133</v>
      </c>
      <c r="BG3" s="63" t="s">
        <v>154</v>
      </c>
      <c r="BH3" s="15" t="s">
        <v>141</v>
      </c>
      <c r="BI3" s="15" t="s">
        <v>142</v>
      </c>
      <c r="BJ3" s="15" t="s">
        <v>143</v>
      </c>
      <c r="BK3" s="15" t="s">
        <v>144</v>
      </c>
      <c r="BL3" s="15" t="s">
        <v>145</v>
      </c>
      <c r="BM3" s="15" t="s">
        <v>146</v>
      </c>
      <c r="BN3" s="45" t="s">
        <v>45</v>
      </c>
      <c r="BO3" s="46" t="s">
        <v>46</v>
      </c>
      <c r="BP3" s="46" t="s">
        <v>47</v>
      </c>
      <c r="BQ3" s="15" t="s">
        <v>134</v>
      </c>
      <c r="BR3" s="19" t="s">
        <v>135</v>
      </c>
      <c r="BS3" s="19" t="s">
        <v>160</v>
      </c>
      <c r="BT3" s="19" t="s">
        <v>167</v>
      </c>
    </row>
    <row r="4" spans="1:72" x14ac:dyDescent="0.3">
      <c r="A4" s="47"/>
      <c r="B4" s="48"/>
      <c r="C4" s="48"/>
      <c r="D4" s="48"/>
      <c r="E4" s="48"/>
      <c r="F4" s="49"/>
      <c r="G4" s="48"/>
      <c r="H4" s="48"/>
      <c r="I4" s="48"/>
      <c r="J4" s="48"/>
      <c r="K4" s="48"/>
      <c r="L4" s="50">
        <f>IF(Original!L2 = Corrección!$L$2,1,0)</f>
        <v>0</v>
      </c>
      <c r="M4" s="48">
        <f>IF(Original!M2 = Corrección!$M$2,1,0)</f>
        <v>0</v>
      </c>
      <c r="N4" s="48">
        <f>IF(Original!N2 = Corrección!$N$2,1,0)</f>
        <v>0</v>
      </c>
      <c r="O4" s="48">
        <f>IF(Original!O2 = Corrección!$O$2,1,0)</f>
        <v>0</v>
      </c>
      <c r="P4" s="48">
        <f>IF(Original!P2 = Corrección!$P$2,1,0)</f>
        <v>0</v>
      </c>
      <c r="Q4" s="48">
        <f>IF(Original!Q2 = Corrección!$Q$2,1,0)</f>
        <v>0</v>
      </c>
      <c r="R4" s="48">
        <f>IF(Original!R2 = Corrección!$R$2,1,0)</f>
        <v>0</v>
      </c>
      <c r="S4" s="48">
        <f>IF(Original!S2 = Corrección!$S$2,1,0)</f>
        <v>0</v>
      </c>
      <c r="T4" s="48">
        <f>IF(Original!T2 = Corrección!$T$2,1,0)</f>
        <v>0</v>
      </c>
      <c r="U4" s="48">
        <f>IF(Original!U2 = Corrección!$U$2,1,0)</f>
        <v>0</v>
      </c>
      <c r="V4" s="50">
        <f>IF(Original!V2 = Corrección!$V$2,1,0)</f>
        <v>0</v>
      </c>
      <c r="W4" s="48">
        <f>IF(Original!W2 = Corrección!$W$2,1,0)</f>
        <v>0</v>
      </c>
      <c r="X4" s="48">
        <f>IF(Original!X2 = Corrección!$X$2,1,0)</f>
        <v>0</v>
      </c>
      <c r="Y4" s="48">
        <f>IF(Original!Y2 = Corrección!$Y$2,1,0)</f>
        <v>0</v>
      </c>
      <c r="Z4" s="48">
        <f>IF(Original!Z2 = Corrección!$Z$2,1,0)</f>
        <v>0</v>
      </c>
      <c r="AA4" s="48">
        <f>IF(Original!AA2 = Corrección!$AA$2,1,0)</f>
        <v>0</v>
      </c>
      <c r="AB4" s="48">
        <f>IF(Original!AB2 = Corrección!$AB$2,1,0)</f>
        <v>0</v>
      </c>
      <c r="AC4" s="48">
        <f>IF(Original!AC2 = Corrección!$AC$2,1,0)</f>
        <v>0</v>
      </c>
      <c r="AD4" s="48">
        <f>IF(Original!AD2 = Corrección!$AD$2,1,0)</f>
        <v>0</v>
      </c>
      <c r="AE4" s="48">
        <f>IF(Original!AE2 = Corrección!$AE$2,1,0)</f>
        <v>0</v>
      </c>
      <c r="AF4" s="48">
        <f>IF(Original!AF2 = Corrección!$AF$2,1,0)</f>
        <v>0</v>
      </c>
      <c r="AG4" s="48">
        <f>IF(Original!AG2 = Corrección!$AG$2,1,0)</f>
        <v>0</v>
      </c>
      <c r="AH4" s="48">
        <f>IF(Original!AH2 = Corrección!$AH$2,1,0)</f>
        <v>0</v>
      </c>
      <c r="AI4" s="48">
        <f>IF(Original!AI2 = Corrección!$AI$2,1,0)</f>
        <v>0</v>
      </c>
      <c r="AJ4" s="48">
        <f>IF(Original!AJ2 = Corrección!$AJ$2,1,0)</f>
        <v>0</v>
      </c>
      <c r="AK4" s="48">
        <f>IF(Original!AK2 = Corrección!$AK$2,1,0)</f>
        <v>0</v>
      </c>
      <c r="AL4" s="48">
        <f>IF(Original!AL2 = Corrección!$AL$2,1,0)</f>
        <v>0</v>
      </c>
      <c r="AM4" s="48">
        <f>IF(Original!AM2 = Corrección!$AM$2,1,0)</f>
        <v>0</v>
      </c>
      <c r="AN4" s="50">
        <f>IF(Original!AN2 = Corrección!$AN$2,1,0)</f>
        <v>0</v>
      </c>
      <c r="AO4" s="48">
        <f>IF(Original!AO2 = Corrección!$AO$2,1,0)</f>
        <v>0</v>
      </c>
      <c r="AP4" s="48">
        <f>IF(Original!AP2 = Corrección!$AP$2,1,0)</f>
        <v>0</v>
      </c>
      <c r="AQ4" s="48">
        <f>IF(Original!AQ2 = Corrección!$AQ$2,1,0)</f>
        <v>0</v>
      </c>
      <c r="AR4" s="48">
        <f>IF(Original!AR2 = Corrección!$AR$2,1,0)</f>
        <v>0</v>
      </c>
      <c r="AS4" s="48">
        <f>IF(Original!AS2 = Corrección!$AS$2,1,0)</f>
        <v>0</v>
      </c>
      <c r="AT4" s="48">
        <f>IF(Original!AT2 = Corrección!$AT$2,1,0)</f>
        <v>0</v>
      </c>
      <c r="AU4" s="48">
        <f>IF(Original!AU2 = Corrección!$AU$2,1,0)</f>
        <v>0</v>
      </c>
      <c r="AV4" s="48">
        <f>IF(Original!AV2 = Corrección!$AV$2,1,0)</f>
        <v>0</v>
      </c>
      <c r="AW4" s="48">
        <f>IF(Original!AW2 = Corrección!$AW$2,1,0)</f>
        <v>0</v>
      </c>
      <c r="AX4" s="50"/>
      <c r="AY4" s="51"/>
      <c r="AZ4" s="52"/>
      <c r="BA4" s="50">
        <f>SUM(L4:U4)</f>
        <v>0</v>
      </c>
      <c r="BB4" s="48">
        <f>SUM(V4:AM4)</f>
        <v>0</v>
      </c>
      <c r="BC4" s="48">
        <f>SUM(AN4:AW4)</f>
        <v>0</v>
      </c>
      <c r="BD4" s="48"/>
      <c r="BE4" s="48"/>
      <c r="BF4" s="48"/>
      <c r="BG4" s="53"/>
      <c r="BH4" s="48">
        <v>1</v>
      </c>
      <c r="BI4" s="48">
        <f>BH4*3</f>
        <v>3</v>
      </c>
      <c r="BJ4" s="48">
        <v>0</v>
      </c>
      <c r="BK4" s="48"/>
      <c r="BL4" s="48"/>
      <c r="BM4" s="54">
        <f t="shared" ref="BM4:BM5" si="0">(BJ4/BI4)*100</f>
        <v>0</v>
      </c>
      <c r="BN4" s="55">
        <v>100</v>
      </c>
      <c r="BO4" s="48"/>
      <c r="BP4" s="48"/>
      <c r="BQ4" s="48"/>
      <c r="BR4" s="51"/>
      <c r="BS4" s="50"/>
      <c r="BT4" s="60"/>
    </row>
    <row r="5" spans="1:72" x14ac:dyDescent="0.3">
      <c r="A5" s="3"/>
      <c r="L5" s="26">
        <f>IF(Original!L3 = Corrección!$L$2,1,0)</f>
        <v>0</v>
      </c>
      <c r="M5" s="27">
        <f>IF(Original!M3 = Corrección!$M$2,1,0)</f>
        <v>0</v>
      </c>
      <c r="N5" s="27">
        <f>IF(Original!N3 = Corrección!$N$2,1,0)</f>
        <v>0</v>
      </c>
      <c r="O5" s="27">
        <f>IF(Original!O3 = Corrección!$O$2,1,0)</f>
        <v>0</v>
      </c>
      <c r="P5" s="27">
        <f>IF(Original!P3 = Corrección!$P$2,1,0)</f>
        <v>0</v>
      </c>
      <c r="Q5" s="27">
        <f>IF(Original!Q3 = Corrección!$Q$2,1,0)</f>
        <v>0</v>
      </c>
      <c r="R5" s="27">
        <f>IF(Original!R3 = Corrección!$R$2,1,0)</f>
        <v>0</v>
      </c>
      <c r="S5" s="27">
        <f>IF(Original!S3 = Corrección!$S$2,1,0)</f>
        <v>0</v>
      </c>
      <c r="T5" s="27">
        <f>IF(Original!T3 = Corrección!$T$2,1,0)</f>
        <v>0</v>
      </c>
      <c r="U5" s="27">
        <f>IF(Original!U3 = Corrección!$U$2,1,0)</f>
        <v>0</v>
      </c>
      <c r="V5" s="26">
        <f>IF(Original!V3 = Corrección!$V$2,1,0)</f>
        <v>0</v>
      </c>
      <c r="W5" s="27">
        <f>IF(Original!W3 = Corrección!$W$2,1,0)</f>
        <v>0</v>
      </c>
      <c r="X5" s="27">
        <f>IF(Original!X3 = Corrección!$X$2,1,0)</f>
        <v>0</v>
      </c>
      <c r="Y5" s="27">
        <f>IF(Original!Y3 = Corrección!$Y$2,1,0)</f>
        <v>0</v>
      </c>
      <c r="Z5" s="27">
        <f>IF(Original!Z3 = Corrección!$Z$2,1,0)</f>
        <v>0</v>
      </c>
      <c r="AA5" s="27">
        <f>IF(Original!AA3 = Corrección!$AA$2,1,0)</f>
        <v>0</v>
      </c>
      <c r="AB5" s="27">
        <f>IF(Original!AB3 = Corrección!$AB$2,1,0)</f>
        <v>0</v>
      </c>
      <c r="AC5" s="27">
        <f>IF(Original!AC3 = Corrección!$AC$2,1,0)</f>
        <v>0</v>
      </c>
      <c r="AD5" s="27">
        <f>IF(Original!AD3 = Corrección!$AD$2,1,0)</f>
        <v>0</v>
      </c>
      <c r="AE5" s="27">
        <f>IF(Original!AE3 = Corrección!$AE$2,1,0)</f>
        <v>0</v>
      </c>
      <c r="AF5" s="27">
        <f>IF(Original!AF3 = Corrección!$AF$2,1,0)</f>
        <v>0</v>
      </c>
      <c r="AG5" s="29">
        <f>IF(Original!AG3 = Corrección!$AG$2,1,0)</f>
        <v>0</v>
      </c>
      <c r="AH5" s="29">
        <f>IF(Original!AH3 = Corrección!$AH$2,1,0)</f>
        <v>0</v>
      </c>
      <c r="AI5" s="29">
        <f>IF(Original!AI3 = Corrección!$AI$2,1,0)</f>
        <v>0</v>
      </c>
      <c r="AJ5" s="29">
        <f>IF(Original!AJ3 = Corrección!$AJ$2,1,0)</f>
        <v>0</v>
      </c>
      <c r="AK5" s="29">
        <f>IF(Original!AK3 = Corrección!$AK$2,1,0)</f>
        <v>0</v>
      </c>
      <c r="AL5" s="29">
        <f>IF(Original!AL3 = Corrección!$AL$2,1,0)</f>
        <v>0</v>
      </c>
      <c r="AM5" s="29">
        <f>IF(Original!AM3 = Corrección!$AM$2,1,0)</f>
        <v>0</v>
      </c>
      <c r="AN5" s="30">
        <f>IF(Original!AN3 = Corrección!$AN$2,1,0)</f>
        <v>0</v>
      </c>
      <c r="AO5" s="29">
        <f>IF(Original!AO3 = Corrección!$AO$2,1,0)</f>
        <v>0</v>
      </c>
      <c r="AP5" s="29">
        <f>IF(Original!AP3 = Corrección!$AP$2,1,0)</f>
        <v>0</v>
      </c>
      <c r="AQ5" s="29">
        <f>IF(Original!AQ3 = Corrección!$AQ$2,1,0)</f>
        <v>0</v>
      </c>
      <c r="AR5" s="29">
        <f>IF(Original!AR3 = Corrección!$AR$2,1,0)</f>
        <v>0</v>
      </c>
      <c r="AS5" s="29">
        <f>IF(Original!AS3 = Corrección!$AS$2,1,0)</f>
        <v>0</v>
      </c>
      <c r="AT5" s="29">
        <f>IF(Original!AT3 = Corrección!$AT$2,1,0)</f>
        <v>0</v>
      </c>
      <c r="AU5" s="29">
        <f>IF(Original!AU3 = Corrección!$AU$2,1,0)</f>
        <v>0</v>
      </c>
      <c r="AV5" s="29">
        <f>IF(Original!AV3 = Corrección!$AV$2,1,0)</f>
        <v>0</v>
      </c>
      <c r="AW5" s="29">
        <f>IF(Original!AW3 = Corrección!$AW$2,1,0)</f>
        <v>0</v>
      </c>
      <c r="AX5" s="31"/>
      <c r="AY5" s="32"/>
      <c r="AZ5" s="43"/>
      <c r="BA5" s="33">
        <f>SUM(L5:U5)</f>
        <v>0</v>
      </c>
      <c r="BB5" s="13">
        <f>SUM(AN5:AW5)</f>
        <v>0</v>
      </c>
      <c r="BC5" s="13">
        <f>SUM(AN5:AW5)</f>
        <v>0</v>
      </c>
      <c r="BD5" s="13"/>
      <c r="BE5" s="13"/>
      <c r="BF5" s="13"/>
      <c r="BG5" s="28"/>
      <c r="BH5" s="13">
        <v>1</v>
      </c>
      <c r="BI5" s="13">
        <f>BH5*3</f>
        <v>3</v>
      </c>
      <c r="BJ5" s="13">
        <v>0</v>
      </c>
      <c r="BK5" s="13"/>
      <c r="BL5" s="13"/>
      <c r="BM5" s="42">
        <f t="shared" si="0"/>
        <v>0</v>
      </c>
      <c r="BN5" s="34">
        <v>100</v>
      </c>
      <c r="BO5" s="13"/>
      <c r="BP5" s="13"/>
      <c r="BQ5" s="13"/>
      <c r="BR5" s="59"/>
      <c r="BS5" s="61"/>
      <c r="BT5" s="60"/>
    </row>
    <row r="6" spans="1:72" x14ac:dyDescent="0.3">
      <c r="F6" s="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2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2"/>
      <c r="BO6" s="12"/>
      <c r="BP6" s="12"/>
      <c r="BQ6" s="12"/>
      <c r="BR6" s="12"/>
      <c r="BS6" s="12"/>
    </row>
    <row r="7" spans="1:72" x14ac:dyDescent="0.3">
      <c r="F7" s="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2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2"/>
      <c r="BO7" s="12"/>
      <c r="BP7" s="12"/>
      <c r="BQ7" s="12"/>
      <c r="BR7" s="12"/>
      <c r="BS7" s="12"/>
    </row>
    <row r="8" spans="1:72" x14ac:dyDescent="0.3">
      <c r="F8" s="4"/>
      <c r="AX8" s="5"/>
      <c r="AY8" s="5"/>
      <c r="BA8" s="5"/>
      <c r="BB8" s="5"/>
    </row>
    <row r="9" spans="1:72" x14ac:dyDescent="0.3">
      <c r="F9" s="4"/>
      <c r="AX9" s="5"/>
      <c r="AY9" s="5"/>
      <c r="BA9" s="5"/>
      <c r="BB9" s="5"/>
    </row>
  </sheetData>
  <mergeCells count="7">
    <mergeCell ref="BS1:BT2"/>
    <mergeCell ref="BQ2:BR2"/>
    <mergeCell ref="AX1:AX2"/>
    <mergeCell ref="AY1:AY2"/>
    <mergeCell ref="BA1:BG1"/>
    <mergeCell ref="BN1:BR1"/>
    <mergeCell ref="BH1:BM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74"/>
  <sheetViews>
    <sheetView topLeftCell="B7" workbookViewId="0">
      <selection activeCell="D15" sqref="D15"/>
    </sheetView>
  </sheetViews>
  <sheetFormatPr baseColWidth="10" defaultRowHeight="15" x14ac:dyDescent="0.25"/>
  <cols>
    <col min="2" max="2" width="9.28515625" bestFit="1" customWidth="1"/>
    <col min="9" max="9" width="13.28515625" bestFit="1" customWidth="1"/>
  </cols>
  <sheetData>
    <row r="2" spans="2:38" ht="15.75" thickBot="1" x14ac:dyDescent="0.3">
      <c r="H2" t="s">
        <v>88</v>
      </c>
      <c r="I2" t="str">
        <f ca="1">INDIRECT(I3)</f>
        <v>C</v>
      </c>
      <c r="J2" t="str">
        <f t="shared" ref="J2:AL2" ca="1" si="0">INDIRECT(J3)</f>
        <v>C</v>
      </c>
      <c r="K2" t="str">
        <f t="shared" ca="1" si="0"/>
        <v>A</v>
      </c>
      <c r="L2" t="str">
        <f t="shared" ca="1" si="0"/>
        <v>B</v>
      </c>
      <c r="M2" t="str">
        <f t="shared" ca="1" si="0"/>
        <v>C</v>
      </c>
      <c r="N2" t="str">
        <f t="shared" ca="1" si="0"/>
        <v>B</v>
      </c>
      <c r="O2" t="str">
        <f t="shared" ca="1" si="0"/>
        <v>A</v>
      </c>
      <c r="P2" t="str">
        <f t="shared" ca="1" si="0"/>
        <v>B</v>
      </c>
      <c r="Q2" t="str">
        <f t="shared" ca="1" si="0"/>
        <v>C</v>
      </c>
      <c r="R2" t="str">
        <f t="shared" ca="1" si="0"/>
        <v>B</v>
      </c>
      <c r="S2" t="str">
        <f t="shared" ca="1" si="0"/>
        <v>B</v>
      </c>
      <c r="T2" t="str">
        <f t="shared" ca="1" si="0"/>
        <v>B</v>
      </c>
      <c r="U2" t="str">
        <f t="shared" ca="1" si="0"/>
        <v>A</v>
      </c>
      <c r="V2" t="str">
        <f t="shared" ca="1" si="0"/>
        <v>B</v>
      </c>
      <c r="W2" t="str">
        <f t="shared" ca="1" si="0"/>
        <v>B</v>
      </c>
      <c r="X2" t="str">
        <f t="shared" ca="1" si="0"/>
        <v>B</v>
      </c>
      <c r="Y2" t="str">
        <f t="shared" ca="1" si="0"/>
        <v>A</v>
      </c>
      <c r="Z2" t="str">
        <f t="shared" ca="1" si="0"/>
        <v>B</v>
      </c>
      <c r="AA2" t="str">
        <f t="shared" ca="1" si="0"/>
        <v>B</v>
      </c>
      <c r="AB2" t="str">
        <f t="shared" ca="1" si="0"/>
        <v>A</v>
      </c>
      <c r="AC2" t="str">
        <f t="shared" ca="1" si="0"/>
        <v>A</v>
      </c>
      <c r="AD2" t="str">
        <f t="shared" ca="1" si="0"/>
        <v>A</v>
      </c>
      <c r="AE2" t="str">
        <f t="shared" ca="1" si="0"/>
        <v>C</v>
      </c>
      <c r="AF2" t="str">
        <f t="shared" ca="1" si="0"/>
        <v>B</v>
      </c>
      <c r="AG2" t="str">
        <f t="shared" ca="1" si="0"/>
        <v>B</v>
      </c>
      <c r="AH2" t="str">
        <f t="shared" ca="1" si="0"/>
        <v>B</v>
      </c>
      <c r="AI2" t="str">
        <f t="shared" ca="1" si="0"/>
        <v>B</v>
      </c>
      <c r="AJ2" t="str">
        <f t="shared" ca="1" si="0"/>
        <v>C</v>
      </c>
      <c r="AK2" t="str">
        <f t="shared" ca="1" si="0"/>
        <v>B</v>
      </c>
      <c r="AL2" t="str">
        <f t="shared" ca="1" si="0"/>
        <v>B</v>
      </c>
    </row>
    <row r="3" spans="2:38" ht="16.5" thickBot="1" x14ac:dyDescent="0.3">
      <c r="B3" s="77" t="s">
        <v>53</v>
      </c>
      <c r="C3" s="78"/>
      <c r="D3" s="78"/>
      <c r="E3" s="79"/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</row>
    <row r="4" spans="2:38" ht="16.5" thickBot="1" x14ac:dyDescent="0.3">
      <c r="B4" s="9" t="s">
        <v>54</v>
      </c>
      <c r="C4" s="10" t="s">
        <v>55</v>
      </c>
      <c r="D4" s="10" t="s">
        <v>54</v>
      </c>
      <c r="E4" s="10" t="s">
        <v>55</v>
      </c>
    </row>
    <row r="6" spans="2:38" ht="16.5" thickBot="1" x14ac:dyDescent="0.3">
      <c r="G6" s="9">
        <v>1</v>
      </c>
      <c r="H6" s="10" t="s">
        <v>48</v>
      </c>
    </row>
    <row r="7" spans="2:38" ht="16.5" thickBot="1" x14ac:dyDescent="0.3">
      <c r="G7" s="9">
        <v>2</v>
      </c>
      <c r="H7" s="10" t="s">
        <v>48</v>
      </c>
    </row>
    <row r="8" spans="2:38" ht="16.5" thickBot="1" x14ac:dyDescent="0.3">
      <c r="G8" s="9">
        <v>3</v>
      </c>
      <c r="H8" s="10" t="s">
        <v>52</v>
      </c>
      <c r="J8" t="s">
        <v>89</v>
      </c>
      <c r="K8" t="str">
        <f ca="1">INDIRECT(K9)</f>
        <v>D</v>
      </c>
      <c r="L8" t="str">
        <f t="shared" ref="L8:AA8" ca="1" si="1">INDIRECT(L9)</f>
        <v>D</v>
      </c>
      <c r="M8" t="str">
        <f t="shared" ca="1" si="1"/>
        <v>C</v>
      </c>
      <c r="N8" t="str">
        <f t="shared" ca="1" si="1"/>
        <v>D</v>
      </c>
      <c r="O8" t="str">
        <f t="shared" ca="1" si="1"/>
        <v>C</v>
      </c>
      <c r="P8" t="str">
        <f t="shared" ca="1" si="1"/>
        <v>D</v>
      </c>
      <c r="Q8" t="str">
        <f t="shared" ca="1" si="1"/>
        <v>A</v>
      </c>
      <c r="R8" t="str">
        <f t="shared" ca="1" si="1"/>
        <v>B</v>
      </c>
      <c r="S8" t="str">
        <f t="shared" ca="1" si="1"/>
        <v>E</v>
      </c>
      <c r="T8" t="str">
        <f t="shared" ca="1" si="1"/>
        <v>B</v>
      </c>
      <c r="U8" t="str">
        <f t="shared" ca="1" si="1"/>
        <v>A</v>
      </c>
      <c r="V8" t="str">
        <f t="shared" ca="1" si="1"/>
        <v>A</v>
      </c>
      <c r="W8" t="str">
        <f t="shared" ca="1" si="1"/>
        <v>A</v>
      </c>
      <c r="X8" t="str">
        <f t="shared" ca="1" si="1"/>
        <v>D</v>
      </c>
      <c r="Y8" t="str">
        <f t="shared" ca="1" si="1"/>
        <v>A</v>
      </c>
      <c r="Z8" t="str">
        <f t="shared" ca="1" si="1"/>
        <v>E</v>
      </c>
      <c r="AA8" t="str">
        <f t="shared" ca="1" si="1"/>
        <v>B</v>
      </c>
    </row>
    <row r="9" spans="2:38" ht="16.5" thickBot="1" x14ac:dyDescent="0.3">
      <c r="G9" s="9">
        <v>4</v>
      </c>
      <c r="H9" s="10" t="s">
        <v>50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  <c r="T9" t="s">
        <v>99</v>
      </c>
      <c r="U9" t="s">
        <v>100</v>
      </c>
      <c r="V9" t="s">
        <v>101</v>
      </c>
      <c r="W9" t="s">
        <v>102</v>
      </c>
      <c r="X9" t="s">
        <v>103</v>
      </c>
      <c r="Y9" t="s">
        <v>104</v>
      </c>
      <c r="Z9" t="s">
        <v>105</v>
      </c>
      <c r="AA9" t="s">
        <v>106</v>
      </c>
    </row>
    <row r="10" spans="2:38" ht="16.5" thickBot="1" x14ac:dyDescent="0.3">
      <c r="G10" s="9">
        <v>5</v>
      </c>
      <c r="H10" s="10" t="s">
        <v>48</v>
      </c>
    </row>
    <row r="11" spans="2:38" ht="16.5" thickBot="1" x14ac:dyDescent="0.3">
      <c r="G11" s="9">
        <v>6</v>
      </c>
      <c r="H11" s="10" t="s">
        <v>50</v>
      </c>
      <c r="J11" t="s">
        <v>107</v>
      </c>
      <c r="K11" t="str">
        <f ca="1">INDIRECT(K12)</f>
        <v>C</v>
      </c>
      <c r="L11" t="str">
        <f t="shared" ref="L11:AA11" ca="1" si="2">INDIRECT(L12)</f>
        <v>C</v>
      </c>
      <c r="M11" t="str">
        <f t="shared" ca="1" si="2"/>
        <v>E</v>
      </c>
      <c r="N11" t="str">
        <f t="shared" ca="1" si="2"/>
        <v>D</v>
      </c>
      <c r="O11" t="str">
        <f t="shared" ca="1" si="2"/>
        <v>B</v>
      </c>
      <c r="P11" t="str">
        <f t="shared" ca="1" si="2"/>
        <v>D</v>
      </c>
      <c r="Q11" t="str">
        <f t="shared" ca="1" si="2"/>
        <v>C</v>
      </c>
      <c r="R11" t="str">
        <f t="shared" ca="1" si="2"/>
        <v>B</v>
      </c>
      <c r="S11" t="str">
        <f t="shared" ca="1" si="2"/>
        <v>E</v>
      </c>
      <c r="T11" t="str">
        <f t="shared" ca="1" si="2"/>
        <v>B</v>
      </c>
      <c r="U11" t="str">
        <f t="shared" ca="1" si="2"/>
        <v>C</v>
      </c>
      <c r="V11" t="str">
        <f t="shared" ca="1" si="2"/>
        <v>B</v>
      </c>
      <c r="W11" t="str">
        <f t="shared" ca="1" si="2"/>
        <v>A</v>
      </c>
      <c r="X11" t="str">
        <f t="shared" ca="1" si="2"/>
        <v>E</v>
      </c>
      <c r="Y11" t="str">
        <f t="shared" ca="1" si="2"/>
        <v>B</v>
      </c>
      <c r="Z11" t="str">
        <f t="shared" ca="1" si="2"/>
        <v>B</v>
      </c>
      <c r="AA11" t="str">
        <f t="shared" ca="1" si="2"/>
        <v>D</v>
      </c>
    </row>
    <row r="12" spans="2:38" ht="16.5" thickBot="1" x14ac:dyDescent="0.3">
      <c r="G12" s="9">
        <v>7</v>
      </c>
      <c r="H12" s="10" t="s">
        <v>52</v>
      </c>
      <c r="K12" t="s">
        <v>108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  <c r="R12" t="s">
        <v>115</v>
      </c>
      <c r="S12" t="s">
        <v>116</v>
      </c>
      <c r="T12" t="s">
        <v>117</v>
      </c>
      <c r="U12" t="s">
        <v>118</v>
      </c>
      <c r="V12" t="s">
        <v>119</v>
      </c>
      <c r="W12" t="s">
        <v>120</v>
      </c>
      <c r="X12" t="s">
        <v>121</v>
      </c>
      <c r="Y12" t="s">
        <v>122</v>
      </c>
      <c r="Z12" t="s">
        <v>123</v>
      </c>
      <c r="AA12" t="s">
        <v>124</v>
      </c>
    </row>
    <row r="13" spans="2:38" ht="16.5" thickBot="1" x14ac:dyDescent="0.3">
      <c r="G13" s="9">
        <v>8</v>
      </c>
      <c r="H13" s="10" t="s">
        <v>50</v>
      </c>
    </row>
    <row r="14" spans="2:38" ht="16.5" thickBot="1" x14ac:dyDescent="0.3">
      <c r="G14" s="9">
        <v>9</v>
      </c>
      <c r="H14" s="10" t="s">
        <v>48</v>
      </c>
    </row>
    <row r="15" spans="2:38" ht="16.5" thickBot="1" x14ac:dyDescent="0.3">
      <c r="G15" s="9">
        <v>10</v>
      </c>
      <c r="H15" s="10" t="s">
        <v>50</v>
      </c>
      <c r="J15">
        <v>1</v>
      </c>
      <c r="K15" s="1">
        <v>0.3</v>
      </c>
    </row>
    <row r="16" spans="2:38" ht="16.5" thickBot="1" x14ac:dyDescent="0.3">
      <c r="G16" s="9">
        <v>11</v>
      </c>
      <c r="H16" s="10" t="s">
        <v>50</v>
      </c>
      <c r="J16">
        <v>2</v>
      </c>
      <c r="K16" s="1">
        <f>K15+0.9</f>
        <v>1.2</v>
      </c>
    </row>
    <row r="17" spans="2:11" ht="16.5" thickBot="1" x14ac:dyDescent="0.3">
      <c r="G17" s="9">
        <v>12</v>
      </c>
      <c r="H17" s="10" t="s">
        <v>50</v>
      </c>
      <c r="J17">
        <v>3</v>
      </c>
      <c r="K17" s="1">
        <f t="shared" ref="K17:K41" si="3">K16+0.9</f>
        <v>2.1</v>
      </c>
    </row>
    <row r="18" spans="2:11" ht="16.5" thickBot="1" x14ac:dyDescent="0.3">
      <c r="G18" s="9">
        <v>13</v>
      </c>
      <c r="H18" s="10" t="s">
        <v>52</v>
      </c>
      <c r="J18">
        <v>4</v>
      </c>
      <c r="K18" s="1">
        <f t="shared" si="3"/>
        <v>3</v>
      </c>
    </row>
    <row r="19" spans="2:11" ht="16.5" thickBot="1" x14ac:dyDescent="0.3">
      <c r="G19" s="9">
        <v>14</v>
      </c>
      <c r="H19" s="10" t="s">
        <v>50</v>
      </c>
      <c r="J19">
        <v>5</v>
      </c>
      <c r="K19" s="1">
        <f t="shared" si="3"/>
        <v>3.9</v>
      </c>
    </row>
    <row r="20" spans="2:11" ht="19.5" thickBot="1" x14ac:dyDescent="0.3">
      <c r="B20" s="8"/>
      <c r="G20" s="9">
        <v>15</v>
      </c>
      <c r="H20" s="10" t="s">
        <v>50</v>
      </c>
      <c r="J20">
        <v>6</v>
      </c>
      <c r="K20" s="1">
        <f t="shared" si="3"/>
        <v>4.8</v>
      </c>
    </row>
    <row r="21" spans="2:11" ht="16.5" thickBot="1" x14ac:dyDescent="0.3">
      <c r="G21" s="10">
        <v>16</v>
      </c>
      <c r="H21" s="10" t="s">
        <v>50</v>
      </c>
      <c r="J21">
        <v>7</v>
      </c>
      <c r="K21" s="1">
        <f t="shared" si="3"/>
        <v>5.7</v>
      </c>
    </row>
    <row r="22" spans="2:11" ht="16.5" customHeight="1" thickBot="1" x14ac:dyDescent="0.3">
      <c r="B22" s="77" t="s">
        <v>56</v>
      </c>
      <c r="C22" s="79"/>
      <c r="D22" s="77" t="s">
        <v>57</v>
      </c>
      <c r="E22" s="79"/>
      <c r="G22" s="10">
        <v>17</v>
      </c>
      <c r="H22" s="10" t="s">
        <v>52</v>
      </c>
      <c r="J22">
        <v>8</v>
      </c>
      <c r="K22" s="1">
        <f t="shared" si="3"/>
        <v>6.6000000000000005</v>
      </c>
    </row>
    <row r="23" spans="2:11" ht="16.5" thickBot="1" x14ac:dyDescent="0.3">
      <c r="B23" s="9" t="s">
        <v>54</v>
      </c>
      <c r="C23" s="10" t="s">
        <v>55</v>
      </c>
      <c r="D23" s="10" t="s">
        <v>54</v>
      </c>
      <c r="E23" s="10" t="s">
        <v>55</v>
      </c>
      <c r="G23" s="10">
        <v>18</v>
      </c>
      <c r="H23" s="10" t="s">
        <v>50</v>
      </c>
      <c r="J23">
        <v>9</v>
      </c>
      <c r="K23" s="1">
        <f t="shared" si="3"/>
        <v>7.5000000000000009</v>
      </c>
    </row>
    <row r="24" spans="2:11" ht="16.5" thickBot="1" x14ac:dyDescent="0.3">
      <c r="B24" s="9">
        <v>1</v>
      </c>
      <c r="C24" s="10" t="s">
        <v>49</v>
      </c>
      <c r="D24" s="10">
        <v>1</v>
      </c>
      <c r="E24" s="10" t="s">
        <v>48</v>
      </c>
      <c r="G24" s="10">
        <v>19</v>
      </c>
      <c r="H24" s="10" t="s">
        <v>50</v>
      </c>
      <c r="J24">
        <v>10</v>
      </c>
      <c r="K24" s="1">
        <f t="shared" si="3"/>
        <v>8.4</v>
      </c>
    </row>
    <row r="25" spans="2:11" ht="16.5" thickBot="1" x14ac:dyDescent="0.3">
      <c r="B25" s="9">
        <v>2</v>
      </c>
      <c r="C25" s="10" t="s">
        <v>49</v>
      </c>
      <c r="D25" s="10">
        <v>2</v>
      </c>
      <c r="E25" s="10" t="s">
        <v>48</v>
      </c>
      <c r="G25" s="10">
        <v>20</v>
      </c>
      <c r="H25" s="10" t="s">
        <v>52</v>
      </c>
      <c r="J25">
        <v>11</v>
      </c>
      <c r="K25" s="1">
        <f t="shared" si="3"/>
        <v>9.3000000000000007</v>
      </c>
    </row>
    <row r="26" spans="2:11" ht="16.5" thickBot="1" x14ac:dyDescent="0.3">
      <c r="B26" s="9">
        <v>3</v>
      </c>
      <c r="C26" s="10" t="s">
        <v>48</v>
      </c>
      <c r="D26" s="10">
        <v>3</v>
      </c>
      <c r="E26" s="10" t="s">
        <v>51</v>
      </c>
      <c r="G26" s="10">
        <v>21</v>
      </c>
      <c r="H26" s="10" t="s">
        <v>52</v>
      </c>
      <c r="J26">
        <v>12</v>
      </c>
      <c r="K26" s="1">
        <f t="shared" si="3"/>
        <v>10.200000000000001</v>
      </c>
    </row>
    <row r="27" spans="2:11" ht="16.5" thickBot="1" x14ac:dyDescent="0.3">
      <c r="B27" s="9">
        <v>4</v>
      </c>
      <c r="C27" s="10" t="s">
        <v>49</v>
      </c>
      <c r="D27" s="10">
        <v>4</v>
      </c>
      <c r="E27" s="10" t="s">
        <v>49</v>
      </c>
      <c r="G27" s="10">
        <v>22</v>
      </c>
      <c r="H27" s="10" t="s">
        <v>52</v>
      </c>
      <c r="J27">
        <v>13</v>
      </c>
      <c r="K27" s="1">
        <f t="shared" si="3"/>
        <v>11.100000000000001</v>
      </c>
    </row>
    <row r="28" spans="2:11" ht="16.5" thickBot="1" x14ac:dyDescent="0.3">
      <c r="B28" s="9">
        <v>5</v>
      </c>
      <c r="C28" s="10" t="s">
        <v>48</v>
      </c>
      <c r="D28" s="10">
        <v>5</v>
      </c>
      <c r="E28" s="10" t="s">
        <v>50</v>
      </c>
      <c r="G28" s="10">
        <v>23</v>
      </c>
      <c r="H28" s="10" t="s">
        <v>48</v>
      </c>
      <c r="J28">
        <v>14</v>
      </c>
      <c r="K28" s="1">
        <f t="shared" si="3"/>
        <v>12.000000000000002</v>
      </c>
    </row>
    <row r="29" spans="2:11" ht="16.5" thickBot="1" x14ac:dyDescent="0.3">
      <c r="B29" s="9">
        <v>6</v>
      </c>
      <c r="C29" s="10" t="s">
        <v>49</v>
      </c>
      <c r="D29" s="10">
        <v>6</v>
      </c>
      <c r="E29" s="10" t="s">
        <v>49</v>
      </c>
      <c r="G29" s="10">
        <v>24</v>
      </c>
      <c r="H29" s="10" t="s">
        <v>50</v>
      </c>
      <c r="J29">
        <v>15</v>
      </c>
      <c r="K29" s="1">
        <f t="shared" si="3"/>
        <v>12.900000000000002</v>
      </c>
    </row>
    <row r="30" spans="2:11" ht="16.5" thickBot="1" x14ac:dyDescent="0.3">
      <c r="B30" s="9">
        <v>7</v>
      </c>
      <c r="C30" s="10" t="s">
        <v>52</v>
      </c>
      <c r="D30" s="10">
        <v>7</v>
      </c>
      <c r="E30" s="10" t="s">
        <v>48</v>
      </c>
      <c r="G30" s="10">
        <v>25</v>
      </c>
      <c r="H30" s="10" t="s">
        <v>50</v>
      </c>
      <c r="J30">
        <v>16</v>
      </c>
      <c r="K30" s="1">
        <f t="shared" si="3"/>
        <v>13.800000000000002</v>
      </c>
    </row>
    <row r="31" spans="2:11" ht="16.5" thickBot="1" x14ac:dyDescent="0.3">
      <c r="B31" s="9">
        <v>8</v>
      </c>
      <c r="C31" s="10" t="s">
        <v>50</v>
      </c>
      <c r="D31" s="10">
        <v>8</v>
      </c>
      <c r="E31" s="10" t="s">
        <v>50</v>
      </c>
      <c r="G31" s="10">
        <v>26</v>
      </c>
      <c r="H31" s="10" t="s">
        <v>50</v>
      </c>
      <c r="J31">
        <v>17</v>
      </c>
      <c r="K31" s="1">
        <f t="shared" si="3"/>
        <v>14.700000000000003</v>
      </c>
    </row>
    <row r="32" spans="2:11" ht="16.5" thickBot="1" x14ac:dyDescent="0.3">
      <c r="B32" s="9">
        <v>9</v>
      </c>
      <c r="C32" s="10" t="s">
        <v>51</v>
      </c>
      <c r="D32" s="10">
        <v>9</v>
      </c>
      <c r="E32" s="10" t="s">
        <v>51</v>
      </c>
      <c r="G32" s="10">
        <v>27</v>
      </c>
      <c r="H32" s="10" t="s">
        <v>50</v>
      </c>
      <c r="J32">
        <v>18</v>
      </c>
      <c r="K32" s="1">
        <f t="shared" si="3"/>
        <v>15.600000000000003</v>
      </c>
    </row>
    <row r="33" spans="2:11" ht="16.5" thickBot="1" x14ac:dyDescent="0.3">
      <c r="B33" s="9">
        <v>10</v>
      </c>
      <c r="C33" s="10" t="s">
        <v>50</v>
      </c>
      <c r="D33" s="10">
        <v>10</v>
      </c>
      <c r="E33" s="10" t="s">
        <v>50</v>
      </c>
      <c r="G33" s="10">
        <v>28</v>
      </c>
      <c r="H33" s="10" t="s">
        <v>48</v>
      </c>
      <c r="J33">
        <v>19</v>
      </c>
      <c r="K33" s="1">
        <f t="shared" si="3"/>
        <v>16.500000000000004</v>
      </c>
    </row>
    <row r="34" spans="2:11" ht="16.5" thickBot="1" x14ac:dyDescent="0.3">
      <c r="B34" s="9">
        <v>11</v>
      </c>
      <c r="C34" s="10" t="s">
        <v>52</v>
      </c>
      <c r="D34" s="10">
        <v>11</v>
      </c>
      <c r="E34" s="10" t="s">
        <v>48</v>
      </c>
      <c r="G34" s="10">
        <v>29</v>
      </c>
      <c r="H34" s="10" t="s">
        <v>50</v>
      </c>
      <c r="J34">
        <v>20</v>
      </c>
      <c r="K34" s="1">
        <f t="shared" si="3"/>
        <v>17.400000000000002</v>
      </c>
    </row>
    <row r="35" spans="2:11" ht="16.5" thickBot="1" x14ac:dyDescent="0.3">
      <c r="B35" s="9">
        <v>12</v>
      </c>
      <c r="C35" s="10" t="s">
        <v>52</v>
      </c>
      <c r="D35" s="10">
        <v>12</v>
      </c>
      <c r="E35" s="10" t="s">
        <v>50</v>
      </c>
      <c r="G35" s="10">
        <v>30</v>
      </c>
      <c r="H35" s="10" t="s">
        <v>50</v>
      </c>
      <c r="J35">
        <v>21</v>
      </c>
      <c r="K35" s="1">
        <f t="shared" si="3"/>
        <v>18.3</v>
      </c>
    </row>
    <row r="36" spans="2:11" ht="16.5" thickBot="1" x14ac:dyDescent="0.3">
      <c r="B36" s="9">
        <v>13</v>
      </c>
      <c r="C36" s="10" t="s">
        <v>52</v>
      </c>
      <c r="D36" s="10">
        <v>13</v>
      </c>
      <c r="E36" s="10" t="s">
        <v>52</v>
      </c>
      <c r="J36">
        <v>22</v>
      </c>
      <c r="K36" s="1">
        <f t="shared" si="3"/>
        <v>19.2</v>
      </c>
    </row>
    <row r="37" spans="2:11" ht="16.5" thickBot="1" x14ac:dyDescent="0.3">
      <c r="B37" s="9">
        <v>14</v>
      </c>
      <c r="C37" s="10" t="s">
        <v>49</v>
      </c>
      <c r="D37" s="10">
        <v>14</v>
      </c>
      <c r="E37" s="10" t="s">
        <v>51</v>
      </c>
      <c r="J37">
        <v>23</v>
      </c>
      <c r="K37" s="1">
        <f t="shared" si="3"/>
        <v>20.099999999999998</v>
      </c>
    </row>
    <row r="38" spans="2:11" ht="16.5" thickBot="1" x14ac:dyDescent="0.3">
      <c r="B38" s="9">
        <v>15</v>
      </c>
      <c r="C38" s="10" t="s">
        <v>52</v>
      </c>
      <c r="D38" s="10">
        <v>15</v>
      </c>
      <c r="E38" s="10" t="s">
        <v>50</v>
      </c>
      <c r="J38">
        <v>24</v>
      </c>
      <c r="K38" s="1">
        <f t="shared" si="3"/>
        <v>20.999999999999996</v>
      </c>
    </row>
    <row r="39" spans="2:11" ht="16.5" thickBot="1" x14ac:dyDescent="0.3">
      <c r="B39" s="9">
        <v>16</v>
      </c>
      <c r="C39" s="10" t="s">
        <v>51</v>
      </c>
      <c r="D39" s="10">
        <v>16</v>
      </c>
      <c r="E39" s="10" t="s">
        <v>50</v>
      </c>
      <c r="J39">
        <v>25</v>
      </c>
      <c r="K39" s="1">
        <f t="shared" si="3"/>
        <v>21.899999999999995</v>
      </c>
    </row>
    <row r="40" spans="2:11" ht="16.5" thickBot="1" x14ac:dyDescent="0.3">
      <c r="B40" s="9">
        <v>17</v>
      </c>
      <c r="C40" s="10" t="s">
        <v>50</v>
      </c>
      <c r="D40" s="10">
        <v>17</v>
      </c>
      <c r="E40" s="10" t="s">
        <v>49</v>
      </c>
      <c r="J40">
        <v>26</v>
      </c>
      <c r="K40" s="1">
        <f t="shared" si="3"/>
        <v>22.799999999999994</v>
      </c>
    </row>
    <row r="41" spans="2:11" x14ac:dyDescent="0.25">
      <c r="J41">
        <v>27</v>
      </c>
      <c r="K41" s="1">
        <f t="shared" si="3"/>
        <v>23.699999999999992</v>
      </c>
    </row>
    <row r="42" spans="2:11" ht="18.75" x14ac:dyDescent="0.25">
      <c r="B42" s="8"/>
    </row>
    <row r="44" spans="2:11" ht="18.75" x14ac:dyDescent="0.25">
      <c r="B44" s="8"/>
    </row>
    <row r="46" spans="2:11" ht="18.75" x14ac:dyDescent="0.25">
      <c r="B46" s="8"/>
    </row>
    <row r="48" spans="2:11" ht="18.75" x14ac:dyDescent="0.25">
      <c r="B48" s="8"/>
    </row>
    <row r="50" spans="2:2" ht="18.75" x14ac:dyDescent="0.25">
      <c r="B50" s="8"/>
    </row>
    <row r="52" spans="2:2" ht="18.75" x14ac:dyDescent="0.25">
      <c r="B52" s="8"/>
    </row>
    <row r="54" spans="2:2" ht="18.75" x14ac:dyDescent="0.25">
      <c r="B54" s="8"/>
    </row>
    <row r="56" spans="2:2" ht="18.75" x14ac:dyDescent="0.25">
      <c r="B56" s="8"/>
    </row>
    <row r="58" spans="2:2" ht="18.75" x14ac:dyDescent="0.25">
      <c r="B58" s="8"/>
    </row>
    <row r="60" spans="2:2" ht="18.75" x14ac:dyDescent="0.25">
      <c r="B60" s="8"/>
    </row>
    <row r="62" spans="2:2" ht="18.75" x14ac:dyDescent="0.25">
      <c r="B62" s="8"/>
    </row>
    <row r="64" spans="2:2" ht="18.75" x14ac:dyDescent="0.25">
      <c r="B64" s="8"/>
    </row>
    <row r="66" spans="2:2" ht="18.75" x14ac:dyDescent="0.25">
      <c r="B66" s="8"/>
    </row>
    <row r="68" spans="2:2" ht="18.75" x14ac:dyDescent="0.25">
      <c r="B68" s="8"/>
    </row>
    <row r="70" spans="2:2" ht="18.75" x14ac:dyDescent="0.25">
      <c r="B70" s="8"/>
    </row>
    <row r="72" spans="2:2" ht="18.75" x14ac:dyDescent="0.25">
      <c r="B72" s="8"/>
    </row>
    <row r="74" spans="2:2" ht="18.75" x14ac:dyDescent="0.25">
      <c r="B74" s="8"/>
    </row>
  </sheetData>
  <mergeCells count="3">
    <mergeCell ref="B3:E3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Corrección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2018-01-26T04:32:21Z</dcterms:created>
  <dcterms:modified xsi:type="dcterms:W3CDTF">2019-03-19T00:49:19Z</dcterms:modified>
</cp:coreProperties>
</file>