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.rodrigues\Documents\Salesforce\Projetado Pointer\"/>
    </mc:Choice>
  </mc:AlternateContent>
  <bookViews>
    <workbookView xWindow="0" yWindow="2400" windowWidth="23040" windowHeight="9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V3" i="1"/>
  <c r="U3" i="1"/>
  <c r="V4" i="1"/>
  <c r="U4" i="1"/>
  <c r="T4" i="1"/>
  <c r="T3" i="1"/>
  <c r="S4" i="1"/>
  <c r="S3" i="1"/>
  <c r="N4" i="1"/>
  <c r="N3" i="1"/>
  <c r="R3" i="1"/>
  <c r="Q3" i="1"/>
  <c r="P3" i="1"/>
  <c r="K3" i="1"/>
  <c r="O4" i="1"/>
  <c r="O5" i="1"/>
  <c r="S5" i="1" s="1"/>
  <c r="O6" i="1"/>
  <c r="O7" i="1"/>
  <c r="O8" i="1"/>
  <c r="O9" i="1"/>
  <c r="O10" i="1"/>
  <c r="O11" i="1"/>
  <c r="O12" i="1"/>
  <c r="O3" i="1"/>
  <c r="M3" i="1"/>
  <c r="K4" i="1" s="1"/>
  <c r="L3" i="1"/>
  <c r="J4" i="1"/>
  <c r="J5" i="1"/>
  <c r="N5" i="1" s="1"/>
  <c r="J6" i="1"/>
  <c r="J7" i="1"/>
  <c r="J8" i="1"/>
  <c r="J9" i="1"/>
  <c r="J10" i="1"/>
  <c r="J11" i="1"/>
  <c r="J12" i="1"/>
  <c r="J3" i="1"/>
  <c r="U5" i="1" l="1"/>
  <c r="U6" i="1"/>
  <c r="U7" i="1"/>
  <c r="U8" i="1"/>
  <c r="U9" i="1"/>
  <c r="U10" i="1"/>
  <c r="U11" i="1"/>
  <c r="U12" i="1"/>
  <c r="P4" i="1" l="1"/>
  <c r="Q4" i="1" s="1"/>
  <c r="Y3" i="1" l="1"/>
  <c r="R4" i="1"/>
  <c r="P5" i="1" s="1"/>
  <c r="M4" i="1"/>
  <c r="K5" i="1" s="1"/>
  <c r="L4" i="1"/>
  <c r="X3" i="1" l="1"/>
  <c r="M5" i="1"/>
  <c r="K6" i="1" s="1"/>
  <c r="L5" i="1"/>
  <c r="R5" i="1"/>
  <c r="P6" i="1" s="1"/>
  <c r="S6" i="1" s="1"/>
  <c r="Q5" i="1"/>
  <c r="L6" i="1" l="1"/>
  <c r="N6" i="1"/>
  <c r="T5" i="1"/>
  <c r="X4" i="1"/>
  <c r="V5" i="1" s="1"/>
  <c r="Y4" i="1"/>
  <c r="W4" i="1"/>
  <c r="M6" i="1"/>
  <c r="K7" i="1" s="1"/>
  <c r="N7" i="1" s="1"/>
  <c r="R6" i="1"/>
  <c r="P7" i="1" s="1"/>
  <c r="S7" i="1" s="1"/>
  <c r="Q6" i="1"/>
  <c r="T6" i="1" l="1"/>
  <c r="W5" i="1"/>
  <c r="L7" i="1"/>
  <c r="Y5" i="1"/>
  <c r="M7" i="1"/>
  <c r="K8" i="1" s="1"/>
  <c r="X5" i="1"/>
  <c r="V6" i="1" s="1"/>
  <c r="R7" i="1"/>
  <c r="P8" i="1" s="1"/>
  <c r="S8" i="1" s="1"/>
  <c r="Q7" i="1"/>
  <c r="M8" i="1" l="1"/>
  <c r="K9" i="1" s="1"/>
  <c r="N9" i="1" s="1"/>
  <c r="N8" i="1"/>
  <c r="T7" i="1"/>
  <c r="X6" i="1"/>
  <c r="V7" i="1" s="1"/>
  <c r="L8" i="1"/>
  <c r="W6" i="1"/>
  <c r="Y6" i="1"/>
  <c r="R8" i="1"/>
  <c r="P9" i="1" s="1"/>
  <c r="Q8" i="1"/>
  <c r="M9" i="1"/>
  <c r="K10" i="1" s="1"/>
  <c r="N10" i="1" s="1"/>
  <c r="Q9" i="1" l="1"/>
  <c r="S9" i="1"/>
  <c r="L9" i="1"/>
  <c r="Y7" i="1"/>
  <c r="X7" i="1"/>
  <c r="V8" i="1" s="1"/>
  <c r="W7" i="1"/>
  <c r="T8" i="1"/>
  <c r="R9" i="1"/>
  <c r="P10" i="1" s="1"/>
  <c r="M10" i="1"/>
  <c r="K11" i="1" s="1"/>
  <c r="N11" i="1" s="1"/>
  <c r="L10" i="1"/>
  <c r="T9" i="1" l="1"/>
  <c r="Q10" i="1"/>
  <c r="S10" i="1"/>
  <c r="X8" i="1"/>
  <c r="V9" i="1" s="1"/>
  <c r="Y8" i="1"/>
  <c r="W8" i="1"/>
  <c r="T10" i="1"/>
  <c r="R10" i="1"/>
  <c r="P11" i="1" s="1"/>
  <c r="S11" i="1" s="1"/>
  <c r="M11" i="1"/>
  <c r="K12" i="1" s="1"/>
  <c r="N12" i="1" s="1"/>
  <c r="L11" i="1"/>
  <c r="W9" i="1" l="1"/>
  <c r="Y9" i="1"/>
  <c r="X9" i="1"/>
  <c r="V10" i="1" s="1"/>
  <c r="X10" i="1" s="1"/>
  <c r="V11" i="1" s="1"/>
  <c r="R11" i="1"/>
  <c r="P12" i="1" s="1"/>
  <c r="S12" i="1" s="1"/>
  <c r="Q11" i="1"/>
  <c r="M12" i="1"/>
  <c r="L12" i="1"/>
  <c r="W10" i="1" l="1"/>
  <c r="Y10" i="1"/>
  <c r="T11" i="1"/>
  <c r="W11" i="1" s="1"/>
  <c r="R12" i="1"/>
  <c r="Q12" i="1"/>
  <c r="Y11" i="1" l="1"/>
  <c r="X11" i="1"/>
  <c r="V12" i="1" s="1"/>
  <c r="T12" i="1"/>
  <c r="X12" i="1" l="1"/>
  <c r="W12" i="1"/>
  <c r="Y12" i="1"/>
</calcChain>
</file>

<file path=xl/sharedStrings.xml><?xml version="1.0" encoding="utf-8"?>
<sst xmlns="http://schemas.openxmlformats.org/spreadsheetml/2006/main" count="66" uniqueCount="30">
  <si>
    <t>Periodo</t>
  </si>
  <si>
    <t>Producao</t>
  </si>
  <si>
    <t>Carteira</t>
  </si>
  <si>
    <t>Projetado</t>
  </si>
  <si>
    <t>Negativo</t>
  </si>
  <si>
    <t>EEA</t>
  </si>
  <si>
    <t>CFR - 10% Produção</t>
  </si>
  <si>
    <t>CPR - 5% Produção</t>
  </si>
  <si>
    <t>1 - Projeção não considera estoque Atual</t>
  </si>
  <si>
    <t>2 - Projeção considera Produções e Compras de Material</t>
  </si>
  <si>
    <t>3 - Para o calculo do deposito CPR</t>
  </si>
  <si>
    <t>4 - Para o calculo do deposito CFR</t>
  </si>
  <si>
    <t>5 - Para o calculo do deposito EEA</t>
  </si>
  <si>
    <t>O saldo de carteira não atendida dos CDs por limitação da quantidade produzida, será acumulado para que seja deduzido em quantidade de produções futuras, sendo considerado no calculo de projeção</t>
  </si>
  <si>
    <t xml:space="preserve">      - Limitado a 5% de produção, quando houver carteira</t>
  </si>
  <si>
    <t xml:space="preserve">      Resultado: Será projetado o saldo (5% Produção - Carteira quando carteira for menor, ou zero para demais situações)</t>
  </si>
  <si>
    <t xml:space="preserve">      - Limitado a 10% de produção, quando houver carteira</t>
  </si>
  <si>
    <t xml:space="preserve">      Resultado: Será projetado o saldo (10% Produção - Carteira quando carteira for menor, ou zero para demais situações)</t>
  </si>
  <si>
    <t xml:space="preserve">      Produção disponível: Produção Total - Total Atendido nos demais canais</t>
  </si>
  <si>
    <t xml:space="preserve">      Total Atendido: Acumulado em carteira, limitado a produção disponível.</t>
  </si>
  <si>
    <t xml:space="preserve">      Resultado: Será projetado o saldo (Produção Disponível - Total Atendido - Carteira do EEA)</t>
  </si>
  <si>
    <t xml:space="preserve">      - Total Atendido: Carteira total quando houver estoque considerando atendimento carteira EEA | OU | A quantidade de carteira limitada a Prod. Percentual do CD</t>
  </si>
  <si>
    <t>% Prod.</t>
  </si>
  <si>
    <t>CFR</t>
  </si>
  <si>
    <t>CPR</t>
  </si>
  <si>
    <t>S</t>
  </si>
  <si>
    <t>Atende 
Cart.</t>
  </si>
  <si>
    <t>Prod. 
Percentual</t>
  </si>
  <si>
    <t>Cart. 
Acumulado</t>
  </si>
  <si>
    <t>Total 
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</si>
</sst>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9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workbookViewId="0">
      <selection activeCell="A18" sqref="A18:Y18"/>
    </sheetView>
  </sheetViews>
  <sheetFormatPr defaultRowHeight="14.4" x14ac:dyDescent="0.3"/>
  <cols>
    <col min="1" max="1" width="8" bestFit="1" customWidth="1"/>
    <col min="2" max="2" width="9.5546875" bestFit="1" customWidth="1"/>
    <col min="3" max="4" width="8" bestFit="1" customWidth="1"/>
    <col min="5" max="5" width="7.44140625" bestFit="1" customWidth="1"/>
    <col min="6" max="6" width="7.77734375" bestFit="1" customWidth="1"/>
    <col min="7" max="7" width="8" bestFit="1" customWidth="1"/>
    <col min="8" max="8" width="7.44140625" bestFit="1" customWidth="1"/>
    <col min="9" max="9" width="7.77734375" bestFit="1" customWidth="1"/>
    <col min="10" max="10" width="10.5546875" bestFit="1" customWidth="1"/>
    <col min="11" max="11" width="11.109375" bestFit="1" customWidth="1"/>
    <col min="12" max="12" width="9.77734375" bestFit="1" customWidth="1"/>
    <col min="13" max="13" width="9" bestFit="1" customWidth="1"/>
    <col min="14" max="14" width="9.21875" bestFit="1" customWidth="1"/>
    <col min="15" max="15" width="10.5546875" bestFit="1" customWidth="1"/>
    <col min="16" max="16" width="11.109375" bestFit="1" customWidth="1"/>
    <col min="17" max="17" width="9.77734375" bestFit="1" customWidth="1"/>
    <col min="18" max="18" width="9" bestFit="1" customWidth="1"/>
    <col min="19" max="19" width="9.21875" bestFit="1" customWidth="1"/>
    <col min="20" max="20" width="10.5546875" bestFit="1" customWidth="1"/>
    <col min="21" max="21" width="8" bestFit="1" customWidth="1"/>
    <col min="22" max="22" width="11.109375" bestFit="1" customWidth="1"/>
    <col min="23" max="23" width="9.77734375" bestFit="1" customWidth="1"/>
    <col min="24" max="24" width="9" bestFit="1" customWidth="1"/>
    <col min="25" max="25" width="9.21875" bestFit="1" customWidth="1"/>
  </cols>
  <sheetData>
    <row r="1" spans="1:26" s="12" customFormat="1" x14ac:dyDescent="0.3">
      <c r="A1" s="23" t="s">
        <v>0</v>
      </c>
      <c r="B1" s="25" t="s">
        <v>1</v>
      </c>
      <c r="C1" s="8" t="s">
        <v>5</v>
      </c>
      <c r="D1" s="26" t="s">
        <v>23</v>
      </c>
      <c r="E1" s="26"/>
      <c r="F1" s="26"/>
      <c r="G1" s="26" t="s">
        <v>24</v>
      </c>
      <c r="H1" s="26"/>
      <c r="I1" s="26"/>
      <c r="J1" s="27" t="s">
        <v>6</v>
      </c>
      <c r="K1" s="28"/>
      <c r="L1" s="28"/>
      <c r="M1" s="28"/>
      <c r="N1" s="29"/>
      <c r="O1" s="27" t="s">
        <v>7</v>
      </c>
      <c r="P1" s="28"/>
      <c r="Q1" s="28"/>
      <c r="R1" s="28"/>
      <c r="S1" s="29"/>
      <c r="T1" s="27" t="s">
        <v>5</v>
      </c>
      <c r="U1" s="28"/>
      <c r="V1" s="28"/>
      <c r="W1" s="28"/>
      <c r="X1" s="28"/>
      <c r="Y1" s="30"/>
    </row>
    <row r="2" spans="1:26" s="12" customFormat="1" ht="29.4" customHeight="1" x14ac:dyDescent="0.3">
      <c r="A2" s="24"/>
      <c r="B2" s="26"/>
      <c r="C2" s="8" t="s">
        <v>2</v>
      </c>
      <c r="D2" s="8" t="s">
        <v>2</v>
      </c>
      <c r="E2" s="9" t="s">
        <v>26</v>
      </c>
      <c r="F2" s="9" t="s">
        <v>22</v>
      </c>
      <c r="G2" s="8" t="s">
        <v>2</v>
      </c>
      <c r="H2" s="9" t="s">
        <v>26</v>
      </c>
      <c r="I2" s="9" t="s">
        <v>22</v>
      </c>
      <c r="J2" s="9" t="s">
        <v>27</v>
      </c>
      <c r="K2" s="9" t="s">
        <v>28</v>
      </c>
      <c r="L2" s="8" t="s">
        <v>3</v>
      </c>
      <c r="M2" s="8" t="s">
        <v>4</v>
      </c>
      <c r="N2" s="9" t="s">
        <v>29</v>
      </c>
      <c r="O2" s="9" t="s">
        <v>27</v>
      </c>
      <c r="P2" s="9" t="s">
        <v>28</v>
      </c>
      <c r="Q2" s="8" t="s">
        <v>3</v>
      </c>
      <c r="R2" s="8" t="s">
        <v>4</v>
      </c>
      <c r="S2" s="9" t="s">
        <v>29</v>
      </c>
      <c r="T2" s="9" t="s">
        <v>27</v>
      </c>
      <c r="U2" s="8" t="s">
        <v>2</v>
      </c>
      <c r="V2" s="9" t="s">
        <v>28</v>
      </c>
      <c r="W2" s="8" t="s">
        <v>3</v>
      </c>
      <c r="X2" s="8" t="s">
        <v>4</v>
      </c>
      <c r="Y2" s="13" t="s">
        <v>29</v>
      </c>
    </row>
    <row r="3" spans="1:26" x14ac:dyDescent="0.3">
      <c r="A3" s="3">
        <v>1</v>
      </c>
      <c r="B3" s="10">
        <v>0</v>
      </c>
      <c r="C3" s="10">
        <v>100</v>
      </c>
      <c r="D3" s="10">
        <v>50</v>
      </c>
      <c r="E3" s="10" t="s">
        <v>25</v>
      </c>
      <c r="F3" s="10">
        <v>10</v>
      </c>
      <c r="G3" s="10">
        <v>50</v>
      </c>
      <c r="H3" s="10" t="s">
        <v>25</v>
      </c>
      <c r="I3" s="10">
        <v>5</v>
      </c>
      <c r="J3" s="1">
        <f>B3*(F3/100)</f>
        <v>0</v>
      </c>
      <c r="K3" s="1">
        <f>D3</f>
        <v>50</v>
      </c>
      <c r="L3" s="1">
        <f>IF(J3-K3&gt;0,J3-K3,0)</f>
        <v>0</v>
      </c>
      <c r="M3" s="1">
        <f>IF(J3-K3&lt;0,J3-K3,0) *-1</f>
        <v>50</v>
      </c>
      <c r="N3" s="1">
        <f>IF(E3="S",IF(J3&lt;K3,IF(B3-C3&gt;K3,K3,J3),K3),J3)</f>
        <v>0</v>
      </c>
      <c r="O3" s="1">
        <f>B3*(I3/100)</f>
        <v>0</v>
      </c>
      <c r="P3" s="1">
        <f>G3</f>
        <v>50</v>
      </c>
      <c r="Q3" s="1">
        <f>IF(O3-P3&gt;0,O3-P3,0)</f>
        <v>0</v>
      </c>
      <c r="R3" s="1">
        <f>IF(O3-P3&lt;0,O3-P3,0) *-1</f>
        <v>50</v>
      </c>
      <c r="S3" s="1">
        <f>IF(H3="S", IF(O3&lt;P3,IF(B3-C3&gt;P3,P3,O3),P3),P3)</f>
        <v>0</v>
      </c>
      <c r="T3" s="1">
        <f t="shared" ref="T3:T12" si="0">B3-N3-S3-L3-Q3</f>
        <v>0</v>
      </c>
      <c r="U3" s="6">
        <f t="shared" ref="U3:U12" si="1">C3</f>
        <v>100</v>
      </c>
      <c r="V3" s="1">
        <f>U3</f>
        <v>100</v>
      </c>
      <c r="W3" s="1">
        <f>IF(T3-V3&gt;0,T3-V3,0)</f>
        <v>0</v>
      </c>
      <c r="X3" s="1">
        <f>IF(T3-V3&lt;0,T3-V3,0) *-1</f>
        <v>100</v>
      </c>
      <c r="Y3" s="2">
        <f>IF(T3&gt;V3,V3,T3)</f>
        <v>0</v>
      </c>
    </row>
    <row r="4" spans="1:26" x14ac:dyDescent="0.3">
      <c r="A4" s="3">
        <v>2</v>
      </c>
      <c r="B4" s="10">
        <v>0</v>
      </c>
      <c r="C4" s="10">
        <v>100</v>
      </c>
      <c r="D4" s="10">
        <v>50</v>
      </c>
      <c r="E4" s="10" t="s">
        <v>25</v>
      </c>
      <c r="F4" s="10">
        <v>10</v>
      </c>
      <c r="G4" s="10">
        <v>50</v>
      </c>
      <c r="H4" s="10" t="s">
        <v>25</v>
      </c>
      <c r="I4" s="10">
        <v>5</v>
      </c>
      <c r="J4" s="1">
        <f t="shared" ref="J4:J12" si="2">B4*(F4/100)</f>
        <v>0</v>
      </c>
      <c r="K4" s="1">
        <f>D4+M3</f>
        <v>100</v>
      </c>
      <c r="L4" s="1">
        <f t="shared" ref="L4:L12" si="3">IF(J4-K4&gt;0,J4-K4,0)</f>
        <v>0</v>
      </c>
      <c r="M4" s="1">
        <f t="shared" ref="M4:M12" si="4">IF(J4-K4&lt;0,J4-K4,0) *-1</f>
        <v>100</v>
      </c>
      <c r="N4" s="1">
        <f t="shared" ref="N4:N12" si="5">IF(E4="S",IF(J4&lt;K4,IF(B4-C4&gt;K4,K4,J4),K4),J4)</f>
        <v>0</v>
      </c>
      <c r="O4" s="1">
        <f t="shared" ref="O4:O12" si="6">B4*(I4/100)</f>
        <v>0</v>
      </c>
      <c r="P4" s="1">
        <f t="shared" ref="P4:P12" si="7">G4+R3</f>
        <v>100</v>
      </c>
      <c r="Q4" s="1">
        <f>IF(O4-P4&gt;0,O4-P4,0)</f>
        <v>0</v>
      </c>
      <c r="R4" s="1">
        <f t="shared" ref="R4:R12" si="8">IF(O4-P4&lt;0,O4-P4,0) *-1</f>
        <v>100</v>
      </c>
      <c r="S4" s="1">
        <f t="shared" ref="S4:S12" si="9">IF(H4="S", IF(O4&lt;P4,IF(B4-C4&gt;P4,P4,O4),P4),P4)</f>
        <v>0</v>
      </c>
      <c r="T4" s="1">
        <f t="shared" si="0"/>
        <v>0</v>
      </c>
      <c r="U4" s="6">
        <f t="shared" si="1"/>
        <v>100</v>
      </c>
      <c r="V4" s="1">
        <f>U4+X3</f>
        <v>200</v>
      </c>
      <c r="W4" s="1">
        <f t="shared" ref="W4:W12" si="10">IF(T4-V4&gt;0,T4-V4,0)</f>
        <v>0</v>
      </c>
      <c r="X4" s="1">
        <f t="shared" ref="X4:X12" si="11">IF(T4-V4&lt;0,T4-V4,0) *-1</f>
        <v>200</v>
      </c>
      <c r="Y4" s="2">
        <f t="shared" ref="Y4:Y12" si="12">IF(T4&gt;V4,V4,T4)</f>
        <v>0</v>
      </c>
    </row>
    <row r="5" spans="1:26" x14ac:dyDescent="0.3">
      <c r="A5" s="3">
        <v>3</v>
      </c>
      <c r="B5" s="10">
        <v>3000</v>
      </c>
      <c r="C5" s="10">
        <v>0</v>
      </c>
      <c r="D5" s="10">
        <v>0</v>
      </c>
      <c r="E5" s="10" t="s">
        <v>25</v>
      </c>
      <c r="F5" s="10">
        <v>10</v>
      </c>
      <c r="G5" s="10">
        <v>0</v>
      </c>
      <c r="H5" s="10" t="s">
        <v>25</v>
      </c>
      <c r="I5" s="10">
        <v>5</v>
      </c>
      <c r="J5" s="1">
        <f t="shared" si="2"/>
        <v>300</v>
      </c>
      <c r="K5" s="1">
        <f t="shared" ref="K5:K12" si="13">D5+M4</f>
        <v>100</v>
      </c>
      <c r="L5" s="1">
        <f t="shared" si="3"/>
        <v>200</v>
      </c>
      <c r="M5" s="1">
        <f t="shared" si="4"/>
        <v>0</v>
      </c>
      <c r="N5" s="1">
        <f t="shared" si="5"/>
        <v>100</v>
      </c>
      <c r="O5" s="1">
        <f t="shared" si="6"/>
        <v>150</v>
      </c>
      <c r="P5" s="1">
        <f t="shared" si="7"/>
        <v>100</v>
      </c>
      <c r="Q5" s="1">
        <f t="shared" ref="Q5:Q12" si="14">IF(O5-P5&gt;0,O5-P5,0)</f>
        <v>50</v>
      </c>
      <c r="R5" s="1">
        <f t="shared" si="8"/>
        <v>0</v>
      </c>
      <c r="S5" s="1">
        <f t="shared" si="9"/>
        <v>100</v>
      </c>
      <c r="T5" s="1">
        <f t="shared" si="0"/>
        <v>2550</v>
      </c>
      <c r="U5" s="6">
        <f t="shared" si="1"/>
        <v>0</v>
      </c>
      <c r="V5" s="1">
        <f t="shared" ref="V5:V12" si="15">U5+X4</f>
        <v>200</v>
      </c>
      <c r="W5" s="1">
        <f t="shared" si="10"/>
        <v>2350</v>
      </c>
      <c r="X5" s="1">
        <f t="shared" si="11"/>
        <v>0</v>
      </c>
      <c r="Y5" s="2">
        <f t="shared" si="12"/>
        <v>200</v>
      </c>
    </row>
    <row r="6" spans="1:26" x14ac:dyDescent="0.3">
      <c r="A6" s="3">
        <v>4</v>
      </c>
      <c r="B6" s="10">
        <v>0</v>
      </c>
      <c r="C6" s="10">
        <v>0</v>
      </c>
      <c r="D6" s="10">
        <v>0</v>
      </c>
      <c r="E6" s="10" t="s">
        <v>25</v>
      </c>
      <c r="F6" s="10">
        <v>10</v>
      </c>
      <c r="G6" s="10">
        <v>0</v>
      </c>
      <c r="H6" s="10" t="s">
        <v>25</v>
      </c>
      <c r="I6" s="10">
        <v>5</v>
      </c>
      <c r="J6" s="1">
        <f t="shared" si="2"/>
        <v>0</v>
      </c>
      <c r="K6" s="1">
        <f t="shared" si="13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  <c r="P6" s="1">
        <f>G6+R5</f>
        <v>0</v>
      </c>
      <c r="Q6" s="1">
        <f t="shared" si="14"/>
        <v>0</v>
      </c>
      <c r="R6" s="1">
        <f t="shared" si="8"/>
        <v>0</v>
      </c>
      <c r="S6" s="1">
        <f t="shared" si="9"/>
        <v>0</v>
      </c>
      <c r="T6" s="1">
        <f t="shared" si="0"/>
        <v>0</v>
      </c>
      <c r="U6" s="6">
        <f t="shared" si="1"/>
        <v>0</v>
      </c>
      <c r="V6" s="1">
        <f t="shared" si="15"/>
        <v>0</v>
      </c>
      <c r="W6" s="1">
        <f t="shared" si="10"/>
        <v>0</v>
      </c>
      <c r="X6" s="1">
        <f t="shared" si="11"/>
        <v>0</v>
      </c>
      <c r="Y6" s="2">
        <f t="shared" si="12"/>
        <v>0</v>
      </c>
    </row>
    <row r="7" spans="1:26" x14ac:dyDescent="0.3">
      <c r="A7" s="3">
        <v>5</v>
      </c>
      <c r="B7" s="10">
        <v>0</v>
      </c>
      <c r="C7" s="10">
        <v>100</v>
      </c>
      <c r="D7" s="10">
        <v>50</v>
      </c>
      <c r="E7" s="10" t="s">
        <v>25</v>
      </c>
      <c r="F7" s="10">
        <v>10</v>
      </c>
      <c r="G7" s="10">
        <v>50</v>
      </c>
      <c r="H7" s="10" t="s">
        <v>25</v>
      </c>
      <c r="I7" s="10">
        <v>5</v>
      </c>
      <c r="J7" s="1">
        <f t="shared" si="2"/>
        <v>0</v>
      </c>
      <c r="K7" s="1">
        <f t="shared" si="13"/>
        <v>50</v>
      </c>
      <c r="L7" s="1">
        <f t="shared" si="3"/>
        <v>0</v>
      </c>
      <c r="M7" s="1">
        <f t="shared" si="4"/>
        <v>50</v>
      </c>
      <c r="N7" s="1">
        <f t="shared" si="5"/>
        <v>0</v>
      </c>
      <c r="O7" s="1">
        <f t="shared" si="6"/>
        <v>0</v>
      </c>
      <c r="P7" s="1">
        <f t="shared" si="7"/>
        <v>50</v>
      </c>
      <c r="Q7" s="1">
        <f t="shared" si="14"/>
        <v>0</v>
      </c>
      <c r="R7" s="1">
        <f t="shared" si="8"/>
        <v>50</v>
      </c>
      <c r="S7" s="1">
        <f t="shared" si="9"/>
        <v>0</v>
      </c>
      <c r="T7" s="1">
        <f t="shared" si="0"/>
        <v>0</v>
      </c>
      <c r="U7" s="6">
        <f t="shared" si="1"/>
        <v>100</v>
      </c>
      <c r="V7" s="1">
        <f t="shared" si="15"/>
        <v>100</v>
      </c>
      <c r="W7" s="1">
        <f t="shared" si="10"/>
        <v>0</v>
      </c>
      <c r="X7" s="1">
        <f t="shared" si="11"/>
        <v>100</v>
      </c>
      <c r="Y7" s="2">
        <f t="shared" si="12"/>
        <v>0</v>
      </c>
    </row>
    <row r="8" spans="1:26" x14ac:dyDescent="0.3">
      <c r="A8" s="3">
        <v>6</v>
      </c>
      <c r="B8" s="10">
        <v>5000</v>
      </c>
      <c r="C8" s="10">
        <v>0</v>
      </c>
      <c r="D8" s="10">
        <v>0</v>
      </c>
      <c r="E8" s="10" t="s">
        <v>25</v>
      </c>
      <c r="F8" s="10">
        <v>10</v>
      </c>
      <c r="G8" s="10">
        <v>0</v>
      </c>
      <c r="H8" s="10" t="s">
        <v>25</v>
      </c>
      <c r="I8" s="10">
        <v>5</v>
      </c>
      <c r="J8" s="1">
        <f t="shared" si="2"/>
        <v>500</v>
      </c>
      <c r="K8" s="1">
        <f t="shared" si="13"/>
        <v>50</v>
      </c>
      <c r="L8" s="1">
        <f t="shared" si="3"/>
        <v>450</v>
      </c>
      <c r="M8" s="1">
        <f t="shared" si="4"/>
        <v>0</v>
      </c>
      <c r="N8" s="1">
        <f t="shared" si="5"/>
        <v>50</v>
      </c>
      <c r="O8" s="1">
        <f t="shared" si="6"/>
        <v>250</v>
      </c>
      <c r="P8" s="1">
        <f t="shared" si="7"/>
        <v>50</v>
      </c>
      <c r="Q8" s="1">
        <f t="shared" si="14"/>
        <v>200</v>
      </c>
      <c r="R8" s="1">
        <f t="shared" si="8"/>
        <v>0</v>
      </c>
      <c r="S8" s="1">
        <f t="shared" si="9"/>
        <v>50</v>
      </c>
      <c r="T8" s="1">
        <f t="shared" si="0"/>
        <v>4250</v>
      </c>
      <c r="U8" s="6">
        <f t="shared" si="1"/>
        <v>0</v>
      </c>
      <c r="V8" s="1">
        <f t="shared" si="15"/>
        <v>100</v>
      </c>
      <c r="W8" s="1">
        <f t="shared" si="10"/>
        <v>4150</v>
      </c>
      <c r="X8" s="1">
        <f t="shared" si="11"/>
        <v>0</v>
      </c>
      <c r="Y8" s="2">
        <f t="shared" si="12"/>
        <v>100</v>
      </c>
    </row>
    <row r="9" spans="1:26" x14ac:dyDescent="0.3">
      <c r="A9" s="3">
        <v>7</v>
      </c>
      <c r="B9" s="10">
        <v>0</v>
      </c>
      <c r="C9" s="10">
        <v>400</v>
      </c>
      <c r="D9" s="10">
        <v>200</v>
      </c>
      <c r="E9" s="10" t="s">
        <v>25</v>
      </c>
      <c r="F9" s="10">
        <v>10</v>
      </c>
      <c r="G9" s="10">
        <v>200</v>
      </c>
      <c r="H9" s="10" t="s">
        <v>25</v>
      </c>
      <c r="I9" s="10">
        <v>5</v>
      </c>
      <c r="J9" s="1">
        <f t="shared" si="2"/>
        <v>0</v>
      </c>
      <c r="K9" s="1">
        <f t="shared" si="13"/>
        <v>200</v>
      </c>
      <c r="L9" s="1">
        <f t="shared" si="3"/>
        <v>0</v>
      </c>
      <c r="M9" s="1">
        <f t="shared" si="4"/>
        <v>200</v>
      </c>
      <c r="N9" s="1">
        <f t="shared" si="5"/>
        <v>0</v>
      </c>
      <c r="O9" s="1">
        <f t="shared" si="6"/>
        <v>0</v>
      </c>
      <c r="P9" s="1">
        <f t="shared" si="7"/>
        <v>200</v>
      </c>
      <c r="Q9" s="1">
        <f t="shared" si="14"/>
        <v>0</v>
      </c>
      <c r="R9" s="1">
        <f t="shared" si="8"/>
        <v>200</v>
      </c>
      <c r="S9" s="1">
        <f t="shared" si="9"/>
        <v>0</v>
      </c>
      <c r="T9" s="1">
        <f t="shared" si="0"/>
        <v>0</v>
      </c>
      <c r="U9" s="6">
        <f t="shared" si="1"/>
        <v>400</v>
      </c>
      <c r="V9" s="1">
        <f t="shared" si="15"/>
        <v>400</v>
      </c>
      <c r="W9" s="1">
        <f t="shared" si="10"/>
        <v>0</v>
      </c>
      <c r="X9" s="1">
        <f t="shared" si="11"/>
        <v>400</v>
      </c>
      <c r="Y9" s="2">
        <f t="shared" si="12"/>
        <v>0</v>
      </c>
    </row>
    <row r="10" spans="1:26" x14ac:dyDescent="0.3">
      <c r="A10" s="3">
        <v>8</v>
      </c>
      <c r="B10" s="10">
        <v>0</v>
      </c>
      <c r="C10" s="10">
        <v>2000</v>
      </c>
      <c r="D10" s="10">
        <v>1000</v>
      </c>
      <c r="E10" s="10" t="s">
        <v>25</v>
      </c>
      <c r="F10" s="10">
        <v>10</v>
      </c>
      <c r="G10" s="10">
        <v>1000</v>
      </c>
      <c r="H10" s="10" t="s">
        <v>25</v>
      </c>
      <c r="I10" s="10">
        <v>5</v>
      </c>
      <c r="J10" s="1">
        <f t="shared" si="2"/>
        <v>0</v>
      </c>
      <c r="K10" s="1">
        <f t="shared" si="13"/>
        <v>1200</v>
      </c>
      <c r="L10" s="1">
        <f t="shared" si="3"/>
        <v>0</v>
      </c>
      <c r="M10" s="1">
        <f t="shared" si="4"/>
        <v>1200</v>
      </c>
      <c r="N10" s="1">
        <f t="shared" si="5"/>
        <v>0</v>
      </c>
      <c r="O10" s="1">
        <f t="shared" si="6"/>
        <v>0</v>
      </c>
      <c r="P10" s="1">
        <f t="shared" si="7"/>
        <v>1200</v>
      </c>
      <c r="Q10" s="1">
        <f t="shared" si="14"/>
        <v>0</v>
      </c>
      <c r="R10" s="1">
        <f t="shared" si="8"/>
        <v>1200</v>
      </c>
      <c r="S10" s="1">
        <f t="shared" si="9"/>
        <v>0</v>
      </c>
      <c r="T10" s="1">
        <f t="shared" si="0"/>
        <v>0</v>
      </c>
      <c r="U10" s="6">
        <f t="shared" si="1"/>
        <v>2000</v>
      </c>
      <c r="V10" s="1">
        <f t="shared" si="15"/>
        <v>2400</v>
      </c>
      <c r="W10" s="1">
        <f t="shared" si="10"/>
        <v>0</v>
      </c>
      <c r="X10" s="1">
        <f t="shared" si="11"/>
        <v>2400</v>
      </c>
      <c r="Y10" s="2">
        <f t="shared" si="12"/>
        <v>0</v>
      </c>
    </row>
    <row r="11" spans="1:26" x14ac:dyDescent="0.3">
      <c r="A11" s="3">
        <v>9</v>
      </c>
      <c r="B11" s="10">
        <v>0</v>
      </c>
      <c r="C11" s="10">
        <v>0</v>
      </c>
      <c r="D11" s="10">
        <v>0</v>
      </c>
      <c r="E11" s="10" t="s">
        <v>25</v>
      </c>
      <c r="F11" s="10">
        <v>10</v>
      </c>
      <c r="G11" s="10">
        <v>0</v>
      </c>
      <c r="H11" s="10" t="s">
        <v>25</v>
      </c>
      <c r="I11" s="10">
        <v>5</v>
      </c>
      <c r="J11" s="1">
        <f t="shared" si="2"/>
        <v>0</v>
      </c>
      <c r="K11" s="1">
        <f t="shared" si="13"/>
        <v>1200</v>
      </c>
      <c r="L11" s="1">
        <f t="shared" si="3"/>
        <v>0</v>
      </c>
      <c r="M11" s="1">
        <f t="shared" si="4"/>
        <v>1200</v>
      </c>
      <c r="N11" s="1">
        <f t="shared" si="5"/>
        <v>0</v>
      </c>
      <c r="O11" s="1">
        <f t="shared" si="6"/>
        <v>0</v>
      </c>
      <c r="P11" s="1">
        <f t="shared" si="7"/>
        <v>1200</v>
      </c>
      <c r="Q11" s="1">
        <f t="shared" si="14"/>
        <v>0</v>
      </c>
      <c r="R11" s="1">
        <f t="shared" si="8"/>
        <v>1200</v>
      </c>
      <c r="S11" s="1">
        <f t="shared" si="9"/>
        <v>0</v>
      </c>
      <c r="T11" s="1">
        <f t="shared" si="0"/>
        <v>0</v>
      </c>
      <c r="U11" s="6">
        <f t="shared" si="1"/>
        <v>0</v>
      </c>
      <c r="V11" s="1">
        <f t="shared" si="15"/>
        <v>2400</v>
      </c>
      <c r="W11" s="1">
        <f>IF(T11-V11&gt;0,T11-V11,0)</f>
        <v>0</v>
      </c>
      <c r="X11" s="1">
        <f t="shared" si="11"/>
        <v>2400</v>
      </c>
      <c r="Y11" s="2">
        <f t="shared" si="12"/>
        <v>0</v>
      </c>
    </row>
    <row r="12" spans="1:26" ht="15" thickBot="1" x14ac:dyDescent="0.35">
      <c r="A12" s="4">
        <v>10</v>
      </c>
      <c r="B12" s="11">
        <v>6000</v>
      </c>
      <c r="C12" s="11">
        <v>0</v>
      </c>
      <c r="D12" s="11">
        <v>0</v>
      </c>
      <c r="E12" s="11" t="s">
        <v>25</v>
      </c>
      <c r="F12" s="11">
        <v>10</v>
      </c>
      <c r="G12" s="11">
        <v>0</v>
      </c>
      <c r="H12" s="11" t="s">
        <v>25</v>
      </c>
      <c r="I12" s="11">
        <v>5</v>
      </c>
      <c r="J12" s="1">
        <f t="shared" si="2"/>
        <v>600</v>
      </c>
      <c r="K12" s="5">
        <f t="shared" si="13"/>
        <v>1200</v>
      </c>
      <c r="L12" s="5">
        <f t="shared" si="3"/>
        <v>0</v>
      </c>
      <c r="M12" s="1">
        <f t="shared" si="4"/>
        <v>600</v>
      </c>
      <c r="N12" s="1">
        <f t="shared" si="5"/>
        <v>1200</v>
      </c>
      <c r="O12" s="1">
        <f t="shared" si="6"/>
        <v>300</v>
      </c>
      <c r="P12" s="5">
        <f t="shared" si="7"/>
        <v>1200</v>
      </c>
      <c r="Q12" s="5">
        <f t="shared" si="14"/>
        <v>0</v>
      </c>
      <c r="R12" s="1">
        <f t="shared" si="8"/>
        <v>900</v>
      </c>
      <c r="S12" s="1">
        <f t="shared" si="9"/>
        <v>1200</v>
      </c>
      <c r="T12" s="1">
        <f t="shared" si="0"/>
        <v>3600</v>
      </c>
      <c r="U12" s="6">
        <f t="shared" si="1"/>
        <v>0</v>
      </c>
      <c r="V12" s="5">
        <f t="shared" si="15"/>
        <v>2400</v>
      </c>
      <c r="W12" s="5">
        <f t="shared" si="10"/>
        <v>1200</v>
      </c>
      <c r="X12" s="1">
        <f t="shared" si="11"/>
        <v>0</v>
      </c>
      <c r="Y12" s="2">
        <f t="shared" si="12"/>
        <v>2400</v>
      </c>
    </row>
    <row r="13" spans="1:26" ht="15" thickBot="1" x14ac:dyDescent="0.35"/>
    <row r="14" spans="1:26" x14ac:dyDescent="0.3">
      <c r="A14" s="20" t="s">
        <v>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2"/>
      <c r="Z14" s="7"/>
    </row>
    <row r="15" spans="1:26" x14ac:dyDescent="0.3">
      <c r="A15" s="14" t="s">
        <v>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6"/>
      <c r="Z15" s="7"/>
    </row>
    <row r="16" spans="1:26" x14ac:dyDescent="0.3">
      <c r="A16" s="14" t="s">
        <v>10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7"/>
    </row>
    <row r="17" spans="1:26" x14ac:dyDescent="0.3">
      <c r="A17" s="14" t="s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1:26" x14ac:dyDescent="0.3">
      <c r="A18" s="14" t="s">
        <v>21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</row>
    <row r="19" spans="1:26" x14ac:dyDescent="0.3">
      <c r="A19" s="14" t="s">
        <v>15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</row>
    <row r="20" spans="1:26" x14ac:dyDescent="0.3">
      <c r="A20" s="14" t="s">
        <v>11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7"/>
    </row>
    <row r="21" spans="1:26" x14ac:dyDescent="0.3">
      <c r="A21" s="14" t="s">
        <v>16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6"/>
    </row>
    <row r="22" spans="1:26" x14ac:dyDescent="0.3">
      <c r="A22" s="14" t="s"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6"/>
    </row>
    <row r="23" spans="1:26" x14ac:dyDescent="0.3">
      <c r="A23" s="14" t="s">
        <v>17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6"/>
    </row>
    <row r="24" spans="1:26" x14ac:dyDescent="0.3">
      <c r="A24" s="14" t="s">
        <v>12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7"/>
    </row>
    <row r="25" spans="1:26" x14ac:dyDescent="0.3">
      <c r="A25" s="14" t="s">
        <v>18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</row>
    <row r="26" spans="1:26" x14ac:dyDescent="0.3">
      <c r="A26" s="14" t="s">
        <v>19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6"/>
    </row>
    <row r="27" spans="1:26" x14ac:dyDescent="0.3">
      <c r="A27" s="14" t="s">
        <v>20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/>
    </row>
    <row r="28" spans="1:26" ht="15" thickBot="1" x14ac:dyDescent="0.35">
      <c r="A28" s="17" t="s">
        <v>13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</sheetData>
  <mergeCells count="22">
    <mergeCell ref="A14:Y14"/>
    <mergeCell ref="A15:Y15"/>
    <mergeCell ref="A16:Y16"/>
    <mergeCell ref="A1:A2"/>
    <mergeCell ref="B1:B2"/>
    <mergeCell ref="J1:N1"/>
    <mergeCell ref="O1:S1"/>
    <mergeCell ref="T1:Y1"/>
    <mergeCell ref="D1:F1"/>
    <mergeCell ref="G1:I1"/>
    <mergeCell ref="A18:Y18"/>
    <mergeCell ref="A17:Y17"/>
    <mergeCell ref="A24:Y24"/>
    <mergeCell ref="A28:Y28"/>
    <mergeCell ref="A27:Y27"/>
    <mergeCell ref="A26:Y26"/>
    <mergeCell ref="A25:Y25"/>
    <mergeCell ref="A20:Y20"/>
    <mergeCell ref="A23:Y23"/>
    <mergeCell ref="A22:Y22"/>
    <mergeCell ref="A21:Y21"/>
    <mergeCell ref="A19:Y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Andrade Rodrigues</dc:creator>
  <cp:lastModifiedBy>Guilherme de Andrade Rodrigues</cp:lastModifiedBy>
  <dcterms:created xsi:type="dcterms:W3CDTF">2022-03-30T16:44:09Z</dcterms:created>
  <dcterms:modified xsi:type="dcterms:W3CDTF">2022-03-31T13:51:24Z</dcterms:modified>
</cp:coreProperties>
</file>