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<sst xmlns="http://schemas.openxmlformats.org/spreadsheetml/2006/main" count="531" uniqueCount="184">
  <si>
    <t xml:space="preserve">run-number</t>
  </si>
  <si>
    <t xml:space="preserve">run-class</t>
  </si>
  <si>
    <t xml:space="preserve">title</t>
  </si>
  <si>
    <t xml:space="preserve">start</t>
  </si>
  <si>
    <t xml:space="preserve">date/time</t>
  </si>
  <si>
    <t xml:space="preserve">stop</t>
  </si>
  <si>
    <t xml:space="preserve">Elapsed time</t>
  </si>
  <si>
    <t xml:space="preserve">Time[s]</t>
  </si>
  <si>
    <t xml:space="preserve">Cathode [kV]</t>
  </si>
  <si>
    <t xml:space="preserve">Pressure [Torr]</t>
  </si>
  <si>
    <t xml:space="preserve">density [mg/cm3]</t>
  </si>
  <si>
    <t xml:space="preserve">rho[g/cm2]</t>
  </si>
  <si>
    <t xml:space="preserve">Nt[part/cm2]</t>
  </si>
  <si>
    <t xml:space="preserve">Nevents</t>
  </si>
  <si>
    <t xml:space="preserve">Evt/s</t>
  </si>
  <si>
    <t xml:space="preserve">Nt*Nb[1/cm2]</t>
  </si>
  <si>
    <t xml:space="preserve">Max Time stamp Beam</t>
  </si>
  <si>
    <t xml:space="preserve">relative TB to0</t>
  </si>
  <si>
    <t xml:space="preserve">17F Range [mm]</t>
  </si>
  <si>
    <t xml:space="preserve">pico ref [mm]</t>
  </si>
  <si>
    <t xml:space="preserve">vdrift*dt</t>
  </si>
  <si>
    <t xml:space="preserve">pico</t>
  </si>
  <si>
    <t xml:space="preserve">centroid</t>
  </si>
  <si>
    <t xml:space="preserve">sigma</t>
  </si>
  <si>
    <t xml:space="preserve">PROD</t>
  </si>
  <si>
    <t xml:space="preserve">17F</t>
  </si>
  <si>
    <t xml:space="preserve">2019-09-18</t>
  </si>
  <si>
    <t xml:space="preserve">2019-09-19</t>
  </si>
  <si>
    <t xml:space="preserve">scattering_events_17F_218.root</t>
  </si>
  <si>
    <t xml:space="preserve">scattering_events_17F_218,root</t>
  </si>
  <si>
    <t xml:space="preserve">scattering_events_17F_219.root</t>
  </si>
  <si>
    <t xml:space="preserve">scattering_events_17F_219,root</t>
  </si>
  <si>
    <t xml:space="preserve">scattering_events_17F_220.root</t>
  </si>
  <si>
    <t xml:space="preserve">scattering_events_17F_220,root</t>
  </si>
  <si>
    <t xml:space="preserve">scattering_events_17F_221.root</t>
  </si>
  <si>
    <t xml:space="preserve">scattering_events_17F_221,root</t>
  </si>
  <si>
    <t xml:space="preserve">scattering_events_17F_222.root</t>
  </si>
  <si>
    <t xml:space="preserve">scattering_events_17F_222,root</t>
  </si>
  <si>
    <t xml:space="preserve">17F, data flow stopped during run</t>
  </si>
  <si>
    <t xml:space="preserve">scattering_events_17F_223.root</t>
  </si>
  <si>
    <t xml:space="preserve">scattering_events_17F_223,root</t>
  </si>
  <si>
    <t xml:space="preserve">17F, data flow stopped during run, beam pipe vacuum at 3.10e-5</t>
  </si>
  <si>
    <t xml:space="preserve">scattering_events_17F_224.root</t>
  </si>
  <si>
    <t xml:space="preserve">scattering_events_17F_224,root</t>
  </si>
  <si>
    <t xml:space="preserve">17F, data flow stopped during run around 33'50", beam pipe vacuum at 3.10e-5</t>
  </si>
  <si>
    <t xml:space="preserve">scattering_events_17F_225.root</t>
  </si>
  <si>
    <t xml:space="preserve">scattering_events_17F_225,root</t>
  </si>
  <si>
    <t xml:space="preserve">17F, Cathode voltage down for first minute, cathode tripped @43'30" for 1', beam pipe vacuum at 3.10e-5</t>
  </si>
  <si>
    <t xml:space="preserve">scattering_events_17F_226.root</t>
  </si>
  <si>
    <t xml:space="preserve">scattering_events_17F_226,root</t>
  </si>
  <si>
    <t xml:space="preserve">17F,  beam pipe vacuum at 3.10e-5</t>
  </si>
  <si>
    <t xml:space="preserve">scattering_events_17F_227.root</t>
  </si>
  <si>
    <t xml:space="preserve">scattering_events_17F_227,root</t>
  </si>
  <si>
    <t xml:space="preserve">17F,  beam pipe vacuum at 3.22e-5</t>
  </si>
  <si>
    <t xml:space="preserve">scattering_events_17F_228.root</t>
  </si>
  <si>
    <t xml:space="preserve">scattering_events_17F_228,root</t>
  </si>
  <si>
    <t xml:space="preserve">17F,  beam pipe vacuum at 3.23e-5</t>
  </si>
  <si>
    <t xml:space="preserve">scattering_events_17F_229.root</t>
  </si>
  <si>
    <t xml:space="preserve">scattering_events_17F_229,root</t>
  </si>
  <si>
    <t xml:space="preserve">17F,  beam pipe vacuum at 3.23e-5. Data flow stopped 33'12" in.</t>
  </si>
  <si>
    <t xml:space="preserve">scattering_events_17F_230.root</t>
  </si>
  <si>
    <t xml:space="preserve">scattering_events_17F_230,root</t>
  </si>
  <si>
    <t xml:space="preserve">17F,  beam</t>
  </si>
  <si>
    <t xml:space="preserve">scattering_events_17F_231.root</t>
  </si>
  <si>
    <t xml:space="preserve">scattering_events_17F_231,root</t>
  </si>
  <si>
    <t xml:space="preserve">scattering_events_17F_232.root</t>
  </si>
  <si>
    <t xml:space="preserve">scattering_events_17F_232,root</t>
  </si>
  <si>
    <t xml:space="preserve">JUNK</t>
  </si>
  <si>
    <t xml:space="preserve">17F,  beam, cathode voltage changed to 18.5 KV</t>
  </si>
  <si>
    <t xml:space="preserve">scattering_events_17F_234.root</t>
  </si>
  <si>
    <t xml:space="preserve">scattering_events_17F_234,root</t>
  </si>
  <si>
    <t xml:space="preserve">scattering_events_17F_235.root</t>
  </si>
  <si>
    <t xml:space="preserve">scattering_events_17F_235,root</t>
  </si>
  <si>
    <t xml:space="preserve">scattering_events_17F_236.root</t>
  </si>
  <si>
    <t xml:space="preserve">scattering_events_17F_236,root</t>
  </si>
  <si>
    <t xml:space="preserve">17F,  beam cathode voltage changed to 18KV</t>
  </si>
  <si>
    <t xml:space="preserve">scattering_events_17F_237.root</t>
  </si>
  <si>
    <t xml:space="preserve">scattering_events_17F_237,root</t>
  </si>
  <si>
    <t xml:space="preserve">17F,  beam cathode voltage changed to 17.5KV</t>
  </si>
  <si>
    <t xml:space="preserve">scattering_events_17F_238.root</t>
  </si>
  <si>
    <t xml:space="preserve">scattering_events_17F_238,root</t>
  </si>
  <si>
    <t xml:space="preserve">17F,  beam cathode voltage changed to 17.5KV, HV down 3 times, change it to 16.4 after this run</t>
  </si>
  <si>
    <t xml:space="preserve">scattering_events_17F_239.root</t>
  </si>
  <si>
    <t xml:space="preserve">scattering_events_17F_239,root</t>
  </si>
  <si>
    <t xml:space="preserve">17F,  beam cathode voltage changed to 16.4KV</t>
  </si>
  <si>
    <t xml:space="preserve">scattering_events_17F_240.root</t>
  </si>
  <si>
    <t xml:space="preserve">scattering_events_17F_240,root</t>
  </si>
  <si>
    <t xml:space="preserve">17F,  beam cathode voltage changed to 16.4KV, stopped due to spark on beam line</t>
  </si>
  <si>
    <t xml:space="preserve">scattering_events_17F_241.root</t>
  </si>
  <si>
    <t xml:space="preserve">scattering_events_17F_241,root</t>
  </si>
  <si>
    <t xml:space="preserve">17F,  beam cathode voltage changed to 16.4KV,</t>
  </si>
  <si>
    <t xml:space="preserve">scattering_events_17F_242.root</t>
  </si>
  <si>
    <t xml:space="preserve">scattering_events_17F_242,root</t>
  </si>
  <si>
    <t xml:space="preserve">2019-09-20</t>
  </si>
  <si>
    <t xml:space="preserve">scattering_events_17F_243.root</t>
  </si>
  <si>
    <t xml:space="preserve">scattering_events_17F_243,root</t>
  </si>
  <si>
    <t xml:space="preserve">17F,  beam cathode voltage changed to 15.5KV,</t>
  </si>
  <si>
    <t xml:space="preserve">scattering_events_17F_245.root</t>
  </si>
  <si>
    <t xml:space="preserve">scattering_events_17F_245,root</t>
  </si>
  <si>
    <t xml:space="preserve">scattering_events_17F_246.root</t>
  </si>
  <si>
    <t xml:space="preserve">scattering_events_17F_246,root</t>
  </si>
  <si>
    <t xml:space="preserve">scattering_events_17F_247.root</t>
  </si>
  <si>
    <t xml:space="preserve">scattering_events_17F_247,root</t>
  </si>
  <si>
    <t xml:space="preserve">scattering_events_17F_248.root</t>
  </si>
  <si>
    <t xml:space="preserve">scattering_events_17F_248,root</t>
  </si>
  <si>
    <t xml:space="preserve">17F,  beam cathode voltage changed to 15.0KV,</t>
  </si>
  <si>
    <t xml:space="preserve">scattering_events_17F_249.root</t>
  </si>
  <si>
    <t xml:space="preserve">scattering_events_17F_249,root</t>
  </si>
  <si>
    <t xml:space="preserve">17F,  beam cathode voltage changed to 14.5KV,</t>
  </si>
  <si>
    <t xml:space="preserve">scattering_events_17F_250.root</t>
  </si>
  <si>
    <t xml:space="preserve">scattering_events_17F_250,root</t>
  </si>
  <si>
    <t xml:space="preserve">scattering_events_17F_251.root</t>
  </si>
  <si>
    <t xml:space="preserve">scattering_events_17F_251,root</t>
  </si>
  <si>
    <t xml:space="preserve">scattering_events_17F_252.root</t>
  </si>
  <si>
    <t xml:space="preserve">scattering_events_17F_252,root</t>
  </si>
  <si>
    <t xml:space="preserve">17F,  beam cathode voltage changed to 14.0KV,</t>
  </si>
  <si>
    <t xml:space="preserve">scattering_events_17F_253.root</t>
  </si>
  <si>
    <t xml:space="preserve">scattering_events_17F_253,root</t>
  </si>
  <si>
    <t xml:space="preserve">scattering_events_17F_254.root</t>
  </si>
  <si>
    <t xml:space="preserve">scattering_events_17F_254,root</t>
  </si>
  <si>
    <t xml:space="preserve">17F,  beam cathode voltage changed to 13.7 KV,</t>
  </si>
  <si>
    <t xml:space="preserve">scattering_events_17F_255.root</t>
  </si>
  <si>
    <t xml:space="preserve">scattering_events_17F_255,root</t>
  </si>
  <si>
    <t xml:space="preserve">17F,  beam cathode voltage changed to 13. KV,</t>
  </si>
  <si>
    <t xml:space="preserve">scattering_events_17F_256.root</t>
  </si>
  <si>
    <t xml:space="preserve">scattering_events_17F_256,root</t>
  </si>
  <si>
    <t xml:space="preserve">scattering_events_17F_257.root</t>
  </si>
  <si>
    <t xml:space="preserve">scattering_events_17F_257,root</t>
  </si>
  <si>
    <t xml:space="preserve">17F,  beam cathode voltage changed to 13. KV, run stopped to flush gas</t>
  </si>
  <si>
    <t xml:space="preserve">scattering_events_17F_258.root</t>
  </si>
  <si>
    <t xml:space="preserve">scattering_events_17F_258,root</t>
  </si>
  <si>
    <t xml:space="preserve">TEST</t>
  </si>
  <si>
    <t xml:space="preserve">17F+alpha , gas flushed to avoid cathode voltage tripping, TEST run after gas flushing</t>
  </si>
  <si>
    <t xml:space="preserve">17F+alpha</t>
  </si>
  <si>
    <t xml:space="preserve">scattering_events_17F_260.root</t>
  </si>
  <si>
    <t xml:space="preserve">scattering_events_17F_260,root</t>
  </si>
  <si>
    <t xml:space="preserve">17F+alpha, stopped to top up gas cell</t>
  </si>
  <si>
    <t xml:space="preserve">scattering_events_17F_261.root</t>
  </si>
  <si>
    <t xml:space="preserve">scattering_events_17F_261,root</t>
  </si>
  <si>
    <t xml:space="preserve">17F+alpha, stopped because beam loss after 22'</t>
  </si>
  <si>
    <t xml:space="preserve">scattering_events_17F_262.root</t>
  </si>
  <si>
    <t xml:space="preserve">scattering_events_17F_262,root</t>
  </si>
  <si>
    <t xml:space="preserve">17F+alpha,</t>
  </si>
  <si>
    <t xml:space="preserve">scattering_events_17F_264.root</t>
  </si>
  <si>
    <t xml:space="preserve">scattering_events_17F_264,root</t>
  </si>
  <si>
    <t xml:space="preserve">scattering_events_17F_265.root</t>
  </si>
  <si>
    <t xml:space="preserve">scattering_events_17F_265,root</t>
  </si>
  <si>
    <t xml:space="preserve">scattering_events_17F_266.root</t>
  </si>
  <si>
    <t xml:space="preserve">scattering_events_17F_266,root</t>
  </si>
  <si>
    <t xml:space="preserve">2019-09-21</t>
  </si>
  <si>
    <t xml:space="preserve">scattering_events_17F_267.root</t>
  </si>
  <si>
    <t xml:space="preserve">scattering_events_17F_267,root</t>
  </si>
  <si>
    <t xml:space="preserve">scattering_events_17F_268.root</t>
  </si>
  <si>
    <t xml:space="preserve">scattering_events_17F_268,root</t>
  </si>
  <si>
    <t xml:space="preserve">scattering_events_17F_269.root</t>
  </si>
  <si>
    <t xml:space="preserve">scattering_events_17F_269,root</t>
  </si>
  <si>
    <t xml:space="preserve">scattering_events_17F_270.root</t>
  </si>
  <si>
    <t xml:space="preserve">scattering_events_17F_270,root</t>
  </si>
  <si>
    <t xml:space="preserve">scattering_events_17F_271.root</t>
  </si>
  <si>
    <t xml:space="preserve">scattering_events_17F_271,root</t>
  </si>
  <si>
    <t xml:space="preserve">scattering_events_17F_272.root</t>
  </si>
  <si>
    <t xml:space="preserve">scattering_events_17F_272,root</t>
  </si>
  <si>
    <t xml:space="preserve">scattering_events_17F_273.root</t>
  </si>
  <si>
    <t xml:space="preserve">scattering_events_17F_273,root</t>
  </si>
  <si>
    <t xml:space="preserve">scattering_events_17F_274.root</t>
  </si>
  <si>
    <t xml:space="preserve">scattering_events_17F_274,root</t>
  </si>
  <si>
    <t xml:space="preserve">scattering_events_17F_275.root</t>
  </si>
  <si>
    <t xml:space="preserve">scattering_events_17F_275,root</t>
  </si>
  <si>
    <t xml:space="preserve">scattering_events_17F_276.root</t>
  </si>
  <si>
    <t xml:space="preserve">scattering_events_17F_276,root</t>
  </si>
  <si>
    <t xml:space="preserve">scattering_events_17F_277.root</t>
  </si>
  <si>
    <t xml:space="preserve">scattering_events_17F_277,root</t>
  </si>
  <si>
    <t xml:space="preserve">scattering_events_17F_281.root</t>
  </si>
  <si>
    <t xml:space="preserve">scattering_events_17F_281,root</t>
  </si>
  <si>
    <t xml:space="preserve">17F+alpha, /!\ sparking at launch-&gt;ignore first 1'30" of this run. Stopped run because voltage tripped again at 31'30"</t>
  </si>
  <si>
    <t xml:space="preserve">scattering_events_17F_282.root</t>
  </si>
  <si>
    <t xml:space="preserve">scattering_events_17F_282,root</t>
  </si>
  <si>
    <t xml:space="preserve">17F+alpha, cathode tripped again between 21' and 23'. Before the HV = 19kV, after = 18.8kV</t>
  </si>
  <si>
    <t xml:space="preserve">scattering_events_17F_283.root</t>
  </si>
  <si>
    <t xml:space="preserve">scattering_events_17F_283,root</t>
  </si>
  <si>
    <t xml:space="preserve">17F+alpha, stopped because FN sparking.</t>
  </si>
  <si>
    <t xml:space="preserve">scattering_events_17F_284.root</t>
  </si>
  <si>
    <t xml:space="preserve">scattering_events_17F_284,root</t>
  </si>
  <si>
    <t xml:space="preserve">norma_elastic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</si>
</sst>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"/>
    <numFmt numFmtId="166" formatCode="0.00"/>
    <numFmt numFmtId="167" formatCode="@"/>
    <numFmt numFmtId="168" formatCode="HH:MM:SS"/>
    <numFmt numFmtId="169" formatCode="0.000"/>
    <numFmt numFmtId="170" formatCode="[SS]"/>
    <numFmt numFmtId="171" formatCode="0.00E+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12839"/>
        <bgColor rgb="FF993366"/>
      </patternFill>
    </fill>
    <fill>
      <patternFill patternType="solid">
        <fgColor rgb="FFFFF200"/>
        <bgColor rgb="FFFFFF00"/>
      </patternFill>
    </fill>
    <fill>
      <patternFill patternType="solid">
        <fgColor rgb="FF006B8F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12839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6B8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G32" activePane="bottomRight" state="frozen"/>
      <selection pane="topLeft" activeCell="A1" activeCellId="0" sqref="A1"/>
      <selection pane="topRight" activeCell="G1" activeCellId="0" sqref="G1"/>
      <selection pane="bottomLeft" activeCell="A32" activeCellId="0" sqref="A32"/>
      <selection pane="bottomRight" activeCell="Q73" activeCellId="0" sqref="Q7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75.72"/>
    <col collapsed="false" customWidth="false" hidden="false" outlineLevel="0" max="22" min="4" style="0" width="11.52"/>
    <col collapsed="false" customWidth="true" hidden="false" outlineLevel="0" max="27" min="23" style="0" width="25.01"/>
    <col collapsed="false" customWidth="false" hidden="false" outlineLevel="0" max="29" min="28" style="0" width="11.52"/>
    <col collapsed="false" customWidth="false" hidden="false" outlineLevel="0" max="30" min="30" style="1" width="11.52"/>
    <col collapsed="false" customWidth="true" hidden="false" outlineLevel="0" max="31" min="31" style="2" width="25.4"/>
    <col collapsed="false" customWidth="true" hidden="false" outlineLevel="0" max="33" min="32" style="0" width="25.4"/>
    <col collapsed="false" customWidth="false" hidden="false" outlineLevel="0" max="37" min="34" style="0" width="11.52"/>
    <col collapsed="false" customWidth="true" hidden="false" outlineLevel="0" max="38" min="38" style="0" width="23.35"/>
    <col collapsed="false" customWidth="false" hidden="false" outlineLevel="0" max="1025" min="39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/>
      <c r="X1" s="4"/>
      <c r="Y1" s="4"/>
      <c r="Z1" s="4"/>
      <c r="AH1" s="0" t="s">
        <v>21</v>
      </c>
      <c r="AI1" s="0" t="s">
        <v>22</v>
      </c>
      <c r="AJ1" s="0" t="s">
        <v>23</v>
      </c>
    </row>
    <row r="2" customFormat="false" ht="12.8" hidden="false" customHeight="false" outlineLevel="0" collapsed="false">
      <c r="A2" s="4" t="n">
        <v>218</v>
      </c>
      <c r="B2" s="0" t="s">
        <v>24</v>
      </c>
      <c r="C2" s="5" t="s">
        <v>25</v>
      </c>
      <c r="D2" s="6" t="s">
        <v>26</v>
      </c>
      <c r="E2" s="7" t="n">
        <v>0.987256944444444</v>
      </c>
      <c r="F2" s="6" t="s">
        <v>27</v>
      </c>
      <c r="G2" s="7" t="n">
        <v>0.0115509259259259</v>
      </c>
      <c r="H2" s="7" t="n">
        <f aca="false">G2-E2</f>
        <v>-0.975706018518518</v>
      </c>
      <c r="I2" s="0" t="n">
        <v>2099</v>
      </c>
      <c r="J2" s="0" t="n">
        <v>20</v>
      </c>
      <c r="K2" s="0" t="n">
        <v>349.9</v>
      </c>
      <c r="L2" s="0" t="n">
        <f aca="false">4002.6*(K2)/(62358*(293.15))</f>
        <v>0.0766132802456501</v>
      </c>
      <c r="M2" s="0" t="n">
        <f aca="false">L2*0.001*(50-7)</f>
        <v>0.00329437105056295</v>
      </c>
      <c r="N2" s="0" t="n">
        <f aca="false">M2*6.03E+023/4.002</f>
        <v>4.96378246748991E+020</v>
      </c>
      <c r="O2" s="0" t="n">
        <v>25978</v>
      </c>
      <c r="P2" s="0" t="n">
        <f aca="false">O2/I2</f>
        <v>12.3763696998571</v>
      </c>
      <c r="Q2" s="0" t="n">
        <f aca="false">O2*N2</f>
        <v>1.28949140940453E+025</v>
      </c>
      <c r="R2" s="0" t="n">
        <f aca="false">AI2-AJ2</f>
        <v>242.7377</v>
      </c>
      <c r="S2" s="0" t="n">
        <f aca="false">AD2-R2</f>
        <v>167.2623</v>
      </c>
      <c r="T2" s="0" t="n">
        <v>386.12</v>
      </c>
      <c r="U2" s="8" t="n">
        <f aca="false">242+129.75-S2</f>
        <v>204.4877</v>
      </c>
      <c r="V2" s="0" t="n">
        <f aca="false">T2/(S2)</f>
        <v>2.30846998994992</v>
      </c>
      <c r="X2" s="0" t="s">
        <v>28</v>
      </c>
      <c r="Y2" s="0" t="n">
        <v>25978</v>
      </c>
      <c r="AB2" s="0" t="n">
        <f aca="false">A2</f>
        <v>218</v>
      </c>
      <c r="AC2" s="8" t="n">
        <f aca="false">V2</f>
        <v>2.30846998994992</v>
      </c>
      <c r="AD2" s="1" t="n">
        <f aca="false">410+(AH2-381.25)</f>
        <v>410</v>
      </c>
      <c r="AE2" s="2" t="n">
        <f aca="false">26351/AM2</f>
        <v>0.980765079388711</v>
      </c>
      <c r="AG2" s="0" t="s">
        <v>29</v>
      </c>
      <c r="AH2" s="0" t="n">
        <v>381.25</v>
      </c>
      <c r="AI2" s="0" t="n">
        <v>275.549</v>
      </c>
      <c r="AJ2" s="0" t="n">
        <v>32.8113</v>
      </c>
      <c r="AL2" s="0" t="s">
        <v>29</v>
      </c>
      <c r="AM2" s="0" t="n">
        <v>26867.8</v>
      </c>
    </row>
    <row r="3" customFormat="false" ht="12.8" hidden="false" customHeight="false" outlineLevel="0" collapsed="false">
      <c r="A3" s="4" t="n">
        <v>219</v>
      </c>
      <c r="B3" s="0" t="s">
        <v>24</v>
      </c>
      <c r="C3" s="0" t="s">
        <v>25</v>
      </c>
      <c r="D3" s="6" t="s">
        <v>27</v>
      </c>
      <c r="E3" s="7" t="n">
        <v>0.0130902777777778</v>
      </c>
      <c r="F3" s="6" t="s">
        <v>27</v>
      </c>
      <c r="G3" s="7" t="n">
        <v>0.0552430555555556</v>
      </c>
      <c r="H3" s="7" t="n">
        <f aca="false">G3-E3</f>
        <v>0.0421527777777778</v>
      </c>
      <c r="I3" s="0" t="n">
        <v>3642</v>
      </c>
      <c r="J3" s="0" t="n">
        <v>20</v>
      </c>
      <c r="K3" s="0" t="n">
        <v>349.9</v>
      </c>
      <c r="L3" s="0" t="n">
        <f aca="false">4002.6*(K3)/(62358*(293.15))</f>
        <v>0.0766132802456501</v>
      </c>
      <c r="M3" s="0" t="n">
        <f aca="false">L3*0.001*(50-7)</f>
        <v>0.00329437105056295</v>
      </c>
      <c r="N3" s="0" t="n">
        <f aca="false">M3*6.03E+023/4.002</f>
        <v>4.96378246748991E+020</v>
      </c>
      <c r="O3" s="0" t="n">
        <v>60179</v>
      </c>
      <c r="P3" s="0" t="n">
        <f aca="false">O3/I3</f>
        <v>16.5236133992312</v>
      </c>
      <c r="Q3" s="0" t="n">
        <f aca="false">O3*N3</f>
        <v>2.98715465111075E+025</v>
      </c>
      <c r="R3" s="0" t="n">
        <f aca="false">AI3-AJ3</f>
        <v>239.5299</v>
      </c>
      <c r="S3" s="0" t="n">
        <f aca="false">AD3-R3</f>
        <v>170.4701</v>
      </c>
      <c r="T3" s="0" t="n">
        <v>386.12</v>
      </c>
      <c r="U3" s="8" t="n">
        <f aca="false">242+129.75-S3</f>
        <v>201.2799</v>
      </c>
      <c r="V3" s="0" t="n">
        <f aca="false">T3/(S3)</f>
        <v>2.26503064173717</v>
      </c>
      <c r="X3" s="0" t="s">
        <v>30</v>
      </c>
      <c r="Y3" s="0" t="n">
        <v>60179</v>
      </c>
      <c r="AB3" s="0" t="n">
        <f aca="false">A3</f>
        <v>219</v>
      </c>
      <c r="AC3" s="8" t="n">
        <f aca="false">V3</f>
        <v>2.26503064173717</v>
      </c>
      <c r="AD3" s="1" t="n">
        <f aca="false">410+(AH3-381.25)</f>
        <v>410</v>
      </c>
      <c r="AE3" s="2" t="n">
        <f aca="false">26351/AM3</f>
        <v>1</v>
      </c>
      <c r="AG3" s="0" t="s">
        <v>31</v>
      </c>
      <c r="AH3" s="0" t="n">
        <v>381.25</v>
      </c>
      <c r="AI3" s="0" t="n">
        <v>273.717</v>
      </c>
      <c r="AJ3" s="0" t="n">
        <v>34.1871</v>
      </c>
      <c r="AL3" s="0" t="s">
        <v>31</v>
      </c>
      <c r="AM3" s="0" t="n">
        <v>26351</v>
      </c>
    </row>
    <row r="4" customFormat="false" ht="12.8" hidden="false" customHeight="false" outlineLevel="0" collapsed="false">
      <c r="A4" s="4" t="n">
        <v>220</v>
      </c>
      <c r="B4" s="0" t="s">
        <v>24</v>
      </c>
      <c r="C4" s="0" t="s">
        <v>25</v>
      </c>
      <c r="D4" s="6" t="s">
        <v>27</v>
      </c>
      <c r="E4" s="7" t="n">
        <v>0.0567476851851852</v>
      </c>
      <c r="F4" s="6" t="s">
        <v>27</v>
      </c>
      <c r="G4" s="7" t="n">
        <v>0.0987731481481482</v>
      </c>
      <c r="H4" s="7" t="n">
        <f aca="false">G4-E4</f>
        <v>0.042025462962963</v>
      </c>
      <c r="I4" s="0" t="n">
        <v>3631</v>
      </c>
      <c r="J4" s="0" t="n">
        <v>20</v>
      </c>
      <c r="K4" s="0" t="n">
        <v>349.9</v>
      </c>
      <c r="L4" s="0" t="n">
        <f aca="false">4002.6*(K4)/(62358*(293.15))</f>
        <v>0.0766132802456501</v>
      </c>
      <c r="M4" s="0" t="n">
        <f aca="false">L4*0.001*(50-7)</f>
        <v>0.00329437105056295</v>
      </c>
      <c r="N4" s="0" t="n">
        <f aca="false">M4*6.03E+023/4.002</f>
        <v>4.96378246748991E+020</v>
      </c>
      <c r="O4" s="0" t="n">
        <v>45899</v>
      </c>
      <c r="P4" s="0" t="n">
        <f aca="false">O4/I4</f>
        <v>12.6408702836684</v>
      </c>
      <c r="Q4" s="0" t="n">
        <f aca="false">O4*N4</f>
        <v>2.27832651475319E+025</v>
      </c>
      <c r="R4" s="0" t="n">
        <f aca="false">AI4-AJ4</f>
        <v>237.9867</v>
      </c>
      <c r="S4" s="0" t="n">
        <f aca="false">AD4-R4</f>
        <v>168.5133</v>
      </c>
      <c r="T4" s="0" t="n">
        <v>386.12</v>
      </c>
      <c r="U4" s="8" t="n">
        <f aca="false">242+129.75-S4</f>
        <v>203.2367</v>
      </c>
      <c r="V4" s="0" t="n">
        <f aca="false">T4/(S4)</f>
        <v>2.29133249423043</v>
      </c>
      <c r="X4" s="0" t="s">
        <v>32</v>
      </c>
      <c r="Y4" s="0" t="n">
        <v>45899</v>
      </c>
      <c r="AB4" s="0" t="n">
        <f aca="false">A4</f>
        <v>220</v>
      </c>
      <c r="AC4" s="8" t="n">
        <f aca="false">V4</f>
        <v>2.29133249423043</v>
      </c>
      <c r="AD4" s="1" t="n">
        <f aca="false">410+(AH4-381.25)</f>
        <v>406.5</v>
      </c>
      <c r="AE4" s="2" t="n">
        <f aca="false">26351/AM4</f>
        <v>1.03793948274368</v>
      </c>
      <c r="AG4" s="0" t="s">
        <v>33</v>
      </c>
      <c r="AH4" s="0" t="n">
        <v>377.75</v>
      </c>
      <c r="AI4" s="0" t="n">
        <v>272.231</v>
      </c>
      <c r="AJ4" s="0" t="n">
        <v>34.2443</v>
      </c>
      <c r="AL4" s="0" t="s">
        <v>33</v>
      </c>
      <c r="AM4" s="0" t="n">
        <v>25387.8</v>
      </c>
    </row>
    <row r="5" customFormat="false" ht="12.8" hidden="false" customHeight="false" outlineLevel="0" collapsed="false">
      <c r="A5" s="4" t="n">
        <v>221</v>
      </c>
      <c r="B5" s="0" t="s">
        <v>24</v>
      </c>
      <c r="C5" s="0" t="s">
        <v>25</v>
      </c>
      <c r="D5" s="6" t="s">
        <v>27</v>
      </c>
      <c r="E5" s="7" t="n">
        <v>0.100081018518519</v>
      </c>
      <c r="F5" s="6" t="s">
        <v>27</v>
      </c>
      <c r="G5" s="7" t="n">
        <v>0.14212962962963</v>
      </c>
      <c r="H5" s="7" t="n">
        <f aca="false">G5-E5</f>
        <v>0.042048611111111</v>
      </c>
      <c r="I5" s="0" t="n">
        <v>3633</v>
      </c>
      <c r="J5" s="0" t="n">
        <v>20</v>
      </c>
      <c r="K5" s="0" t="n">
        <v>349.9</v>
      </c>
      <c r="L5" s="0" t="n">
        <f aca="false">4002.6*(K5)/(62358*(293.15))</f>
        <v>0.0766132802456501</v>
      </c>
      <c r="M5" s="0" t="n">
        <f aca="false">L5*0.001*(50-7)</f>
        <v>0.00329437105056295</v>
      </c>
      <c r="N5" s="0" t="n">
        <f aca="false">M5*6.03E+023/4.002</f>
        <v>4.96378246748991E+020</v>
      </c>
      <c r="O5" s="0" t="n">
        <v>58444</v>
      </c>
      <c r="P5" s="0" t="n">
        <f aca="false">O5/I5</f>
        <v>16.0869804569227</v>
      </c>
      <c r="Q5" s="0" t="n">
        <f aca="false">O5*N5</f>
        <v>2.9010330252998E+025</v>
      </c>
      <c r="R5" s="0" t="n">
        <f aca="false">AI5-AJ5</f>
        <v>235.7845</v>
      </c>
      <c r="S5" s="0" t="n">
        <f aca="false">AD5-R5</f>
        <v>167.2155</v>
      </c>
      <c r="T5" s="0" t="n">
        <v>386.12</v>
      </c>
      <c r="U5" s="8" t="n">
        <f aca="false">242+129.75-S5</f>
        <v>204.5345</v>
      </c>
      <c r="V5" s="0" t="n">
        <f aca="false">T5/(S5)</f>
        <v>2.3091160807461</v>
      </c>
      <c r="X5" s="0" t="s">
        <v>34</v>
      </c>
      <c r="Y5" s="0" t="n">
        <v>58444</v>
      </c>
      <c r="AB5" s="0" t="n">
        <f aca="false">A5</f>
        <v>221</v>
      </c>
      <c r="AC5" s="8" t="n">
        <f aca="false">V5</f>
        <v>2.3091160807461</v>
      </c>
      <c r="AD5" s="1" t="n">
        <f aca="false">410+(AH5-381.25)</f>
        <v>403</v>
      </c>
      <c r="AE5" s="2" t="n">
        <f aca="false">26351/AM5</f>
        <v>1.07371037405264</v>
      </c>
      <c r="AG5" s="0" t="s">
        <v>35</v>
      </c>
      <c r="AH5" s="0" t="n">
        <v>374.25</v>
      </c>
      <c r="AI5" s="0" t="n">
        <v>271.047</v>
      </c>
      <c r="AJ5" s="0" t="n">
        <v>35.2625</v>
      </c>
      <c r="AL5" s="0" t="s">
        <v>35</v>
      </c>
      <c r="AM5" s="0" t="n">
        <v>24542</v>
      </c>
    </row>
    <row r="6" customFormat="false" ht="12.8" hidden="false" customHeight="false" outlineLevel="0" collapsed="false">
      <c r="A6" s="4" t="n">
        <v>222</v>
      </c>
      <c r="B6" s="0" t="s">
        <v>24</v>
      </c>
      <c r="C6" s="0" t="s">
        <v>25</v>
      </c>
      <c r="D6" s="6" t="s">
        <v>27</v>
      </c>
      <c r="E6" s="7" t="n">
        <v>0.143425925925926</v>
      </c>
      <c r="F6" s="6" t="s">
        <v>27</v>
      </c>
      <c r="G6" s="7" t="n">
        <v>0.185300925925926</v>
      </c>
      <c r="H6" s="7" t="n">
        <f aca="false">G6-E6</f>
        <v>0.041875</v>
      </c>
      <c r="I6" s="0" t="n">
        <v>3618</v>
      </c>
      <c r="J6" s="0" t="n">
        <v>20</v>
      </c>
      <c r="K6" s="0" t="n">
        <v>349.9</v>
      </c>
      <c r="L6" s="0" t="n">
        <f aca="false">4002.6*(K6)/(62358*(293.15))</f>
        <v>0.0766132802456501</v>
      </c>
      <c r="M6" s="0" t="n">
        <f aca="false">L6*0.001*(50-7)</f>
        <v>0.00329437105056295</v>
      </c>
      <c r="N6" s="0" t="n">
        <f aca="false">M6*6.03E+023/4.002</f>
        <v>4.96378246748991E+020</v>
      </c>
      <c r="O6" s="0" t="n">
        <v>56863</v>
      </c>
      <c r="P6" s="0" t="n">
        <f aca="false">O6/I6</f>
        <v>15.7166943062465</v>
      </c>
      <c r="Q6" s="0" t="n">
        <f aca="false">O6*N6</f>
        <v>2.82255562448878E+025</v>
      </c>
      <c r="R6" s="0" t="n">
        <f aca="false">AI6-AJ6</f>
        <v>233.0569</v>
      </c>
      <c r="S6" s="0" t="n">
        <f aca="false">AD6-R6</f>
        <v>169.9431</v>
      </c>
      <c r="T6" s="0" t="n">
        <v>386.12</v>
      </c>
      <c r="U6" s="8" t="n">
        <f aca="false">242+129.75-S6</f>
        <v>201.8069</v>
      </c>
      <c r="V6" s="0" t="n">
        <f aca="false">T6/(S6)</f>
        <v>2.27205458768258</v>
      </c>
      <c r="X6" s="0" t="s">
        <v>36</v>
      </c>
      <c r="Y6" s="0" t="n">
        <v>56863</v>
      </c>
      <c r="AB6" s="0" t="n">
        <f aca="false">A6</f>
        <v>222</v>
      </c>
      <c r="AC6" s="8" t="n">
        <f aca="false">V6</f>
        <v>2.27205458768258</v>
      </c>
      <c r="AD6" s="1" t="n">
        <f aca="false">410+(AH6-381.25)</f>
        <v>403</v>
      </c>
      <c r="AE6" s="2" t="n">
        <f aca="false">26351/AM6</f>
        <v>1.09734564867949</v>
      </c>
      <c r="AG6" s="0" t="s">
        <v>37</v>
      </c>
      <c r="AH6" s="0" t="n">
        <v>374.25</v>
      </c>
      <c r="AI6" s="0" t="n">
        <v>269.796</v>
      </c>
      <c r="AJ6" s="0" t="n">
        <v>36.7391</v>
      </c>
      <c r="AL6" s="0" t="s">
        <v>37</v>
      </c>
      <c r="AM6" s="0" t="n">
        <v>24013.4</v>
      </c>
    </row>
    <row r="7" customFormat="false" ht="12.8" hidden="false" customHeight="false" outlineLevel="0" collapsed="false">
      <c r="A7" s="4" t="n">
        <v>223</v>
      </c>
      <c r="B7" s="0" t="s">
        <v>24</v>
      </c>
      <c r="C7" s="0" t="s">
        <v>38</v>
      </c>
      <c r="D7" s="6" t="s">
        <v>27</v>
      </c>
      <c r="E7" s="7" t="n">
        <v>0.186990740740741</v>
      </c>
      <c r="F7" s="6" t="s">
        <v>27</v>
      </c>
      <c r="G7" s="7" t="n">
        <v>0.223333333333333</v>
      </c>
      <c r="H7" s="7" t="n">
        <f aca="false">G7-E7</f>
        <v>0.036342592592592</v>
      </c>
      <c r="I7" s="0" t="n">
        <v>3140</v>
      </c>
      <c r="J7" s="0" t="n">
        <v>20</v>
      </c>
      <c r="K7" s="0" t="n">
        <v>349.9</v>
      </c>
      <c r="L7" s="0" t="n">
        <f aca="false">4002.6*(K7)/(62358*(293.15))</f>
        <v>0.0766132802456501</v>
      </c>
      <c r="M7" s="0" t="n">
        <f aca="false">L7*0.001*(50-7)</f>
        <v>0.00329437105056295</v>
      </c>
      <c r="N7" s="0" t="n">
        <f aca="false">M7*6.03E+023/4.002</f>
        <v>4.96378246748991E+020</v>
      </c>
      <c r="O7" s="0" t="n">
        <v>28192</v>
      </c>
      <c r="P7" s="0" t="n">
        <f aca="false">O7/I7</f>
        <v>8.97834394904459</v>
      </c>
      <c r="Q7" s="0" t="n">
        <f aca="false">O7*N7</f>
        <v>1.39938955323475E+025</v>
      </c>
      <c r="R7" s="0" t="n">
        <f aca="false">AI7-AJ7</f>
        <v>229.9727</v>
      </c>
      <c r="S7" s="0" t="n">
        <f aca="false">AD7-R7</f>
        <v>173.0273</v>
      </c>
      <c r="T7" s="0" t="n">
        <v>386.12</v>
      </c>
      <c r="U7" s="8" t="n">
        <f aca="false">242+129.75-S7</f>
        <v>198.7227</v>
      </c>
      <c r="V7" s="0" t="n">
        <f aca="false">T7/(S7)</f>
        <v>2.23155536727441</v>
      </c>
      <c r="X7" s="0" t="s">
        <v>39</v>
      </c>
      <c r="Y7" s="0" t="n">
        <v>28192</v>
      </c>
      <c r="AB7" s="0" t="n">
        <f aca="false">A7</f>
        <v>223</v>
      </c>
      <c r="AC7" s="8" t="n">
        <f aca="false">V7</f>
        <v>2.23155536727441</v>
      </c>
      <c r="AD7" s="1" t="n">
        <f aca="false">410+(AH7-381.25)</f>
        <v>403</v>
      </c>
      <c r="AE7" s="2" t="n">
        <f aca="false">26351/AM7</f>
        <v>1.10257998108739</v>
      </c>
      <c r="AG7" s="0" t="s">
        <v>40</v>
      </c>
      <c r="AH7" s="0" t="n">
        <v>374.25</v>
      </c>
      <c r="AI7" s="0" t="n">
        <v>268.404</v>
      </c>
      <c r="AJ7" s="0" t="n">
        <v>38.4313</v>
      </c>
      <c r="AL7" s="0" t="s">
        <v>40</v>
      </c>
      <c r="AM7" s="0" t="n">
        <v>23899.4</v>
      </c>
    </row>
    <row r="8" customFormat="false" ht="12.8" hidden="false" customHeight="false" outlineLevel="0" collapsed="false">
      <c r="A8" s="4" t="n">
        <v>224</v>
      </c>
      <c r="B8" s="0" t="s">
        <v>24</v>
      </c>
      <c r="C8" s="0" t="s">
        <v>41</v>
      </c>
      <c r="D8" s="6" t="s">
        <v>27</v>
      </c>
      <c r="E8" s="7" t="n">
        <v>0.224826388888889</v>
      </c>
      <c r="F8" s="6" t="s">
        <v>27</v>
      </c>
      <c r="G8" s="7" t="n">
        <v>0.255509259259259</v>
      </c>
      <c r="H8" s="7" t="n">
        <f aca="false">G8-E8</f>
        <v>0.03068287037037</v>
      </c>
      <c r="I8" s="0" t="n">
        <v>2651</v>
      </c>
      <c r="J8" s="0" t="n">
        <v>20</v>
      </c>
      <c r="K8" s="0" t="n">
        <v>349.9</v>
      </c>
      <c r="L8" s="0" t="n">
        <f aca="false">4002.6*(K8)/(62358*(293.15))</f>
        <v>0.0766132802456501</v>
      </c>
      <c r="M8" s="0" t="n">
        <f aca="false">L8*0.001*(50-7)</f>
        <v>0.00329437105056295</v>
      </c>
      <c r="N8" s="0" t="n">
        <f aca="false">M8*6.03E+023/4.002</f>
        <v>4.96378246748991E+020</v>
      </c>
      <c r="O8" s="0" t="n">
        <v>42223</v>
      </c>
      <c r="P8" s="0" t="n">
        <f aca="false">O8/I8</f>
        <v>15.9271972840438</v>
      </c>
      <c r="Q8" s="0" t="n">
        <f aca="false">O8*N8</f>
        <v>2.09585787124826E+025</v>
      </c>
      <c r="R8" s="0" t="n">
        <f aca="false">AI8-AJ8</f>
        <v>229.5395</v>
      </c>
      <c r="S8" s="0" t="n">
        <f aca="false">AD8-R8</f>
        <v>173.4605</v>
      </c>
      <c r="T8" s="0" t="n">
        <v>386.12</v>
      </c>
      <c r="U8" s="8" t="n">
        <f aca="false">242+129.75-S8</f>
        <v>198.2895</v>
      </c>
      <c r="V8" s="0" t="n">
        <f aca="false">T8/(S8)</f>
        <v>2.22598228415115</v>
      </c>
      <c r="X8" s="0" t="s">
        <v>42</v>
      </c>
      <c r="Y8" s="0" t="n">
        <v>42223</v>
      </c>
      <c r="AB8" s="0" t="n">
        <f aca="false">A8</f>
        <v>224</v>
      </c>
      <c r="AC8" s="8" t="n">
        <f aca="false">V8</f>
        <v>2.22598228415115</v>
      </c>
      <c r="AD8" s="1" t="n">
        <f aca="false">410+(AH8-381.25)</f>
        <v>403</v>
      </c>
      <c r="AE8" s="2" t="n">
        <f aca="false">26351/AM8</f>
        <v>1.15949362632721</v>
      </c>
      <c r="AG8" s="0" t="s">
        <v>43</v>
      </c>
      <c r="AH8" s="0" t="n">
        <v>374.25</v>
      </c>
      <c r="AI8" s="0" t="n">
        <v>267.964</v>
      </c>
      <c r="AJ8" s="0" t="n">
        <v>38.4245</v>
      </c>
      <c r="AL8" s="0" t="s">
        <v>43</v>
      </c>
      <c r="AM8" s="0" t="n">
        <v>22726.3</v>
      </c>
    </row>
    <row r="9" customFormat="false" ht="12.8" hidden="false" customHeight="false" outlineLevel="0" collapsed="false">
      <c r="A9" s="4" t="n">
        <v>225</v>
      </c>
      <c r="B9" s="0" t="s">
        <v>24</v>
      </c>
      <c r="C9" s="0" t="s">
        <v>44</v>
      </c>
      <c r="D9" s="6" t="s">
        <v>27</v>
      </c>
      <c r="E9" s="7" t="n">
        <v>0.258981481481481</v>
      </c>
      <c r="F9" s="6" t="s">
        <v>27</v>
      </c>
      <c r="G9" s="7" t="n">
        <v>0.283726851851852</v>
      </c>
      <c r="H9" s="7" t="n">
        <f aca="false">G9-E9</f>
        <v>0.024745370370371</v>
      </c>
      <c r="I9" s="0" t="n">
        <v>2138</v>
      </c>
      <c r="J9" s="0" t="n">
        <v>20</v>
      </c>
      <c r="K9" s="0" t="n">
        <v>349.9</v>
      </c>
      <c r="L9" s="0" t="n">
        <f aca="false">4002.6*(K9)/(62358*(293.15))</f>
        <v>0.0766132802456501</v>
      </c>
      <c r="M9" s="0" t="n">
        <f aca="false">L9*0.001*(50-7)</f>
        <v>0.00329437105056295</v>
      </c>
      <c r="N9" s="0" t="n">
        <f aca="false">M9*6.03E+023/4.002</f>
        <v>4.96378246748991E+020</v>
      </c>
      <c r="O9" s="0" t="n">
        <v>33620</v>
      </c>
      <c r="P9" s="0" t="n">
        <f aca="false">O9/I9</f>
        <v>15.7249766136576</v>
      </c>
      <c r="Q9" s="0" t="n">
        <f aca="false">O9*N9</f>
        <v>1.66882366557011E+025</v>
      </c>
      <c r="R9" s="0" t="n">
        <f aca="false">AI9-AJ9</f>
        <v>228.4979</v>
      </c>
      <c r="S9" s="0" t="n">
        <f aca="false">AD9-R9</f>
        <v>174.5021</v>
      </c>
      <c r="T9" s="0" t="n">
        <v>386.12</v>
      </c>
      <c r="U9" s="8" t="n">
        <f aca="false">242+129.75-S9</f>
        <v>197.2479</v>
      </c>
      <c r="V9" s="0" t="n">
        <f aca="false">T9/(S9)</f>
        <v>2.21269543461082</v>
      </c>
      <c r="X9" s="0" t="s">
        <v>45</v>
      </c>
      <c r="Y9" s="0" t="n">
        <v>33620</v>
      </c>
      <c r="AB9" s="0" t="n">
        <f aca="false">A9</f>
        <v>225</v>
      </c>
      <c r="AC9" s="8" t="n">
        <f aca="false">V9</f>
        <v>2.21269543461082</v>
      </c>
      <c r="AD9" s="1" t="n">
        <f aca="false">410+(AH9-381.25)</f>
        <v>403</v>
      </c>
      <c r="AE9" s="2" t="n">
        <f aca="false">26351/AM9</f>
        <v>1.1810660116892</v>
      </c>
      <c r="AG9" s="0" t="s">
        <v>46</v>
      </c>
      <c r="AH9" s="0" t="n">
        <v>374.25</v>
      </c>
      <c r="AI9" s="0" t="n">
        <v>267.997</v>
      </c>
      <c r="AJ9" s="0" t="n">
        <v>39.4991</v>
      </c>
      <c r="AL9" s="0" t="s">
        <v>46</v>
      </c>
      <c r="AM9" s="0" t="n">
        <v>22311.2</v>
      </c>
    </row>
    <row r="10" customFormat="false" ht="12.8" hidden="false" customHeight="false" outlineLevel="0" collapsed="false">
      <c r="A10" s="4" t="n">
        <v>226</v>
      </c>
      <c r="B10" s="0" t="s">
        <v>24</v>
      </c>
      <c r="C10" s="0" t="s">
        <v>47</v>
      </c>
      <c r="D10" s="6" t="s">
        <v>27</v>
      </c>
      <c r="E10" s="7" t="n">
        <v>0.285196759259259</v>
      </c>
      <c r="F10" s="6" t="s">
        <v>27</v>
      </c>
      <c r="G10" s="7" t="n">
        <v>0.328842592592593</v>
      </c>
      <c r="H10" s="7" t="n">
        <f aca="false">G10-E10</f>
        <v>0.043645833333334</v>
      </c>
      <c r="I10" s="0" t="n">
        <v>3771</v>
      </c>
      <c r="J10" s="0" t="n">
        <v>20</v>
      </c>
      <c r="K10" s="0" t="n">
        <v>349.9</v>
      </c>
      <c r="L10" s="0" t="n">
        <f aca="false">4002.6*(K10)/(62358*(293.15))</f>
        <v>0.0766132802456501</v>
      </c>
      <c r="M10" s="0" t="n">
        <f aca="false">L10*0.001*(50-7)</f>
        <v>0.00329437105056295</v>
      </c>
      <c r="N10" s="0" t="n">
        <f aca="false">M10*6.03E+023/4.002</f>
        <v>4.96378246748991E+020</v>
      </c>
      <c r="O10" s="0" t="n">
        <v>57073</v>
      </c>
      <c r="P10" s="0" t="n">
        <f aca="false">O10/I10</f>
        <v>15.1347122779104</v>
      </c>
      <c r="Q10" s="0" t="n">
        <f aca="false">O10*N10</f>
        <v>2.83297956767051E+025</v>
      </c>
      <c r="R10" s="0" t="n">
        <f aca="false">AI10-AJ10</f>
        <v>225.2086</v>
      </c>
      <c r="S10" s="0" t="n">
        <f aca="false">AD10-R10</f>
        <v>177.7914</v>
      </c>
      <c r="T10" s="0" t="n">
        <v>386.12</v>
      </c>
      <c r="U10" s="8" t="n">
        <f aca="false">242+129.75-S10</f>
        <v>193.9586</v>
      </c>
      <c r="V10" s="0" t="n">
        <f aca="false">T10/(S10)</f>
        <v>2.17175858899812</v>
      </c>
      <c r="X10" s="0" t="s">
        <v>48</v>
      </c>
      <c r="Y10" s="0" t="n">
        <v>57073</v>
      </c>
      <c r="AB10" s="0" t="n">
        <f aca="false">A10</f>
        <v>226</v>
      </c>
      <c r="AC10" s="8" t="n">
        <f aca="false">V10</f>
        <v>2.17175858899812</v>
      </c>
      <c r="AD10" s="1" t="n">
        <f aca="false">410+(AH10-381.25)</f>
        <v>403</v>
      </c>
      <c r="AE10" s="2" t="n">
        <f aca="false">26351/AM10</f>
        <v>1.16040249245877</v>
      </c>
      <c r="AG10" s="0" t="s">
        <v>49</v>
      </c>
      <c r="AH10" s="0" t="n">
        <v>374.25</v>
      </c>
      <c r="AI10" s="0" t="n">
        <v>266.324</v>
      </c>
      <c r="AJ10" s="0" t="n">
        <v>41.1154</v>
      </c>
      <c r="AL10" s="0" t="s">
        <v>49</v>
      </c>
      <c r="AM10" s="0" t="n">
        <v>22708.5</v>
      </c>
    </row>
    <row r="11" customFormat="false" ht="12.8" hidden="false" customHeight="false" outlineLevel="0" collapsed="false">
      <c r="A11" s="4" t="n">
        <v>227</v>
      </c>
      <c r="B11" s="0" t="s">
        <v>24</v>
      </c>
      <c r="C11" s="0" t="s">
        <v>50</v>
      </c>
      <c r="D11" s="6" t="s">
        <v>27</v>
      </c>
      <c r="E11" s="7" t="n">
        <v>0.33037037037037</v>
      </c>
      <c r="F11" s="6" t="s">
        <v>27</v>
      </c>
      <c r="G11" s="7" t="n">
        <v>0.372488425925926</v>
      </c>
      <c r="H11" s="7" t="n">
        <f aca="false">G11-E11</f>
        <v>0.042118055555556</v>
      </c>
      <c r="I11" s="0" t="n">
        <v>3639</v>
      </c>
      <c r="J11" s="0" t="n">
        <v>20</v>
      </c>
      <c r="K11" s="0" t="n">
        <v>349.9</v>
      </c>
      <c r="L11" s="0" t="n">
        <f aca="false">4002.6*(K11)/(62358*(293.15))</f>
        <v>0.0766132802456501</v>
      </c>
      <c r="M11" s="0" t="n">
        <f aca="false">L11*0.001*(50-7)</f>
        <v>0.00329437105056295</v>
      </c>
      <c r="N11" s="0" t="n">
        <f aca="false">M11*6.03E+023/4.002</f>
        <v>4.96378246748991E+020</v>
      </c>
      <c r="O11" s="0" t="n">
        <v>54463</v>
      </c>
      <c r="P11" s="0" t="n">
        <f aca="false">O11/I11</f>
        <v>14.9664743061281</v>
      </c>
      <c r="Q11" s="0" t="n">
        <f aca="false">O11*N11</f>
        <v>2.70342484526903E+025</v>
      </c>
      <c r="R11" s="0" t="n">
        <f aca="false">AI11-AJ11</f>
        <v>228.3101</v>
      </c>
      <c r="S11" s="0" t="n">
        <f aca="false">AD11-R11</f>
        <v>171.1899</v>
      </c>
      <c r="T11" s="0" t="n">
        <v>386.12</v>
      </c>
      <c r="U11" s="8" t="n">
        <f aca="false">242+129.75-S11</f>
        <v>200.5601</v>
      </c>
      <c r="V11" s="0" t="n">
        <f aca="false">T11/(S11)</f>
        <v>2.25550689614282</v>
      </c>
      <c r="X11" s="0" t="s">
        <v>51</v>
      </c>
      <c r="Y11" s="0" t="n">
        <v>54463</v>
      </c>
      <c r="AB11" s="0" t="n">
        <f aca="false">A11</f>
        <v>227</v>
      </c>
      <c r="AC11" s="8" t="n">
        <f aca="false">V11</f>
        <v>2.25550689614282</v>
      </c>
      <c r="AD11" s="1" t="n">
        <f aca="false">410+(AH11-381.25)</f>
        <v>399.5</v>
      </c>
      <c r="AE11" s="2" t="n">
        <f aca="false">26351/AM11</f>
        <v>1.22305664370718</v>
      </c>
      <c r="AG11" s="0" t="s">
        <v>52</v>
      </c>
      <c r="AH11" s="0" t="n">
        <v>370.75</v>
      </c>
      <c r="AI11" s="0" t="n">
        <v>267.015</v>
      </c>
      <c r="AJ11" s="0" t="n">
        <v>38.7049</v>
      </c>
      <c r="AL11" s="0" t="s">
        <v>52</v>
      </c>
      <c r="AM11" s="0" t="n">
        <v>21545.2</v>
      </c>
    </row>
    <row r="12" customFormat="false" ht="12.8" hidden="false" customHeight="false" outlineLevel="0" collapsed="false">
      <c r="A12" s="4" t="n">
        <v>228</v>
      </c>
      <c r="B12" s="0" t="s">
        <v>24</v>
      </c>
      <c r="C12" s="0" t="s">
        <v>53</v>
      </c>
      <c r="D12" s="6" t="s">
        <v>27</v>
      </c>
      <c r="E12" s="7" t="n">
        <v>0.373819444444444</v>
      </c>
      <c r="F12" s="6" t="s">
        <v>27</v>
      </c>
      <c r="G12" s="7" t="n">
        <v>0.415949074074074</v>
      </c>
      <c r="H12" s="7" t="n">
        <f aca="false">G12-E12</f>
        <v>0.04212962962963</v>
      </c>
      <c r="I12" s="0" t="n">
        <v>3640</v>
      </c>
      <c r="J12" s="0" t="n">
        <v>20</v>
      </c>
      <c r="K12" s="0" t="n">
        <v>349.9</v>
      </c>
      <c r="L12" s="0" t="n">
        <f aca="false">4002.6*(K12)/(62358*(293.15))</f>
        <v>0.0766132802456501</v>
      </c>
      <c r="M12" s="0" t="n">
        <f aca="false">L12*0.001*(50-7)</f>
        <v>0.00329437105056295</v>
      </c>
      <c r="N12" s="0" t="n">
        <f aca="false">M12*6.03E+023/4.002</f>
        <v>4.96378246748991E+020</v>
      </c>
      <c r="O12" s="0" t="n">
        <v>58537</v>
      </c>
      <c r="P12" s="0" t="n">
        <f aca="false">O12/I12</f>
        <v>16.0815934065934</v>
      </c>
      <c r="Q12" s="0" t="n">
        <f aca="false">O12*N12</f>
        <v>2.90564934299457E+025</v>
      </c>
      <c r="R12" s="0" t="n">
        <f aca="false">AI12-AJ12</f>
        <v>222.8822</v>
      </c>
      <c r="S12" s="0" t="n">
        <f aca="false">AD12-R12</f>
        <v>176.6178</v>
      </c>
      <c r="T12" s="0" t="n">
        <v>386.12</v>
      </c>
      <c r="U12" s="8" t="n">
        <f aca="false">242+129.75-S12</f>
        <v>195.1322</v>
      </c>
      <c r="V12" s="0" t="n">
        <f aca="false">T12/(S12)</f>
        <v>2.18618961395737</v>
      </c>
      <c r="X12" s="0" t="s">
        <v>54</v>
      </c>
      <c r="Y12" s="0" t="n">
        <v>58537</v>
      </c>
      <c r="AB12" s="0" t="n">
        <f aca="false">A12</f>
        <v>228</v>
      </c>
      <c r="AC12" s="8" t="n">
        <f aca="false">V12</f>
        <v>2.18618961395737</v>
      </c>
      <c r="AD12" s="1" t="n">
        <f aca="false">410+(AH12-381.25)</f>
        <v>399.5</v>
      </c>
      <c r="AE12" s="2" t="n">
        <f aca="false">26351/AM12</f>
        <v>1.24834192374744</v>
      </c>
      <c r="AG12" s="0" t="s">
        <v>55</v>
      </c>
      <c r="AH12" s="0" t="n">
        <v>370.75</v>
      </c>
      <c r="AI12" s="0" t="n">
        <v>264.402</v>
      </c>
      <c r="AJ12" s="0" t="n">
        <v>41.5198</v>
      </c>
      <c r="AL12" s="0" t="s">
        <v>55</v>
      </c>
      <c r="AM12" s="0" t="n">
        <v>21108.8</v>
      </c>
    </row>
    <row r="13" customFormat="false" ht="12.8" hidden="false" customHeight="false" outlineLevel="0" collapsed="false">
      <c r="A13" s="4" t="n">
        <v>229</v>
      </c>
      <c r="B13" s="0" t="s">
        <v>24</v>
      </c>
      <c r="C13" s="0" t="s">
        <v>56</v>
      </c>
      <c r="D13" s="6" t="s">
        <v>27</v>
      </c>
      <c r="E13" s="7" t="n">
        <v>0.417152777777778</v>
      </c>
      <c r="F13" s="6" t="s">
        <v>27</v>
      </c>
      <c r="G13" s="7" t="n">
        <v>0.459467592592593</v>
      </c>
      <c r="H13" s="7" t="n">
        <f aca="false">G13-E13</f>
        <v>0.042314814814815</v>
      </c>
      <c r="I13" s="0" t="n">
        <v>3656</v>
      </c>
      <c r="J13" s="0" t="n">
        <v>20</v>
      </c>
      <c r="K13" s="0" t="n">
        <v>349.9</v>
      </c>
      <c r="L13" s="0" t="n">
        <f aca="false">4002.6*(K13)/(62358*(293.15))</f>
        <v>0.0766132802456501</v>
      </c>
      <c r="M13" s="0" t="n">
        <f aca="false">L13*0.001*(50-7)</f>
        <v>0.00329437105056295</v>
      </c>
      <c r="N13" s="0" t="n">
        <f aca="false">M13*6.03E+023/4.002</f>
        <v>4.96378246748991E+020</v>
      </c>
      <c r="O13" s="0" t="n">
        <v>60802</v>
      </c>
      <c r="P13" s="0" t="n">
        <f aca="false">O13/I13</f>
        <v>16.6307439824945</v>
      </c>
      <c r="Q13" s="0" t="n">
        <f aca="false">O13*N13</f>
        <v>3.01807901588321E+025</v>
      </c>
      <c r="R13" s="0" t="n">
        <f aca="false">AI13-AJ13</f>
        <v>224.2239</v>
      </c>
      <c r="S13" s="0" t="n">
        <f aca="false">AD13-R13</f>
        <v>175.2761</v>
      </c>
      <c r="T13" s="0" t="n">
        <v>386.12</v>
      </c>
      <c r="U13" s="8" t="n">
        <f aca="false">242+129.75-S13</f>
        <v>196.4739</v>
      </c>
      <c r="V13" s="0" t="n">
        <f aca="false">T13/(S13)</f>
        <v>2.20292441468061</v>
      </c>
      <c r="X13" s="0" t="s">
        <v>57</v>
      </c>
      <c r="Y13" s="0" t="n">
        <v>60802</v>
      </c>
      <c r="AB13" s="0" t="n">
        <f aca="false">A13</f>
        <v>229</v>
      </c>
      <c r="AC13" s="8" t="n">
        <f aca="false">V13</f>
        <v>2.20292441468061</v>
      </c>
      <c r="AD13" s="1" t="n">
        <f aca="false">410+(AH13-381.25)</f>
        <v>399.5</v>
      </c>
      <c r="AE13" s="2" t="n">
        <f aca="false">26351/AM13</f>
        <v>1.26753923931291</v>
      </c>
      <c r="AG13" s="0" t="s">
        <v>58</v>
      </c>
      <c r="AH13" s="0" t="n">
        <v>370.75</v>
      </c>
      <c r="AI13" s="0" t="n">
        <v>265.854</v>
      </c>
      <c r="AJ13" s="0" t="n">
        <v>41.6301</v>
      </c>
      <c r="AL13" s="0" t="s">
        <v>58</v>
      </c>
      <c r="AM13" s="0" t="n">
        <v>20789.1</v>
      </c>
    </row>
    <row r="14" customFormat="false" ht="12.8" hidden="false" customHeight="false" outlineLevel="0" collapsed="false">
      <c r="A14" s="4" t="n">
        <v>230</v>
      </c>
      <c r="B14" s="0" t="s">
        <v>24</v>
      </c>
      <c r="C14" s="0" t="s">
        <v>59</v>
      </c>
      <c r="D14" s="6" t="s">
        <v>27</v>
      </c>
      <c r="E14" s="7" t="n">
        <v>0.460821759259259</v>
      </c>
      <c r="F14" s="6" t="s">
        <v>27</v>
      </c>
      <c r="G14" s="7" t="n">
        <v>0.48724537037037</v>
      </c>
      <c r="H14" s="7" t="n">
        <f aca="false">G14-E14</f>
        <v>0.026423611111111</v>
      </c>
      <c r="I14" s="0" t="n">
        <v>2283</v>
      </c>
      <c r="J14" s="0" t="n">
        <v>20</v>
      </c>
      <c r="K14" s="0" t="n">
        <v>349.9</v>
      </c>
      <c r="L14" s="0" t="n">
        <f aca="false">4002.6*(K14)/(62358*(293.15))</f>
        <v>0.0766132802456501</v>
      </c>
      <c r="M14" s="0" t="n">
        <f aca="false">L14*0.001*(50-7)</f>
        <v>0.00329437105056295</v>
      </c>
      <c r="N14" s="0" t="n">
        <f aca="false">M14*6.03E+023/4.002</f>
        <v>4.96378246748991E+020</v>
      </c>
      <c r="O14" s="0" t="n">
        <v>33847</v>
      </c>
      <c r="P14" s="0" t="n">
        <f aca="false">O14/I14</f>
        <v>14.8256679807271</v>
      </c>
      <c r="Q14" s="0" t="n">
        <f aca="false">O14*N14</f>
        <v>1.68009145177131E+025</v>
      </c>
      <c r="R14" s="0" t="n">
        <f aca="false">AI14-AJ14</f>
        <v>219.4631</v>
      </c>
      <c r="S14" s="0" t="n">
        <f aca="false">AD14-R14</f>
        <v>180.0369</v>
      </c>
      <c r="T14" s="0" t="n">
        <v>386.12</v>
      </c>
      <c r="U14" s="8" t="n">
        <f aca="false">242+129.75-S14</f>
        <v>191.7131</v>
      </c>
      <c r="V14" s="0" t="n">
        <f aca="false">T14/(S14)</f>
        <v>2.14467145346315</v>
      </c>
      <c r="X14" s="0" t="s">
        <v>60</v>
      </c>
      <c r="Y14" s="0" t="n">
        <v>33847</v>
      </c>
      <c r="AB14" s="0" t="n">
        <f aca="false">A14</f>
        <v>230</v>
      </c>
      <c r="AC14" s="8" t="n">
        <f aca="false">V14</f>
        <v>2.14467145346315</v>
      </c>
      <c r="AD14" s="1" t="n">
        <f aca="false">410+(AH14-381.25)</f>
        <v>399.5</v>
      </c>
      <c r="AE14" s="2" t="n">
        <f aca="false">26351/AM14</f>
        <v>1.26344305132692</v>
      </c>
      <c r="AG14" s="0" t="s">
        <v>61</v>
      </c>
      <c r="AH14" s="0" t="n">
        <v>370.75</v>
      </c>
      <c r="AI14" s="0" t="n">
        <v>263.519</v>
      </c>
      <c r="AJ14" s="0" t="n">
        <v>44.0559</v>
      </c>
      <c r="AL14" s="0" t="s">
        <v>61</v>
      </c>
      <c r="AM14" s="0" t="n">
        <v>20856.5</v>
      </c>
    </row>
    <row r="15" customFormat="false" ht="12.8" hidden="false" customHeight="false" outlineLevel="0" collapsed="false">
      <c r="A15" s="4" t="n">
        <v>231</v>
      </c>
      <c r="B15" s="0" t="s">
        <v>24</v>
      </c>
      <c r="C15" s="0" t="s">
        <v>62</v>
      </c>
      <c r="D15" s="6" t="s">
        <v>27</v>
      </c>
      <c r="E15" s="7" t="n">
        <v>0.48837962962963</v>
      </c>
      <c r="F15" s="6" t="s">
        <v>27</v>
      </c>
      <c r="G15" s="7" t="n">
        <v>0.530601851851852</v>
      </c>
      <c r="H15" s="7" t="n">
        <f aca="false">G15-E15</f>
        <v>0.042222222222222</v>
      </c>
      <c r="I15" s="0" t="n">
        <v>3648</v>
      </c>
      <c r="J15" s="0" t="n">
        <v>20</v>
      </c>
      <c r="K15" s="0" t="n">
        <v>349.9</v>
      </c>
      <c r="L15" s="0" t="n">
        <f aca="false">4002.6*(K15)/(62358*(293.15))</f>
        <v>0.0766132802456501</v>
      </c>
      <c r="M15" s="0" t="n">
        <f aca="false">L15*0.001*(50-7)</f>
        <v>0.00329437105056295</v>
      </c>
      <c r="N15" s="0" t="n">
        <f aca="false">M15*6.03E+023/4.002</f>
        <v>4.96378246748991E+020</v>
      </c>
      <c r="O15" s="0" t="n">
        <v>61945</v>
      </c>
      <c r="P15" s="0" t="n">
        <f aca="false">O15/I15</f>
        <v>16.9805372807018</v>
      </c>
      <c r="Q15" s="0" t="n">
        <f aca="false">O15*N15</f>
        <v>3.07481504948662E+025</v>
      </c>
      <c r="R15" s="0" t="n">
        <f aca="false">AI15-AJ15</f>
        <v>219.9811</v>
      </c>
      <c r="S15" s="0" t="n">
        <f aca="false">AD15-R15</f>
        <v>176.0189</v>
      </c>
      <c r="T15" s="0" t="n">
        <v>386.12</v>
      </c>
      <c r="U15" s="8" t="n">
        <f aca="false">242+129.75-S15</f>
        <v>195.7311</v>
      </c>
      <c r="V15" s="0" t="n">
        <f aca="false">T15/(S15)</f>
        <v>2.19362807062196</v>
      </c>
      <c r="X15" s="0" t="s">
        <v>63</v>
      </c>
      <c r="Y15" s="0" t="n">
        <v>61945</v>
      </c>
      <c r="AB15" s="0" t="n">
        <f aca="false">A15</f>
        <v>231</v>
      </c>
      <c r="AC15" s="8" t="n">
        <f aca="false">V15</f>
        <v>2.19362807062196</v>
      </c>
      <c r="AD15" s="1" t="n">
        <f aca="false">410+(AH15-381.25)</f>
        <v>396</v>
      </c>
      <c r="AE15" s="2" t="n">
        <f aca="false">26351/AM15</f>
        <v>1.28688984933949</v>
      </c>
      <c r="AG15" s="0" t="s">
        <v>64</v>
      </c>
      <c r="AH15" s="0" t="n">
        <v>367.25</v>
      </c>
      <c r="AI15" s="0" t="n">
        <v>263.358</v>
      </c>
      <c r="AJ15" s="0" t="n">
        <v>43.3769</v>
      </c>
      <c r="AL15" s="0" t="s">
        <v>64</v>
      </c>
      <c r="AM15" s="0" t="n">
        <v>20476.5</v>
      </c>
    </row>
    <row r="16" customFormat="false" ht="12.8" hidden="false" customHeight="false" outlineLevel="0" collapsed="false">
      <c r="A16" s="4" t="n">
        <v>232</v>
      </c>
      <c r="B16" s="0" t="s">
        <v>24</v>
      </c>
      <c r="C16" s="0" t="s">
        <v>62</v>
      </c>
      <c r="D16" s="6" t="s">
        <v>27</v>
      </c>
      <c r="E16" s="7" t="n">
        <v>0.533599537037037</v>
      </c>
      <c r="F16" s="6" t="s">
        <v>27</v>
      </c>
      <c r="G16" s="7" t="n">
        <v>0.578240740740741</v>
      </c>
      <c r="H16" s="7" t="n">
        <f aca="false">G16-E16</f>
        <v>0.0446412037037041</v>
      </c>
      <c r="I16" s="0" t="n">
        <v>3857</v>
      </c>
      <c r="J16" s="0" t="n">
        <v>20</v>
      </c>
      <c r="K16" s="0" t="n">
        <v>349.9</v>
      </c>
      <c r="L16" s="0" t="n">
        <f aca="false">4002.6*(K16)/(62358*(293.15))</f>
        <v>0.0766132802456501</v>
      </c>
      <c r="M16" s="0" t="n">
        <f aca="false">L16*0.001*(50-7)</f>
        <v>0.00329437105056295</v>
      </c>
      <c r="N16" s="0" t="n">
        <f aca="false">M16*6.03E+023/4.002</f>
        <v>4.96378246748991E+020</v>
      </c>
      <c r="O16" s="0" t="n">
        <v>57879</v>
      </c>
      <c r="P16" s="0" t="n">
        <f aca="false">O16/I16</f>
        <v>15.0062224526834</v>
      </c>
      <c r="Q16" s="0" t="n">
        <f aca="false">O16*N16</f>
        <v>2.87298765435848E+025</v>
      </c>
      <c r="R16" s="0" t="n">
        <f aca="false">AI16-AJ16</f>
        <v>215.4981</v>
      </c>
      <c r="S16" s="0" t="n">
        <f aca="false">AD16-R16</f>
        <v>180.5019</v>
      </c>
      <c r="T16" s="0" t="n">
        <v>386.12</v>
      </c>
      <c r="U16" s="8" t="n">
        <f aca="false">242+129.75-S16</f>
        <v>191.2481</v>
      </c>
      <c r="V16" s="0" t="n">
        <f aca="false">T16/(S16)</f>
        <v>2.13914645773812</v>
      </c>
      <c r="X16" s="0" t="s">
        <v>65</v>
      </c>
      <c r="Y16" s="0" t="n">
        <v>57879</v>
      </c>
      <c r="AB16" s="0" t="n">
        <f aca="false">A16</f>
        <v>232</v>
      </c>
      <c r="AC16" s="8" t="n">
        <f aca="false">V16</f>
        <v>2.13914645773812</v>
      </c>
      <c r="AD16" s="1" t="n">
        <f aca="false">410+(AH16-381.25)</f>
        <v>396</v>
      </c>
      <c r="AE16" s="2" t="n">
        <f aca="false">26351/AM16</f>
        <v>1.2854397158969</v>
      </c>
      <c r="AG16" s="0" t="s">
        <v>66</v>
      </c>
      <c r="AH16" s="0" t="n">
        <v>367.25</v>
      </c>
      <c r="AI16" s="0" t="n">
        <v>260.752</v>
      </c>
      <c r="AJ16" s="0" t="n">
        <v>45.2539</v>
      </c>
      <c r="AL16" s="0" t="s">
        <v>66</v>
      </c>
      <c r="AM16" s="0" t="n">
        <v>20499.6</v>
      </c>
    </row>
    <row r="17" customFormat="false" ht="12.8" hidden="false" customHeight="false" outlineLevel="0" collapsed="false">
      <c r="A17" s="9" t="n">
        <v>233</v>
      </c>
      <c r="B17" s="10" t="s">
        <v>67</v>
      </c>
      <c r="C17" s="10" t="s">
        <v>62</v>
      </c>
      <c r="D17" s="11" t="s">
        <v>27</v>
      </c>
      <c r="E17" s="12" t="n">
        <v>0.58068287037037</v>
      </c>
      <c r="F17" s="11" t="s">
        <v>27</v>
      </c>
      <c r="G17" s="12" t="n">
        <v>0.623784722222222</v>
      </c>
      <c r="H17" s="12" t="n">
        <f aca="false">G17-E17</f>
        <v>0.043101851851852</v>
      </c>
      <c r="I17" s="13" t="n">
        <v>3724</v>
      </c>
      <c r="J17" s="10" t="n">
        <v>20</v>
      </c>
      <c r="K17" s="10" t="n">
        <v>349.9</v>
      </c>
      <c r="U17" s="8"/>
      <c r="AC17" s="8"/>
    </row>
    <row r="18" customFormat="false" ht="12.8" hidden="false" customHeight="false" outlineLevel="0" collapsed="false">
      <c r="A18" s="4" t="n">
        <v>234</v>
      </c>
      <c r="B18" s="0" t="s">
        <v>24</v>
      </c>
      <c r="C18" s="0" t="s">
        <v>68</v>
      </c>
      <c r="D18" s="6" t="s">
        <v>27</v>
      </c>
      <c r="E18" s="7" t="n">
        <v>0.62599537037037</v>
      </c>
      <c r="F18" s="6" t="s">
        <v>27</v>
      </c>
      <c r="G18" s="7" t="n">
        <v>0.666851851851852</v>
      </c>
      <c r="H18" s="7" t="n">
        <f aca="false">G18-E18</f>
        <v>0.040856481481482</v>
      </c>
      <c r="I18" s="0" t="n">
        <v>3530</v>
      </c>
      <c r="J18" s="0" t="n">
        <v>18.5</v>
      </c>
      <c r="K18" s="0" t="n">
        <v>349.9</v>
      </c>
      <c r="L18" s="0" t="n">
        <f aca="false">4002.6*(K18)/(62358*(293.15))</f>
        <v>0.0766132802456501</v>
      </c>
      <c r="M18" s="0" t="n">
        <f aca="false">L18*0.001*(50-7)</f>
        <v>0.00329437105056295</v>
      </c>
      <c r="N18" s="0" t="n">
        <f aca="false">M18*6.03E+023/4.002</f>
        <v>4.96378246748991E+020</v>
      </c>
      <c r="O18" s="0" t="n">
        <v>59829</v>
      </c>
      <c r="P18" s="0" t="n">
        <f aca="false">O18/I18</f>
        <v>16.9487252124646</v>
      </c>
      <c r="Q18" s="0" t="n">
        <f aca="false">O18*N18</f>
        <v>2.96978141247454E+025</v>
      </c>
      <c r="R18" s="0" t="n">
        <f aca="false">AI18-AJ18</f>
        <v>244.7867</v>
      </c>
      <c r="S18" s="0" t="n">
        <f aca="false">AD18-R18</f>
        <v>165.2133</v>
      </c>
      <c r="T18" s="0" t="n">
        <v>386.12</v>
      </c>
      <c r="U18" s="8" t="n">
        <f aca="false">242+129.75-S18</f>
        <v>206.5367</v>
      </c>
      <c r="V18" s="0" t="n">
        <f aca="false">T18/(S18)</f>
        <v>2.33709997923896</v>
      </c>
      <c r="X18" s="0" t="s">
        <v>69</v>
      </c>
      <c r="Y18" s="0" t="n">
        <v>59829</v>
      </c>
      <c r="AB18" s="0" t="n">
        <f aca="false">A18</f>
        <v>234</v>
      </c>
      <c r="AC18" s="8" t="n">
        <f aca="false">V18</f>
        <v>2.33709997923896</v>
      </c>
      <c r="AD18" s="1" t="n">
        <f aca="false">410+(AH18-381.25)</f>
        <v>410</v>
      </c>
      <c r="AE18" s="2" t="n">
        <f aca="false">26351/AM18</f>
        <v>1.13993156344225</v>
      </c>
      <c r="AG18" s="0" t="s">
        <v>70</v>
      </c>
      <c r="AH18" s="0" t="n">
        <v>381.25</v>
      </c>
      <c r="AI18" s="0" t="n">
        <v>278.741</v>
      </c>
      <c r="AJ18" s="0" t="n">
        <v>33.9543</v>
      </c>
      <c r="AL18" s="0" t="s">
        <v>70</v>
      </c>
      <c r="AM18" s="0" t="n">
        <v>23116.3</v>
      </c>
    </row>
    <row r="19" customFormat="false" ht="12.8" hidden="false" customHeight="false" outlineLevel="0" collapsed="false">
      <c r="A19" s="4" t="n">
        <v>235</v>
      </c>
      <c r="B19" s="0" t="s">
        <v>24</v>
      </c>
      <c r="C19" s="0" t="s">
        <v>68</v>
      </c>
      <c r="D19" s="6" t="s">
        <v>27</v>
      </c>
      <c r="E19" s="7" t="n">
        <v>0.668229166666667</v>
      </c>
      <c r="F19" s="6" t="s">
        <v>27</v>
      </c>
      <c r="G19" s="7" t="n">
        <v>0.684791666666667</v>
      </c>
      <c r="H19" s="7" t="n">
        <f aca="false">G19-E19</f>
        <v>0.0165624999999999</v>
      </c>
      <c r="I19" s="0" t="n">
        <v>1431</v>
      </c>
      <c r="J19" s="0" t="n">
        <v>18.5</v>
      </c>
      <c r="K19" s="0" t="n">
        <v>349.9</v>
      </c>
      <c r="L19" s="0" t="n">
        <f aca="false">4002.6*(K19)/(62358*(293.15))</f>
        <v>0.0766132802456501</v>
      </c>
      <c r="M19" s="0" t="n">
        <f aca="false">L19*0.001*(50-7)</f>
        <v>0.00329437105056295</v>
      </c>
      <c r="N19" s="0" t="n">
        <f aca="false">M19*6.03E+023/4.002</f>
        <v>4.96378246748991E+020</v>
      </c>
      <c r="O19" s="0" t="n">
        <v>23176</v>
      </c>
      <c r="P19" s="0" t="n">
        <f aca="false">O19/I19</f>
        <v>16.1956673654787</v>
      </c>
      <c r="Q19" s="0" t="n">
        <f aca="false">O19*N19</f>
        <v>1.15040622466546E+025</v>
      </c>
      <c r="R19" s="0" t="n">
        <f aca="false">AI19-AJ19</f>
        <v>245.6945</v>
      </c>
      <c r="S19" s="0" t="n">
        <f aca="false">AD19-R19</f>
        <v>164.3055</v>
      </c>
      <c r="T19" s="0" t="n">
        <v>386.12</v>
      </c>
      <c r="U19" s="8" t="n">
        <f aca="false">242+129.75-S19</f>
        <v>207.4445</v>
      </c>
      <c r="V19" s="0" t="n">
        <f aca="false">T19/(S19)</f>
        <v>2.35001262891382</v>
      </c>
      <c r="X19" s="0" t="s">
        <v>71</v>
      </c>
      <c r="Y19" s="0" t="n">
        <v>23176</v>
      </c>
      <c r="AB19" s="0" t="n">
        <f aca="false">A19</f>
        <v>235</v>
      </c>
      <c r="AC19" s="8" t="n">
        <f aca="false">V19</f>
        <v>2.35001262891382</v>
      </c>
      <c r="AD19" s="1" t="n">
        <f aca="false">410+(AH19-381.25)</f>
        <v>410</v>
      </c>
      <c r="AE19" s="2" t="n">
        <f aca="false">26351/AM19</f>
        <v>1.16972069816581</v>
      </c>
      <c r="AG19" s="0" t="s">
        <v>72</v>
      </c>
      <c r="AH19" s="0" t="n">
        <v>381.25</v>
      </c>
      <c r="AI19" s="0" t="n">
        <v>278.987</v>
      </c>
      <c r="AJ19" s="0" t="n">
        <v>33.2925</v>
      </c>
      <c r="AL19" s="0" t="s">
        <v>72</v>
      </c>
      <c r="AM19" s="0" t="n">
        <v>22527.6</v>
      </c>
    </row>
    <row r="20" customFormat="false" ht="12.8" hidden="false" customHeight="false" outlineLevel="0" collapsed="false">
      <c r="A20" s="4" t="n">
        <v>236</v>
      </c>
      <c r="B20" s="0" t="s">
        <v>24</v>
      </c>
      <c r="C20" s="0" t="s">
        <v>68</v>
      </c>
      <c r="D20" s="6" t="s">
        <v>27</v>
      </c>
      <c r="E20" s="7" t="n">
        <v>0.6871875</v>
      </c>
      <c r="F20" s="6" t="s">
        <v>27</v>
      </c>
      <c r="G20" s="7" t="n">
        <v>0.7228125</v>
      </c>
      <c r="H20" s="7" t="n">
        <f aca="false">G20-E20</f>
        <v>0.035625</v>
      </c>
      <c r="I20" s="0" t="n">
        <v>3078</v>
      </c>
      <c r="J20" s="0" t="n">
        <v>18.5</v>
      </c>
      <c r="K20" s="0" t="n">
        <v>349.9</v>
      </c>
      <c r="L20" s="0" t="n">
        <f aca="false">4002.6*(K20)/(62358*(293.15))</f>
        <v>0.0766132802456501</v>
      </c>
      <c r="M20" s="0" t="n">
        <f aca="false">L20*0.001*(50-7)</f>
        <v>0.00329437105056295</v>
      </c>
      <c r="N20" s="0" t="n">
        <f aca="false">M20*6.03E+023/4.002</f>
        <v>4.96378246748991E+020</v>
      </c>
      <c r="O20" s="0" t="n">
        <v>44983</v>
      </c>
      <c r="P20" s="0" t="n">
        <f aca="false">O20/I20</f>
        <v>14.6143599740091</v>
      </c>
      <c r="Q20" s="0" t="n">
        <f aca="false">O20*N20</f>
        <v>2.23285826735098E+025</v>
      </c>
      <c r="R20" s="0" t="n">
        <f aca="false">AI20-AJ20</f>
        <v>244.7922</v>
      </c>
      <c r="S20" s="0" t="n">
        <f aca="false">AD20-R20</f>
        <v>165.2078</v>
      </c>
      <c r="T20" s="0" t="n">
        <v>386.12</v>
      </c>
      <c r="U20" s="8" t="n">
        <f aca="false">242+129.75-S20</f>
        <v>206.5422</v>
      </c>
      <c r="V20" s="0" t="n">
        <f aca="false">T20/(S20)</f>
        <v>2.33717778458402</v>
      </c>
      <c r="X20" s="0" t="s">
        <v>73</v>
      </c>
      <c r="Y20" s="0" t="n">
        <v>44983</v>
      </c>
      <c r="AB20" s="0" t="n">
        <f aca="false">A20</f>
        <v>236</v>
      </c>
      <c r="AC20" s="8" t="n">
        <f aca="false">V20</f>
        <v>2.33717778458402</v>
      </c>
      <c r="AD20" s="1" t="n">
        <f aca="false">410+(AH20-381.25)</f>
        <v>410</v>
      </c>
      <c r="AE20" s="2" t="n">
        <f aca="false">26351/AM20</f>
        <v>1.14161067138024</v>
      </c>
      <c r="AG20" s="0" t="s">
        <v>74</v>
      </c>
      <c r="AH20" s="0" t="n">
        <v>381.25</v>
      </c>
      <c r="AI20" s="0" t="n">
        <v>278.377</v>
      </c>
      <c r="AJ20" s="0" t="n">
        <v>33.5848</v>
      </c>
      <c r="AL20" s="0" t="s">
        <v>74</v>
      </c>
      <c r="AM20" s="0" t="n">
        <v>23082.3</v>
      </c>
    </row>
    <row r="21" customFormat="false" ht="12.8" hidden="false" customHeight="false" outlineLevel="0" collapsed="false">
      <c r="A21" s="4" t="n">
        <v>237</v>
      </c>
      <c r="B21" s="0" t="s">
        <v>24</v>
      </c>
      <c r="C21" s="0" t="s">
        <v>75</v>
      </c>
      <c r="D21" s="6" t="s">
        <v>27</v>
      </c>
      <c r="E21" s="7" t="n">
        <v>0.737372685185185</v>
      </c>
      <c r="F21" s="6" t="s">
        <v>27</v>
      </c>
      <c r="G21" s="7" t="n">
        <v>0.779085648148148</v>
      </c>
      <c r="H21" s="7" t="n">
        <f aca="false">G21-E21</f>
        <v>0.041712962962963</v>
      </c>
      <c r="I21" s="0" t="n">
        <v>3604</v>
      </c>
      <c r="J21" s="0" t="n">
        <v>18</v>
      </c>
      <c r="K21" s="0" t="n">
        <v>349.9</v>
      </c>
      <c r="L21" s="0" t="n">
        <f aca="false">4002.6*(K21)/(62358*(293.15))</f>
        <v>0.0766132802456501</v>
      </c>
      <c r="M21" s="0" t="n">
        <f aca="false">L21*0.001*(50-7)</f>
        <v>0.00329437105056295</v>
      </c>
      <c r="N21" s="0" t="n">
        <f aca="false">M21*6.03E+023/4.002</f>
        <v>4.96378246748991E+020</v>
      </c>
      <c r="O21" s="0" t="n">
        <v>50059</v>
      </c>
      <c r="P21" s="0" t="n">
        <f aca="false">O21/I21</f>
        <v>13.8898446170921</v>
      </c>
      <c r="Q21" s="0" t="n">
        <f aca="false">O21*N21</f>
        <v>2.48481986540077E+025</v>
      </c>
      <c r="R21" s="0" t="n">
        <f aca="false">AI21-AJ21</f>
        <v>250.8519</v>
      </c>
      <c r="S21" s="0" t="n">
        <f aca="false">AD21-R21</f>
        <v>166.1481</v>
      </c>
      <c r="T21" s="0" t="n">
        <v>386.12</v>
      </c>
      <c r="U21" s="8" t="n">
        <f aca="false">242+129.75-S21</f>
        <v>205.6019</v>
      </c>
      <c r="V21" s="0" t="n">
        <f aca="false">T21/(S21)</f>
        <v>2.32395074033347</v>
      </c>
      <c r="X21" s="0" t="s">
        <v>76</v>
      </c>
      <c r="Y21" s="0" t="n">
        <v>50059</v>
      </c>
      <c r="AB21" s="0" t="n">
        <f aca="false">A21</f>
        <v>237</v>
      </c>
      <c r="AC21" s="8" t="n">
        <f aca="false">V21</f>
        <v>2.32395074033347</v>
      </c>
      <c r="AD21" s="1" t="n">
        <f aca="false">410+(AH21-381.25)</f>
        <v>417</v>
      </c>
      <c r="AE21" s="2" t="n">
        <f aca="false">26351/AM21</f>
        <v>1.07056959453969</v>
      </c>
      <c r="AG21" s="0" t="s">
        <v>77</v>
      </c>
      <c r="AH21" s="0" t="n">
        <v>388.25</v>
      </c>
      <c r="AI21" s="0" t="n">
        <v>281.335</v>
      </c>
      <c r="AJ21" s="0" t="n">
        <v>30.4831</v>
      </c>
      <c r="AL21" s="0" t="s">
        <v>77</v>
      </c>
      <c r="AM21" s="0" t="n">
        <v>24614</v>
      </c>
    </row>
    <row r="22" customFormat="false" ht="12.8" hidden="false" customHeight="false" outlineLevel="0" collapsed="false">
      <c r="A22" s="4" t="n">
        <v>238</v>
      </c>
      <c r="B22" s="0" t="s">
        <v>24</v>
      </c>
      <c r="C22" s="0" t="s">
        <v>78</v>
      </c>
      <c r="D22" s="6" t="s">
        <v>27</v>
      </c>
      <c r="E22" s="7" t="n">
        <v>0.781261574074074</v>
      </c>
      <c r="F22" s="6" t="s">
        <v>27</v>
      </c>
      <c r="G22" s="7" t="n">
        <v>0.822893518518518</v>
      </c>
      <c r="H22" s="7" t="n">
        <f aca="false">G22-E22</f>
        <v>0.0416319444444441</v>
      </c>
      <c r="I22" s="0" t="n">
        <v>3597</v>
      </c>
      <c r="J22" s="0" t="n">
        <v>17.5</v>
      </c>
      <c r="K22" s="0" t="n">
        <v>349.9</v>
      </c>
      <c r="L22" s="0" t="n">
        <f aca="false">4002.6*(K22)/(62358*(293.15))</f>
        <v>0.0766132802456501</v>
      </c>
      <c r="M22" s="0" t="n">
        <f aca="false">L22*0.001*(50-7)</f>
        <v>0.00329437105056295</v>
      </c>
      <c r="N22" s="0" t="n">
        <f aca="false">M22*6.03E+023/4.002</f>
        <v>4.96378246748991E+020</v>
      </c>
      <c r="O22" s="0" t="n">
        <v>53904</v>
      </c>
      <c r="P22" s="0" t="n">
        <f aca="false">O22/I22</f>
        <v>14.9858215179316</v>
      </c>
      <c r="Q22" s="0" t="n">
        <f aca="false">O22*N22</f>
        <v>2.67567730127576E+025</v>
      </c>
      <c r="R22" s="0" t="n">
        <f aca="false">AI22-AJ22</f>
        <v>251.8809</v>
      </c>
      <c r="S22" s="0" t="n">
        <f aca="false">AD22-R22</f>
        <v>165.1191</v>
      </c>
      <c r="T22" s="0" t="n">
        <v>386.12</v>
      </c>
      <c r="U22" s="8" t="n">
        <f aca="false">242+129.75-S22</f>
        <v>206.6309</v>
      </c>
      <c r="V22" s="0" t="n">
        <f aca="false">T22/(S22)</f>
        <v>2.33843328845664</v>
      </c>
      <c r="X22" s="0" t="s">
        <v>79</v>
      </c>
      <c r="Y22" s="0" t="n">
        <v>53904</v>
      </c>
      <c r="AB22" s="0" t="n">
        <f aca="false">A22</f>
        <v>238</v>
      </c>
      <c r="AC22" s="8" t="n">
        <f aca="false">V22</f>
        <v>2.33843328845664</v>
      </c>
      <c r="AD22" s="1" t="n">
        <f aca="false">410+(AH22-381.25)</f>
        <v>417</v>
      </c>
      <c r="AE22" s="2" t="n">
        <f aca="false">26351/AM22</f>
        <v>1.08178563804457</v>
      </c>
      <c r="AG22" s="0" t="s">
        <v>80</v>
      </c>
      <c r="AH22" s="0" t="n">
        <v>388.25</v>
      </c>
      <c r="AI22" s="0" t="n">
        <v>282.714</v>
      </c>
      <c r="AJ22" s="0" t="n">
        <v>30.8331</v>
      </c>
      <c r="AL22" s="0" t="s">
        <v>80</v>
      </c>
      <c r="AM22" s="0" t="n">
        <v>24358.8</v>
      </c>
    </row>
    <row r="23" customFormat="false" ht="12.8" hidden="false" customHeight="false" outlineLevel="0" collapsed="false">
      <c r="A23" s="4" t="n">
        <v>239</v>
      </c>
      <c r="B23" s="0" t="s">
        <v>24</v>
      </c>
      <c r="C23" s="0" t="s">
        <v>81</v>
      </c>
      <c r="D23" s="6" t="s">
        <v>27</v>
      </c>
      <c r="E23" s="7" t="n">
        <v>0.824398148148148</v>
      </c>
      <c r="F23" s="6" t="s">
        <v>27</v>
      </c>
      <c r="G23" s="7" t="n">
        <v>0.861331018518519</v>
      </c>
      <c r="H23" s="7" t="n">
        <f aca="false">G23-E23</f>
        <v>0.0369328703703711</v>
      </c>
      <c r="I23" s="0" t="n">
        <v>3191</v>
      </c>
      <c r="J23" s="0" t="n">
        <v>17.5</v>
      </c>
      <c r="K23" s="0" t="n">
        <v>349.9</v>
      </c>
      <c r="L23" s="0" t="n">
        <f aca="false">4002.6*(K23)/(62358*(293.15))</f>
        <v>0.0766132802456501</v>
      </c>
      <c r="M23" s="0" t="n">
        <f aca="false">L23*0.001*(50-7)</f>
        <v>0.00329437105056295</v>
      </c>
      <c r="N23" s="0" t="n">
        <f aca="false">M23*6.03E+023/4.002</f>
        <v>4.96378246748991E+020</v>
      </c>
      <c r="O23" s="0" t="n">
        <v>40187</v>
      </c>
      <c r="P23" s="0" t="n">
        <f aca="false">O23/I23</f>
        <v>12.5938577248511</v>
      </c>
      <c r="Q23" s="0" t="n">
        <f aca="false">O23*N23</f>
        <v>1.99479526021017E+025</v>
      </c>
      <c r="R23" s="0" t="n">
        <f aca="false">AI23-AJ23</f>
        <v>251.7274</v>
      </c>
      <c r="S23" s="0" t="n">
        <f aca="false">AD23-R23</f>
        <v>165.2726</v>
      </c>
      <c r="T23" s="0" t="n">
        <v>386.12</v>
      </c>
      <c r="U23" s="8" t="n">
        <f aca="false">242+129.75-S23</f>
        <v>206.4774</v>
      </c>
      <c r="V23" s="0" t="n">
        <f aca="false">T23/(S23)</f>
        <v>2.3362614250638</v>
      </c>
      <c r="X23" s="0" t="s">
        <v>82</v>
      </c>
      <c r="Y23" s="0" t="n">
        <v>40187</v>
      </c>
      <c r="AB23" s="0" t="n">
        <f aca="false">A23</f>
        <v>239</v>
      </c>
      <c r="AC23" s="8" t="n">
        <f aca="false">V23</f>
        <v>2.3362614250638</v>
      </c>
      <c r="AD23" s="1" t="n">
        <f aca="false">410+(AH23-381.25)</f>
        <v>417</v>
      </c>
      <c r="AE23" s="2" t="n">
        <f aca="false">26351/AM23</f>
        <v>1.07966697532635</v>
      </c>
      <c r="AG23" s="0" t="s">
        <v>83</v>
      </c>
      <c r="AH23" s="0" t="n">
        <v>388.25</v>
      </c>
      <c r="AI23" s="0" t="n">
        <v>282.521</v>
      </c>
      <c r="AJ23" s="0" t="n">
        <v>30.7936</v>
      </c>
      <c r="AL23" s="0" t="s">
        <v>83</v>
      </c>
      <c r="AM23" s="0" t="n">
        <v>24406.6</v>
      </c>
    </row>
    <row r="24" customFormat="false" ht="12.8" hidden="false" customHeight="false" outlineLevel="0" collapsed="false">
      <c r="A24" s="4" t="n">
        <v>240</v>
      </c>
      <c r="B24" s="0" t="s">
        <v>24</v>
      </c>
      <c r="C24" s="0" t="s">
        <v>84</v>
      </c>
      <c r="D24" s="6" t="s">
        <v>27</v>
      </c>
      <c r="E24" s="7" t="n">
        <v>0.863159722222222</v>
      </c>
      <c r="F24" s="6" t="s">
        <v>27</v>
      </c>
      <c r="G24" s="7" t="n">
        <v>0.905023148148148</v>
      </c>
      <c r="H24" s="7" t="n">
        <f aca="false">G24-E24</f>
        <v>0.0418634259259261</v>
      </c>
      <c r="I24" s="0" t="n">
        <v>3617</v>
      </c>
      <c r="J24" s="0" t="n">
        <v>16.4</v>
      </c>
      <c r="K24" s="0" t="n">
        <v>349.9</v>
      </c>
      <c r="L24" s="0" t="n">
        <f aca="false">4002.6*(K24)/(62358*(293.15))</f>
        <v>0.0766132802456501</v>
      </c>
      <c r="M24" s="0" t="n">
        <f aca="false">L24*0.001*(50-7)</f>
        <v>0.00329437105056295</v>
      </c>
      <c r="N24" s="0" t="n">
        <f aca="false">M24*6.03E+023/4.002</f>
        <v>4.96378246748991E+020</v>
      </c>
      <c r="O24" s="0" t="n">
        <v>56806</v>
      </c>
      <c r="P24" s="0" t="n">
        <f aca="false">O24/I24</f>
        <v>15.7052806192978</v>
      </c>
      <c r="Q24" s="0" t="n">
        <f aca="false">O24*N24</f>
        <v>2.81972626848232E+025</v>
      </c>
      <c r="R24" s="0" t="n">
        <f aca="false">AI24-AJ24</f>
        <v>260.2213</v>
      </c>
      <c r="S24" s="0" t="n">
        <f aca="false">AD24-R24</f>
        <v>163.7787</v>
      </c>
      <c r="T24" s="0" t="n">
        <v>386.12</v>
      </c>
      <c r="U24" s="8" t="n">
        <f aca="false">242+129.75-S24</f>
        <v>207.9713</v>
      </c>
      <c r="V24" s="0" t="n">
        <f aca="false">T24/(S24)</f>
        <v>2.35757152792152</v>
      </c>
      <c r="X24" s="0" t="s">
        <v>85</v>
      </c>
      <c r="Y24" s="0" t="n">
        <v>56806</v>
      </c>
      <c r="AB24" s="0" t="n">
        <f aca="false">A24</f>
        <v>240</v>
      </c>
      <c r="AC24" s="8" t="n">
        <f aca="false">V24</f>
        <v>2.35757152792152</v>
      </c>
      <c r="AD24" s="1" t="n">
        <f aca="false">410+(AH24-381.25)</f>
        <v>424</v>
      </c>
      <c r="AE24" s="2" t="n">
        <f aca="false">26351/AM24</f>
        <v>1.07408675519903</v>
      </c>
      <c r="AG24" s="0" t="s">
        <v>86</v>
      </c>
      <c r="AH24" s="0" t="n">
        <v>395.25</v>
      </c>
      <c r="AI24" s="0" t="n">
        <v>287.672</v>
      </c>
      <c r="AJ24" s="0" t="n">
        <v>27.4507</v>
      </c>
      <c r="AL24" s="0" t="s">
        <v>86</v>
      </c>
      <c r="AM24" s="0" t="n">
        <v>24533.4</v>
      </c>
    </row>
    <row r="25" customFormat="false" ht="12.8" hidden="false" customHeight="false" outlineLevel="0" collapsed="false">
      <c r="A25" s="4" t="n">
        <v>241</v>
      </c>
      <c r="B25" s="0" t="s">
        <v>24</v>
      </c>
      <c r="C25" s="0" t="s">
        <v>87</v>
      </c>
      <c r="D25" s="6" t="s">
        <v>27</v>
      </c>
      <c r="E25" s="7" t="n">
        <v>0.9065625</v>
      </c>
      <c r="F25" s="6" t="s">
        <v>27</v>
      </c>
      <c r="G25" s="7" t="n">
        <v>0.933090277777778</v>
      </c>
      <c r="H25" s="7" t="n">
        <f aca="false">G25-E25</f>
        <v>0.0265277777777781</v>
      </c>
      <c r="I25" s="0" t="n">
        <v>2292</v>
      </c>
      <c r="J25" s="0" t="n">
        <v>16.4</v>
      </c>
      <c r="K25" s="0" t="n">
        <v>349.9</v>
      </c>
      <c r="L25" s="0" t="n">
        <f aca="false">4002.6*(K25)/(62358*(293.15))</f>
        <v>0.0766132802456501</v>
      </c>
      <c r="M25" s="0" t="n">
        <f aca="false">L25*0.001*(50-7)</f>
        <v>0.00329437105056295</v>
      </c>
      <c r="N25" s="0" t="n">
        <f aca="false">M25*6.03E+023/4.002</f>
        <v>4.96378246748991E+020</v>
      </c>
      <c r="O25" s="0" t="n">
        <v>17650</v>
      </c>
      <c r="P25" s="0" t="n">
        <f aca="false">O25/I25</f>
        <v>7.70069808027923</v>
      </c>
      <c r="Q25" s="0" t="n">
        <f aca="false">O25*N25</f>
        <v>8.76107605511968E+024</v>
      </c>
      <c r="R25" s="0" t="n">
        <f aca="false">AI25-AJ25</f>
        <v>260.1963</v>
      </c>
      <c r="S25" s="0" t="n">
        <f aca="false">AD25-R25</f>
        <v>163.8037</v>
      </c>
      <c r="T25" s="0" t="n">
        <v>386.12</v>
      </c>
      <c r="U25" s="8" t="n">
        <f aca="false">242+129.75-S25</f>
        <v>207.9463</v>
      </c>
      <c r="V25" s="0" t="n">
        <f aca="false">T25/(S25)</f>
        <v>2.35721171133497</v>
      </c>
      <c r="X25" s="0" t="s">
        <v>88</v>
      </c>
      <c r="Y25" s="0" t="n">
        <v>17650</v>
      </c>
      <c r="AB25" s="0" t="n">
        <f aca="false">A25</f>
        <v>241</v>
      </c>
      <c r="AC25" s="8" t="n">
        <f aca="false">V25</f>
        <v>2.35721171133497</v>
      </c>
      <c r="AD25" s="1" t="n">
        <f aca="false">410+(AH25-381.25)</f>
        <v>424</v>
      </c>
      <c r="AE25" s="2" t="n">
        <f aca="false">26351/AM25</f>
        <v>1.04334364099254</v>
      </c>
      <c r="AG25" s="0" t="s">
        <v>89</v>
      </c>
      <c r="AH25" s="0" t="n">
        <v>395.25</v>
      </c>
      <c r="AI25" s="0" t="n">
        <v>288.369</v>
      </c>
      <c r="AJ25" s="0" t="n">
        <v>28.1727</v>
      </c>
      <c r="AL25" s="0" t="s">
        <v>89</v>
      </c>
      <c r="AM25" s="0" t="n">
        <v>25256.3</v>
      </c>
    </row>
    <row r="26" customFormat="false" ht="12.8" hidden="false" customHeight="false" outlineLevel="0" collapsed="false">
      <c r="A26" s="4" t="n">
        <v>242</v>
      </c>
      <c r="B26" s="0" t="s">
        <v>24</v>
      </c>
      <c r="C26" s="0" t="s">
        <v>90</v>
      </c>
      <c r="D26" s="6" t="s">
        <v>27</v>
      </c>
      <c r="E26" s="7" t="n">
        <v>0.936122685185185</v>
      </c>
      <c r="F26" s="6" t="s">
        <v>27</v>
      </c>
      <c r="G26" s="7" t="n">
        <v>0.977939814814815</v>
      </c>
      <c r="H26" s="7" t="n">
        <f aca="false">G26-E26</f>
        <v>0.04181712962963</v>
      </c>
      <c r="I26" s="0" t="n">
        <v>3613</v>
      </c>
      <c r="J26" s="0" t="n">
        <v>16.4</v>
      </c>
      <c r="K26" s="0" t="n">
        <v>349.9</v>
      </c>
      <c r="L26" s="0" t="n">
        <f aca="false">4002.6*(K26)/(62358*(293.15))</f>
        <v>0.0766132802456501</v>
      </c>
      <c r="M26" s="0" t="n">
        <f aca="false">L26*0.001*(50-7)</f>
        <v>0.00329437105056295</v>
      </c>
      <c r="N26" s="0" t="n">
        <f aca="false">M26*6.03E+023/4.002</f>
        <v>4.96378246748991E+020</v>
      </c>
      <c r="O26" s="0" t="n">
        <v>58809</v>
      </c>
      <c r="P26" s="0" t="n">
        <f aca="false">O26/I26</f>
        <v>16.2770550788818</v>
      </c>
      <c r="Q26" s="0" t="n">
        <f aca="false">O26*N26</f>
        <v>2.91915083130614E+025</v>
      </c>
      <c r="R26" s="0" t="n">
        <f aca="false">AI26-AJ26</f>
        <v>260.2637</v>
      </c>
      <c r="S26" s="0" t="n">
        <f aca="false">AD26-R26</f>
        <v>163.7363</v>
      </c>
      <c r="T26" s="0" t="n">
        <v>386.12</v>
      </c>
      <c r="U26" s="8" t="n">
        <f aca="false">242+129.75-S26</f>
        <v>208.0137</v>
      </c>
      <c r="V26" s="0" t="n">
        <f aca="false">T26/(S26)</f>
        <v>2.35818202805365</v>
      </c>
      <c r="X26" s="0" t="s">
        <v>91</v>
      </c>
      <c r="Y26" s="0" t="n">
        <v>58809</v>
      </c>
      <c r="AB26" s="0" t="n">
        <f aca="false">A26</f>
        <v>242</v>
      </c>
      <c r="AC26" s="8" t="n">
        <f aca="false">V26</f>
        <v>2.35818202805365</v>
      </c>
      <c r="AD26" s="1" t="n">
        <f aca="false">410+(AH26-381.25)</f>
        <v>424</v>
      </c>
      <c r="AE26" s="2" t="n">
        <f aca="false">26351/AM26</f>
        <v>1.07840328706129</v>
      </c>
      <c r="AG26" s="0" t="s">
        <v>92</v>
      </c>
      <c r="AH26" s="0" t="n">
        <v>395.25</v>
      </c>
      <c r="AI26" s="0" t="n">
        <v>287.374</v>
      </c>
      <c r="AJ26" s="0" t="n">
        <v>27.1103</v>
      </c>
      <c r="AL26" s="0" t="s">
        <v>92</v>
      </c>
      <c r="AM26" s="0" t="n">
        <v>24435.2</v>
      </c>
    </row>
    <row r="27" customFormat="false" ht="12.8" hidden="false" customHeight="false" outlineLevel="0" collapsed="false">
      <c r="A27" s="4" t="n">
        <v>243</v>
      </c>
      <c r="B27" s="0" t="s">
        <v>24</v>
      </c>
      <c r="C27" s="0" t="s">
        <v>84</v>
      </c>
      <c r="D27" s="6" t="s">
        <v>27</v>
      </c>
      <c r="E27" s="7" t="n">
        <v>0.979259259259259</v>
      </c>
      <c r="F27" s="6" t="s">
        <v>93</v>
      </c>
      <c r="G27" s="7" t="n">
        <v>0.021087962962963</v>
      </c>
      <c r="H27" s="7" t="n">
        <f aca="false">G27-E27</f>
        <v>-0.958171296296296</v>
      </c>
      <c r="I27" s="0" t="n">
        <v>3614</v>
      </c>
      <c r="J27" s="0" t="n">
        <v>16.4</v>
      </c>
      <c r="K27" s="0" t="n">
        <v>349.9</v>
      </c>
      <c r="L27" s="0" t="n">
        <f aca="false">4002.6*(K27)/(62358*(293.15))</f>
        <v>0.0766132802456501</v>
      </c>
      <c r="M27" s="0" t="n">
        <f aca="false">L27*0.001*(50-7)</f>
        <v>0.00329437105056295</v>
      </c>
      <c r="N27" s="0" t="n">
        <f aca="false">M27*6.03E+023/4.002</f>
        <v>4.96378246748991E+020</v>
      </c>
      <c r="O27" s="0" t="n">
        <v>54216</v>
      </c>
      <c r="P27" s="0" t="n">
        <f aca="false">O27/I27</f>
        <v>15.0016602102933</v>
      </c>
      <c r="Q27" s="0" t="n">
        <f aca="false">O27*N27</f>
        <v>2.69116430257433E+025</v>
      </c>
      <c r="R27" s="0" t="n">
        <f aca="false">AI27-AJ27</f>
        <v>259.6328</v>
      </c>
      <c r="S27" s="0" t="n">
        <f aca="false">AD27-R27</f>
        <v>164.3672</v>
      </c>
      <c r="T27" s="0" t="n">
        <v>386.12</v>
      </c>
      <c r="U27" s="8" t="n">
        <f aca="false">242+129.75-S27</f>
        <v>207.3828</v>
      </c>
      <c r="V27" s="0" t="n">
        <f aca="false">T27/(S27)</f>
        <v>2.34913048345412</v>
      </c>
      <c r="X27" s="0" t="s">
        <v>94</v>
      </c>
      <c r="Y27" s="0" t="n">
        <v>54216</v>
      </c>
      <c r="AB27" s="0" t="n">
        <f aca="false">A27</f>
        <v>243</v>
      </c>
      <c r="AC27" s="8" t="n">
        <f aca="false">V27</f>
        <v>2.34913048345412</v>
      </c>
      <c r="AD27" s="1" t="n">
        <f aca="false">410+(AH27-381.25)</f>
        <v>424</v>
      </c>
      <c r="AE27" s="2" t="n">
        <f aca="false">26351/AM27</f>
        <v>1.08666158065115</v>
      </c>
      <c r="AG27" s="0" t="s">
        <v>95</v>
      </c>
      <c r="AH27" s="0" t="n">
        <v>395.25</v>
      </c>
      <c r="AI27" s="0" t="n">
        <v>287.12</v>
      </c>
      <c r="AJ27" s="0" t="n">
        <v>27.4872</v>
      </c>
      <c r="AL27" s="0" t="s">
        <v>95</v>
      </c>
      <c r="AM27" s="0" t="n">
        <v>24249.5</v>
      </c>
    </row>
    <row r="28" customFormat="false" ht="12.8" hidden="false" customHeight="false" outlineLevel="0" collapsed="false">
      <c r="A28" s="9" t="n">
        <v>244</v>
      </c>
      <c r="B28" s="10" t="s">
        <v>67</v>
      </c>
      <c r="C28" s="10" t="s">
        <v>96</v>
      </c>
      <c r="D28" s="11" t="s">
        <v>93</v>
      </c>
      <c r="E28" s="12" t="n">
        <v>0.0221990740740741</v>
      </c>
      <c r="F28" s="11" t="s">
        <v>93</v>
      </c>
      <c r="G28" s="12" t="n">
        <v>0.0230439814814815</v>
      </c>
      <c r="H28" s="12" t="n">
        <f aca="false">G28-E28</f>
        <v>0.000844907407407398</v>
      </c>
      <c r="I28" s="10" t="n">
        <v>73</v>
      </c>
      <c r="J28" s="10" t="n">
        <v>16.4</v>
      </c>
      <c r="K28" s="10" t="n">
        <v>349.9</v>
      </c>
      <c r="U28" s="8"/>
      <c r="AC28" s="8"/>
    </row>
    <row r="29" customFormat="false" ht="12.8" hidden="false" customHeight="false" outlineLevel="0" collapsed="false">
      <c r="A29" s="4" t="n">
        <v>245</v>
      </c>
      <c r="B29" s="0" t="s">
        <v>24</v>
      </c>
      <c r="C29" s="0" t="s">
        <v>96</v>
      </c>
      <c r="D29" s="6" t="s">
        <v>93</v>
      </c>
      <c r="E29" s="7" t="n">
        <v>0.0243865740740741</v>
      </c>
      <c r="F29" s="6" t="s">
        <v>93</v>
      </c>
      <c r="G29" s="7" t="n">
        <v>0.0687731481481482</v>
      </c>
      <c r="H29" s="7" t="n">
        <f aca="false">G29-E29</f>
        <v>0.0443865740740741</v>
      </c>
      <c r="I29" s="0" t="n">
        <v>3835</v>
      </c>
      <c r="J29" s="0" t="n">
        <v>15.5</v>
      </c>
      <c r="K29" s="0" t="n">
        <v>349.9</v>
      </c>
      <c r="L29" s="0" t="n">
        <f aca="false">4002.6*(K29)/(62358*(293.15))</f>
        <v>0.0766132802456501</v>
      </c>
      <c r="M29" s="0" t="n">
        <f aca="false">L29*0.001*(50-7)</f>
        <v>0.00329437105056295</v>
      </c>
      <c r="N29" s="0" t="n">
        <f aca="false">M29*6.03E+023/4.002</f>
        <v>4.96378246748991E+020</v>
      </c>
      <c r="O29" s="0" t="n">
        <v>58969</v>
      </c>
      <c r="P29" s="0" t="n">
        <f aca="false">O29/I29</f>
        <v>15.3765319426336</v>
      </c>
      <c r="Q29" s="0" t="n">
        <f aca="false">O29*N29</f>
        <v>2.92709288325412E+025</v>
      </c>
      <c r="R29" s="0" t="n">
        <f aca="false">AI29-AJ29</f>
        <v>265.5666</v>
      </c>
      <c r="S29" s="0" t="n">
        <f aca="false">AD29-R29</f>
        <v>168.9334</v>
      </c>
      <c r="T29" s="0" t="n">
        <v>386.12</v>
      </c>
      <c r="U29" s="8" t="n">
        <f aca="false">242+129.75-S29</f>
        <v>202.8166</v>
      </c>
      <c r="V29" s="0" t="n">
        <f aca="false">T29/(S29)</f>
        <v>2.28563445712926</v>
      </c>
      <c r="X29" s="0" t="s">
        <v>97</v>
      </c>
      <c r="Y29" s="0" t="n">
        <v>58969</v>
      </c>
      <c r="AB29" s="0" t="n">
        <f aca="false">A29</f>
        <v>245</v>
      </c>
      <c r="AC29" s="8" t="n">
        <f aca="false">V29</f>
        <v>2.28563445712926</v>
      </c>
      <c r="AD29" s="1" t="n">
        <f aca="false">410+(AH29-381.25)</f>
        <v>434.5</v>
      </c>
      <c r="AE29" s="2" t="n">
        <f aca="false">26351/AM29</f>
        <v>1.09321197135769</v>
      </c>
      <c r="AG29" s="0" t="s">
        <v>98</v>
      </c>
      <c r="AH29" s="0" t="n">
        <v>405.75</v>
      </c>
      <c r="AI29" s="0" t="n">
        <v>290.633</v>
      </c>
      <c r="AJ29" s="0" t="n">
        <v>25.0664</v>
      </c>
      <c r="AL29" s="0" t="s">
        <v>98</v>
      </c>
      <c r="AM29" s="0" t="n">
        <v>24104.2</v>
      </c>
    </row>
    <row r="30" customFormat="false" ht="12.8" hidden="false" customHeight="false" outlineLevel="0" collapsed="false">
      <c r="A30" s="4" t="n">
        <v>246</v>
      </c>
      <c r="B30" s="0" t="s">
        <v>24</v>
      </c>
      <c r="C30" s="0" t="s">
        <v>96</v>
      </c>
      <c r="D30" s="6" t="s">
        <v>93</v>
      </c>
      <c r="E30" s="7" t="n">
        <v>0.0702662037037037</v>
      </c>
      <c r="F30" s="6" t="s">
        <v>93</v>
      </c>
      <c r="G30" s="7" t="n">
        <v>0.114386574074074</v>
      </c>
      <c r="H30" s="7" t="n">
        <f aca="false">G30-E30</f>
        <v>0.0441203703703703</v>
      </c>
      <c r="I30" s="0" t="n">
        <v>3812</v>
      </c>
      <c r="J30" s="0" t="n">
        <v>15.5</v>
      </c>
      <c r="K30" s="0" t="n">
        <v>349.9</v>
      </c>
      <c r="L30" s="0" t="n">
        <f aca="false">4002.6*(K30)/(62358*(293.15))</f>
        <v>0.0766132802456501</v>
      </c>
      <c r="M30" s="0" t="n">
        <f aca="false">L30*0.001*(50-7)</f>
        <v>0.00329437105056295</v>
      </c>
      <c r="N30" s="0" t="n">
        <f aca="false">M30*6.03E+023/4.002</f>
        <v>4.96378246748991E+020</v>
      </c>
      <c r="O30" s="0" t="n">
        <v>57025</v>
      </c>
      <c r="P30" s="0" t="n">
        <f aca="false">O30/I30</f>
        <v>14.9593389296957</v>
      </c>
      <c r="Q30" s="0" t="n">
        <f aca="false">O30*N30</f>
        <v>2.83059695208612E+025</v>
      </c>
      <c r="R30" s="0" t="n">
        <f aca="false">AI30-AJ30</f>
        <v>265.3599</v>
      </c>
      <c r="S30" s="0" t="n">
        <f aca="false">AD30-R30</f>
        <v>169.1401</v>
      </c>
      <c r="T30" s="0" t="n">
        <v>386.12</v>
      </c>
      <c r="U30" s="8" t="n">
        <f aca="false">242+129.75-S30</f>
        <v>202.6099</v>
      </c>
      <c r="V30" s="0" t="n">
        <f aca="false">T30/(S30)</f>
        <v>2.28284126590915</v>
      </c>
      <c r="X30" s="0" t="s">
        <v>99</v>
      </c>
      <c r="Y30" s="0" t="n">
        <v>57025</v>
      </c>
      <c r="AB30" s="0" t="n">
        <f aca="false">A30</f>
        <v>246</v>
      </c>
      <c r="AC30" s="8" t="n">
        <f aca="false">V30</f>
        <v>2.28284126590915</v>
      </c>
      <c r="AD30" s="1" t="n">
        <f aca="false">410+(AH30-381.25)</f>
        <v>434.5</v>
      </c>
      <c r="AE30" s="2" t="n">
        <f aca="false">26351/AM30</f>
        <v>1.08463539522861</v>
      </c>
      <c r="AG30" s="0" t="s">
        <v>100</v>
      </c>
      <c r="AH30" s="0" t="n">
        <v>405.75</v>
      </c>
      <c r="AI30" s="0" t="n">
        <v>290.84</v>
      </c>
      <c r="AJ30" s="0" t="n">
        <v>25.4801</v>
      </c>
      <c r="AL30" s="0" t="s">
        <v>100</v>
      </c>
      <c r="AM30" s="0" t="n">
        <v>24294.8</v>
      </c>
    </row>
    <row r="31" customFormat="false" ht="12.8" hidden="false" customHeight="false" outlineLevel="0" collapsed="false">
      <c r="A31" s="4" t="n">
        <v>247</v>
      </c>
      <c r="B31" s="0" t="s">
        <v>24</v>
      </c>
      <c r="C31" s="0" t="s">
        <v>96</v>
      </c>
      <c r="D31" s="6" t="s">
        <v>93</v>
      </c>
      <c r="E31" s="7" t="n">
        <v>0.115578703703704</v>
      </c>
      <c r="F31" s="6" t="s">
        <v>93</v>
      </c>
      <c r="G31" s="7" t="n">
        <v>0.157453703703704</v>
      </c>
      <c r="H31" s="7" t="n">
        <f aca="false">G31-E31</f>
        <v>0.041875</v>
      </c>
      <c r="I31" s="0" t="n">
        <v>3618</v>
      </c>
      <c r="J31" s="0" t="n">
        <v>15.5</v>
      </c>
      <c r="K31" s="0" t="n">
        <v>349.9</v>
      </c>
      <c r="L31" s="0" t="n">
        <f aca="false">4002.6*(K31)/(62358*(293.15))</f>
        <v>0.0766132802456501</v>
      </c>
      <c r="M31" s="0" t="n">
        <f aca="false">L31*0.001*(50-7)</f>
        <v>0.00329437105056295</v>
      </c>
      <c r="N31" s="0" t="n">
        <f aca="false">M31*6.03E+023/4.002</f>
        <v>4.96378246748991E+020</v>
      </c>
      <c r="O31" s="0" t="n">
        <v>50749</v>
      </c>
      <c r="P31" s="0" t="n">
        <f aca="false">O31/I31</f>
        <v>14.026810392482</v>
      </c>
      <c r="Q31" s="0" t="n">
        <f aca="false">O31*N31</f>
        <v>2.51906996442645E+025</v>
      </c>
      <c r="R31" s="0" t="n">
        <f aca="false">AI31-AJ31</f>
        <v>265.5053</v>
      </c>
      <c r="S31" s="0" t="n">
        <f aca="false">AD31-R31</f>
        <v>168.9947</v>
      </c>
      <c r="T31" s="0" t="n">
        <v>386.12</v>
      </c>
      <c r="U31" s="8" t="n">
        <f aca="false">242+129.75-S31</f>
        <v>202.7553</v>
      </c>
      <c r="V31" s="0" t="n">
        <f aca="false">T31/(S31)</f>
        <v>2.28480538147054</v>
      </c>
      <c r="X31" s="0" t="s">
        <v>101</v>
      </c>
      <c r="Y31" s="0" t="n">
        <v>50749</v>
      </c>
      <c r="AB31" s="0" t="n">
        <f aca="false">A31</f>
        <v>247</v>
      </c>
      <c r="AC31" s="8" t="n">
        <f aca="false">V31</f>
        <v>2.28480538147054</v>
      </c>
      <c r="AD31" s="1" t="n">
        <f aca="false">410+(AH31-381.25)</f>
        <v>434.5</v>
      </c>
      <c r="AE31" s="2" t="n">
        <f aca="false">26351/AM31</f>
        <v>1.07943257181948</v>
      </c>
      <c r="AG31" s="0" t="s">
        <v>102</v>
      </c>
      <c r="AH31" s="0" t="n">
        <v>405.75</v>
      </c>
      <c r="AI31" s="0" t="n">
        <v>290.716</v>
      </c>
      <c r="AJ31" s="0" t="n">
        <v>25.2107</v>
      </c>
      <c r="AL31" s="0" t="s">
        <v>102</v>
      </c>
      <c r="AM31" s="0" t="n">
        <v>24411.9</v>
      </c>
    </row>
    <row r="32" customFormat="false" ht="12.8" hidden="false" customHeight="false" outlineLevel="0" collapsed="false">
      <c r="A32" s="4" t="n">
        <v>248</v>
      </c>
      <c r="B32" s="0" t="s">
        <v>24</v>
      </c>
      <c r="C32" s="0" t="s">
        <v>96</v>
      </c>
      <c r="D32" s="6" t="s">
        <v>93</v>
      </c>
      <c r="E32" s="7" t="n">
        <v>0.158657407407407</v>
      </c>
      <c r="F32" s="6" t="s">
        <v>93</v>
      </c>
      <c r="G32" s="7" t="n">
        <v>0.17775462962963</v>
      </c>
      <c r="H32" s="7" t="n">
        <f aca="false">G32-E32</f>
        <v>0.019097222222223</v>
      </c>
      <c r="I32" s="0" t="n">
        <v>1650</v>
      </c>
      <c r="J32" s="0" t="n">
        <v>15.5</v>
      </c>
      <c r="K32" s="0" t="n">
        <v>349.9</v>
      </c>
      <c r="L32" s="0" t="n">
        <f aca="false">4002.6*(K32)/(62358*(293.15))</f>
        <v>0.0766132802456501</v>
      </c>
      <c r="M32" s="0" t="n">
        <f aca="false">L32*0.001*(50-7)</f>
        <v>0.00329437105056295</v>
      </c>
      <c r="N32" s="0" t="n">
        <f aca="false">M32*6.03E+023/4.002</f>
        <v>4.96378246748991E+020</v>
      </c>
      <c r="O32" s="0" t="n">
        <v>19749</v>
      </c>
      <c r="P32" s="0" t="n">
        <f aca="false">O32/I32</f>
        <v>11.9690909090909</v>
      </c>
      <c r="Q32" s="0" t="n">
        <f aca="false">O32*N32</f>
        <v>9.80297399504582E+024</v>
      </c>
      <c r="R32" s="0" t="n">
        <f aca="false">AI32-AJ32</f>
        <v>266.8617</v>
      </c>
      <c r="S32" s="0" t="n">
        <f aca="false">AD32-R32</f>
        <v>167.6383</v>
      </c>
      <c r="T32" s="0" t="n">
        <v>386.12</v>
      </c>
      <c r="U32" s="8" t="n">
        <f aca="false">242+129.75-S32</f>
        <v>204.1117</v>
      </c>
      <c r="V32" s="0" t="n">
        <f aca="false">T32/(S32)</f>
        <v>2.30329226674334</v>
      </c>
      <c r="X32" s="0" t="s">
        <v>103</v>
      </c>
      <c r="Y32" s="0" t="n">
        <v>19749</v>
      </c>
      <c r="AB32" s="0" t="n">
        <f aca="false">A32</f>
        <v>248</v>
      </c>
      <c r="AC32" s="8" t="n">
        <f aca="false">V32</f>
        <v>2.30329226674334</v>
      </c>
      <c r="AD32" s="1" t="n">
        <f aca="false">410+(AH32-381.25)</f>
        <v>434.5</v>
      </c>
      <c r="AE32" s="2" t="n">
        <f aca="false">26351/AM32</f>
        <v>1.0461935483871</v>
      </c>
      <c r="AG32" s="0" t="s">
        <v>104</v>
      </c>
      <c r="AH32" s="0" t="n">
        <v>405.75</v>
      </c>
      <c r="AI32" s="0" t="n">
        <v>292.546</v>
      </c>
      <c r="AJ32" s="0" t="n">
        <v>25.6843</v>
      </c>
      <c r="AL32" s="0" t="s">
        <v>104</v>
      </c>
      <c r="AM32" s="0" t="n">
        <v>25187.5</v>
      </c>
    </row>
    <row r="33" customFormat="false" ht="12.8" hidden="false" customHeight="false" outlineLevel="0" collapsed="false">
      <c r="A33" s="4" t="n">
        <v>249</v>
      </c>
      <c r="B33" s="0" t="s">
        <v>24</v>
      </c>
      <c r="C33" s="0" t="s">
        <v>105</v>
      </c>
      <c r="D33" s="6" t="s">
        <v>93</v>
      </c>
      <c r="E33" s="7" t="n">
        <v>0.189803240740741</v>
      </c>
      <c r="F33" s="6" t="s">
        <v>93</v>
      </c>
      <c r="G33" s="7" t="n">
        <v>0.237210648148148</v>
      </c>
      <c r="H33" s="7" t="n">
        <f aca="false">G33-E33</f>
        <v>0.047407407407407</v>
      </c>
      <c r="I33" s="0" t="n">
        <v>4096</v>
      </c>
      <c r="J33" s="0" t="n">
        <v>15.5</v>
      </c>
      <c r="K33" s="0" t="n">
        <v>349.9</v>
      </c>
      <c r="L33" s="0" t="n">
        <f aca="false">4002.6*(K33)/(62358*(293.15))</f>
        <v>0.0766132802456501</v>
      </c>
      <c r="M33" s="0" t="n">
        <f aca="false">L33*0.001*(50-7)</f>
        <v>0.00329437105056295</v>
      </c>
      <c r="N33" s="0" t="n">
        <f aca="false">M33*6.03E+023/4.002</f>
        <v>4.96378246748991E+020</v>
      </c>
      <c r="O33" s="0" t="n">
        <v>55016</v>
      </c>
      <c r="P33" s="0" t="n">
        <f aca="false">O33/I33</f>
        <v>13.431640625</v>
      </c>
      <c r="Q33" s="0" t="n">
        <f aca="false">O33*N33</f>
        <v>2.73087456231425E+025</v>
      </c>
      <c r="R33" s="0" t="n">
        <f aca="false">AI33-AJ33</f>
        <v>267.6708</v>
      </c>
      <c r="S33" s="0" t="n">
        <f aca="false">AD33-R33</f>
        <v>170.3292</v>
      </c>
      <c r="T33" s="0" t="n">
        <v>386.12</v>
      </c>
      <c r="U33" s="8" t="n">
        <f aca="false">242+129.75-S33</f>
        <v>201.4208</v>
      </c>
      <c r="V33" s="0" t="n">
        <f aca="false">T33/(S33)</f>
        <v>2.2669043240971</v>
      </c>
      <c r="X33" s="0" t="s">
        <v>106</v>
      </c>
      <c r="Y33" s="0" t="n">
        <v>55016</v>
      </c>
      <c r="AB33" s="0" t="n">
        <f aca="false">A33</f>
        <v>249</v>
      </c>
      <c r="AC33" s="8" t="n">
        <f aca="false">V33</f>
        <v>2.2669043240971</v>
      </c>
      <c r="AD33" s="1" t="n">
        <f aca="false">410+(AH33-381.25)</f>
        <v>438</v>
      </c>
      <c r="AE33" s="2" t="n">
        <f aca="false">26351/AM33</f>
        <v>1.09054715661484</v>
      </c>
      <c r="AG33" s="0" t="s">
        <v>107</v>
      </c>
      <c r="AH33" s="0" t="n">
        <v>409.25</v>
      </c>
      <c r="AI33" s="0" t="n">
        <v>292.389</v>
      </c>
      <c r="AJ33" s="0" t="n">
        <v>24.7182</v>
      </c>
      <c r="AL33" s="0" t="s">
        <v>107</v>
      </c>
      <c r="AM33" s="0" t="n">
        <v>24163.1</v>
      </c>
    </row>
    <row r="34" customFormat="false" ht="12.8" hidden="false" customHeight="false" outlineLevel="0" collapsed="false">
      <c r="A34" s="4" t="n">
        <v>250</v>
      </c>
      <c r="B34" s="0" t="s">
        <v>24</v>
      </c>
      <c r="C34" s="0" t="s">
        <v>108</v>
      </c>
      <c r="D34" s="6" t="s">
        <v>93</v>
      </c>
      <c r="E34" s="7" t="n">
        <v>0.241134259259259</v>
      </c>
      <c r="F34" s="6" t="s">
        <v>93</v>
      </c>
      <c r="G34" s="7" t="n">
        <v>0.257997685185185</v>
      </c>
      <c r="H34" s="7" t="n">
        <f aca="false">G34-E34</f>
        <v>0.016863425925926</v>
      </c>
      <c r="I34" s="0" t="n">
        <v>1457</v>
      </c>
      <c r="J34" s="0" t="n">
        <v>15.5</v>
      </c>
      <c r="K34" s="0" t="n">
        <v>349.9</v>
      </c>
      <c r="L34" s="0" t="n">
        <f aca="false">4002.6*(K34)/(62358*(293.15))</f>
        <v>0.0766132802456501</v>
      </c>
      <c r="M34" s="0" t="n">
        <f aca="false">L34*0.001*(50-7)</f>
        <v>0.00329437105056295</v>
      </c>
      <c r="N34" s="0" t="n">
        <f aca="false">M34*6.03E+023/4.002</f>
        <v>4.96378246748991E+020</v>
      </c>
      <c r="O34" s="0" t="n">
        <v>20453</v>
      </c>
      <c r="P34" s="0" t="n">
        <f aca="false">O34/I34</f>
        <v>14.0377487989019</v>
      </c>
      <c r="Q34" s="0" t="n">
        <f aca="false">O34*N34</f>
        <v>1.01524242807571E+025</v>
      </c>
      <c r="R34" s="0" t="n">
        <f aca="false">AI34-AJ34</f>
        <v>268.0814</v>
      </c>
      <c r="S34" s="0" t="n">
        <f aca="false">AD34-R34</f>
        <v>169.9186</v>
      </c>
      <c r="T34" s="0" t="n">
        <v>386.12</v>
      </c>
      <c r="U34" s="8" t="n">
        <f aca="false">242+129.75-S34</f>
        <v>201.8314</v>
      </c>
      <c r="V34" s="0" t="n">
        <f aca="false">T34/(S34)</f>
        <v>2.27238218770635</v>
      </c>
      <c r="X34" s="0" t="s">
        <v>109</v>
      </c>
      <c r="Y34" s="0" t="n">
        <v>20453</v>
      </c>
      <c r="AB34" s="0" t="n">
        <f aca="false">A34</f>
        <v>250</v>
      </c>
      <c r="AC34" s="8" t="n">
        <f aca="false">V34</f>
        <v>2.27238218770635</v>
      </c>
      <c r="AD34" s="1" t="n">
        <f aca="false">410+(AH34-381.25)</f>
        <v>438</v>
      </c>
      <c r="AE34" s="2" t="n">
        <f aca="false">26351/AM34</f>
        <v>1.10256152771153</v>
      </c>
      <c r="AG34" s="0" t="s">
        <v>110</v>
      </c>
      <c r="AH34" s="0" t="n">
        <v>409.25</v>
      </c>
      <c r="AI34" s="0" t="n">
        <v>292.964</v>
      </c>
      <c r="AJ34" s="0" t="n">
        <v>24.8826</v>
      </c>
      <c r="AL34" s="0" t="s">
        <v>110</v>
      </c>
      <c r="AM34" s="0" t="n">
        <v>23899.8</v>
      </c>
    </row>
    <row r="35" customFormat="false" ht="12.8" hidden="false" customHeight="false" outlineLevel="0" collapsed="false">
      <c r="A35" s="4" t="n">
        <v>251</v>
      </c>
      <c r="B35" s="0" t="s">
        <v>24</v>
      </c>
      <c r="C35" s="0" t="s">
        <v>108</v>
      </c>
      <c r="D35" s="6" t="s">
        <v>93</v>
      </c>
      <c r="E35" s="7" t="n">
        <v>0.25974537037037</v>
      </c>
      <c r="F35" s="6" t="s">
        <v>93</v>
      </c>
      <c r="G35" s="7" t="n">
        <v>0.304293981481481</v>
      </c>
      <c r="H35" s="7" t="n">
        <f aca="false">G35-E35</f>
        <v>0.044548611111111</v>
      </c>
      <c r="I35" s="0" t="n">
        <v>3849</v>
      </c>
      <c r="J35" s="0" t="n">
        <v>15.5</v>
      </c>
      <c r="K35" s="0" t="n">
        <v>349.9</v>
      </c>
      <c r="L35" s="0" t="n">
        <f aca="false">4002.6*(K35)/(62358*(293.15))</f>
        <v>0.0766132802456501</v>
      </c>
      <c r="M35" s="0" t="n">
        <f aca="false">L35*0.001*(50-7)</f>
        <v>0.00329437105056295</v>
      </c>
      <c r="N35" s="0" t="n">
        <f aca="false">M35*6.03E+023/4.002</f>
        <v>4.96378246748991E+020</v>
      </c>
      <c r="O35" s="0" t="n">
        <v>52981</v>
      </c>
      <c r="P35" s="0" t="n">
        <f aca="false">O35/I35</f>
        <v>13.764873993245</v>
      </c>
      <c r="Q35" s="0" t="n">
        <f aca="false">O35*N35</f>
        <v>2.62986158910083E+025</v>
      </c>
      <c r="R35" s="0" t="n">
        <f aca="false">AI35-AJ35</f>
        <v>270.0139</v>
      </c>
      <c r="S35" s="0" t="n">
        <f aca="false">AD35-R35</f>
        <v>174.9861</v>
      </c>
      <c r="T35" s="0" t="n">
        <v>386.12</v>
      </c>
      <c r="U35" s="8" t="n">
        <f aca="false">242+129.75-S35</f>
        <v>196.7639</v>
      </c>
      <c r="V35" s="0" t="n">
        <f aca="false">T35/(S35)</f>
        <v>2.20657526512106</v>
      </c>
      <c r="X35" s="0" t="s">
        <v>111</v>
      </c>
      <c r="Y35" s="0" t="n">
        <v>52981</v>
      </c>
      <c r="AB35" s="0" t="n">
        <f aca="false">A35</f>
        <v>251</v>
      </c>
      <c r="AC35" s="8" t="n">
        <f aca="false">V35</f>
        <v>2.20657526512106</v>
      </c>
      <c r="AD35" s="1" t="n">
        <f aca="false">410+(AH35-381.25)</f>
        <v>445</v>
      </c>
      <c r="AE35" s="2" t="n">
        <f aca="false">26351/AM35</f>
        <v>1.12129529158954</v>
      </c>
      <c r="AG35" s="0" t="s">
        <v>112</v>
      </c>
      <c r="AH35" s="0" t="n">
        <v>416.25</v>
      </c>
      <c r="AI35" s="0" t="n">
        <v>294.625</v>
      </c>
      <c r="AJ35" s="0" t="n">
        <v>24.6111</v>
      </c>
      <c r="AL35" s="0" t="s">
        <v>112</v>
      </c>
      <c r="AM35" s="0" t="n">
        <v>23500.5</v>
      </c>
    </row>
    <row r="36" customFormat="false" ht="12.8" hidden="false" customHeight="false" outlineLevel="0" collapsed="false">
      <c r="A36" s="4" t="n">
        <v>252</v>
      </c>
      <c r="B36" s="0" t="s">
        <v>24</v>
      </c>
      <c r="C36" s="0" t="s">
        <v>108</v>
      </c>
      <c r="D36" s="6" t="s">
        <v>93</v>
      </c>
      <c r="E36" s="7" t="n">
        <v>0.305439814814815</v>
      </c>
      <c r="F36" s="6" t="s">
        <v>93</v>
      </c>
      <c r="G36" s="7" t="n">
        <v>0.344930555555556</v>
      </c>
      <c r="H36" s="7" t="n">
        <f aca="false">G36-E36</f>
        <v>0.039490740740741</v>
      </c>
      <c r="I36" s="0" t="n">
        <v>3412</v>
      </c>
      <c r="J36" s="0" t="n">
        <v>14.5</v>
      </c>
      <c r="K36" s="0" t="n">
        <v>349.9</v>
      </c>
      <c r="L36" s="0" t="n">
        <f aca="false">4002.6*(K36)/(62358*(293.15))</f>
        <v>0.0766132802456501</v>
      </c>
      <c r="M36" s="0" t="n">
        <f aca="false">L36*0.001*(50-7)</f>
        <v>0.00329437105056295</v>
      </c>
      <c r="N36" s="0" t="n">
        <f aca="false">M36*6.03E+023/4.002</f>
        <v>4.96378246748991E+020</v>
      </c>
      <c r="O36" s="0" t="n">
        <v>50739</v>
      </c>
      <c r="P36" s="0" t="n">
        <f aca="false">O36/I36</f>
        <v>14.8707502930832</v>
      </c>
      <c r="Q36" s="0" t="n">
        <f aca="false">O36*N36</f>
        <v>2.5185735861797E+025</v>
      </c>
      <c r="R36" s="0" t="n">
        <f aca="false">AI36-AJ36</f>
        <v>270.2617</v>
      </c>
      <c r="S36" s="0" t="n">
        <f aca="false">AD36-R36</f>
        <v>171.2383</v>
      </c>
      <c r="T36" s="0" t="n">
        <v>386.12</v>
      </c>
      <c r="U36" s="8" t="n">
        <f aca="false">242+129.75-S36</f>
        <v>200.5117</v>
      </c>
      <c r="V36" s="0" t="n">
        <f aca="false">T36/(S36)</f>
        <v>2.25486938377688</v>
      </c>
      <c r="X36" s="0" t="s">
        <v>113</v>
      </c>
      <c r="Y36" s="0" t="n">
        <v>50739</v>
      </c>
      <c r="AB36" s="0" t="n">
        <f aca="false">A36</f>
        <v>252</v>
      </c>
      <c r="AC36" s="8" t="n">
        <f aca="false">V36</f>
        <v>2.25486938377688</v>
      </c>
      <c r="AD36" s="1" t="n">
        <f aca="false">410+(AH36-381.25)</f>
        <v>441.5</v>
      </c>
      <c r="AE36" s="2" t="n">
        <f aca="false">26351/AM36</f>
        <v>1.11128917303824</v>
      </c>
      <c r="AG36" s="0" t="s">
        <v>114</v>
      </c>
      <c r="AH36" s="0" t="n">
        <v>412.75</v>
      </c>
      <c r="AI36" s="0" t="n">
        <v>294.371</v>
      </c>
      <c r="AJ36" s="0" t="n">
        <v>24.1093</v>
      </c>
      <c r="AL36" s="0" t="s">
        <v>114</v>
      </c>
      <c r="AM36" s="0" t="n">
        <v>23712.1</v>
      </c>
    </row>
    <row r="37" customFormat="false" ht="12.8" hidden="false" customHeight="false" outlineLevel="0" collapsed="false">
      <c r="A37" s="4" t="n">
        <v>253</v>
      </c>
      <c r="B37" s="0" t="s">
        <v>24</v>
      </c>
      <c r="C37" s="0" t="s">
        <v>115</v>
      </c>
      <c r="D37" s="6" t="s">
        <v>93</v>
      </c>
      <c r="E37" s="7" t="n">
        <v>0.347997685185185</v>
      </c>
      <c r="F37" s="6" t="s">
        <v>93</v>
      </c>
      <c r="G37" s="7" t="n">
        <v>0.389768518518518</v>
      </c>
      <c r="H37" s="7" t="n">
        <f aca="false">G37-E37</f>
        <v>0.041770833333333</v>
      </c>
      <c r="I37" s="0" t="n">
        <v>3609</v>
      </c>
      <c r="J37" s="0" t="n">
        <v>14</v>
      </c>
      <c r="K37" s="0" t="n">
        <v>349.9</v>
      </c>
      <c r="L37" s="0" t="n">
        <f aca="false">4002.6*(K37)/(62358*(293.15))</f>
        <v>0.0766132802456501</v>
      </c>
      <c r="M37" s="0" t="n">
        <f aca="false">L37*0.001*(50-7)</f>
        <v>0.00329437105056295</v>
      </c>
      <c r="N37" s="0" t="n">
        <f aca="false">M37*6.03E+023/4.002</f>
        <v>4.96378246748991E+020</v>
      </c>
      <c r="O37" s="0" t="n">
        <v>55613</v>
      </c>
      <c r="P37" s="0" t="n">
        <f aca="false">O37/I37</f>
        <v>15.40953172624</v>
      </c>
      <c r="Q37" s="0" t="n">
        <f aca="false">O37*N37</f>
        <v>2.76050834364516E+025</v>
      </c>
      <c r="R37" s="0" t="n">
        <f aca="false">AI37-AJ37</f>
        <v>272.3453</v>
      </c>
      <c r="S37" s="0" t="n">
        <f aca="false">AD37-R37</f>
        <v>172.6547</v>
      </c>
      <c r="T37" s="0" t="n">
        <v>386.12</v>
      </c>
      <c r="U37" s="8" t="n">
        <f aca="false">242+129.75-S37</f>
        <v>199.0953</v>
      </c>
      <c r="V37" s="0" t="n">
        <f aca="false">T37/(S37)</f>
        <v>2.23637120796596</v>
      </c>
      <c r="X37" s="0" t="s">
        <v>116</v>
      </c>
      <c r="Y37" s="0" t="n">
        <v>55613</v>
      </c>
      <c r="AB37" s="0" t="n">
        <f aca="false">A37</f>
        <v>253</v>
      </c>
      <c r="AC37" s="8" t="n">
        <f aca="false">V37</f>
        <v>2.23637120796596</v>
      </c>
      <c r="AD37" s="1" t="n">
        <f aca="false">410+(AH37-381.25)</f>
        <v>445</v>
      </c>
      <c r="AE37" s="2" t="n">
        <f aca="false">26351/AM37</f>
        <v>1.14398464904664</v>
      </c>
      <c r="AG37" s="0" t="s">
        <v>117</v>
      </c>
      <c r="AH37" s="0" t="n">
        <v>416.25</v>
      </c>
      <c r="AI37" s="0" t="n">
        <v>296.646</v>
      </c>
      <c r="AJ37" s="0" t="n">
        <v>24.3007</v>
      </c>
      <c r="AL37" s="0" t="s">
        <v>117</v>
      </c>
      <c r="AM37" s="0" t="n">
        <v>23034.4</v>
      </c>
    </row>
    <row r="38" customFormat="false" ht="12.8" hidden="false" customHeight="false" outlineLevel="0" collapsed="false">
      <c r="A38" s="4" t="n">
        <v>254</v>
      </c>
      <c r="B38" s="0" t="s">
        <v>24</v>
      </c>
      <c r="C38" s="0" t="s">
        <v>115</v>
      </c>
      <c r="D38" s="6" t="s">
        <v>93</v>
      </c>
      <c r="E38" s="7" t="n">
        <v>0.390949074074074</v>
      </c>
      <c r="F38" s="6" t="s">
        <v>93</v>
      </c>
      <c r="G38" s="7" t="n">
        <v>0.432905092592593</v>
      </c>
      <c r="H38" s="7" t="n">
        <f aca="false">G38-E38</f>
        <v>0.041956018518519</v>
      </c>
      <c r="I38" s="0" t="n">
        <v>3625</v>
      </c>
      <c r="J38" s="0" t="n">
        <v>14</v>
      </c>
      <c r="K38" s="0" t="n">
        <v>349.9</v>
      </c>
      <c r="L38" s="0" t="n">
        <f aca="false">4002.6*(K38)/(62358*(293.15))</f>
        <v>0.0766132802456501</v>
      </c>
      <c r="M38" s="0" t="n">
        <f aca="false">L38*0.001*(50-7)</f>
        <v>0.00329437105056295</v>
      </c>
      <c r="N38" s="0" t="n">
        <f aca="false">M38*6.03E+023/4.002</f>
        <v>4.96378246748991E+020</v>
      </c>
      <c r="O38" s="0" t="n">
        <v>48041</v>
      </c>
      <c r="P38" s="0" t="n">
        <f aca="false">O38/I38</f>
        <v>13.2526896551724</v>
      </c>
      <c r="Q38" s="0" t="n">
        <f aca="false">O38*N38</f>
        <v>2.38465073520683E+025</v>
      </c>
      <c r="R38" s="0" t="n">
        <f aca="false">AI38-AJ38</f>
        <v>272.4959</v>
      </c>
      <c r="S38" s="0" t="n">
        <f aca="false">AD38-R38</f>
        <v>176.0041</v>
      </c>
      <c r="T38" s="0" t="n">
        <v>386.12</v>
      </c>
      <c r="U38" s="8" t="n">
        <f aca="false">242+129.75-S38</f>
        <v>195.7459</v>
      </c>
      <c r="V38" s="0" t="n">
        <f aca="false">T38/(S38)</f>
        <v>2.19381253050355</v>
      </c>
      <c r="X38" s="0" t="s">
        <v>118</v>
      </c>
      <c r="Y38" s="0" t="n">
        <v>48041</v>
      </c>
      <c r="AB38" s="0" t="n">
        <f aca="false">A38</f>
        <v>254</v>
      </c>
      <c r="AC38" s="8" t="n">
        <f aca="false">V38</f>
        <v>2.19381253050355</v>
      </c>
      <c r="AD38" s="1" t="n">
        <f aca="false">410+(AH38-381.25)</f>
        <v>448.5</v>
      </c>
      <c r="AE38" s="2" t="n">
        <f aca="false">26351/AM38</f>
        <v>1.12507738616229</v>
      </c>
      <c r="AG38" s="0" t="s">
        <v>119</v>
      </c>
      <c r="AH38" s="0" t="n">
        <v>419.75</v>
      </c>
      <c r="AI38" s="0" t="n">
        <v>296.207</v>
      </c>
      <c r="AJ38" s="0" t="n">
        <v>23.7111</v>
      </c>
      <c r="AL38" s="0" t="s">
        <v>119</v>
      </c>
      <c r="AM38" s="0" t="n">
        <v>23421.5</v>
      </c>
    </row>
    <row r="39" customFormat="false" ht="12.8" hidden="false" customHeight="false" outlineLevel="0" collapsed="false">
      <c r="A39" s="4" t="n">
        <v>255</v>
      </c>
      <c r="B39" s="0" t="s">
        <v>24</v>
      </c>
      <c r="C39" s="0" t="s">
        <v>120</v>
      </c>
      <c r="D39" s="6" t="s">
        <v>93</v>
      </c>
      <c r="E39" s="7" t="n">
        <v>0.43400462962963</v>
      </c>
      <c r="F39" s="6" t="s">
        <v>93</v>
      </c>
      <c r="G39" s="7" t="n">
        <v>0.475729166666667</v>
      </c>
      <c r="H39" s="7" t="n">
        <f aca="false">G39-E39</f>
        <v>0.041724537037037</v>
      </c>
      <c r="I39" s="0" t="n">
        <v>3605</v>
      </c>
      <c r="J39" s="0" t="n">
        <v>13.7</v>
      </c>
      <c r="K39" s="0" t="n">
        <v>349.9</v>
      </c>
      <c r="L39" s="0" t="n">
        <f aca="false">4002.6*(K39)/(62358*(293.15))</f>
        <v>0.0766132802456501</v>
      </c>
      <c r="M39" s="0" t="n">
        <f aca="false">L39*0.001*(50-7)</f>
        <v>0.00329437105056295</v>
      </c>
      <c r="N39" s="0" t="n">
        <f aca="false">M39*6.03E+023/4.002</f>
        <v>4.96378246748991E+020</v>
      </c>
      <c r="O39" s="0" t="n">
        <v>56089</v>
      </c>
      <c r="P39" s="0" t="n">
        <f aca="false">O39/I39</f>
        <v>15.5586685159501</v>
      </c>
      <c r="Q39" s="0" t="n">
        <f aca="false">O39*N39</f>
        <v>2.78413594819041E+025</v>
      </c>
      <c r="R39" s="0" t="n">
        <f aca="false">AI39-AJ39</f>
        <v>273.1564</v>
      </c>
      <c r="S39" s="0" t="n">
        <f aca="false">AD39-R39</f>
        <v>175.3436</v>
      </c>
      <c r="T39" s="0" t="n">
        <v>386.12</v>
      </c>
      <c r="U39" s="8" t="n">
        <f aca="false">242+129.75-S39</f>
        <v>196.4064</v>
      </c>
      <c r="V39" s="0" t="n">
        <f aca="false">T39/(S39)</f>
        <v>2.20207638031841</v>
      </c>
      <c r="X39" s="0" t="s">
        <v>121</v>
      </c>
      <c r="Y39" s="0" t="n">
        <v>56089</v>
      </c>
      <c r="AB39" s="0" t="n">
        <f aca="false">A39</f>
        <v>255</v>
      </c>
      <c r="AC39" s="8" t="n">
        <f aca="false">V39</f>
        <v>2.20207638031841</v>
      </c>
      <c r="AD39" s="1" t="n">
        <f aca="false">410+(AH39-381.25)</f>
        <v>448.5</v>
      </c>
      <c r="AE39" s="2" t="n">
        <f aca="false">26351/AM39</f>
        <v>1.15778697528098</v>
      </c>
      <c r="AG39" s="0" t="s">
        <v>122</v>
      </c>
      <c r="AH39" s="0" t="n">
        <v>419.75</v>
      </c>
      <c r="AI39" s="0" t="n">
        <v>297.307</v>
      </c>
      <c r="AJ39" s="0" t="n">
        <v>24.1506</v>
      </c>
      <c r="AL39" s="0" t="s">
        <v>122</v>
      </c>
      <c r="AM39" s="0" t="n">
        <v>22759.8</v>
      </c>
    </row>
    <row r="40" customFormat="false" ht="12.8" hidden="false" customHeight="false" outlineLevel="0" collapsed="false">
      <c r="A40" s="4" t="n">
        <v>256</v>
      </c>
      <c r="B40" s="0" t="s">
        <v>24</v>
      </c>
      <c r="C40" s="0" t="s">
        <v>123</v>
      </c>
      <c r="D40" s="6" t="s">
        <v>93</v>
      </c>
      <c r="E40" s="7" t="n">
        <v>0.477002314814815</v>
      </c>
      <c r="F40" s="6" t="s">
        <v>93</v>
      </c>
      <c r="G40" s="7" t="n">
        <v>0.486840277777778</v>
      </c>
      <c r="H40" s="7" t="n">
        <f aca="false">G40-E40</f>
        <v>0.00983796296296302</v>
      </c>
      <c r="I40" s="0" t="n">
        <v>850</v>
      </c>
      <c r="J40" s="0" t="n">
        <v>13.4</v>
      </c>
      <c r="K40" s="0" t="n">
        <v>349.9</v>
      </c>
      <c r="L40" s="0" t="n">
        <f aca="false">4002.6*(K40)/(62358*(293.15))</f>
        <v>0.0766132802456501</v>
      </c>
      <c r="M40" s="0" t="n">
        <f aca="false">L40*0.001*(50-7)</f>
        <v>0.00329437105056295</v>
      </c>
      <c r="N40" s="0" t="n">
        <f aca="false">M40*6.03E+023/4.002</f>
        <v>4.96378246748991E+020</v>
      </c>
      <c r="O40" s="0" t="n">
        <v>9372</v>
      </c>
      <c r="P40" s="0" t="n">
        <f aca="false">O40/I40</f>
        <v>11.0258823529412</v>
      </c>
      <c r="Q40" s="0" t="n">
        <f aca="false">O40*N40</f>
        <v>4.65205692853154E+024</v>
      </c>
      <c r="R40" s="0" t="n">
        <f aca="false">AI40-AJ40</f>
        <v>273.2438</v>
      </c>
      <c r="S40" s="0" t="n">
        <f aca="false">AD40-R40</f>
        <v>175.2562</v>
      </c>
      <c r="T40" s="0" t="n">
        <v>386.12</v>
      </c>
      <c r="U40" s="8" t="n">
        <f aca="false">242+129.75-S40</f>
        <v>196.4938</v>
      </c>
      <c r="V40" s="0" t="n">
        <f aca="false">T40/(S40)</f>
        <v>2.20317455245521</v>
      </c>
      <c r="X40" s="0" t="s">
        <v>124</v>
      </c>
      <c r="Y40" s="0" t="n">
        <v>9372</v>
      </c>
      <c r="AB40" s="0" t="n">
        <f aca="false">A40</f>
        <v>256</v>
      </c>
      <c r="AC40" s="8" t="n">
        <f aca="false">V40</f>
        <v>2.20317455245521</v>
      </c>
      <c r="AD40" s="1" t="n">
        <f aca="false">410+(AH40-381.25)</f>
        <v>448.5</v>
      </c>
      <c r="AE40" s="2" t="n">
        <f aca="false">26351/AM40</f>
        <v>1.17210365718047</v>
      </c>
      <c r="AG40" s="0" t="s">
        <v>125</v>
      </c>
      <c r="AH40" s="0" t="n">
        <v>419.75</v>
      </c>
      <c r="AI40" s="0" t="n">
        <v>297.338</v>
      </c>
      <c r="AJ40" s="0" t="n">
        <v>24.0942</v>
      </c>
      <c r="AL40" s="0" t="s">
        <v>125</v>
      </c>
      <c r="AM40" s="0" t="n">
        <v>22481.8</v>
      </c>
    </row>
    <row r="41" customFormat="false" ht="12.8" hidden="false" customHeight="false" outlineLevel="0" collapsed="false">
      <c r="A41" s="4" t="n">
        <v>257</v>
      </c>
      <c r="B41" s="0" t="s">
        <v>24</v>
      </c>
      <c r="C41" s="0" t="s">
        <v>123</v>
      </c>
      <c r="D41" s="6" t="s">
        <v>93</v>
      </c>
      <c r="E41" s="7" t="n">
        <v>0.487905092592593</v>
      </c>
      <c r="F41" s="6" t="s">
        <v>93</v>
      </c>
      <c r="G41" s="7" t="n">
        <v>0.530023148148148</v>
      </c>
      <c r="H41" s="7" t="n">
        <f aca="false">G41-E41</f>
        <v>0.042118055555555</v>
      </c>
      <c r="I41" s="0" t="n">
        <v>3639</v>
      </c>
      <c r="J41" s="0" t="n">
        <v>13.4</v>
      </c>
      <c r="K41" s="0" t="n">
        <v>349.9</v>
      </c>
      <c r="L41" s="0" t="n">
        <f aca="false">4002.6*(K41)/(62358*(293.15))</f>
        <v>0.0766132802456501</v>
      </c>
      <c r="M41" s="0" t="n">
        <f aca="false">L41*0.001*(50-7)</f>
        <v>0.00329437105056295</v>
      </c>
      <c r="N41" s="0" t="n">
        <f aca="false">M41*6.03E+023/4.002</f>
        <v>4.96378246748991E+020</v>
      </c>
      <c r="O41" s="0" t="n">
        <v>56058</v>
      </c>
      <c r="P41" s="0" t="n">
        <f aca="false">O41/I41</f>
        <v>15.4047815333883</v>
      </c>
      <c r="Q41" s="0" t="n">
        <f aca="false">O41*N41</f>
        <v>2.78259717562549E+025</v>
      </c>
      <c r="R41" s="0" t="n">
        <f aca="false">AI41-AJ41</f>
        <v>275.4936</v>
      </c>
      <c r="S41" s="0" t="n">
        <f aca="false">AD41-R41</f>
        <v>176.5064</v>
      </c>
      <c r="T41" s="0" t="n">
        <v>386.12</v>
      </c>
      <c r="U41" s="8" t="n">
        <f aca="false">242+129.75-S41</f>
        <v>195.2436</v>
      </c>
      <c r="V41" s="0" t="n">
        <f aca="false">T41/(S41)</f>
        <v>2.18756940258257</v>
      </c>
      <c r="X41" s="0" t="s">
        <v>126</v>
      </c>
      <c r="Y41" s="0" t="n">
        <v>56058</v>
      </c>
      <c r="AB41" s="0" t="n">
        <f aca="false">A41</f>
        <v>257</v>
      </c>
      <c r="AC41" s="8" t="n">
        <f aca="false">V41</f>
        <v>2.18756940258257</v>
      </c>
      <c r="AD41" s="1" t="n">
        <f aca="false">410+(AH41-381.25)</f>
        <v>452</v>
      </c>
      <c r="AE41" s="2" t="n">
        <f aca="false">26351/AM41</f>
        <v>1.1737691481922</v>
      </c>
      <c r="AG41" s="0" t="s">
        <v>127</v>
      </c>
      <c r="AH41" s="0" t="n">
        <v>423.25</v>
      </c>
      <c r="AI41" s="0" t="n">
        <v>299.763</v>
      </c>
      <c r="AJ41" s="0" t="n">
        <v>24.2694</v>
      </c>
      <c r="AL41" s="0" t="s">
        <v>127</v>
      </c>
      <c r="AM41" s="0" t="n">
        <v>22449.9</v>
      </c>
    </row>
    <row r="42" customFormat="false" ht="12.8" hidden="false" customHeight="false" outlineLevel="0" collapsed="false">
      <c r="A42" s="4" t="n">
        <v>258</v>
      </c>
      <c r="B42" s="0" t="s">
        <v>24</v>
      </c>
      <c r="C42" s="0" t="s">
        <v>128</v>
      </c>
      <c r="D42" s="6" t="s">
        <v>93</v>
      </c>
      <c r="E42" s="7" t="n">
        <v>0.531597222222222</v>
      </c>
      <c r="F42" s="6" t="s">
        <v>93</v>
      </c>
      <c r="G42" s="7" t="n">
        <v>0.53974537037037</v>
      </c>
      <c r="H42" s="7" t="n">
        <f aca="false">G42-E42</f>
        <v>0.0081481481481479</v>
      </c>
      <c r="I42" s="0" t="n">
        <v>704</v>
      </c>
      <c r="J42" s="0" t="n">
        <v>13.4</v>
      </c>
      <c r="K42" s="0" t="n">
        <v>349.9</v>
      </c>
      <c r="L42" s="0" t="n">
        <f aca="false">4002.6*(K42)/(62358*(293.15))</f>
        <v>0.0766132802456501</v>
      </c>
      <c r="M42" s="0" t="n">
        <f aca="false">L42*0.001*(50-7)</f>
        <v>0.00329437105056295</v>
      </c>
      <c r="N42" s="0" t="n">
        <f aca="false">M42*6.03E+023/4.002</f>
        <v>4.96378246748991E+020</v>
      </c>
      <c r="O42" s="0" t="n">
        <v>10967</v>
      </c>
      <c r="P42" s="0" t="n">
        <f aca="false">O42/I42</f>
        <v>15.578125</v>
      </c>
      <c r="Q42" s="0" t="n">
        <f aca="false">O42*N42</f>
        <v>5.44378023209618E+024</v>
      </c>
      <c r="R42" s="0" t="n">
        <f aca="false">AI42-AJ42</f>
        <v>274.9983</v>
      </c>
      <c r="S42" s="0" t="n">
        <f aca="false">AD42-R42</f>
        <v>177.0017</v>
      </c>
      <c r="T42" s="0" t="n">
        <v>386.12</v>
      </c>
      <c r="U42" s="8" t="n">
        <f aca="false">242+129.75-S42</f>
        <v>194.7483</v>
      </c>
      <c r="V42" s="0" t="n">
        <f aca="false">T42/(S42)</f>
        <v>2.18144797479346</v>
      </c>
      <c r="X42" s="0" t="s">
        <v>129</v>
      </c>
      <c r="Y42" s="0" t="n">
        <v>10967</v>
      </c>
      <c r="AB42" s="0" t="n">
        <f aca="false">A42</f>
        <v>258</v>
      </c>
      <c r="AC42" s="8" t="n">
        <f aca="false">V42</f>
        <v>2.18144797479346</v>
      </c>
      <c r="AD42" s="1" t="n">
        <f aca="false">410+(AH42-381.25)</f>
        <v>452</v>
      </c>
      <c r="AE42" s="2" t="n">
        <f aca="false">26351/AM42</f>
        <v>1.15034203369261</v>
      </c>
      <c r="AG42" s="0" t="s">
        <v>130</v>
      </c>
      <c r="AH42" s="0" t="n">
        <v>423.25</v>
      </c>
      <c r="AI42" s="0" t="n">
        <v>299.452</v>
      </c>
      <c r="AJ42" s="0" t="n">
        <v>24.4537</v>
      </c>
      <c r="AL42" s="0" t="s">
        <v>130</v>
      </c>
      <c r="AM42" s="0" t="n">
        <v>22907.1</v>
      </c>
    </row>
    <row r="43" customFormat="false" ht="12.8" hidden="false" customHeight="false" outlineLevel="0" collapsed="false">
      <c r="A43" s="9" t="n">
        <v>259</v>
      </c>
      <c r="B43" s="10" t="s">
        <v>131</v>
      </c>
      <c r="C43" s="10" t="s">
        <v>132</v>
      </c>
      <c r="D43" s="11" t="s">
        <v>93</v>
      </c>
      <c r="E43" s="12" t="n">
        <v>0.694502314814815</v>
      </c>
      <c r="F43" s="11" t="s">
        <v>93</v>
      </c>
      <c r="G43" s="12" t="n">
        <v>0.699548611111111</v>
      </c>
      <c r="H43" s="12" t="n">
        <f aca="false">G43-E43</f>
        <v>0.00504629629629605</v>
      </c>
      <c r="I43" s="10" t="n">
        <v>436</v>
      </c>
      <c r="J43" s="10" t="n">
        <v>20</v>
      </c>
      <c r="K43" s="10" t="n">
        <v>351.7</v>
      </c>
      <c r="U43" s="8"/>
      <c r="AC43" s="8"/>
    </row>
    <row r="44" customFormat="false" ht="12.8" hidden="false" customHeight="false" outlineLevel="0" collapsed="false">
      <c r="A44" s="4" t="n">
        <v>260</v>
      </c>
      <c r="B44" s="0" t="s">
        <v>24</v>
      </c>
      <c r="C44" s="0" t="s">
        <v>133</v>
      </c>
      <c r="D44" s="6" t="s">
        <v>93</v>
      </c>
      <c r="E44" s="7" t="n">
        <v>0.701331018518519</v>
      </c>
      <c r="F44" s="6" t="s">
        <v>93</v>
      </c>
      <c r="G44" s="7" t="n">
        <v>0.745266203703704</v>
      </c>
      <c r="H44" s="7" t="n">
        <f aca="false">G44-E44</f>
        <v>0.043935185185185</v>
      </c>
      <c r="I44" s="0" t="n">
        <v>3796</v>
      </c>
      <c r="J44" s="0" t="n">
        <v>20</v>
      </c>
      <c r="K44" s="5" t="n">
        <v>351.7</v>
      </c>
      <c r="L44" s="0" t="n">
        <f aca="false">4002.6*(K44)/(62358*(293.15))</f>
        <v>0.0770074040079884</v>
      </c>
      <c r="M44" s="0" t="n">
        <f aca="false">L44*0.001*(50-7)</f>
        <v>0.0033113183723435</v>
      </c>
      <c r="N44" s="0" t="n">
        <f aca="false">M44*6.03E+023/4.002</f>
        <v>4.98931778741412E+020</v>
      </c>
      <c r="O44" s="0" t="n">
        <v>57293</v>
      </c>
      <c r="P44" s="0" t="n">
        <f aca="false">O44/I44</f>
        <v>15.0929926238145</v>
      </c>
      <c r="Q44" s="0" t="n">
        <f aca="false">O44*N44</f>
        <v>2.85852983994317E+025</v>
      </c>
      <c r="R44" s="0" t="n">
        <f aca="false">AI44-AJ44</f>
        <v>261.9268</v>
      </c>
      <c r="S44" s="0" t="n">
        <f aca="false">AD44-R44</f>
        <v>158.5732</v>
      </c>
      <c r="T44" s="0" t="n">
        <v>386.12</v>
      </c>
      <c r="U44" s="8" t="n">
        <f aca="false">242+129.75-S44</f>
        <v>213.1768</v>
      </c>
      <c r="V44" s="0" t="n">
        <f aca="false">T44/(S44)</f>
        <v>2.4349637895937</v>
      </c>
      <c r="X44" s="0" t="s">
        <v>134</v>
      </c>
      <c r="Y44" s="0" t="n">
        <v>57293</v>
      </c>
      <c r="AB44" s="0" t="n">
        <f aca="false">A44</f>
        <v>260</v>
      </c>
      <c r="AC44" s="8" t="n">
        <f aca="false">V44</f>
        <v>2.4349637895937</v>
      </c>
      <c r="AD44" s="1" t="n">
        <f aca="false">410+(AH44-381.25)</f>
        <v>420.5</v>
      </c>
      <c r="AE44" s="2" t="n">
        <f aca="false">26351/AM44</f>
        <v>1.16975185333156</v>
      </c>
      <c r="AG44" s="0" t="s">
        <v>135</v>
      </c>
      <c r="AH44" s="0" t="n">
        <v>391.75</v>
      </c>
      <c r="AI44" s="0" t="n">
        <v>285.898</v>
      </c>
      <c r="AJ44" s="0" t="n">
        <v>23.9712</v>
      </c>
      <c r="AL44" s="0" t="s">
        <v>135</v>
      </c>
      <c r="AM44" s="0" t="n">
        <v>22527</v>
      </c>
    </row>
    <row r="45" customFormat="false" ht="12.8" hidden="false" customHeight="false" outlineLevel="0" collapsed="false">
      <c r="A45" s="4" t="n">
        <v>261</v>
      </c>
      <c r="B45" s="0" t="s">
        <v>24</v>
      </c>
      <c r="C45" s="0" t="s">
        <v>136</v>
      </c>
      <c r="D45" s="6" t="s">
        <v>93</v>
      </c>
      <c r="E45" s="7" t="n">
        <v>0.747048611111111</v>
      </c>
      <c r="F45" s="6" t="s">
        <v>93</v>
      </c>
      <c r="G45" s="7" t="n">
        <v>0.780520833333333</v>
      </c>
      <c r="H45" s="7" t="n">
        <f aca="false">G45-E45</f>
        <v>0.033472222222222</v>
      </c>
      <c r="I45" s="0" t="n">
        <v>2892</v>
      </c>
      <c r="J45" s="0" t="n">
        <v>20</v>
      </c>
      <c r="K45" s="5" t="n">
        <v>351.7</v>
      </c>
      <c r="L45" s="0" t="n">
        <f aca="false">4002.6*(K45)/(62358*(293.15))</f>
        <v>0.0770074040079884</v>
      </c>
      <c r="M45" s="0" t="n">
        <f aca="false">L45*0.001*(50-7)</f>
        <v>0.0033113183723435</v>
      </c>
      <c r="N45" s="0" t="n">
        <f aca="false">M45*6.03E+023/4.002</f>
        <v>4.98931778741412E+020</v>
      </c>
      <c r="O45" s="0" t="n">
        <v>50286</v>
      </c>
      <c r="P45" s="0" t="n">
        <f aca="false">O45/I45</f>
        <v>17.3879668049793</v>
      </c>
      <c r="Q45" s="0" t="n">
        <f aca="false">O45*N45</f>
        <v>2.50892834257906E+025</v>
      </c>
      <c r="R45" s="0" t="n">
        <f aca="false">AI45-AJ45</f>
        <v>258.6375</v>
      </c>
      <c r="S45" s="0" t="n">
        <f aca="false">AD45-R45</f>
        <v>158.3625</v>
      </c>
      <c r="T45" s="0" t="n">
        <v>386.12</v>
      </c>
      <c r="U45" s="8" t="n">
        <f aca="false">242+129.75-S45</f>
        <v>213.3875</v>
      </c>
      <c r="V45" s="0" t="n">
        <f aca="false">T45/(S45)</f>
        <v>2.438203488831</v>
      </c>
      <c r="X45" s="0" t="s">
        <v>137</v>
      </c>
      <c r="Y45" s="0" t="n">
        <v>50286</v>
      </c>
      <c r="AB45" s="0" t="n">
        <f aca="false">A45</f>
        <v>261</v>
      </c>
      <c r="AC45" s="8" t="n">
        <f aca="false">V45</f>
        <v>2.438203488831</v>
      </c>
      <c r="AD45" s="1" t="n">
        <f aca="false">410+(AH45-381.25)</f>
        <v>417</v>
      </c>
      <c r="AE45" s="2" t="n">
        <f aca="false">26351/AM45</f>
        <v>1.21846446935227</v>
      </c>
      <c r="AG45" s="0" t="s">
        <v>138</v>
      </c>
      <c r="AH45" s="0" t="n">
        <v>388.25</v>
      </c>
      <c r="AI45" s="0" t="n">
        <v>283.257</v>
      </c>
      <c r="AJ45" s="0" t="n">
        <v>24.6195</v>
      </c>
      <c r="AL45" s="0" t="s">
        <v>138</v>
      </c>
      <c r="AM45" s="0" t="n">
        <v>21626.4</v>
      </c>
    </row>
    <row r="46" customFormat="false" ht="12.8" hidden="false" customHeight="false" outlineLevel="0" collapsed="false">
      <c r="A46" s="4" t="n">
        <v>262</v>
      </c>
      <c r="B46" s="0" t="s">
        <v>24</v>
      </c>
      <c r="C46" s="0" t="s">
        <v>139</v>
      </c>
      <c r="D46" s="6" t="s">
        <v>93</v>
      </c>
      <c r="E46" s="7" t="n">
        <v>0.7815625</v>
      </c>
      <c r="F46" s="6" t="s">
        <v>93</v>
      </c>
      <c r="G46" s="7" t="n">
        <v>0.79880787037037</v>
      </c>
      <c r="H46" s="7" t="n">
        <f aca="false">G46-E46</f>
        <v>0.0172453703703701</v>
      </c>
      <c r="I46" s="0" t="n">
        <v>1490</v>
      </c>
      <c r="J46" s="0" t="n">
        <v>20</v>
      </c>
      <c r="K46" s="5" t="n">
        <v>351.7</v>
      </c>
      <c r="L46" s="0" t="n">
        <f aca="false">4002.6*(K46)/(62358*(293.15))</f>
        <v>0.0770074040079884</v>
      </c>
      <c r="M46" s="0" t="n">
        <f aca="false">L46*0.001*(50-7)</f>
        <v>0.0033113183723435</v>
      </c>
      <c r="N46" s="0" t="n">
        <f aca="false">M46*6.03E+023/4.002</f>
        <v>4.98931778741412E+020</v>
      </c>
      <c r="O46" s="0" t="n">
        <v>27409</v>
      </c>
      <c r="P46" s="0" t="n">
        <f aca="false">O46/I46</f>
        <v>18.3953020134228</v>
      </c>
      <c r="Q46" s="0" t="n">
        <f aca="false">O46*N46</f>
        <v>1.36752211235234E+025</v>
      </c>
      <c r="R46" s="0" t="n">
        <f aca="false">AI46-AJ46</f>
        <v>256.5126</v>
      </c>
      <c r="S46" s="0" t="n">
        <f aca="false">AD46-R46</f>
        <v>160.4874</v>
      </c>
      <c r="T46" s="0" t="n">
        <v>386.12</v>
      </c>
      <c r="U46" s="8" t="n">
        <f aca="false">242+129.75-S46</f>
        <v>211.2626</v>
      </c>
      <c r="V46" s="0" t="n">
        <f aca="false">T46/(S46)</f>
        <v>2.40592096326565</v>
      </c>
      <c r="X46" s="0" t="s">
        <v>140</v>
      </c>
      <c r="Y46" s="0" t="n">
        <v>27409</v>
      </c>
      <c r="AB46" s="0" t="n">
        <f aca="false">A46</f>
        <v>262</v>
      </c>
      <c r="AC46" s="8" t="n">
        <f aca="false">V46</f>
        <v>2.40592096326565</v>
      </c>
      <c r="AD46" s="1" t="n">
        <f aca="false">410+(AH46-381.25)</f>
        <v>417</v>
      </c>
      <c r="AE46" s="2" t="n">
        <f aca="false">26351/AM46</f>
        <v>1.30240948968244</v>
      </c>
      <c r="AG46" s="0" t="s">
        <v>141</v>
      </c>
      <c r="AH46" s="0" t="n">
        <v>388.25</v>
      </c>
      <c r="AI46" s="0" t="n">
        <v>281.661</v>
      </c>
      <c r="AJ46" s="0" t="n">
        <v>25.1484</v>
      </c>
      <c r="AL46" s="0" t="s">
        <v>141</v>
      </c>
      <c r="AM46" s="0" t="n">
        <v>20232.5</v>
      </c>
    </row>
    <row r="47" customFormat="false" ht="12.8" hidden="false" customHeight="false" outlineLevel="0" collapsed="false">
      <c r="A47" s="4" t="n">
        <v>263</v>
      </c>
      <c r="B47" s="0" t="s">
        <v>24</v>
      </c>
      <c r="C47" s="0" t="s">
        <v>142</v>
      </c>
      <c r="D47" s="6" t="s">
        <v>93</v>
      </c>
      <c r="E47" s="7" t="n">
        <v>0.810277777777778</v>
      </c>
      <c r="F47" s="6" t="s">
        <v>93</v>
      </c>
      <c r="G47" s="7" t="n">
        <v>0.85130787037037</v>
      </c>
      <c r="H47" s="7" t="n">
        <f aca="false">G47-E47</f>
        <v>0.0410300925925919</v>
      </c>
      <c r="I47" s="0" t="n">
        <v>3545</v>
      </c>
      <c r="J47" s="0" t="n">
        <v>20</v>
      </c>
      <c r="K47" s="5" t="n">
        <v>351.7</v>
      </c>
      <c r="L47" s="0" t="n">
        <f aca="false">4002.6*(K47)/(62358*(293.15))</f>
        <v>0.0770074040079884</v>
      </c>
      <c r="M47" s="0" t="n">
        <f aca="false">L47*0.001*(50-7)</f>
        <v>0.0033113183723435</v>
      </c>
      <c r="N47" s="0" t="n">
        <f aca="false">M47*6.03E+023/4.002</f>
        <v>4.98931778741412E+020</v>
      </c>
      <c r="U47" s="8"/>
      <c r="AC47" s="8"/>
    </row>
    <row r="48" customFormat="false" ht="12.8" hidden="false" customHeight="false" outlineLevel="0" collapsed="false">
      <c r="A48" s="4" t="n">
        <v>264</v>
      </c>
      <c r="B48" s="0" t="s">
        <v>24</v>
      </c>
      <c r="C48" s="0" t="s">
        <v>142</v>
      </c>
      <c r="D48" s="6" t="s">
        <v>93</v>
      </c>
      <c r="E48" s="7" t="n">
        <v>0.852800925925926</v>
      </c>
      <c r="F48" s="6" t="s">
        <v>93</v>
      </c>
      <c r="G48" s="7" t="n">
        <v>0.894456018518519</v>
      </c>
      <c r="H48" s="7" t="n">
        <f aca="false">G48-E48</f>
        <v>0.041655092592593</v>
      </c>
      <c r="I48" s="0" t="n">
        <v>3599</v>
      </c>
      <c r="J48" s="0" t="n">
        <v>20</v>
      </c>
      <c r="K48" s="5" t="n">
        <v>351.7</v>
      </c>
      <c r="L48" s="0" t="n">
        <f aca="false">4002.6*(K48)/(62358*(293.15))</f>
        <v>0.0770074040079884</v>
      </c>
      <c r="M48" s="0" t="n">
        <f aca="false">L48*0.001*(50-7)</f>
        <v>0.0033113183723435</v>
      </c>
      <c r="N48" s="0" t="n">
        <f aca="false">M48*6.03E+023/4.002</f>
        <v>4.98931778741412E+020</v>
      </c>
      <c r="O48" s="0" t="n">
        <v>61481</v>
      </c>
      <c r="P48" s="0" t="n">
        <f aca="false">O48/I48</f>
        <v>17.0828007779939</v>
      </c>
      <c r="Q48" s="0" t="n">
        <f aca="false">O48*N48</f>
        <v>3.06748246888007E+025</v>
      </c>
      <c r="R48" s="0" t="n">
        <f aca="false">AI48-AJ48</f>
        <v>252.0455</v>
      </c>
      <c r="S48" s="0" t="n">
        <f aca="false">AD48-R48</f>
        <v>157.9545</v>
      </c>
      <c r="T48" s="0" t="n">
        <v>386.12</v>
      </c>
      <c r="U48" s="8" t="n">
        <f aca="false">242+129.75-S48</f>
        <v>213.7955</v>
      </c>
      <c r="V48" s="0" t="n">
        <f aca="false">T48/(S48)</f>
        <v>2.44450142287811</v>
      </c>
      <c r="X48" s="0" t="s">
        <v>143</v>
      </c>
      <c r="Y48" s="0" t="n">
        <v>61481</v>
      </c>
      <c r="AB48" s="0" t="n">
        <f aca="false">A48</f>
        <v>264</v>
      </c>
      <c r="AC48" s="8" t="n">
        <f aca="false">V48</f>
        <v>2.44450142287811</v>
      </c>
      <c r="AD48" s="1" t="n">
        <f aca="false">410+(AH48-381.25)</f>
        <v>410</v>
      </c>
      <c r="AE48" s="2" t="n">
        <f aca="false">26351/AM48</f>
        <v>1.35435458587105</v>
      </c>
      <c r="AG48" s="0" t="s">
        <v>144</v>
      </c>
      <c r="AH48" s="0" t="n">
        <v>381.25</v>
      </c>
      <c r="AI48" s="0" t="n">
        <v>278.908</v>
      </c>
      <c r="AJ48" s="0" t="n">
        <v>26.8625</v>
      </c>
      <c r="AL48" s="0" t="s">
        <v>144</v>
      </c>
      <c r="AM48" s="0" t="n">
        <v>19456.5</v>
      </c>
    </row>
    <row r="49" customFormat="false" ht="12.8" hidden="false" customHeight="false" outlineLevel="0" collapsed="false">
      <c r="A49" s="4" t="n">
        <v>265</v>
      </c>
      <c r="B49" s="0" t="s">
        <v>24</v>
      </c>
      <c r="C49" s="0" t="s">
        <v>142</v>
      </c>
      <c r="D49" s="6" t="s">
        <v>93</v>
      </c>
      <c r="E49" s="7" t="n">
        <v>0.895277777777778</v>
      </c>
      <c r="F49" s="6" t="s">
        <v>93</v>
      </c>
      <c r="G49" s="7" t="n">
        <v>0.937361111111111</v>
      </c>
      <c r="H49" s="7" t="n">
        <f aca="false">G49-E49</f>
        <v>0.042083333333333</v>
      </c>
      <c r="I49" s="0" t="n">
        <v>3636</v>
      </c>
      <c r="J49" s="0" t="n">
        <v>20</v>
      </c>
      <c r="K49" s="5" t="n">
        <v>351.7</v>
      </c>
      <c r="L49" s="0" t="n">
        <f aca="false">4002.6*(K49)/(62358*(293.15))</f>
        <v>0.0770074040079884</v>
      </c>
      <c r="M49" s="0" t="n">
        <f aca="false">L49*0.001*(50-7)</f>
        <v>0.0033113183723435</v>
      </c>
      <c r="N49" s="0" t="n">
        <f aca="false">M49*6.03E+023/4.002</f>
        <v>4.98931778741412E+020</v>
      </c>
      <c r="O49" s="0" t="n">
        <v>59617</v>
      </c>
      <c r="P49" s="0" t="n">
        <f aca="false">O49/I49</f>
        <v>16.3963146314631</v>
      </c>
      <c r="Q49" s="0" t="n">
        <f aca="false">O49*N49</f>
        <v>2.97448158532267E+025</v>
      </c>
      <c r="R49" s="0" t="n">
        <f aca="false">AI49-AJ49</f>
        <v>249.9847</v>
      </c>
      <c r="S49" s="0" t="n">
        <f aca="false">AD49-R49</f>
        <v>160.0153</v>
      </c>
      <c r="T49" s="0" t="n">
        <v>386.12</v>
      </c>
      <c r="U49" s="8" t="n">
        <f aca="false">242+129.75-S49</f>
        <v>211.7347</v>
      </c>
      <c r="V49" s="0" t="n">
        <f aca="false">T49/(S49)</f>
        <v>2.41301925503374</v>
      </c>
      <c r="X49" s="0" t="s">
        <v>145</v>
      </c>
      <c r="Y49" s="0" t="n">
        <v>59617</v>
      </c>
      <c r="AB49" s="0" t="n">
        <f aca="false">A49</f>
        <v>265</v>
      </c>
      <c r="AC49" s="8" t="n">
        <f aca="false">V49</f>
        <v>2.41301925503374</v>
      </c>
      <c r="AD49" s="1" t="n">
        <f aca="false">410+(AH49-381.25)</f>
        <v>410</v>
      </c>
      <c r="AE49" s="2" t="n">
        <f aca="false">26351/AM49</f>
        <v>1.41010204791489</v>
      </c>
      <c r="AG49" s="0" t="s">
        <v>146</v>
      </c>
      <c r="AH49" s="0" t="n">
        <v>381.25</v>
      </c>
      <c r="AI49" s="0" t="n">
        <v>277.409</v>
      </c>
      <c r="AJ49" s="0" t="n">
        <v>27.4243</v>
      </c>
      <c r="AL49" s="0" t="s">
        <v>146</v>
      </c>
      <c r="AM49" s="0" t="n">
        <v>18687.3</v>
      </c>
    </row>
    <row r="50" customFormat="false" ht="12.8" hidden="false" customHeight="false" outlineLevel="0" collapsed="false">
      <c r="A50" s="4" t="n">
        <v>266</v>
      </c>
      <c r="B50" s="0" t="s">
        <v>24</v>
      </c>
      <c r="C50" s="0" t="s">
        <v>142</v>
      </c>
      <c r="D50" s="6" t="s">
        <v>93</v>
      </c>
      <c r="E50" s="7" t="n">
        <v>0.937939814814815</v>
      </c>
      <c r="F50" s="6" t="s">
        <v>93</v>
      </c>
      <c r="G50" s="7" t="n">
        <v>0.979791666666667</v>
      </c>
      <c r="H50" s="7" t="n">
        <f aca="false">G50-E50</f>
        <v>0.041851851851852</v>
      </c>
      <c r="I50" s="0" t="n">
        <v>3616</v>
      </c>
      <c r="J50" s="0" t="n">
        <v>20</v>
      </c>
      <c r="K50" s="5" t="n">
        <v>351.7</v>
      </c>
      <c r="L50" s="0" t="n">
        <f aca="false">4002.6*(K50)/(62358*(293.15))</f>
        <v>0.0770074040079884</v>
      </c>
      <c r="M50" s="0" t="n">
        <f aca="false">L50*0.001*(50-7)</f>
        <v>0.0033113183723435</v>
      </c>
      <c r="N50" s="0" t="n">
        <f aca="false">M50*6.03E+023/4.002</f>
        <v>4.98931778741412E+020</v>
      </c>
      <c r="O50" s="0" t="n">
        <v>56592</v>
      </c>
      <c r="P50" s="0" t="n">
        <f aca="false">O50/I50</f>
        <v>15.6504424778761</v>
      </c>
      <c r="Q50" s="0" t="n">
        <f aca="false">O50*N50</f>
        <v>2.8235547222534E+025</v>
      </c>
      <c r="R50" s="0" t="n">
        <f aca="false">AI50-AJ50</f>
        <v>246.8668</v>
      </c>
      <c r="S50" s="0" t="n">
        <f aca="false">AD50-R50</f>
        <v>163.1332</v>
      </c>
      <c r="T50" s="0" t="n">
        <v>386.12</v>
      </c>
      <c r="U50" s="8" t="n">
        <f aca="false">242+129.75-S50</f>
        <v>208.6168</v>
      </c>
      <c r="V50" s="0" t="n">
        <f aca="false">T50/(S50)</f>
        <v>2.36690017727844</v>
      </c>
      <c r="X50" s="0" t="s">
        <v>147</v>
      </c>
      <c r="Y50" s="0" t="n">
        <v>56592</v>
      </c>
      <c r="AB50" s="0" t="n">
        <f aca="false">A50</f>
        <v>266</v>
      </c>
      <c r="AC50" s="8" t="n">
        <f aca="false">V50</f>
        <v>2.36690017727844</v>
      </c>
      <c r="AD50" s="1" t="n">
        <f aca="false">410+(AH50-381.25)</f>
        <v>410</v>
      </c>
      <c r="AE50" s="2" t="n">
        <f aca="false">26351/AM50</f>
        <v>1.44922674175595</v>
      </c>
      <c r="AG50" s="0" t="s">
        <v>148</v>
      </c>
      <c r="AH50" s="0" t="n">
        <v>381.25</v>
      </c>
      <c r="AI50" s="0" t="n">
        <v>275.866</v>
      </c>
      <c r="AJ50" s="0" t="n">
        <v>28.9992</v>
      </c>
      <c r="AL50" s="0" t="s">
        <v>148</v>
      </c>
      <c r="AM50" s="0" t="n">
        <v>18182.8</v>
      </c>
    </row>
    <row r="51" customFormat="false" ht="12.8" hidden="false" customHeight="false" outlineLevel="0" collapsed="false">
      <c r="A51" s="4" t="n">
        <v>267</v>
      </c>
      <c r="B51" s="0" t="s">
        <v>24</v>
      </c>
      <c r="C51" s="0" t="s">
        <v>142</v>
      </c>
      <c r="D51" s="6" t="s">
        <v>93</v>
      </c>
      <c r="E51" s="7" t="n">
        <v>0.980555555555556</v>
      </c>
      <c r="F51" s="6" t="s">
        <v>149</v>
      </c>
      <c r="G51" s="7" t="n">
        <v>0.0226157407407407</v>
      </c>
      <c r="H51" s="7" t="n">
        <f aca="false">G51-E51</f>
        <v>-0.957939814814815</v>
      </c>
      <c r="I51" s="0" t="n">
        <v>3634</v>
      </c>
      <c r="J51" s="0" t="n">
        <v>20</v>
      </c>
      <c r="K51" s="5" t="n">
        <v>351.7</v>
      </c>
      <c r="L51" s="0" t="n">
        <f aca="false">4002.6*(K51)/(62358*(293.15))</f>
        <v>0.0770074040079884</v>
      </c>
      <c r="M51" s="0" t="n">
        <f aca="false">L51*0.001*(50-7)</f>
        <v>0.0033113183723435</v>
      </c>
      <c r="N51" s="0" t="n">
        <f aca="false">M51*6.03E+023/4.002</f>
        <v>4.98931778741412E+020</v>
      </c>
      <c r="O51" s="0" t="n">
        <v>56122</v>
      </c>
      <c r="P51" s="0" t="n">
        <f aca="false">O51/I51</f>
        <v>15.4435883324161</v>
      </c>
      <c r="Q51" s="0" t="n">
        <f aca="false">O51*N51</f>
        <v>2.80010492865255E+025</v>
      </c>
      <c r="R51" s="0" t="n">
        <f aca="false">AI51-AJ51</f>
        <v>244.3748</v>
      </c>
      <c r="S51" s="0" t="n">
        <f aca="false">AD51-R51</f>
        <v>162.1252</v>
      </c>
      <c r="T51" s="0" t="n">
        <v>386.12</v>
      </c>
      <c r="U51" s="8" t="n">
        <f aca="false">242+129.75-S51</f>
        <v>209.6248</v>
      </c>
      <c r="V51" s="0" t="n">
        <f aca="false">T51/(S51)</f>
        <v>2.38161618304866</v>
      </c>
      <c r="X51" s="0" t="s">
        <v>150</v>
      </c>
      <c r="Y51" s="0" t="n">
        <v>56122</v>
      </c>
      <c r="AB51" s="0" t="n">
        <f aca="false">A51</f>
        <v>267</v>
      </c>
      <c r="AC51" s="8" t="n">
        <f aca="false">V51</f>
        <v>2.38161618304866</v>
      </c>
      <c r="AD51" s="1" t="n">
        <f aca="false">410+(AH51-381.25)</f>
        <v>406.5</v>
      </c>
      <c r="AE51" s="2" t="n">
        <f aca="false">26351/AM51</f>
        <v>1.49898743970147</v>
      </c>
      <c r="AG51" s="0" t="s">
        <v>151</v>
      </c>
      <c r="AH51" s="0" t="n">
        <v>377.75</v>
      </c>
      <c r="AI51" s="0" t="n">
        <v>274.646</v>
      </c>
      <c r="AJ51" s="0" t="n">
        <v>30.2712</v>
      </c>
      <c r="AL51" s="0" t="s">
        <v>151</v>
      </c>
      <c r="AM51" s="0" t="n">
        <v>17579.2</v>
      </c>
    </row>
    <row r="52" customFormat="false" ht="12.8" hidden="false" customHeight="false" outlineLevel="0" collapsed="false">
      <c r="A52" s="4" t="n">
        <v>268</v>
      </c>
      <c r="B52" s="0" t="s">
        <v>24</v>
      </c>
      <c r="C52" s="0" t="s">
        <v>142</v>
      </c>
      <c r="D52" s="6" t="s">
        <v>149</v>
      </c>
      <c r="E52" s="7" t="n">
        <v>0.0232175925925926</v>
      </c>
      <c r="F52" s="6" t="s">
        <v>149</v>
      </c>
      <c r="G52" s="7" t="n">
        <v>0.0645949074074074</v>
      </c>
      <c r="H52" s="7" t="n">
        <f aca="false">G52-E52</f>
        <v>0.0413773148148148</v>
      </c>
      <c r="I52" s="0" t="n">
        <v>3575</v>
      </c>
      <c r="J52" s="0" t="n">
        <v>20</v>
      </c>
      <c r="K52" s="5" t="n">
        <v>351.7</v>
      </c>
      <c r="L52" s="0" t="n">
        <f aca="false">4002.6*(K52)/(62358*(293.15))</f>
        <v>0.0770074040079884</v>
      </c>
      <c r="M52" s="0" t="n">
        <f aca="false">L52*0.001*(50-7)</f>
        <v>0.0033113183723435</v>
      </c>
      <c r="N52" s="0" t="n">
        <f aca="false">M52*6.03E+023/4.002</f>
        <v>4.98931778741412E+020</v>
      </c>
      <c r="O52" s="0" t="n">
        <v>54113</v>
      </c>
      <c r="P52" s="0" t="n">
        <f aca="false">O52/I52</f>
        <v>15.1365034965035</v>
      </c>
      <c r="Q52" s="0" t="n">
        <f aca="false">O52*N52</f>
        <v>2.6998695343034E+025</v>
      </c>
      <c r="R52" s="0" t="n">
        <f aca="false">AI52-AJ52</f>
        <v>243.7382</v>
      </c>
      <c r="S52" s="0" t="n">
        <f aca="false">AD52-R52</f>
        <v>162.7618</v>
      </c>
      <c r="T52" s="0" t="n">
        <v>386.12</v>
      </c>
      <c r="U52" s="8" t="n">
        <f aca="false">242+129.75-S52</f>
        <v>208.9882</v>
      </c>
      <c r="V52" s="0" t="n">
        <f aca="false">T52/(S52)</f>
        <v>2.37230111733834</v>
      </c>
      <c r="X52" s="0" t="s">
        <v>152</v>
      </c>
      <c r="Y52" s="0" t="n">
        <v>54113</v>
      </c>
      <c r="AB52" s="0" t="n">
        <f aca="false">A52</f>
        <v>268</v>
      </c>
      <c r="AC52" s="8" t="n">
        <f aca="false">V52</f>
        <v>2.37230111733834</v>
      </c>
      <c r="AD52" s="1" t="n">
        <f aca="false">410+(AH52-381.25)</f>
        <v>406.5</v>
      </c>
      <c r="AE52" s="2" t="n">
        <f aca="false">26351/AM52</f>
        <v>1.55405365557344</v>
      </c>
      <c r="AG52" s="0" t="s">
        <v>153</v>
      </c>
      <c r="AH52" s="0" t="n">
        <v>377.75</v>
      </c>
      <c r="AI52" s="0" t="n">
        <v>274.224</v>
      </c>
      <c r="AJ52" s="0" t="n">
        <v>30.4858</v>
      </c>
      <c r="AL52" s="0" t="s">
        <v>153</v>
      </c>
      <c r="AM52" s="0" t="n">
        <v>16956.3</v>
      </c>
    </row>
    <row r="53" customFormat="false" ht="12.8" hidden="false" customHeight="false" outlineLevel="0" collapsed="false">
      <c r="A53" s="4" t="n">
        <v>269</v>
      </c>
      <c r="B53" s="0" t="s">
        <v>24</v>
      </c>
      <c r="C53" s="0" t="s">
        <v>142</v>
      </c>
      <c r="D53" s="6" t="s">
        <v>149</v>
      </c>
      <c r="E53" s="7" t="n">
        <v>0.0651736111111111</v>
      </c>
      <c r="F53" s="6" t="s">
        <v>149</v>
      </c>
      <c r="G53" s="7" t="n">
        <v>0.107071759259259</v>
      </c>
      <c r="H53" s="7" t="n">
        <f aca="false">G53-E53</f>
        <v>0.0418981481481479</v>
      </c>
      <c r="I53" s="0" t="n">
        <v>3620</v>
      </c>
      <c r="J53" s="0" t="n">
        <v>20</v>
      </c>
      <c r="K53" s="5" t="n">
        <v>351.7</v>
      </c>
      <c r="L53" s="0" t="n">
        <f aca="false">4002.6*(K53)/(62358*(293.15))</f>
        <v>0.0770074040079884</v>
      </c>
      <c r="M53" s="0" t="n">
        <f aca="false">L53*0.001*(50-7)</f>
        <v>0.0033113183723435</v>
      </c>
      <c r="N53" s="0" t="n">
        <f aca="false">M53*6.03E+023/4.002</f>
        <v>4.98931778741412E+020</v>
      </c>
      <c r="O53" s="0" t="n">
        <v>53413</v>
      </c>
      <c r="P53" s="0" t="n">
        <f aca="false">O53/I53</f>
        <v>14.7549723756906</v>
      </c>
      <c r="Q53" s="0" t="n">
        <f aca="false">O53*N53</f>
        <v>2.6649443097915E+025</v>
      </c>
      <c r="R53" s="0" t="n">
        <f aca="false">AI53-AJ53</f>
        <v>241.6976</v>
      </c>
      <c r="S53" s="0" t="n">
        <f aca="false">AD53-R53</f>
        <v>161.3024</v>
      </c>
      <c r="T53" s="0" t="n">
        <v>386.12</v>
      </c>
      <c r="U53" s="8" t="n">
        <f aca="false">242+129.75-S53</f>
        <v>210.4476</v>
      </c>
      <c r="V53" s="0" t="n">
        <f aca="false">T53/(S53)</f>
        <v>2.39376475489515</v>
      </c>
      <c r="X53" s="0" t="s">
        <v>154</v>
      </c>
      <c r="Y53" s="0" t="n">
        <v>53413</v>
      </c>
      <c r="AB53" s="0" t="n">
        <f aca="false">A53</f>
        <v>269</v>
      </c>
      <c r="AC53" s="8" t="n">
        <f aca="false">V53</f>
        <v>2.39376475489515</v>
      </c>
      <c r="AD53" s="1" t="n">
        <f aca="false">410+(AH53-381.25)</f>
        <v>403</v>
      </c>
      <c r="AE53" s="2" t="n">
        <f aca="false">26351/AM53</f>
        <v>1.59711741852586</v>
      </c>
      <c r="AG53" s="0" t="s">
        <v>155</v>
      </c>
      <c r="AH53" s="0" t="n">
        <v>374.25</v>
      </c>
      <c r="AI53" s="0" t="n">
        <v>273.375</v>
      </c>
      <c r="AJ53" s="0" t="n">
        <v>31.6774</v>
      </c>
      <c r="AL53" s="0" t="s">
        <v>155</v>
      </c>
      <c r="AM53" s="0" t="n">
        <v>16499.1</v>
      </c>
    </row>
    <row r="54" customFormat="false" ht="12.8" hidden="false" customHeight="false" outlineLevel="0" collapsed="false">
      <c r="A54" s="4" t="n">
        <v>270</v>
      </c>
      <c r="B54" s="0" t="s">
        <v>24</v>
      </c>
      <c r="C54" s="0" t="s">
        <v>142</v>
      </c>
      <c r="D54" s="6" t="s">
        <v>149</v>
      </c>
      <c r="E54" s="7" t="n">
        <v>0.107546296296296</v>
      </c>
      <c r="F54" s="6" t="s">
        <v>149</v>
      </c>
      <c r="G54" s="7" t="n">
        <v>0.133634259259259</v>
      </c>
      <c r="H54" s="7" t="n">
        <f aca="false">G54-E54</f>
        <v>0.026087962962963</v>
      </c>
      <c r="I54" s="0" t="n">
        <v>2254</v>
      </c>
      <c r="J54" s="0" t="n">
        <v>20</v>
      </c>
      <c r="K54" s="5" t="n">
        <v>351.7</v>
      </c>
      <c r="L54" s="0" t="n">
        <f aca="false">4002.6*(K54)/(62358*(293.15))</f>
        <v>0.0770074040079884</v>
      </c>
      <c r="M54" s="0" t="n">
        <f aca="false">L54*0.001*(50-7)</f>
        <v>0.0033113183723435</v>
      </c>
      <c r="N54" s="0" t="n">
        <f aca="false">M54*6.03E+023/4.002</f>
        <v>4.98931778741412E+020</v>
      </c>
      <c r="O54" s="0" t="n">
        <v>30271</v>
      </c>
      <c r="P54" s="0" t="n">
        <f aca="false">O54/I54</f>
        <v>13.4299023957409</v>
      </c>
      <c r="Q54" s="0" t="n">
        <f aca="false">O54*N54</f>
        <v>1.51031638742813E+025</v>
      </c>
      <c r="R54" s="0" t="n">
        <f aca="false">AI54-AJ54</f>
        <v>240.326</v>
      </c>
      <c r="S54" s="0" t="n">
        <f aca="false">AD54-R54</f>
        <v>162.674</v>
      </c>
      <c r="T54" s="0" t="n">
        <v>386.12</v>
      </c>
      <c r="U54" s="8" t="n">
        <f aca="false">242+129.75-S54</f>
        <v>209.076</v>
      </c>
      <c r="V54" s="0" t="n">
        <f aca="false">T54/(S54)</f>
        <v>2.37358151886595</v>
      </c>
      <c r="X54" s="0" t="s">
        <v>156</v>
      </c>
      <c r="Y54" s="0" t="n">
        <v>30271</v>
      </c>
      <c r="AB54" s="0" t="n">
        <f aca="false">A54</f>
        <v>270</v>
      </c>
      <c r="AC54" s="8" t="n">
        <f aca="false">V54</f>
        <v>2.37358151886595</v>
      </c>
      <c r="AD54" s="1" t="n">
        <f aca="false">410+(AH54-381.25)</f>
        <v>403</v>
      </c>
      <c r="AE54" s="2" t="n">
        <f aca="false">26351/AM54</f>
        <v>1.63047984407388</v>
      </c>
      <c r="AG54" s="0" t="s">
        <v>157</v>
      </c>
      <c r="AH54" s="0" t="n">
        <v>374.25</v>
      </c>
      <c r="AI54" s="0" t="n">
        <v>273.152</v>
      </c>
      <c r="AJ54" s="0" t="n">
        <v>32.826</v>
      </c>
      <c r="AL54" s="0" t="s">
        <v>157</v>
      </c>
      <c r="AM54" s="0" t="n">
        <v>16161.5</v>
      </c>
    </row>
    <row r="55" customFormat="false" ht="12.8" hidden="false" customHeight="false" outlineLevel="0" collapsed="false">
      <c r="A55" s="4" t="n">
        <v>271</v>
      </c>
      <c r="B55" s="0" t="s">
        <v>24</v>
      </c>
      <c r="C55" s="0" t="s">
        <v>142</v>
      </c>
      <c r="D55" s="6" t="s">
        <v>149</v>
      </c>
      <c r="E55" s="7" t="n">
        <v>0.1353125</v>
      </c>
      <c r="F55" s="6" t="s">
        <v>149</v>
      </c>
      <c r="G55" s="7" t="n">
        <v>0.177037037037037</v>
      </c>
      <c r="H55" s="7" t="n">
        <f aca="false">G55-E55</f>
        <v>0.041724537037037</v>
      </c>
      <c r="I55" s="0" t="n">
        <v>3605</v>
      </c>
      <c r="J55" s="0" t="n">
        <v>20</v>
      </c>
      <c r="K55" s="5" t="n">
        <v>351.7</v>
      </c>
      <c r="L55" s="0" t="n">
        <f aca="false">4002.6*(K55)/(62358*(293.15))</f>
        <v>0.0770074040079884</v>
      </c>
      <c r="M55" s="0" t="n">
        <f aca="false">L55*0.001*(50-7)</f>
        <v>0.0033113183723435</v>
      </c>
      <c r="N55" s="0" t="n">
        <f aca="false">M55*6.03E+023/4.002</f>
        <v>4.98931778741412E+020</v>
      </c>
      <c r="O55" s="0" t="n">
        <v>49999</v>
      </c>
      <c r="P55" s="0" t="n">
        <f aca="false">O55/I55</f>
        <v>13.8693481276006</v>
      </c>
      <c r="Q55" s="0" t="n">
        <f aca="false">O55*N55</f>
        <v>2.49460900052919E+025</v>
      </c>
      <c r="R55" s="0" t="n">
        <f aca="false">AI55-AJ55</f>
        <v>237.4375</v>
      </c>
      <c r="S55" s="0" t="n">
        <f aca="false">AD55-R55</f>
        <v>165.5625</v>
      </c>
      <c r="T55" s="0" t="n">
        <v>386.12</v>
      </c>
      <c r="U55" s="8" t="n">
        <f aca="false">242+129.75-S55</f>
        <v>206.1875</v>
      </c>
      <c r="V55" s="0" t="n">
        <f aca="false">T55/(S55)</f>
        <v>2.33217063042658</v>
      </c>
      <c r="X55" s="0" t="s">
        <v>158</v>
      </c>
      <c r="Y55" s="0" t="n">
        <v>49999</v>
      </c>
      <c r="AB55" s="0" t="n">
        <f aca="false">A55</f>
        <v>271</v>
      </c>
      <c r="AC55" s="8" t="n">
        <f aca="false">V55</f>
        <v>2.33217063042658</v>
      </c>
      <c r="AD55" s="1" t="n">
        <f aca="false">410+(AH55-381.25)</f>
        <v>403</v>
      </c>
      <c r="AE55" s="2" t="n">
        <f aca="false">26351/AM55</f>
        <v>1.64996931862297</v>
      </c>
      <c r="AG55" s="0" t="s">
        <v>159</v>
      </c>
      <c r="AH55" s="0" t="n">
        <v>374.25</v>
      </c>
      <c r="AI55" s="0" t="n">
        <v>271.767</v>
      </c>
      <c r="AJ55" s="0" t="n">
        <v>34.3295</v>
      </c>
      <c r="AL55" s="0" t="s">
        <v>159</v>
      </c>
      <c r="AM55" s="0" t="n">
        <v>15970.6</v>
      </c>
    </row>
    <row r="56" customFormat="false" ht="12.8" hidden="false" customHeight="false" outlineLevel="0" collapsed="false">
      <c r="A56" s="4" t="n">
        <v>272</v>
      </c>
      <c r="B56" s="0" t="s">
        <v>24</v>
      </c>
      <c r="C56" s="0" t="s">
        <v>142</v>
      </c>
      <c r="D56" s="6" t="s">
        <v>149</v>
      </c>
      <c r="E56" s="7" t="n">
        <v>0.182314814814815</v>
      </c>
      <c r="F56" s="6" t="s">
        <v>149</v>
      </c>
      <c r="G56" s="7" t="n">
        <v>0.223043981481481</v>
      </c>
      <c r="H56" s="7" t="n">
        <f aca="false">G56-E56</f>
        <v>0.040729166666666</v>
      </c>
      <c r="I56" s="0" t="n">
        <v>3519</v>
      </c>
      <c r="J56" s="0" t="n">
        <v>20</v>
      </c>
      <c r="K56" s="5" t="n">
        <v>351.7</v>
      </c>
      <c r="L56" s="0" t="n">
        <f aca="false">4002.6*(K56)/(62358*(293.15))</f>
        <v>0.0770074040079884</v>
      </c>
      <c r="M56" s="0" t="n">
        <f aca="false">L56*0.001*(50-7)</f>
        <v>0.0033113183723435</v>
      </c>
      <c r="N56" s="0" t="n">
        <f aca="false">M56*6.03E+023/4.002</f>
        <v>4.98931778741412E+020</v>
      </c>
      <c r="O56" s="0" t="n">
        <v>25902</v>
      </c>
      <c r="P56" s="0" t="n">
        <f aca="false">O56/I56</f>
        <v>7.36061381074169</v>
      </c>
      <c r="Q56" s="0" t="n">
        <f aca="false">O56*N56</f>
        <v>1.292333093296E+025</v>
      </c>
      <c r="R56" s="0" t="n">
        <f aca="false">AI56-AJ56</f>
        <v>235.7396</v>
      </c>
      <c r="S56" s="0" t="n">
        <f aca="false">AD56-R56</f>
        <v>167.2604</v>
      </c>
      <c r="T56" s="0" t="n">
        <v>386.12</v>
      </c>
      <c r="U56" s="8" t="n">
        <f aca="false">242+129.75-S56</f>
        <v>204.4896</v>
      </c>
      <c r="V56" s="0" t="n">
        <f aca="false">T56/(S56)</f>
        <v>2.30849621309049</v>
      </c>
      <c r="X56" s="0" t="s">
        <v>160</v>
      </c>
      <c r="Y56" s="0" t="n">
        <v>25902</v>
      </c>
      <c r="AB56" s="0" t="n">
        <f aca="false">A56</f>
        <v>272</v>
      </c>
      <c r="AC56" s="8" t="n">
        <f aca="false">V56</f>
        <v>2.30849621309049</v>
      </c>
      <c r="AD56" s="1" t="n">
        <f aca="false">410+(AH56-381.25)</f>
        <v>403</v>
      </c>
      <c r="AE56" s="2" t="n">
        <f aca="false">26351/AM56</f>
        <v>1.65357245949372</v>
      </c>
      <c r="AG56" s="0" t="s">
        <v>161</v>
      </c>
      <c r="AH56" s="0" t="n">
        <v>374.25</v>
      </c>
      <c r="AI56" s="0" t="n">
        <v>270.707</v>
      </c>
      <c r="AJ56" s="0" t="n">
        <v>34.9674</v>
      </c>
      <c r="AL56" s="0" t="s">
        <v>161</v>
      </c>
      <c r="AM56" s="0" t="n">
        <v>15935.8</v>
      </c>
    </row>
    <row r="57" customFormat="false" ht="12.8" hidden="false" customHeight="false" outlineLevel="0" collapsed="false">
      <c r="A57" s="4" t="n">
        <v>273</v>
      </c>
      <c r="B57" s="0" t="s">
        <v>24</v>
      </c>
      <c r="C57" s="0" t="s">
        <v>142</v>
      </c>
      <c r="D57" s="6" t="s">
        <v>149</v>
      </c>
      <c r="E57" s="7" t="n">
        <v>0.227384259259259</v>
      </c>
      <c r="F57" s="6" t="s">
        <v>149</v>
      </c>
      <c r="G57" s="7" t="n">
        <v>0.270740740740741</v>
      </c>
      <c r="H57" s="7" t="n">
        <f aca="false">G57-E57</f>
        <v>0.043356481481482</v>
      </c>
      <c r="I57" s="0" t="n">
        <v>3746</v>
      </c>
      <c r="J57" s="0" t="n">
        <v>19.6</v>
      </c>
      <c r="K57" s="5" t="n">
        <v>351.7</v>
      </c>
      <c r="L57" s="0" t="n">
        <f aca="false">4002.6*(K57)/(62358*(293.15))</f>
        <v>0.0770074040079884</v>
      </c>
      <c r="M57" s="0" t="n">
        <f aca="false">L57*0.001*(50-7)</f>
        <v>0.0033113183723435</v>
      </c>
      <c r="N57" s="0" t="n">
        <f aca="false">M57*6.03E+023/4.002</f>
        <v>4.98931778741412E+020</v>
      </c>
      <c r="O57" s="0" t="n">
        <v>45794</v>
      </c>
      <c r="P57" s="0" t="n">
        <f aca="false">O57/I57</f>
        <v>12.2247730912974</v>
      </c>
      <c r="Q57" s="0" t="n">
        <f aca="false">O57*N57</f>
        <v>2.28480818756842E+025</v>
      </c>
      <c r="R57" s="0" t="n">
        <f aca="false">AI57-AJ57</f>
        <v>241.8398</v>
      </c>
      <c r="S57" s="0" t="n">
        <f aca="false">AD57-R57</f>
        <v>161.1602</v>
      </c>
      <c r="T57" s="0" t="n">
        <v>386.12</v>
      </c>
      <c r="U57" s="8" t="n">
        <f aca="false">242+129.75-S57</f>
        <v>210.5898</v>
      </c>
      <c r="V57" s="0" t="n">
        <f aca="false">T57/(S57)</f>
        <v>2.39587689764594</v>
      </c>
      <c r="X57" s="0" t="s">
        <v>162</v>
      </c>
      <c r="Y57" s="0" t="n">
        <v>45794</v>
      </c>
      <c r="AB57" s="0" t="n">
        <f aca="false">A57</f>
        <v>273</v>
      </c>
      <c r="AC57" s="8" t="n">
        <f aca="false">V57</f>
        <v>2.39587689764594</v>
      </c>
      <c r="AD57" s="1" t="n">
        <f aca="false">410+(AH57-381.25)</f>
        <v>403</v>
      </c>
      <c r="AE57" s="2" t="n">
        <f aca="false">26351/AM57</f>
        <v>1.66129733887288</v>
      </c>
      <c r="AG57" s="0" t="s">
        <v>163</v>
      </c>
      <c r="AH57" s="0" t="n">
        <v>374.25</v>
      </c>
      <c r="AI57" s="0" t="n">
        <v>273.534</v>
      </c>
      <c r="AJ57" s="0" t="n">
        <v>31.6942</v>
      </c>
      <c r="AL57" s="0" t="s">
        <v>163</v>
      </c>
      <c r="AM57" s="0" t="n">
        <v>15861.7</v>
      </c>
    </row>
    <row r="58" customFormat="false" ht="12.8" hidden="false" customHeight="false" outlineLevel="0" collapsed="false">
      <c r="A58" s="4" t="n">
        <v>274</v>
      </c>
      <c r="B58" s="0" t="s">
        <v>24</v>
      </c>
      <c r="C58" s="0" t="s">
        <v>142</v>
      </c>
      <c r="D58" s="6" t="s">
        <v>149</v>
      </c>
      <c r="E58" s="7" t="n">
        <v>0.272546296296296</v>
      </c>
      <c r="F58" s="6" t="s">
        <v>149</v>
      </c>
      <c r="G58" s="7" t="n">
        <v>0.313935185185185</v>
      </c>
      <c r="H58" s="7" t="n">
        <f aca="false">G58-E58</f>
        <v>0.041388888888889</v>
      </c>
      <c r="I58" s="0" t="n">
        <v>3576</v>
      </c>
      <c r="J58" s="0" t="n">
        <v>19.6</v>
      </c>
      <c r="K58" s="5" t="n">
        <v>351.7</v>
      </c>
      <c r="L58" s="0" t="n">
        <f aca="false">4002.6*(K58)/(62358*(293.15))</f>
        <v>0.0770074040079884</v>
      </c>
      <c r="M58" s="0" t="n">
        <f aca="false">L58*0.001*(50-7)</f>
        <v>0.0033113183723435</v>
      </c>
      <c r="N58" s="0" t="n">
        <f aca="false">M58*6.03E+023/4.002</f>
        <v>4.98931778741412E+020</v>
      </c>
      <c r="O58" s="0" t="n">
        <v>42257</v>
      </c>
      <c r="P58" s="0" t="n">
        <f aca="false">O58/I58</f>
        <v>11.8168344519016</v>
      </c>
      <c r="Q58" s="0" t="n">
        <f aca="false">O58*N58</f>
        <v>2.10833601742758E+025</v>
      </c>
      <c r="R58" s="0" t="n">
        <f aca="false">AI58-AJ58</f>
        <v>240.7104</v>
      </c>
      <c r="S58" s="0" t="n">
        <f aca="false">AD58-R58</f>
        <v>162.2896</v>
      </c>
      <c r="T58" s="0" t="n">
        <v>386.12</v>
      </c>
      <c r="U58" s="8" t="n">
        <f aca="false">242+129.75-S58</f>
        <v>209.4604</v>
      </c>
      <c r="V58" s="0" t="n">
        <f aca="false">T58/(S58)</f>
        <v>2.3792035965336</v>
      </c>
      <c r="X58" s="0" t="s">
        <v>164</v>
      </c>
      <c r="Y58" s="0" t="n">
        <v>42257</v>
      </c>
      <c r="AB58" s="0" t="n">
        <f aca="false">A58</f>
        <v>274</v>
      </c>
      <c r="AC58" s="8" t="n">
        <f aca="false">V58</f>
        <v>2.3792035965336</v>
      </c>
      <c r="AD58" s="1" t="n">
        <f aca="false">410+(AH58-381.25)</f>
        <v>403</v>
      </c>
      <c r="AE58" s="2" t="n">
        <f aca="false">26351/AM58</f>
        <v>1.66094131143201</v>
      </c>
      <c r="AG58" s="0" t="s">
        <v>165</v>
      </c>
      <c r="AH58" s="0" t="n">
        <v>374.25</v>
      </c>
      <c r="AI58" s="0" t="n">
        <v>273.549</v>
      </c>
      <c r="AJ58" s="0" t="n">
        <v>32.8386</v>
      </c>
      <c r="AL58" s="0" t="s">
        <v>165</v>
      </c>
      <c r="AM58" s="0" t="n">
        <v>15865.1</v>
      </c>
    </row>
    <row r="59" customFormat="false" ht="12.8" hidden="false" customHeight="false" outlineLevel="0" collapsed="false">
      <c r="A59" s="4" t="n">
        <v>275</v>
      </c>
      <c r="B59" s="0" t="s">
        <v>24</v>
      </c>
      <c r="C59" s="0" t="s">
        <v>142</v>
      </c>
      <c r="D59" s="6" t="s">
        <v>149</v>
      </c>
      <c r="E59" s="7" t="n">
        <v>0.315972222222222</v>
      </c>
      <c r="F59" s="6" t="s">
        <v>149</v>
      </c>
      <c r="G59" s="7" t="n">
        <v>0.357916666666667</v>
      </c>
      <c r="H59" s="7" t="n">
        <f aca="false">G59-E59</f>
        <v>0.041944444444445</v>
      </c>
      <c r="I59" s="0" t="n">
        <v>3624</v>
      </c>
      <c r="J59" s="0" t="n">
        <v>19.6</v>
      </c>
      <c r="K59" s="5" t="n">
        <v>351.7</v>
      </c>
      <c r="L59" s="0" t="n">
        <f aca="false">4002.6*(K59)/(62358*(293.15))</f>
        <v>0.0770074040079884</v>
      </c>
      <c r="M59" s="0" t="n">
        <f aca="false">L59*0.001*(50-7)</f>
        <v>0.0033113183723435</v>
      </c>
      <c r="N59" s="0" t="n">
        <f aca="false">M59*6.03E+023/4.002</f>
        <v>4.98931778741412E+020</v>
      </c>
      <c r="O59" s="0" t="n">
        <v>41372</v>
      </c>
      <c r="P59" s="0" t="n">
        <f aca="false">O59/I59</f>
        <v>11.416114790287</v>
      </c>
      <c r="Q59" s="0" t="n">
        <f aca="false">O59*N59</f>
        <v>2.06418055500897E+025</v>
      </c>
      <c r="R59" s="0" t="n">
        <f aca="false">AI59-AJ59</f>
        <v>239.3813</v>
      </c>
      <c r="S59" s="0" t="n">
        <f aca="false">AD59-R59</f>
        <v>163.6187</v>
      </c>
      <c r="T59" s="0" t="n">
        <v>386.12</v>
      </c>
      <c r="U59" s="8" t="n">
        <f aca="false">242+129.75-S59</f>
        <v>208.1313</v>
      </c>
      <c r="V59" s="0" t="n">
        <f aca="false">T59/(S59)</f>
        <v>2.35987695782939</v>
      </c>
      <c r="X59" s="0" t="s">
        <v>166</v>
      </c>
      <c r="Y59" s="0" t="n">
        <v>41372</v>
      </c>
      <c r="AB59" s="0" t="n">
        <f aca="false">A59</f>
        <v>275</v>
      </c>
      <c r="AC59" s="8" t="n">
        <f aca="false">V59</f>
        <v>2.35987695782939</v>
      </c>
      <c r="AD59" s="1" t="n">
        <f aca="false">410+(AH59-381.25)</f>
        <v>403</v>
      </c>
      <c r="AE59" s="2" t="n">
        <f aca="false">26351/AM59</f>
        <v>1.67271827034164</v>
      </c>
      <c r="AG59" s="0" t="s">
        <v>167</v>
      </c>
      <c r="AH59" s="0" t="n">
        <v>374.25</v>
      </c>
      <c r="AI59" s="0" t="n">
        <v>272.718</v>
      </c>
      <c r="AJ59" s="0" t="n">
        <v>33.3367</v>
      </c>
      <c r="AL59" s="0" t="s">
        <v>167</v>
      </c>
      <c r="AM59" s="0" t="n">
        <v>15753.4</v>
      </c>
    </row>
    <row r="60" customFormat="false" ht="12.8" hidden="false" customHeight="false" outlineLevel="0" collapsed="false">
      <c r="A60" s="4" t="n">
        <v>276</v>
      </c>
      <c r="B60" s="0" t="s">
        <v>24</v>
      </c>
      <c r="C60" s="0" t="s">
        <v>142</v>
      </c>
      <c r="D60" s="6" t="s">
        <v>149</v>
      </c>
      <c r="E60" s="7" t="n">
        <v>0.359641203703704</v>
      </c>
      <c r="F60" s="6" t="s">
        <v>149</v>
      </c>
      <c r="G60" s="7" t="n">
        <v>0.402708333333333</v>
      </c>
      <c r="H60" s="7" t="n">
        <f aca="false">G60-E60</f>
        <v>0.0430671296296291</v>
      </c>
      <c r="I60" s="0" t="n">
        <v>3721</v>
      </c>
      <c r="J60" s="0" t="n">
        <v>19.5</v>
      </c>
      <c r="K60" s="5" t="n">
        <v>351.7</v>
      </c>
      <c r="L60" s="0" t="n">
        <f aca="false">4002.6*(K60)/(62358*(293.15))</f>
        <v>0.0770074040079884</v>
      </c>
      <c r="M60" s="0" t="n">
        <f aca="false">L60*0.001*(50-7)</f>
        <v>0.0033113183723435</v>
      </c>
      <c r="N60" s="0" t="n">
        <f aca="false">M60*6.03E+023/4.002</f>
        <v>4.98931778741412E+020</v>
      </c>
      <c r="O60" s="0" t="n">
        <v>40003</v>
      </c>
      <c r="P60" s="0" t="n">
        <f aca="false">O60/I60</f>
        <v>10.7506046761623</v>
      </c>
      <c r="Q60" s="0" t="n">
        <f aca="false">O60*N60</f>
        <v>1.99587679449927E+025</v>
      </c>
      <c r="R60" s="0" t="n">
        <f aca="false">AI60-AJ60</f>
        <v>239.743</v>
      </c>
      <c r="S60" s="0" t="n">
        <f aca="false">AD60-R60</f>
        <v>163.257</v>
      </c>
      <c r="T60" s="0" t="n">
        <v>386.12</v>
      </c>
      <c r="U60" s="8" t="n">
        <f aca="false">242+129.75-S60</f>
        <v>208.493</v>
      </c>
      <c r="V60" s="0" t="n">
        <f aca="false">T60/(S60)</f>
        <v>2.3651053247334</v>
      </c>
      <c r="X60" s="0" t="s">
        <v>168</v>
      </c>
      <c r="Y60" s="0" t="n">
        <v>40003</v>
      </c>
      <c r="AB60" s="0" t="n">
        <f aca="false">A60</f>
        <v>276</v>
      </c>
      <c r="AC60" s="8" t="n">
        <f aca="false">V60</f>
        <v>2.3651053247334</v>
      </c>
      <c r="AD60" s="1" t="n">
        <f aca="false">410+(AH60-381.25)</f>
        <v>403</v>
      </c>
      <c r="AE60" s="2" t="n">
        <f aca="false">26351/AM60</f>
        <v>1.66610815698127</v>
      </c>
      <c r="AG60" s="0" t="s">
        <v>169</v>
      </c>
      <c r="AH60" s="0" t="n">
        <v>374.25</v>
      </c>
      <c r="AI60" s="0" t="n">
        <v>272.997</v>
      </c>
      <c r="AJ60" s="0" t="n">
        <v>33.254</v>
      </c>
      <c r="AL60" s="0" t="s">
        <v>169</v>
      </c>
      <c r="AM60" s="0" t="n">
        <v>15815.9</v>
      </c>
    </row>
    <row r="61" customFormat="false" ht="12.8" hidden="false" customHeight="false" outlineLevel="0" collapsed="false">
      <c r="A61" s="4" t="n">
        <v>277</v>
      </c>
      <c r="B61" s="0" t="s">
        <v>24</v>
      </c>
      <c r="C61" s="0" t="s">
        <v>142</v>
      </c>
      <c r="D61" s="6" t="s">
        <v>149</v>
      </c>
      <c r="E61" s="7" t="n">
        <v>0.405115740740741</v>
      </c>
      <c r="F61" s="6" t="s">
        <v>149</v>
      </c>
      <c r="G61" s="7" t="n">
        <v>0.447048611111111</v>
      </c>
      <c r="H61" s="7" t="n">
        <f aca="false">G61-E61</f>
        <v>0.04193287037037</v>
      </c>
      <c r="I61" s="0" t="n">
        <v>3623</v>
      </c>
      <c r="J61" s="0" t="n">
        <v>19.5</v>
      </c>
      <c r="K61" s="5" t="n">
        <v>351.7</v>
      </c>
      <c r="L61" s="0" t="n">
        <f aca="false">4002.6*(K61)/(62358*(293.15))</f>
        <v>0.0770074040079884</v>
      </c>
      <c r="M61" s="0" t="n">
        <f aca="false">L61*0.001*(50-7)</f>
        <v>0.0033113183723435</v>
      </c>
      <c r="N61" s="0" t="n">
        <f aca="false">M61*6.03E+023/4.002</f>
        <v>4.98931778741412E+020</v>
      </c>
      <c r="O61" s="0" t="n">
        <v>38270</v>
      </c>
      <c r="P61" s="0" t="n">
        <f aca="false">O61/I61</f>
        <v>10.5630692796025</v>
      </c>
      <c r="Q61" s="0" t="n">
        <f aca="false">O61*N61</f>
        <v>1.90941191724338E+025</v>
      </c>
      <c r="R61" s="0" t="n">
        <f aca="false">AI61-AJ61</f>
        <v>239.7054</v>
      </c>
      <c r="S61" s="0" t="n">
        <f aca="false">AD61-R61</f>
        <v>163.2946</v>
      </c>
      <c r="T61" s="0" t="n">
        <v>386.12</v>
      </c>
      <c r="U61" s="8" t="n">
        <f aca="false">242+129.75-S61</f>
        <v>208.4554</v>
      </c>
      <c r="V61" s="0" t="n">
        <f aca="false">T61/(S61)</f>
        <v>2.36456073868946</v>
      </c>
      <c r="X61" s="0" t="s">
        <v>170</v>
      </c>
      <c r="Y61" s="0" t="n">
        <v>38270</v>
      </c>
      <c r="AB61" s="0" t="n">
        <f aca="false">A61</f>
        <v>277</v>
      </c>
      <c r="AC61" s="8" t="n">
        <f aca="false">V61</f>
        <v>2.36456073868946</v>
      </c>
      <c r="AD61" s="1" t="n">
        <f aca="false">410+(AH61-381.25)</f>
        <v>403</v>
      </c>
      <c r="AE61" s="2" t="n">
        <f aca="false">26351/AM61</f>
        <v>1.73538806019296</v>
      </c>
      <c r="AG61" s="0" t="s">
        <v>171</v>
      </c>
      <c r="AH61" s="0" t="n">
        <v>374.25</v>
      </c>
      <c r="AI61" s="0" t="n">
        <v>272.871</v>
      </c>
      <c r="AJ61" s="0" t="n">
        <v>33.1656</v>
      </c>
      <c r="AL61" s="0" t="s">
        <v>171</v>
      </c>
      <c r="AM61" s="0" t="n">
        <v>15184.5</v>
      </c>
    </row>
    <row r="62" customFormat="false" ht="12.8" hidden="false" customHeight="false" outlineLevel="0" collapsed="false">
      <c r="A62" s="9" t="n">
        <v>278</v>
      </c>
      <c r="B62" s="10" t="s">
        <v>67</v>
      </c>
      <c r="C62" s="10"/>
      <c r="D62" s="11" t="s">
        <v>149</v>
      </c>
      <c r="E62" s="12" t="n">
        <v>0.449444444444444</v>
      </c>
      <c r="F62" s="11" t="s">
        <v>149</v>
      </c>
      <c r="G62" s="12" t="n">
        <v>0.451388888888889</v>
      </c>
      <c r="H62" s="12" t="n">
        <f aca="false">G62-E62</f>
        <v>0.00194444444444503</v>
      </c>
      <c r="I62" s="10" t="n">
        <v>168</v>
      </c>
      <c r="J62" s="10"/>
      <c r="K62" s="10"/>
      <c r="U62" s="8"/>
      <c r="AC62" s="8"/>
    </row>
    <row r="63" customFormat="false" ht="12.8" hidden="false" customHeight="false" outlineLevel="0" collapsed="false">
      <c r="A63" s="9" t="n">
        <v>279</v>
      </c>
      <c r="B63" s="10" t="s">
        <v>67</v>
      </c>
      <c r="C63" s="10"/>
      <c r="D63" s="11" t="s">
        <v>149</v>
      </c>
      <c r="E63" s="12" t="n">
        <v>0.453935185185185</v>
      </c>
      <c r="F63" s="11" t="s">
        <v>149</v>
      </c>
      <c r="G63" s="12" t="n">
        <v>0.461111111111111</v>
      </c>
      <c r="H63" s="12" t="n">
        <f aca="false">G63-E63</f>
        <v>0.00717592592592597</v>
      </c>
      <c r="I63" s="10" t="n">
        <v>620</v>
      </c>
      <c r="J63" s="10"/>
      <c r="K63" s="10"/>
      <c r="U63" s="8"/>
      <c r="AC63" s="8"/>
    </row>
    <row r="64" customFormat="false" ht="12.8" hidden="false" customHeight="false" outlineLevel="0" collapsed="false">
      <c r="A64" s="9" t="n">
        <v>280</v>
      </c>
      <c r="B64" s="10" t="s">
        <v>67</v>
      </c>
      <c r="C64" s="10"/>
      <c r="D64" s="11" t="s">
        <v>149</v>
      </c>
      <c r="E64" s="12" t="n">
        <v>0.477592592592593</v>
      </c>
      <c r="F64" s="11" t="s">
        <v>149</v>
      </c>
      <c r="G64" s="12" t="n">
        <v>0.496828703703704</v>
      </c>
      <c r="H64" s="12" t="n">
        <f aca="false">G64-E64</f>
        <v>0.019236111111111</v>
      </c>
      <c r="I64" s="10" t="n">
        <v>1662</v>
      </c>
      <c r="J64" s="10"/>
      <c r="K64" s="10"/>
      <c r="U64" s="8"/>
      <c r="AC64" s="8"/>
    </row>
    <row r="65" customFormat="false" ht="12.8" hidden="false" customHeight="false" outlineLevel="0" collapsed="false">
      <c r="A65" s="4" t="n">
        <v>281</v>
      </c>
      <c r="B65" s="0" t="s">
        <v>24</v>
      </c>
      <c r="C65" s="0" t="s">
        <v>142</v>
      </c>
      <c r="D65" s="6" t="s">
        <v>149</v>
      </c>
      <c r="E65" s="7" t="n">
        <v>0.498483796296296</v>
      </c>
      <c r="F65" s="6" t="s">
        <v>149</v>
      </c>
      <c r="G65" s="7" t="n">
        <v>0.540289351851852</v>
      </c>
      <c r="H65" s="7" t="n">
        <f aca="false">G65-E65</f>
        <v>0.041805555555556</v>
      </c>
      <c r="I65" s="0" t="n">
        <v>3612</v>
      </c>
      <c r="J65" s="0" t="n">
        <v>19.5</v>
      </c>
      <c r="K65" s="0" t="n">
        <v>351.7</v>
      </c>
      <c r="L65" s="0" t="n">
        <f aca="false">4002.6*(K65)/(62358*(293.15))</f>
        <v>0.0770074040079884</v>
      </c>
      <c r="M65" s="0" t="n">
        <f aca="false">L65*0.001*(50-7)</f>
        <v>0.0033113183723435</v>
      </c>
      <c r="N65" s="0" t="n">
        <f aca="false">M65*6.03E+023/4.002</f>
        <v>4.98931778741412E+020</v>
      </c>
      <c r="O65" s="0" t="n">
        <v>57020</v>
      </c>
      <c r="P65" s="0" t="n">
        <f aca="false">O65/I65</f>
        <v>15.7862679955703</v>
      </c>
      <c r="Q65" s="0" t="n">
        <f aca="false">O65*N65</f>
        <v>2.84490900238353E+025</v>
      </c>
      <c r="R65" s="0" t="n">
        <f aca="false">AI65-AJ65</f>
        <v>237.6213</v>
      </c>
      <c r="S65" s="0" t="n">
        <f aca="false">AD65-R65</f>
        <v>165.3787</v>
      </c>
      <c r="T65" s="0" t="n">
        <v>368.69</v>
      </c>
      <c r="U65" s="8" t="n">
        <f aca="false">242+129.75-S65</f>
        <v>206.3713</v>
      </c>
      <c r="V65" s="0" t="n">
        <f aca="false">T65/(S65)</f>
        <v>2.22936811088731</v>
      </c>
      <c r="X65" s="0" t="s">
        <v>172</v>
      </c>
      <c r="Y65" s="0" t="n">
        <v>57020</v>
      </c>
      <c r="AB65" s="0" t="n">
        <f aca="false">A65</f>
        <v>281</v>
      </c>
      <c r="AC65" s="8" t="n">
        <f aca="false">V65</f>
        <v>2.22936811088731</v>
      </c>
      <c r="AD65" s="1" t="n">
        <f aca="false">410+(AH65-381.25)</f>
        <v>403</v>
      </c>
      <c r="AE65" s="2" t="n">
        <f aca="false">26351/AM65</f>
        <v>1.69161734307394</v>
      </c>
      <c r="AG65" s="0" t="s">
        <v>173</v>
      </c>
      <c r="AH65" s="0" t="n">
        <v>374.25</v>
      </c>
      <c r="AI65" s="0" t="n">
        <v>272.428</v>
      </c>
      <c r="AJ65" s="0" t="n">
        <v>34.8067</v>
      </c>
      <c r="AL65" s="0" t="s">
        <v>173</v>
      </c>
      <c r="AM65" s="0" t="n">
        <v>15577.4</v>
      </c>
    </row>
    <row r="66" customFormat="false" ht="12.8" hidden="false" customHeight="false" outlineLevel="0" collapsed="false">
      <c r="A66" s="4" t="n">
        <v>282</v>
      </c>
      <c r="B66" s="0" t="s">
        <v>24</v>
      </c>
      <c r="C66" s="0" t="s">
        <v>174</v>
      </c>
      <c r="D66" s="6" t="s">
        <v>149</v>
      </c>
      <c r="E66" s="7" t="n">
        <v>0.542893518518518</v>
      </c>
      <c r="F66" s="6" t="s">
        <v>149</v>
      </c>
      <c r="G66" s="7" t="n">
        <v>0.566678240740741</v>
      </c>
      <c r="H66" s="7" t="n">
        <f aca="false">G66-E66</f>
        <v>0.0237847222222229</v>
      </c>
      <c r="I66" s="0" t="n">
        <v>2055</v>
      </c>
      <c r="J66" s="0" t="n">
        <v>19.2</v>
      </c>
      <c r="K66" s="0" t="n">
        <v>351.7</v>
      </c>
      <c r="L66" s="0" t="n">
        <f aca="false">4002.6*(K66)/(62358*(293.15))</f>
        <v>0.0770074040079884</v>
      </c>
      <c r="M66" s="0" t="n">
        <f aca="false">L66*0.001*(50-7)</f>
        <v>0.0033113183723435</v>
      </c>
      <c r="N66" s="0" t="n">
        <f aca="false">M66*6.03E+023/4.002</f>
        <v>4.98931778741412E+020</v>
      </c>
      <c r="O66" s="0" t="n">
        <v>31427</v>
      </c>
      <c r="P66" s="0" t="n">
        <f aca="false">O66/I66</f>
        <v>15.2929440389294</v>
      </c>
      <c r="Q66" s="0" t="n">
        <f aca="false">O66*N66</f>
        <v>1.56799290105063E+025</v>
      </c>
      <c r="R66" s="0" t="n">
        <f aca="false">AI66-AJ66</f>
        <v>244.3561</v>
      </c>
      <c r="S66" s="0" t="n">
        <f aca="false">AD66-R66</f>
        <v>158.6439</v>
      </c>
      <c r="T66" s="5" t="n">
        <v>368.69</v>
      </c>
      <c r="U66" s="8" t="n">
        <f aca="false">242+129.75-S66</f>
        <v>213.1061</v>
      </c>
      <c r="V66" s="0" t="n">
        <f aca="false">T66/(S66)</f>
        <v>2.32400993671991</v>
      </c>
      <c r="X66" s="0" t="s">
        <v>175</v>
      </c>
      <c r="Y66" s="0" t="n">
        <v>31427</v>
      </c>
      <c r="AB66" s="0" t="n">
        <f aca="false">A66</f>
        <v>282</v>
      </c>
      <c r="AC66" s="8" t="n">
        <f aca="false">V66</f>
        <v>2.32400993671991</v>
      </c>
      <c r="AD66" s="1" t="n">
        <f aca="false">410+(AH66-381.25)</f>
        <v>403</v>
      </c>
      <c r="AE66" s="2" t="n">
        <f aca="false">26351/AM66</f>
        <v>1.67645356049955</v>
      </c>
      <c r="AG66" s="0" t="s">
        <v>176</v>
      </c>
      <c r="AH66" s="0" t="n">
        <v>374.25</v>
      </c>
      <c r="AI66" s="0" t="n">
        <v>276.07</v>
      </c>
      <c r="AJ66" s="0" t="n">
        <v>31.7139</v>
      </c>
      <c r="AL66" s="0" t="s">
        <v>176</v>
      </c>
      <c r="AM66" s="0" t="n">
        <v>15718.3</v>
      </c>
    </row>
    <row r="67" customFormat="false" ht="12.8" hidden="false" customHeight="false" outlineLevel="0" collapsed="false">
      <c r="A67" s="4" t="n">
        <v>283</v>
      </c>
      <c r="B67" s="0" t="s">
        <v>24</v>
      </c>
      <c r="C67" s="0" t="s">
        <v>177</v>
      </c>
      <c r="D67" s="6" t="s">
        <v>149</v>
      </c>
      <c r="E67" s="7" t="n">
        <v>0.568101851851852</v>
      </c>
      <c r="F67" s="6" t="s">
        <v>149</v>
      </c>
      <c r="G67" s="7" t="n">
        <v>0.611006944444444</v>
      </c>
      <c r="H67" s="7" t="n">
        <f aca="false">G67-E67</f>
        <v>0.042905092592592</v>
      </c>
      <c r="I67" s="0" t="n">
        <v>3707</v>
      </c>
      <c r="J67" s="0" t="n">
        <v>19</v>
      </c>
      <c r="K67" s="0" t="n">
        <v>351.7</v>
      </c>
      <c r="L67" s="0" t="n">
        <f aca="false">4002.6*(K67)/(62358*(293.15))</f>
        <v>0.0770074040079884</v>
      </c>
      <c r="M67" s="0" t="n">
        <f aca="false">L67*0.001*(50-7)</f>
        <v>0.0033113183723435</v>
      </c>
      <c r="N67" s="0" t="n">
        <f aca="false">M67*6.03E+023/4.002</f>
        <v>4.98931778741412E+020</v>
      </c>
      <c r="O67" s="0" t="n">
        <v>55439</v>
      </c>
      <c r="P67" s="0" t="n">
        <f aca="false">O67/I67</f>
        <v>14.9552198543296</v>
      </c>
      <c r="Q67" s="0" t="n">
        <f aca="false">O67*N67</f>
        <v>2.76602788816451E+025</v>
      </c>
      <c r="R67" s="0" t="n">
        <f aca="false">AI67-AJ67</f>
        <v>248.6148</v>
      </c>
      <c r="S67" s="0" t="n">
        <f aca="false">AD67-R67</f>
        <v>157.8852</v>
      </c>
      <c r="T67" s="5" t="n">
        <v>368.69</v>
      </c>
      <c r="U67" s="8" t="n">
        <f aca="false">242+129.75-S67</f>
        <v>213.8648</v>
      </c>
      <c r="V67" s="0" t="n">
        <f aca="false">T67/(S67)</f>
        <v>2.33517771140044</v>
      </c>
      <c r="X67" s="0" t="s">
        <v>178</v>
      </c>
      <c r="Y67" s="0" t="n">
        <v>55439</v>
      </c>
      <c r="AB67" s="0" t="n">
        <f aca="false">A67</f>
        <v>283</v>
      </c>
      <c r="AC67" s="8" t="n">
        <f aca="false">V67</f>
        <v>2.33517771140044</v>
      </c>
      <c r="AD67" s="1" t="n">
        <f aca="false">410+(AH67-381.25)</f>
        <v>406.5</v>
      </c>
      <c r="AE67" s="2" t="n">
        <f aca="false">26351/AM67</f>
        <v>1.64368095710374</v>
      </c>
      <c r="AG67" s="0" t="s">
        <v>179</v>
      </c>
      <c r="AH67" s="0" t="n">
        <v>377.75</v>
      </c>
      <c r="AI67" s="0" t="n">
        <v>277.825</v>
      </c>
      <c r="AJ67" s="0" t="n">
        <v>29.2102</v>
      </c>
      <c r="AL67" s="0" t="s">
        <v>179</v>
      </c>
      <c r="AM67" s="0" t="n">
        <v>16031.7</v>
      </c>
    </row>
    <row r="68" customFormat="false" ht="12.8" hidden="false" customHeight="false" outlineLevel="0" collapsed="false">
      <c r="A68" s="4" t="n">
        <v>284</v>
      </c>
      <c r="B68" s="0" t="s">
        <v>24</v>
      </c>
      <c r="C68" s="0" t="s">
        <v>180</v>
      </c>
      <c r="D68" s="6" t="s">
        <v>149</v>
      </c>
      <c r="E68" s="7" t="n">
        <v>0.612523148148148</v>
      </c>
      <c r="F68" s="6" t="s">
        <v>149</v>
      </c>
      <c r="G68" s="7" t="n">
        <v>0.623506944444444</v>
      </c>
      <c r="H68" s="7" t="n">
        <f aca="false">G68-E68</f>
        <v>0.0109837962962961</v>
      </c>
      <c r="I68" s="0" t="n">
        <v>949</v>
      </c>
      <c r="J68" s="0" t="n">
        <v>18.8</v>
      </c>
      <c r="K68" s="0" t="n">
        <v>351.7</v>
      </c>
      <c r="L68" s="0" t="n">
        <f aca="false">4002.6*(K68)/(62358*(293.15))</f>
        <v>0.0770074040079884</v>
      </c>
      <c r="M68" s="0" t="n">
        <f aca="false">L68*0.001*(50-7)</f>
        <v>0.0033113183723435</v>
      </c>
      <c r="N68" s="0" t="n">
        <f aca="false">M68*6.03E+023/4.002</f>
        <v>4.98931778741412E+020</v>
      </c>
      <c r="O68" s="0" t="n">
        <v>14171</v>
      </c>
      <c r="P68" s="0" t="n">
        <f aca="false">O68/I68</f>
        <v>14.9325605900948</v>
      </c>
      <c r="Q68" s="0" t="n">
        <f aca="false">O68*N68</f>
        <v>7.07036223654455E+024</v>
      </c>
      <c r="R68" s="0" t="n">
        <f aca="false">AI68-AJ68</f>
        <v>249.51</v>
      </c>
      <c r="S68" s="0" t="n">
        <f aca="false">AD68-R68</f>
        <v>156.99</v>
      </c>
      <c r="T68" s="0" t="n">
        <v>368.69</v>
      </c>
      <c r="U68" s="8" t="n">
        <f aca="false">242+129.75-S68</f>
        <v>214.76</v>
      </c>
      <c r="V68" s="0" t="n">
        <f aca="false">T68/(S68)</f>
        <v>2.34849353462004</v>
      </c>
      <c r="X68" s="0" t="s">
        <v>181</v>
      </c>
      <c r="Y68" s="0" t="n">
        <v>14171</v>
      </c>
      <c r="AB68" s="0" t="n">
        <f aca="false">A68</f>
        <v>284</v>
      </c>
      <c r="AC68" s="8" t="n">
        <f aca="false">V68</f>
        <v>2.34849353462004</v>
      </c>
      <c r="AD68" s="1" t="n">
        <f aca="false">410+(AH68-381.25)</f>
        <v>406.5</v>
      </c>
      <c r="AE68" s="2" t="n">
        <f aca="false">26351/AM68</f>
        <v>1.6432094685183</v>
      </c>
      <c r="AG68" s="0" t="s">
        <v>182</v>
      </c>
      <c r="AH68" s="0" t="n">
        <v>377.75</v>
      </c>
      <c r="AI68" s="0" t="n">
        <v>277.789</v>
      </c>
      <c r="AJ68" s="0" t="n">
        <v>28.279</v>
      </c>
      <c r="AL68" s="0" t="s">
        <v>182</v>
      </c>
      <c r="AM68" s="0" t="n">
        <v>16036.3</v>
      </c>
    </row>
    <row r="69" customFormat="false" ht="12.8" hidden="false" customHeight="false" outlineLevel="0" collapsed="false">
      <c r="I69" s="14"/>
      <c r="T69" s="5"/>
    </row>
    <row r="70" customFormat="false" ht="12.8" hidden="false" customHeight="false" outlineLevel="0" collapsed="false">
      <c r="I70" s="14"/>
      <c r="T70" s="5"/>
    </row>
    <row r="71" customFormat="false" ht="12.8" hidden="false" customHeight="false" outlineLevel="0" collapsed="false">
      <c r="H71" s="7" t="n">
        <f aca="false">SUM(H2:H27)</f>
        <v>-1.02387731481481</v>
      </c>
      <c r="I71" s="0" t="n">
        <f aca="false">SUM(I2:I27,I29:I42,I44:I61,I65:I68)/3600</f>
        <v>54.8588888888889</v>
      </c>
      <c r="Q71" s="15" t="n">
        <f aca="false">SUM(Q2:Q68)</f>
        <v>1.36529487677801E+027</v>
      </c>
    </row>
    <row r="73" customFormat="false" ht="12.8" hidden="false" customHeight="false" outlineLevel="0" collapsed="false">
      <c r="P73" s="0" t="s">
        <v>183</v>
      </c>
      <c r="Q73" s="16" t="n">
        <f aca="false">Q71*1.823</f>
        <v>2.48893256036631E+027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8:F537"/>
  <sheetViews>
    <sheetView showFormulas="false" showGridLines="true" showRowColHeaders="true" showZeros="true" rightToLeft="false" tabSelected="false" showOutlineSymbols="true" defaultGridColor="true" view="normal" topLeftCell="A56" colorId="64" zoomScale="100" zoomScaleNormal="100" zoomScalePageLayoutView="100" workbookViewId="0">
      <selection pane="topLeft" activeCell="C8" activeCellId="0" sqref="C8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34.05"/>
    <col collapsed="false" customWidth="false" hidden="false" outlineLevel="0" max="1025" min="4" style="0" width="11.52"/>
  </cols>
  <sheetData>
    <row r="8" customFormat="false" ht="12.8" hidden="false" customHeight="false" outlineLevel="0" collapsed="false">
      <c r="C8" s="0" t="s">
        <v>28</v>
      </c>
      <c r="D8" s="0" t="n">
        <v>25978</v>
      </c>
      <c r="E8" s="0" t="n">
        <v>9.22337203685478E+018</v>
      </c>
    </row>
    <row r="9" customFormat="false" ht="12.8" hidden="false" customHeight="false" outlineLevel="0" collapsed="false">
      <c r="C9" s="0" t="s">
        <v>30</v>
      </c>
      <c r="D9" s="0" t="n">
        <v>60179</v>
      </c>
      <c r="E9" s="0" t="n">
        <v>9.22337203685478E+018</v>
      </c>
    </row>
    <row r="10" customFormat="false" ht="12.8" hidden="false" customHeight="false" outlineLevel="0" collapsed="false">
      <c r="C10" s="0" t="s">
        <v>32</v>
      </c>
      <c r="D10" s="0" t="n">
        <v>45899</v>
      </c>
      <c r="E10" s="0" t="n">
        <v>9.22337203685478E+018</v>
      </c>
    </row>
    <row r="11" customFormat="false" ht="12.8" hidden="false" customHeight="false" outlineLevel="0" collapsed="false">
      <c r="C11" s="0" t="s">
        <v>34</v>
      </c>
      <c r="D11" s="0" t="n">
        <v>58444</v>
      </c>
      <c r="E11" s="0" t="n">
        <v>9.22337203685478E+018</v>
      </c>
    </row>
    <row r="12" customFormat="false" ht="12.8" hidden="false" customHeight="false" outlineLevel="0" collapsed="false">
      <c r="C12" s="0" t="s">
        <v>36</v>
      </c>
      <c r="D12" s="0" t="n">
        <v>56863</v>
      </c>
      <c r="E12" s="0" t="n">
        <v>9.22337203685478E+018</v>
      </c>
    </row>
    <row r="13" customFormat="false" ht="12.8" hidden="false" customHeight="false" outlineLevel="0" collapsed="false">
      <c r="C13" s="0" t="s">
        <v>39</v>
      </c>
      <c r="D13" s="0" t="n">
        <v>28192</v>
      </c>
      <c r="E13" s="0" t="n">
        <v>9.22337203685478E+018</v>
      </c>
    </row>
    <row r="14" customFormat="false" ht="12.8" hidden="false" customHeight="false" outlineLevel="0" collapsed="false">
      <c r="C14" s="0" t="s">
        <v>42</v>
      </c>
      <c r="D14" s="0" t="n">
        <v>42223</v>
      </c>
      <c r="E14" s="0" t="n">
        <v>9.22337203685478E+018</v>
      </c>
    </row>
    <row r="15" customFormat="false" ht="12.8" hidden="false" customHeight="false" outlineLevel="0" collapsed="false">
      <c r="C15" s="0" t="s">
        <v>45</v>
      </c>
      <c r="D15" s="0" t="n">
        <v>33620</v>
      </c>
      <c r="E15" s="0" t="n">
        <v>9.22337203685478E+018</v>
      </c>
    </row>
    <row r="16" customFormat="false" ht="12.8" hidden="false" customHeight="false" outlineLevel="0" collapsed="false">
      <c r="C16" s="0" t="s">
        <v>48</v>
      </c>
      <c r="D16" s="0" t="n">
        <v>57073</v>
      </c>
      <c r="E16" s="0" t="n">
        <v>9.22337203685478E+018</v>
      </c>
    </row>
    <row r="17" customFormat="false" ht="12.8" hidden="false" customHeight="false" outlineLevel="0" collapsed="false">
      <c r="C17" s="0" t="s">
        <v>51</v>
      </c>
      <c r="D17" s="0" t="n">
        <v>54463</v>
      </c>
      <c r="E17" s="0" t="n">
        <v>9.22337203685478E+018</v>
      </c>
    </row>
    <row r="18" customFormat="false" ht="12.8" hidden="false" customHeight="false" outlineLevel="0" collapsed="false">
      <c r="C18" s="0" t="s">
        <v>54</v>
      </c>
      <c r="D18" s="0" t="n">
        <v>58537</v>
      </c>
      <c r="E18" s="0" t="n">
        <v>9.22337203685478E+018</v>
      </c>
    </row>
    <row r="19" customFormat="false" ht="12.8" hidden="false" customHeight="false" outlineLevel="0" collapsed="false">
      <c r="C19" s="0" t="s">
        <v>57</v>
      </c>
      <c r="D19" s="0" t="n">
        <v>60802</v>
      </c>
      <c r="E19" s="0" t="n">
        <v>9.22337203685478E+018</v>
      </c>
    </row>
    <row r="20" customFormat="false" ht="12.8" hidden="false" customHeight="false" outlineLevel="0" collapsed="false">
      <c r="C20" s="0" t="s">
        <v>60</v>
      </c>
      <c r="D20" s="0" t="n">
        <v>33847</v>
      </c>
      <c r="E20" s="0" t="n">
        <v>9.22337203685478E+018</v>
      </c>
    </row>
    <row r="21" customFormat="false" ht="12.8" hidden="false" customHeight="false" outlineLevel="0" collapsed="false">
      <c r="C21" s="0" t="s">
        <v>63</v>
      </c>
      <c r="D21" s="0" t="n">
        <v>61945</v>
      </c>
      <c r="E21" s="0" t="n">
        <v>9.22337203685478E+018</v>
      </c>
    </row>
    <row r="22" customFormat="false" ht="12.8" hidden="false" customHeight="false" outlineLevel="0" collapsed="false">
      <c r="C22" s="0" t="s">
        <v>65</v>
      </c>
      <c r="D22" s="0" t="n">
        <v>57879</v>
      </c>
      <c r="E22" s="0" t="n">
        <v>9.22337203685478E+018</v>
      </c>
    </row>
    <row r="23" customFormat="false" ht="12.8" hidden="false" customHeight="false" outlineLevel="0" collapsed="false">
      <c r="C23" s="0" t="s">
        <v>69</v>
      </c>
      <c r="D23" s="0" t="n">
        <v>59829</v>
      </c>
      <c r="E23" s="0" t="n">
        <v>9.22337203685478E+018</v>
      </c>
    </row>
    <row r="24" customFormat="false" ht="12.8" hidden="false" customHeight="false" outlineLevel="0" collapsed="false">
      <c r="C24" s="0" t="s">
        <v>71</v>
      </c>
      <c r="D24" s="0" t="n">
        <v>23176</v>
      </c>
      <c r="E24" s="0" t="n">
        <v>9.22337203685478E+018</v>
      </c>
    </row>
    <row r="25" customFormat="false" ht="12.8" hidden="false" customHeight="false" outlineLevel="0" collapsed="false">
      <c r="C25" s="0" t="s">
        <v>73</v>
      </c>
      <c r="D25" s="0" t="n">
        <v>44983</v>
      </c>
      <c r="E25" s="0" t="n">
        <v>9.22337203685478E+018</v>
      </c>
    </row>
    <row r="26" customFormat="false" ht="12.8" hidden="false" customHeight="false" outlineLevel="0" collapsed="false">
      <c r="C26" s="0" t="s">
        <v>76</v>
      </c>
      <c r="D26" s="0" t="n">
        <v>50059</v>
      </c>
      <c r="E26" s="0" t="n">
        <v>9.22337203685478E+018</v>
      </c>
    </row>
    <row r="27" customFormat="false" ht="12.8" hidden="false" customHeight="false" outlineLevel="0" collapsed="false">
      <c r="C27" s="0" t="s">
        <v>79</v>
      </c>
      <c r="D27" s="0" t="n">
        <v>53904</v>
      </c>
      <c r="E27" s="0" t="n">
        <v>9.22337203685478E+018</v>
      </c>
    </row>
    <row r="28" customFormat="false" ht="12.8" hidden="false" customHeight="false" outlineLevel="0" collapsed="false">
      <c r="C28" s="0" t="s">
        <v>82</v>
      </c>
      <c r="D28" s="0" t="n">
        <v>40187</v>
      </c>
      <c r="E28" s="0" t="n">
        <v>9.22337203685478E+018</v>
      </c>
    </row>
    <row r="29" customFormat="false" ht="12.8" hidden="false" customHeight="false" outlineLevel="0" collapsed="false">
      <c r="C29" s="0" t="s">
        <v>85</v>
      </c>
      <c r="D29" s="0" t="n">
        <v>56806</v>
      </c>
      <c r="E29" s="0" t="n">
        <v>9.22337203685478E+018</v>
      </c>
    </row>
    <row r="30" customFormat="false" ht="12.8" hidden="false" customHeight="false" outlineLevel="0" collapsed="false">
      <c r="C30" s="0" t="s">
        <v>88</v>
      </c>
      <c r="D30" s="0" t="n">
        <v>17650</v>
      </c>
      <c r="E30" s="0" t="n">
        <v>9.22337203685478E+018</v>
      </c>
    </row>
    <row r="31" customFormat="false" ht="12.8" hidden="false" customHeight="false" outlineLevel="0" collapsed="false">
      <c r="C31" s="0" t="s">
        <v>91</v>
      </c>
      <c r="D31" s="0" t="n">
        <v>58809</v>
      </c>
      <c r="E31" s="0" t="n">
        <v>9.22337203685478E+018</v>
      </c>
    </row>
    <row r="32" customFormat="false" ht="12.8" hidden="false" customHeight="false" outlineLevel="0" collapsed="false">
      <c r="C32" s="0" t="s">
        <v>94</v>
      </c>
      <c r="D32" s="0" t="n">
        <v>54216</v>
      </c>
      <c r="E32" s="0" t="n">
        <v>9.22337203685478E+018</v>
      </c>
    </row>
    <row r="33" customFormat="false" ht="12.8" hidden="false" customHeight="false" outlineLevel="0" collapsed="false">
      <c r="C33" s="0" t="s">
        <v>97</v>
      </c>
      <c r="D33" s="0" t="n">
        <v>58969</v>
      </c>
      <c r="E33" s="0" t="n">
        <v>9.22337203685478E+018</v>
      </c>
    </row>
    <row r="34" customFormat="false" ht="12.8" hidden="false" customHeight="false" outlineLevel="0" collapsed="false">
      <c r="C34" s="0" t="s">
        <v>99</v>
      </c>
      <c r="D34" s="0" t="n">
        <v>57025</v>
      </c>
      <c r="E34" s="0" t="n">
        <v>9.22337203685478E+018</v>
      </c>
    </row>
    <row r="35" customFormat="false" ht="12.8" hidden="false" customHeight="false" outlineLevel="0" collapsed="false">
      <c r="C35" s="0" t="s">
        <v>101</v>
      </c>
      <c r="D35" s="0" t="n">
        <v>50749</v>
      </c>
      <c r="E35" s="0" t="n">
        <v>9.22337203685478E+018</v>
      </c>
    </row>
    <row r="36" customFormat="false" ht="12.8" hidden="false" customHeight="false" outlineLevel="0" collapsed="false">
      <c r="C36" s="0" t="s">
        <v>103</v>
      </c>
      <c r="D36" s="0" t="n">
        <v>19749</v>
      </c>
      <c r="E36" s="0" t="n">
        <v>9.22337203685478E+018</v>
      </c>
    </row>
    <row r="37" customFormat="false" ht="12.8" hidden="false" customHeight="false" outlineLevel="0" collapsed="false">
      <c r="C37" s="0" t="s">
        <v>106</v>
      </c>
      <c r="D37" s="0" t="n">
        <v>55016</v>
      </c>
      <c r="E37" s="0" t="n">
        <v>9.22337203685478E+018</v>
      </c>
    </row>
    <row r="38" customFormat="false" ht="12.8" hidden="false" customHeight="false" outlineLevel="0" collapsed="false">
      <c r="C38" s="0" t="s">
        <v>109</v>
      </c>
      <c r="D38" s="0" t="n">
        <v>20453</v>
      </c>
      <c r="E38" s="0" t="n">
        <v>9.22337203685478E+018</v>
      </c>
    </row>
    <row r="39" customFormat="false" ht="12.8" hidden="false" customHeight="false" outlineLevel="0" collapsed="false">
      <c r="C39" s="0" t="s">
        <v>111</v>
      </c>
      <c r="D39" s="0" t="n">
        <v>52981</v>
      </c>
      <c r="E39" s="0" t="n">
        <v>9.22337203685478E+018</v>
      </c>
    </row>
    <row r="40" customFormat="false" ht="12.8" hidden="false" customHeight="false" outlineLevel="0" collapsed="false">
      <c r="C40" s="0" t="s">
        <v>113</v>
      </c>
      <c r="D40" s="0" t="n">
        <v>50739</v>
      </c>
      <c r="E40" s="0" t="n">
        <v>9.22337203685478E+018</v>
      </c>
    </row>
    <row r="41" customFormat="false" ht="12.8" hidden="false" customHeight="false" outlineLevel="0" collapsed="false">
      <c r="C41" s="0" t="s">
        <v>116</v>
      </c>
      <c r="D41" s="0" t="n">
        <v>55613</v>
      </c>
      <c r="E41" s="0" t="n">
        <v>9.22337203685478E+018</v>
      </c>
    </row>
    <row r="42" customFormat="false" ht="12.8" hidden="false" customHeight="false" outlineLevel="0" collapsed="false">
      <c r="C42" s="0" t="s">
        <v>118</v>
      </c>
      <c r="D42" s="0" t="n">
        <v>48041</v>
      </c>
      <c r="E42" s="0" t="n">
        <v>9.22337203685478E+018</v>
      </c>
    </row>
    <row r="43" customFormat="false" ht="12.8" hidden="false" customHeight="false" outlineLevel="0" collapsed="false">
      <c r="C43" s="0" t="s">
        <v>121</v>
      </c>
      <c r="D43" s="0" t="n">
        <v>56089</v>
      </c>
      <c r="E43" s="0" t="n">
        <v>9.22337203685478E+018</v>
      </c>
    </row>
    <row r="44" customFormat="false" ht="12.8" hidden="false" customHeight="false" outlineLevel="0" collapsed="false">
      <c r="C44" s="0" t="s">
        <v>124</v>
      </c>
      <c r="D44" s="0" t="n">
        <v>9372</v>
      </c>
      <c r="E44" s="0" t="n">
        <v>9.22337203685478E+018</v>
      </c>
    </row>
    <row r="45" customFormat="false" ht="12.8" hidden="false" customHeight="false" outlineLevel="0" collapsed="false">
      <c r="C45" s="0" t="s">
        <v>126</v>
      </c>
      <c r="D45" s="0" t="n">
        <v>56058</v>
      </c>
      <c r="E45" s="0" t="n">
        <v>9.22337203685478E+018</v>
      </c>
    </row>
    <row r="46" customFormat="false" ht="12.8" hidden="false" customHeight="false" outlineLevel="0" collapsed="false">
      <c r="C46" s="0" t="s">
        <v>129</v>
      </c>
      <c r="D46" s="0" t="n">
        <v>10967</v>
      </c>
      <c r="E46" s="0" t="n">
        <v>9.22337203685478E+018</v>
      </c>
    </row>
    <row r="47" customFormat="false" ht="12.8" hidden="false" customHeight="false" outlineLevel="0" collapsed="false">
      <c r="C47" s="0" t="s">
        <v>134</v>
      </c>
      <c r="D47" s="0" t="n">
        <v>57293</v>
      </c>
      <c r="E47" s="0" t="n">
        <v>9.22337203685478E+018</v>
      </c>
    </row>
    <row r="48" customFormat="false" ht="12.8" hidden="false" customHeight="false" outlineLevel="0" collapsed="false">
      <c r="C48" s="0" t="s">
        <v>137</v>
      </c>
      <c r="D48" s="0" t="n">
        <v>50286</v>
      </c>
      <c r="E48" s="0" t="n">
        <v>9.22337203685478E+018</v>
      </c>
    </row>
    <row r="49" customFormat="false" ht="12.8" hidden="false" customHeight="false" outlineLevel="0" collapsed="false">
      <c r="C49" s="0" t="s">
        <v>140</v>
      </c>
      <c r="D49" s="0" t="n">
        <v>27409</v>
      </c>
      <c r="E49" s="0" t="n">
        <v>9.22337203685478E+018</v>
      </c>
    </row>
    <row r="50" customFormat="false" ht="12.8" hidden="false" customHeight="false" outlineLevel="0" collapsed="false">
      <c r="C50" s="0" t="s">
        <v>143</v>
      </c>
      <c r="D50" s="0" t="n">
        <v>61481</v>
      </c>
      <c r="E50" s="0" t="n">
        <v>9.22337203685478E+018</v>
      </c>
    </row>
    <row r="51" customFormat="false" ht="12.8" hidden="false" customHeight="false" outlineLevel="0" collapsed="false">
      <c r="C51" s="0" t="s">
        <v>145</v>
      </c>
      <c r="D51" s="0" t="n">
        <v>59617</v>
      </c>
      <c r="E51" s="0" t="n">
        <v>9.22337203685478E+018</v>
      </c>
    </row>
    <row r="52" customFormat="false" ht="12.8" hidden="false" customHeight="false" outlineLevel="0" collapsed="false">
      <c r="C52" s="0" t="s">
        <v>147</v>
      </c>
      <c r="D52" s="0" t="n">
        <v>56592</v>
      </c>
      <c r="E52" s="0" t="n">
        <v>9.22337203685478E+018</v>
      </c>
    </row>
    <row r="53" customFormat="false" ht="12.8" hidden="false" customHeight="false" outlineLevel="0" collapsed="false">
      <c r="C53" s="0" t="s">
        <v>150</v>
      </c>
      <c r="D53" s="0" t="n">
        <v>56122</v>
      </c>
      <c r="E53" s="0" t="n">
        <v>9.22337203685478E+018</v>
      </c>
    </row>
    <row r="54" customFormat="false" ht="12.8" hidden="false" customHeight="false" outlineLevel="0" collapsed="false">
      <c r="C54" s="0" t="s">
        <v>152</v>
      </c>
      <c r="D54" s="0" t="n">
        <v>54113</v>
      </c>
      <c r="E54" s="0" t="n">
        <v>9.22337203685478E+018</v>
      </c>
    </row>
    <row r="55" customFormat="false" ht="12.8" hidden="false" customHeight="false" outlineLevel="0" collapsed="false">
      <c r="C55" s="0" t="s">
        <v>154</v>
      </c>
      <c r="D55" s="0" t="n">
        <v>53413</v>
      </c>
      <c r="E55" s="0" t="n">
        <v>9.22337203685478E+018</v>
      </c>
    </row>
    <row r="56" customFormat="false" ht="12.8" hidden="false" customHeight="false" outlineLevel="0" collapsed="false">
      <c r="C56" s="0" t="s">
        <v>156</v>
      </c>
      <c r="D56" s="0" t="n">
        <v>30271</v>
      </c>
      <c r="E56" s="0" t="n">
        <v>9.22337203685478E+018</v>
      </c>
    </row>
    <row r="57" customFormat="false" ht="12.8" hidden="false" customHeight="false" outlineLevel="0" collapsed="false">
      <c r="C57" s="0" t="s">
        <v>158</v>
      </c>
      <c r="D57" s="0" t="n">
        <v>49999</v>
      </c>
      <c r="E57" s="0" t="n">
        <v>9.22337203685478E+018</v>
      </c>
    </row>
    <row r="58" customFormat="false" ht="12.8" hidden="false" customHeight="false" outlineLevel="0" collapsed="false">
      <c r="C58" s="0" t="s">
        <v>160</v>
      </c>
      <c r="D58" s="0" t="n">
        <v>25902</v>
      </c>
      <c r="E58" s="0" t="n">
        <v>9.22337203685478E+018</v>
      </c>
    </row>
    <row r="59" customFormat="false" ht="12.8" hidden="false" customHeight="false" outlineLevel="0" collapsed="false">
      <c r="C59" s="0" t="s">
        <v>162</v>
      </c>
      <c r="D59" s="0" t="n">
        <v>45794</v>
      </c>
      <c r="E59" s="0" t="n">
        <v>9.22337203685478E+018</v>
      </c>
    </row>
    <row r="60" customFormat="false" ht="12.8" hidden="false" customHeight="false" outlineLevel="0" collapsed="false">
      <c r="C60" s="0" t="s">
        <v>164</v>
      </c>
      <c r="D60" s="0" t="n">
        <v>42257</v>
      </c>
      <c r="E60" s="0" t="n">
        <v>9.22337203685478E+018</v>
      </c>
    </row>
    <row r="61" customFormat="false" ht="12.8" hidden="false" customHeight="false" outlineLevel="0" collapsed="false">
      <c r="C61" s="0" t="s">
        <v>166</v>
      </c>
      <c r="D61" s="0" t="n">
        <v>41372</v>
      </c>
      <c r="E61" s="0" t="n">
        <v>9.22337203685478E+018</v>
      </c>
    </row>
    <row r="62" customFormat="false" ht="12.8" hidden="false" customHeight="false" outlineLevel="0" collapsed="false">
      <c r="C62" s="0" t="s">
        <v>168</v>
      </c>
      <c r="D62" s="0" t="n">
        <v>40003</v>
      </c>
      <c r="E62" s="0" t="n">
        <v>9.22337203685478E+018</v>
      </c>
    </row>
    <row r="63" customFormat="false" ht="12.8" hidden="false" customHeight="false" outlineLevel="0" collapsed="false">
      <c r="C63" s="0" t="s">
        <v>170</v>
      </c>
      <c r="D63" s="0" t="n">
        <v>38270</v>
      </c>
      <c r="E63" s="0" t="n">
        <v>9.22337203685478E+018</v>
      </c>
    </row>
    <row r="64" customFormat="false" ht="12.8" hidden="false" customHeight="false" outlineLevel="0" collapsed="false">
      <c r="C64" s="0" t="s">
        <v>172</v>
      </c>
      <c r="D64" s="0" t="n">
        <v>57020</v>
      </c>
      <c r="E64" s="0" t="n">
        <v>9.22337203685478E+018</v>
      </c>
    </row>
    <row r="65" customFormat="false" ht="12.8" hidden="false" customHeight="false" outlineLevel="0" collapsed="false">
      <c r="C65" s="0" t="s">
        <v>175</v>
      </c>
      <c r="D65" s="0" t="n">
        <v>31427</v>
      </c>
      <c r="E65" s="0" t="n">
        <v>9.22337203685478E+018</v>
      </c>
    </row>
    <row r="66" customFormat="false" ht="12.8" hidden="false" customHeight="false" outlineLevel="0" collapsed="false">
      <c r="C66" s="0" t="s">
        <v>178</v>
      </c>
      <c r="D66" s="0" t="n">
        <v>55439</v>
      </c>
      <c r="E66" s="0" t="n">
        <v>9.22337203685478E+018</v>
      </c>
    </row>
    <row r="67" customFormat="false" ht="12.8" hidden="false" customHeight="false" outlineLevel="0" collapsed="false">
      <c r="C67" s="0" t="s">
        <v>181</v>
      </c>
      <c r="D67" s="0" t="n">
        <v>14171</v>
      </c>
      <c r="E67" s="0" t="n">
        <v>9.22337203685478E+018</v>
      </c>
    </row>
    <row r="526" customFormat="false" ht="12.8" hidden="false" customHeight="false" outlineLevel="0" collapsed="false">
      <c r="E526" s="17"/>
      <c r="F526" s="17"/>
    </row>
    <row r="527" customFormat="false" ht="12.8" hidden="false" customHeight="false" outlineLevel="0" collapsed="false">
      <c r="E527" s="17"/>
      <c r="F527" s="17"/>
    </row>
    <row r="528" customFormat="false" ht="12.8" hidden="false" customHeight="false" outlineLevel="0" collapsed="false">
      <c r="E528" s="17"/>
      <c r="F528" s="17"/>
    </row>
    <row r="529" customFormat="false" ht="12.8" hidden="false" customHeight="false" outlineLevel="0" collapsed="false">
      <c r="E529" s="17"/>
      <c r="F529" s="17"/>
    </row>
    <row r="530" customFormat="false" ht="12.8" hidden="false" customHeight="false" outlineLevel="0" collapsed="false">
      <c r="E530" s="17"/>
      <c r="F530" s="17"/>
    </row>
    <row r="531" customFormat="false" ht="12.8" hidden="false" customHeight="false" outlineLevel="0" collapsed="false">
      <c r="E531" s="17"/>
      <c r="F531" s="17"/>
    </row>
    <row r="532" customFormat="false" ht="12.8" hidden="false" customHeight="false" outlineLevel="0" collapsed="false">
      <c r="E532" s="17"/>
      <c r="F532" s="17"/>
    </row>
    <row r="533" customFormat="false" ht="12.8" hidden="false" customHeight="false" outlineLevel="0" collapsed="false">
      <c r="E533" s="17"/>
      <c r="F533" s="17"/>
    </row>
    <row r="534" customFormat="false" ht="12.8" hidden="false" customHeight="false" outlineLevel="0" collapsed="false">
      <c r="E534" s="17"/>
      <c r="F534" s="17"/>
    </row>
    <row r="535" customFormat="false" ht="12.8" hidden="false" customHeight="false" outlineLevel="0" collapsed="false">
      <c r="E535" s="17"/>
      <c r="F535" s="17"/>
    </row>
    <row r="536" customFormat="false" ht="12.8" hidden="false" customHeight="false" outlineLevel="0" collapsed="false">
      <c r="E536" s="17"/>
      <c r="F536" s="17"/>
    </row>
    <row r="537" customFormat="false" ht="12.8" hidden="false" customHeight="false" outlineLevel="0" collapsed="false">
      <c r="E537" s="17"/>
      <c r="F537" s="1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972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2021-04-01T11:15:38Z</dcterms:created>
  <dc:creator/>
  <dc:description/>
  <dc:language>pt-BR</dc:language>
  <cp:lastModifiedBy/>
  <dcterms:modified xsi:type="dcterms:W3CDTF">2021-06-04T16:24:36Z</dcterms:modified>
  <cp:revision>20</cp:revision>
  <dc:subject/>
  <dc:title/>
</cp:coreProperties>
</file>