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Vinno Q\Desktop\"/>
    </mc:Choice>
  </mc:AlternateContent>
  <xr:revisionPtr revIDLastSave="0" documentId="8_{EBCE2DF9-45D4-4093-A723-0F534DF9D27D}" xr6:coauthVersionLast="47" xr6:coauthVersionMax="47" xr10:uidLastSave="{00000000-0000-0000-0000-000000000000}"/>
  <bookViews>
    <workbookView xWindow="-110" yWindow="-110" windowWidth="19420" windowHeight="10300" activeTab="1" xr2:uid="{10474821-D720-465E-AD94-E0149CBEBE53}"/>
  </bookViews>
  <sheets>
    <sheet name="Dados" sheetId="3" r:id="rId1"/>
    <sheet name="Organização Financeira" sheetId="2" r:id="rId2"/>
  </sheets>
  <definedNames>
    <definedName name="DadosExternos_1" localSheetId="0" hidden="1">Dados!$A$1:$F$16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23" i="2"/>
  <c r="B22" i="2"/>
  <c r="B21" i="2"/>
  <c r="B20" i="2"/>
  <c r="B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B6B25B-8ED8-444D-9144-8DCE666FB6C6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<sst xmlns="http://schemas.openxmlformats.org/spreadsheetml/2006/main" count="154" uniqueCount="39">
  <si>
    <t>Categoria</t>
  </si>
  <si>
    <t>Descrição</t>
  </si>
  <si>
    <t>Valor</t>
  </si>
  <si>
    <t>Data</t>
  </si>
  <si>
    <t>Pago (Sim/Não)</t>
  </si>
  <si>
    <t>Categoria Final</t>
  </si>
  <si>
    <t>Receitas</t>
  </si>
  <si>
    <t>Salário</t>
  </si>
  <si>
    <t>Sim</t>
  </si>
  <si>
    <t>Receita</t>
  </si>
  <si>
    <t>Despesas</t>
  </si>
  <si>
    <t>Aluguel</t>
  </si>
  <si>
    <t>Despesa</t>
  </si>
  <si>
    <t>Supermercado</t>
  </si>
  <si>
    <t>15/01/2025</t>
  </si>
  <si>
    <t>Não</t>
  </si>
  <si>
    <t>Transporte</t>
  </si>
  <si>
    <t>Luz</t>
  </si>
  <si>
    <t>20/01/2025</t>
  </si>
  <si>
    <t>Água</t>
  </si>
  <si>
    <t>22/01/2025</t>
  </si>
  <si>
    <t>Internet</t>
  </si>
  <si>
    <t>25/01/2025</t>
  </si>
  <si>
    <t>Academia</t>
  </si>
  <si>
    <t>Previdência Filho 1</t>
  </si>
  <si>
    <t>Previdência Filho 2</t>
  </si>
  <si>
    <t>Lazer</t>
  </si>
  <si>
    <t>18/01/2025</t>
  </si>
  <si>
    <t>Roupas</t>
  </si>
  <si>
    <t>Saúde</t>
  </si>
  <si>
    <t>28/01/2025</t>
  </si>
  <si>
    <t>Educação</t>
  </si>
  <si>
    <t>Resumo</t>
  </si>
  <si>
    <t>Total Receitas</t>
  </si>
  <si>
    <t>Total Despesas</t>
  </si>
  <si>
    <t>Saldo Final</t>
  </si>
  <si>
    <t>Previdência para os Filhos</t>
  </si>
  <si>
    <t>Aplicação</t>
  </si>
  <si>
    <t>Gestão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</si>
</sst>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44" fontId="2" fillId="0" borderId="0" xfId="1" applyFont="1"/>
    <xf numFmtId="44" fontId="0" fillId="0" borderId="0" xfId="1" applyFont="1"/>
    <xf numFmtId="164" fontId="0" fillId="0" borderId="0" xfId="0" applyNumberFormat="1"/>
  </cellXfs>
  <cellStyles count="2">
    <cellStyle name="Moeda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'Organização Financeira'!$A$2:$B$16</c15:sqref>
                  </c15:fullRef>
                  <c15:levelRef>
                    <c15:sqref>'Organização Financeira'!$B$2:$B$16</c15:sqref>
                  </c15:levelRef>
                </c:ext>
              </c:extLst>
              <c:f>'Organização Financeira'!$B$2:$B$16</c:f>
              <c:strCache>
                <c:ptCount val="15"/>
                <c:pt idx="0">
                  <c:v>Salário</c:v>
                </c:pt>
                <c:pt idx="1">
                  <c:v>Gestão ADS</c:v>
                </c:pt>
                <c:pt idx="2">
                  <c:v>Aluguel</c:v>
                </c:pt>
                <c:pt idx="3">
                  <c:v>Supermercado</c:v>
                </c:pt>
                <c:pt idx="4">
                  <c:v>Transporte</c:v>
                </c:pt>
                <c:pt idx="5">
                  <c:v>Luz</c:v>
                </c:pt>
                <c:pt idx="6">
                  <c:v>Água</c:v>
                </c:pt>
                <c:pt idx="7">
                  <c:v>Internet</c:v>
                </c:pt>
                <c:pt idx="8">
                  <c:v>Academia</c:v>
                </c:pt>
                <c:pt idx="9">
                  <c:v>Previdência Filho 1</c:v>
                </c:pt>
                <c:pt idx="10">
                  <c:v>Previdência Filho 2</c:v>
                </c:pt>
                <c:pt idx="11">
                  <c:v>Lazer</c:v>
                </c:pt>
                <c:pt idx="12">
                  <c:v>Roupas</c:v>
                </c:pt>
                <c:pt idx="13">
                  <c:v>Saúde</c:v>
                </c:pt>
                <c:pt idx="14">
                  <c:v>Educação</c:v>
                </c:pt>
              </c:strCache>
            </c:strRef>
          </c:cat>
          <c:val>
            <c:numRef>
              <c:f>'Organização Financeira'!$C$2:$C$16</c:f>
              <c:numCache>
                <c:formatCode>_("R$"* #,##0.00_);_("R$"* \(#,##0.00\);_("R$"* "-"??_);_(@_)</c:formatCode>
                <c:ptCount val="15"/>
                <c:pt idx="0">
                  <c:v>8000</c:v>
                </c:pt>
                <c:pt idx="1">
                  <c:v>2000</c:v>
                </c:pt>
                <c:pt idx="2">
                  <c:v>2500</c:v>
                </c:pt>
                <c:pt idx="3">
                  <c:v>1000</c:v>
                </c:pt>
                <c:pt idx="4">
                  <c:v>500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  <c:pt idx="8">
                  <c:v>150</c:v>
                </c:pt>
                <c:pt idx="9">
                  <c:v>100</c:v>
                </c:pt>
                <c:pt idx="10">
                  <c:v>100</c:v>
                </c:pt>
                <c:pt idx="11">
                  <c:v>500</c:v>
                </c:pt>
                <c:pt idx="12">
                  <c:v>300</c:v>
                </c:pt>
                <c:pt idx="13">
                  <c:v>400</c:v>
                </c:pt>
                <c:pt idx="1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2-417F-9ECB-5640D593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464463"/>
        <c:axId val="1818463983"/>
      </c:barChart>
      <c:catAx>
        <c:axId val="18184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463983"/>
        <c:crosses val="autoZero"/>
        <c:auto val="1"/>
        <c:lblAlgn val="ctr"/>
        <c:lblOffset val="100"/>
        <c:noMultiLvlLbl val="0"/>
      </c:catAx>
      <c:valAx>
        <c:axId val="18184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46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13</xdr:col>
      <xdr:colOff>323850</xdr:colOff>
      <xdr:row>14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48F3E-10EA-757F-86ED-05D4EB0D2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33E90F2-6F62-463D-93BA-67076F35D478}" autoFormatId="16" applyNumberFormats="0" applyBorderFormats="0" applyFontFormats="0" applyPatternFormats="0" applyAlignmentFormats="0" applyWidthHeightFormats="0">
  <queryTableRefresh nextId="7">
    <queryTableFields count="6">
      <queryTableField id="1" name="Categoria" tableColumnId="1"/>
      <queryTableField id="2" name="Descrição" tableColumnId="2"/>
      <queryTableField id="3" name="Valor" tableColumnId="3"/>
      <queryTableField id="4" name="Data" tableColumnId="4"/>
      <queryTableField id="5" name="Pago (Sim/Não)" tableColumnId="5"/>
      <queryTableField id="6" name="Categoria Fin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D18F4C-2D8C-42D3-A2CF-7B20F98DDBEC}" name="Tabela1_1" displayName="Tabela1_1" ref="A1:F16" tableType="queryTable" totalsRowShown="0">
  <autoFilter ref="A1:F16" xr:uid="{F5D18F4C-2D8C-42D3-A2CF-7B20F98DDBEC}"/>
  <tableColumns count="6">
    <tableColumn id="1" xr3:uid="{CDDE0D28-78BC-43E3-A5FD-8423CA63204A}" uniqueName="1" name="Categoria" queryTableFieldId="1" dataDxfId="5"/>
    <tableColumn id="2" xr3:uid="{6D951665-9A77-4A78-B53A-BB102CCA8D7C}" uniqueName="2" name="Descrição" queryTableFieldId="2" dataDxfId="4"/>
    <tableColumn id="3" xr3:uid="{13DE3419-2CC0-423D-BA7D-28816AA05F7E}" uniqueName="3" name="Valor" queryTableFieldId="3" dataDxfId="3"/>
    <tableColumn id="4" xr3:uid="{DAA8FBCC-F70E-450F-B0B5-0E16AB23A518}" uniqueName="4" name="Data" queryTableFieldId="4" dataDxfId="2"/>
    <tableColumn id="5" xr3:uid="{52E90633-E409-4680-BF97-CB3659BB8168}" uniqueName="5" name="Pago (Sim/Não)" queryTableFieldId="5" dataDxfId="1"/>
    <tableColumn id="6" xr3:uid="{54B1A2D7-5149-4FF3-9CE1-AE25EB5D5FA2}" uniqueName="6" name="Categoria Final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A665C7-999C-496B-B231-E34E355815A0}" name="Tabela1" displayName="Tabela1" ref="A1:F16" totalsRowShown="0" headerRowDxfId="6">
  <autoFilter ref="A1:F16" xr:uid="{ADA665C7-999C-496B-B231-E34E355815A0}"/>
  <tableColumns count="6">
    <tableColumn id="1" xr3:uid="{4A01A36C-D7AD-4D15-9D1A-06D15F46E35C}" name="Categoria"/>
    <tableColumn id="2" xr3:uid="{57290CFF-A83D-4001-867B-87FB0867B163}" name="Descrição"/>
    <tableColumn id="3" xr3:uid="{EA2DC018-6A4E-41A7-976B-320F7AF12B19}" name="Valor" dataCellStyle="Moeda"/>
    <tableColumn id="4" xr3:uid="{A40A0B6F-4AC1-4231-86AF-D9FBC55AEB57}" name="Data"/>
    <tableColumn id="5" xr3:uid="{F12197FD-78CB-4D90-B63B-BC12F259D9E8}" name="Pago (Sim/Não)"/>
    <tableColumn id="6" xr3:uid="{3EE4CA50-C199-477A-893E-2130A72A96E2}" name="Categoria Fi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6903-11ED-4C8E-9D3F-4C4ADABB5511}">
  <dimension ref="A1:F16"/>
  <sheetViews>
    <sheetView zoomScale="85" zoomScaleNormal="85" workbookViewId="0">
      <selection activeCell="A2" sqref="A2:F16"/>
    </sheetView>
  </sheetViews>
  <sheetFormatPr defaultRowHeight="14.5" x14ac:dyDescent="0.35"/>
  <cols>
    <col min="1" max="1" width="11.08984375" bestFit="1" customWidth="1"/>
    <col min="2" max="2" width="16" bestFit="1" customWidth="1"/>
    <col min="3" max="3" width="12.36328125" style="6" bestFit="1" customWidth="1"/>
    <col min="4" max="4" width="10.81640625" style="1" bestFit="1" customWidth="1"/>
    <col min="5" max="5" width="16.08984375" bestFit="1" customWidth="1"/>
    <col min="6" max="6" width="15.7265625" bestFit="1" customWidth="1"/>
  </cols>
  <sheetData>
    <row r="1" spans="1:6" x14ac:dyDescent="0.35">
      <c r="A1" t="s">
        <v>0</v>
      </c>
      <c r="B1" t="s">
        <v>1</v>
      </c>
      <c r="C1" s="6" t="s">
        <v>2</v>
      </c>
      <c r="D1" s="1" t="s">
        <v>3</v>
      </c>
      <c r="E1" t="s">
        <v>4</v>
      </c>
      <c r="F1" t="s">
        <v>5</v>
      </c>
    </row>
    <row r="2" spans="1:6" x14ac:dyDescent="0.35">
      <c r="A2" s="3" t="s">
        <v>6</v>
      </c>
      <c r="B2" s="3" t="s">
        <v>7</v>
      </c>
      <c r="C2" s="6">
        <v>8000</v>
      </c>
      <c r="D2" s="1">
        <v>45658</v>
      </c>
      <c r="E2" s="3" t="s">
        <v>8</v>
      </c>
      <c r="F2" s="3" t="s">
        <v>9</v>
      </c>
    </row>
    <row r="3" spans="1:6" x14ac:dyDescent="0.35">
      <c r="A3" s="3" t="s">
        <v>6</v>
      </c>
      <c r="B3" s="3" t="s">
        <v>38</v>
      </c>
      <c r="C3" s="6">
        <v>2000</v>
      </c>
      <c r="D3" s="1">
        <v>45931</v>
      </c>
      <c r="E3" s="3" t="s">
        <v>8</v>
      </c>
      <c r="F3" s="3" t="s">
        <v>9</v>
      </c>
    </row>
    <row r="4" spans="1:6" x14ac:dyDescent="0.35">
      <c r="A4" s="3" t="s">
        <v>10</v>
      </c>
      <c r="B4" s="3" t="s">
        <v>11</v>
      </c>
      <c r="C4" s="6">
        <v>2500</v>
      </c>
      <c r="D4" s="1">
        <v>45778</v>
      </c>
      <c r="E4" s="3" t="s">
        <v>8</v>
      </c>
      <c r="F4" s="3" t="s">
        <v>12</v>
      </c>
    </row>
    <row r="5" spans="1:6" x14ac:dyDescent="0.35">
      <c r="A5" s="3" t="s">
        <v>10</v>
      </c>
      <c r="B5" s="3" t="s">
        <v>13</v>
      </c>
      <c r="C5" s="6">
        <v>1000</v>
      </c>
      <c r="D5" s="1" t="s">
        <v>14</v>
      </c>
      <c r="E5" s="3" t="s">
        <v>15</v>
      </c>
      <c r="F5" s="3" t="s">
        <v>12</v>
      </c>
    </row>
    <row r="6" spans="1:6" x14ac:dyDescent="0.35">
      <c r="A6" s="3" t="s">
        <v>10</v>
      </c>
      <c r="B6" s="3" t="s">
        <v>16</v>
      </c>
      <c r="C6" s="6">
        <v>500</v>
      </c>
      <c r="D6" s="1">
        <v>45931</v>
      </c>
      <c r="E6" s="3" t="s">
        <v>8</v>
      </c>
      <c r="F6" s="3" t="s">
        <v>12</v>
      </c>
    </row>
    <row r="7" spans="1:6" x14ac:dyDescent="0.35">
      <c r="A7" s="3" t="s">
        <v>10</v>
      </c>
      <c r="B7" s="3" t="s">
        <v>17</v>
      </c>
      <c r="C7" s="6">
        <v>200</v>
      </c>
      <c r="D7" s="1" t="s">
        <v>18</v>
      </c>
      <c r="E7" s="3" t="s">
        <v>15</v>
      </c>
      <c r="F7" s="3" t="s">
        <v>12</v>
      </c>
    </row>
    <row r="8" spans="1:6" x14ac:dyDescent="0.35">
      <c r="A8" s="3" t="s">
        <v>10</v>
      </c>
      <c r="B8" s="3" t="s">
        <v>19</v>
      </c>
      <c r="C8" s="6">
        <v>150</v>
      </c>
      <c r="D8" s="1" t="s">
        <v>20</v>
      </c>
      <c r="E8" s="3" t="s">
        <v>8</v>
      </c>
      <c r="F8" s="3" t="s">
        <v>12</v>
      </c>
    </row>
    <row r="9" spans="1:6" x14ac:dyDescent="0.35">
      <c r="A9" s="3" t="s">
        <v>10</v>
      </c>
      <c r="B9" s="3" t="s">
        <v>21</v>
      </c>
      <c r="C9" s="6">
        <v>100</v>
      </c>
      <c r="D9" s="1" t="s">
        <v>22</v>
      </c>
      <c r="E9" s="3" t="s">
        <v>15</v>
      </c>
      <c r="F9" s="3" t="s">
        <v>12</v>
      </c>
    </row>
    <row r="10" spans="1:6" x14ac:dyDescent="0.35">
      <c r="A10" s="3" t="s">
        <v>10</v>
      </c>
      <c r="B10" s="3" t="s">
        <v>23</v>
      </c>
      <c r="C10" s="6">
        <v>150</v>
      </c>
      <c r="D10" s="1">
        <v>45778</v>
      </c>
      <c r="E10" s="3" t="s">
        <v>8</v>
      </c>
      <c r="F10" s="3" t="s">
        <v>12</v>
      </c>
    </row>
    <row r="11" spans="1:6" x14ac:dyDescent="0.35">
      <c r="A11" s="3" t="s">
        <v>10</v>
      </c>
      <c r="B11" s="3" t="s">
        <v>24</v>
      </c>
      <c r="C11" s="6">
        <v>100</v>
      </c>
      <c r="E11" s="3" t="s">
        <v>8</v>
      </c>
      <c r="F11" s="3" t="s">
        <v>12</v>
      </c>
    </row>
    <row r="12" spans="1:6" x14ac:dyDescent="0.35">
      <c r="A12" s="3" t="s">
        <v>10</v>
      </c>
      <c r="B12" s="3" t="s">
        <v>25</v>
      </c>
      <c r="C12" s="6">
        <v>100</v>
      </c>
      <c r="E12" s="3" t="s">
        <v>8</v>
      </c>
      <c r="F12" s="3" t="s">
        <v>12</v>
      </c>
    </row>
    <row r="13" spans="1:6" x14ac:dyDescent="0.35">
      <c r="A13" s="3" t="s">
        <v>10</v>
      </c>
      <c r="B13" s="3" t="s">
        <v>26</v>
      </c>
      <c r="C13" s="6">
        <v>500</v>
      </c>
      <c r="D13" s="1" t="s">
        <v>27</v>
      </c>
      <c r="E13" s="3" t="s">
        <v>15</v>
      </c>
      <c r="F13" s="3" t="s">
        <v>12</v>
      </c>
    </row>
    <row r="14" spans="1:6" x14ac:dyDescent="0.35">
      <c r="A14" s="3" t="s">
        <v>10</v>
      </c>
      <c r="B14" s="3" t="s">
        <v>28</v>
      </c>
      <c r="C14" s="6">
        <v>300</v>
      </c>
      <c r="D14" s="1" t="s">
        <v>18</v>
      </c>
      <c r="E14" s="3" t="s">
        <v>15</v>
      </c>
      <c r="F14" s="3" t="s">
        <v>12</v>
      </c>
    </row>
    <row r="15" spans="1:6" x14ac:dyDescent="0.35">
      <c r="A15" s="3" t="s">
        <v>10</v>
      </c>
      <c r="B15" s="3" t="s">
        <v>29</v>
      </c>
      <c r="C15" s="6">
        <v>400</v>
      </c>
      <c r="D15" s="1" t="s">
        <v>30</v>
      </c>
      <c r="E15" s="3" t="s">
        <v>8</v>
      </c>
      <c r="F15" s="3" t="s">
        <v>12</v>
      </c>
    </row>
    <row r="16" spans="1:6" x14ac:dyDescent="0.35">
      <c r="A16" s="3" t="s">
        <v>10</v>
      </c>
      <c r="B16" s="3" t="s">
        <v>31</v>
      </c>
      <c r="C16" s="6">
        <v>600</v>
      </c>
      <c r="D16" s="1">
        <v>45931</v>
      </c>
      <c r="E16" s="3" t="s">
        <v>8</v>
      </c>
      <c r="F16" s="3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F266-1FB4-4E34-B78F-1D87E3D028D3}">
  <sheetPr codeName="Planilha2"/>
  <dimension ref="A1:F25"/>
  <sheetViews>
    <sheetView tabSelected="1" zoomScale="70" zoomScaleNormal="70" workbookViewId="0">
      <selection activeCell="E17" sqref="E17"/>
    </sheetView>
  </sheetViews>
  <sheetFormatPr defaultRowHeight="14.5" x14ac:dyDescent="0.35"/>
  <cols>
    <col min="1" max="1" width="22" bestFit="1" customWidth="1"/>
    <col min="2" max="2" width="16" bestFit="1" customWidth="1"/>
    <col min="3" max="3" width="11.6328125" style="5" bestFit="1" customWidth="1"/>
    <col min="4" max="4" width="10.08984375" bestFit="1" customWidth="1"/>
    <col min="5" max="5" width="15.7265625" customWidth="1"/>
    <col min="6" max="6" width="15.36328125" customWidth="1"/>
  </cols>
  <sheetData>
    <row r="1" spans="1:6" s="2" customFormat="1" x14ac:dyDescent="0.3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s="5">
        <v>8000</v>
      </c>
      <c r="D2" s="1">
        <v>45658</v>
      </c>
      <c r="E2" t="s">
        <v>8</v>
      </c>
      <c r="F2" t="s">
        <v>9</v>
      </c>
    </row>
    <row r="3" spans="1:6" x14ac:dyDescent="0.35">
      <c r="A3" t="s">
        <v>6</v>
      </c>
      <c r="B3" t="s">
        <v>38</v>
      </c>
      <c r="C3" s="5">
        <v>2000</v>
      </c>
      <c r="D3" s="1">
        <v>45931</v>
      </c>
      <c r="E3" t="s">
        <v>8</v>
      </c>
      <c r="F3" t="s">
        <v>9</v>
      </c>
    </row>
    <row r="4" spans="1:6" x14ac:dyDescent="0.35">
      <c r="A4" t="s">
        <v>10</v>
      </c>
      <c r="B4" t="s">
        <v>11</v>
      </c>
      <c r="C4" s="5">
        <v>2500</v>
      </c>
      <c r="D4" s="1">
        <v>45778</v>
      </c>
      <c r="E4" t="s">
        <v>8</v>
      </c>
      <c r="F4" t="s">
        <v>12</v>
      </c>
    </row>
    <row r="5" spans="1:6" x14ac:dyDescent="0.35">
      <c r="A5" t="s">
        <v>10</v>
      </c>
      <c r="B5" t="s">
        <v>13</v>
      </c>
      <c r="C5" s="5">
        <v>1000</v>
      </c>
      <c r="D5" t="s">
        <v>14</v>
      </c>
      <c r="E5" t="s">
        <v>15</v>
      </c>
      <c r="F5" t="s">
        <v>12</v>
      </c>
    </row>
    <row r="6" spans="1:6" x14ac:dyDescent="0.35">
      <c r="A6" t="s">
        <v>10</v>
      </c>
      <c r="B6" t="s">
        <v>16</v>
      </c>
      <c r="C6" s="5">
        <v>500</v>
      </c>
      <c r="D6" s="1">
        <v>45931</v>
      </c>
      <c r="E6" t="s">
        <v>8</v>
      </c>
      <c r="F6" t="s">
        <v>12</v>
      </c>
    </row>
    <row r="7" spans="1:6" x14ac:dyDescent="0.35">
      <c r="A7" t="s">
        <v>10</v>
      </c>
      <c r="B7" t="s">
        <v>17</v>
      </c>
      <c r="C7" s="5">
        <v>200</v>
      </c>
      <c r="D7" t="s">
        <v>18</v>
      </c>
      <c r="E7" t="s">
        <v>15</v>
      </c>
      <c r="F7" t="s">
        <v>12</v>
      </c>
    </row>
    <row r="8" spans="1:6" x14ac:dyDescent="0.35">
      <c r="A8" t="s">
        <v>10</v>
      </c>
      <c r="B8" t="s">
        <v>19</v>
      </c>
      <c r="C8" s="5">
        <v>150</v>
      </c>
      <c r="D8" t="s">
        <v>20</v>
      </c>
      <c r="E8" t="s">
        <v>8</v>
      </c>
      <c r="F8" t="s">
        <v>12</v>
      </c>
    </row>
    <row r="9" spans="1:6" x14ac:dyDescent="0.35">
      <c r="A9" t="s">
        <v>10</v>
      </c>
      <c r="B9" t="s">
        <v>21</v>
      </c>
      <c r="C9" s="5">
        <v>100</v>
      </c>
      <c r="D9" t="s">
        <v>22</v>
      </c>
      <c r="E9" t="s">
        <v>15</v>
      </c>
      <c r="F9" t="s">
        <v>12</v>
      </c>
    </row>
    <row r="10" spans="1:6" x14ac:dyDescent="0.35">
      <c r="A10" t="s">
        <v>10</v>
      </c>
      <c r="B10" t="s">
        <v>23</v>
      </c>
      <c r="C10" s="5">
        <v>150</v>
      </c>
      <c r="D10" s="1">
        <v>45778</v>
      </c>
      <c r="E10" t="s">
        <v>8</v>
      </c>
      <c r="F10" t="s">
        <v>12</v>
      </c>
    </row>
    <row r="11" spans="1:6" x14ac:dyDescent="0.35">
      <c r="A11" t="s">
        <v>10</v>
      </c>
      <c r="B11" t="s">
        <v>24</v>
      </c>
      <c r="C11" s="5">
        <v>100</v>
      </c>
      <c r="E11" t="s">
        <v>8</v>
      </c>
      <c r="F11" t="s">
        <v>12</v>
      </c>
    </row>
    <row r="12" spans="1:6" x14ac:dyDescent="0.35">
      <c r="A12" t="s">
        <v>10</v>
      </c>
      <c r="B12" t="s">
        <v>25</v>
      </c>
      <c r="C12" s="5">
        <v>100</v>
      </c>
      <c r="E12" t="s">
        <v>8</v>
      </c>
      <c r="F12" t="s">
        <v>12</v>
      </c>
    </row>
    <row r="13" spans="1:6" x14ac:dyDescent="0.35">
      <c r="A13" t="s">
        <v>10</v>
      </c>
      <c r="B13" t="s">
        <v>26</v>
      </c>
      <c r="C13" s="5">
        <v>500</v>
      </c>
      <c r="D13" t="s">
        <v>27</v>
      </c>
      <c r="E13" t="s">
        <v>15</v>
      </c>
      <c r="F13" t="s">
        <v>12</v>
      </c>
    </row>
    <row r="14" spans="1:6" x14ac:dyDescent="0.35">
      <c r="A14" t="s">
        <v>10</v>
      </c>
      <c r="B14" t="s">
        <v>28</v>
      </c>
      <c r="C14" s="5">
        <v>300</v>
      </c>
      <c r="D14" t="s">
        <v>18</v>
      </c>
      <c r="E14" t="s">
        <v>15</v>
      </c>
      <c r="F14" t="s">
        <v>12</v>
      </c>
    </row>
    <row r="15" spans="1:6" x14ac:dyDescent="0.35">
      <c r="A15" t="s">
        <v>10</v>
      </c>
      <c r="B15" t="s">
        <v>29</v>
      </c>
      <c r="C15" s="5">
        <v>400</v>
      </c>
      <c r="D15" t="s">
        <v>30</v>
      </c>
      <c r="E15" t="s">
        <v>8</v>
      </c>
      <c r="F15" t="s">
        <v>12</v>
      </c>
    </row>
    <row r="16" spans="1:6" x14ac:dyDescent="0.35">
      <c r="A16" t="s">
        <v>10</v>
      </c>
      <c r="B16" t="s">
        <v>31</v>
      </c>
      <c r="C16" s="5">
        <v>600</v>
      </c>
      <c r="D16" s="1">
        <v>45931</v>
      </c>
      <c r="E16" t="s">
        <v>8</v>
      </c>
      <c r="F16" t="s">
        <v>12</v>
      </c>
    </row>
    <row r="18" spans="1:3" s="2" customFormat="1" x14ac:dyDescent="0.35">
      <c r="A18" s="2" t="s">
        <v>32</v>
      </c>
      <c r="C18" s="4"/>
    </row>
    <row r="19" spans="1:3" s="2" customFormat="1" x14ac:dyDescent="0.35">
      <c r="A19" s="2" t="s">
        <v>33</v>
      </c>
      <c r="B19" s="4">
        <f>SUMIF(A2:A16,"Receitas",C2:C16)</f>
        <v>10000</v>
      </c>
      <c r="C19" s="4"/>
    </row>
    <row r="20" spans="1:3" s="2" customFormat="1" x14ac:dyDescent="0.35">
      <c r="A20" s="2" t="s">
        <v>34</v>
      </c>
      <c r="B20" s="4">
        <f>SUMIF(A2:A16,"Despesas",C2:C16)</f>
        <v>6600</v>
      </c>
      <c r="C20" s="4"/>
    </row>
    <row r="21" spans="1:3" s="2" customFormat="1" x14ac:dyDescent="0.35">
      <c r="A21" s="2" t="s">
        <v>35</v>
      </c>
      <c r="B21" s="4">
        <f>B19-B20</f>
        <v>3400</v>
      </c>
      <c r="C21" s="4"/>
    </row>
    <row r="22" spans="1:3" s="2" customFormat="1" x14ac:dyDescent="0.35">
      <c r="A22" s="2" t="s">
        <v>36</v>
      </c>
      <c r="B22" s="4">
        <f>B19*0.02</f>
        <v>200</v>
      </c>
      <c r="C22" s="4"/>
    </row>
    <row r="23" spans="1:3" s="2" customFormat="1" x14ac:dyDescent="0.35">
      <c r="A23" s="2" t="s">
        <v>24</v>
      </c>
      <c r="B23" s="4">
        <f>B22/2</f>
        <v>100</v>
      </c>
      <c r="C23" s="4"/>
    </row>
    <row r="24" spans="1:3" s="2" customFormat="1" x14ac:dyDescent="0.35">
      <c r="A24" s="2" t="s">
        <v>25</v>
      </c>
      <c r="B24" s="4">
        <f>B22/2</f>
        <v>100</v>
      </c>
      <c r="C24" s="4"/>
    </row>
    <row r="25" spans="1:3" s="2" customFormat="1" x14ac:dyDescent="0.35">
      <c r="A25" s="2" t="s">
        <v>37</v>
      </c>
      <c r="B25" s="4">
        <f>B21</f>
        <v>3400</v>
      </c>
      <c r="C25" s="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9 7 1 1 f e - d 6 1 6 - 4 8 f 1 - 8 d d 0 - f a 4 8 f f 2 1 8 a 9 8 "   x m l n s = " h t t p : / / s c h e m a s . m i c r o s o f t . c o m / D a t a M a s h u p " > A A A A A O 8 D A A B Q S w M E F A A C A A g A U b 0 t W s T w G L O l A A A A 9 g A A A B I A H A B D b 2 5 m a W c v U G F j a 2 F n Z S 5 4 b W w g o h g A K K A U A A A A A A A A A A A A A A A A A A A A A A A A A A A A h Y 9 N D o I w G E S v Q r q n p Z D 4 Q z 5 K o l t J j C b G b V M q N E I h t F j u 5 s I j e Q U x i r p z O W / e Y u Z + v U E 6 1 J V 3 k Z 1 R j U 4 Q x Q H y p B Z N r n S R o N 6 e / A V K G W y 5 O P N C e q O s T T y Y P E G l t W 1 M i H M O u w g 3 X U H C I K D k m G 3 2 o p Q 1 R x 9 Z / Z d 9 p Y 3 l W k j E 4 P A a w 0 J M o y W m 8 x k O g E w Q M q W / Q j j u f b Y / E N Z 9 Z f t O s t b 6 q x 2 Q K Q J 5 f 2 A P U E s D B B Q A A g A I A F G 9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v S 1 a + y u 8 9 O g A A A B h A Q A A E w A c A E Z v c m 1 1 b G F z L 1 N l Y 3 R p b 2 4 x L m 0 g o h g A K K A U A A A A A A A A A A A A A A A A A A A A A A A A A A A A b Y / B a s J A E I b v g b z D s L 0 k E F K E 0 o t 4 K K m C F y k Y 2 o N 4 G O P U L m 5 2 Z D K C E v I 0 P f R B f L G u p g h F 5 z L w / / N / M 9 N Q p Z Y 9 z P s + G M Z R H D V f K L S G E l f k c A A j c K R x B K E m 7 J W C M D 5 U 5 P J i L 0 J e P 1 i 2 K + Z t k r a L G d Y 0 M n 9 J s + w W x T n h d Z n 1 g A d T 2 h 3 D i 1 M S X L M J r D D s K C 8 F f f P J U h f s 9 r U v j z t q k s u 6 r G 1 N g U o b F o s m A w 0 W K B 2 0 y 6 A 1 r 9 R U Y k 8 / p 2 + + 8 d 7 R s Q R 1 6 v X 5 K T 8 j + w j q l Y P + e N H e c M O Q z G 3 9 O A u k 9 A Z 1 P Q A m 1 q P 7 5 3 d p H F l / / 7 / h L 1 B L A Q I t A B Q A A g A I A F G 9 L V r E 8 B i z p Q A A A P Y A A A A S A A A A A A A A A A A A A A A A A A A A A A B D b 2 5 m a W c v U G F j a 2 F n Z S 5 4 b W x Q S w E C L Q A U A A I A C A B R v S 1 a D 8 r p q 6 Q A A A D p A A A A E w A A A A A A A A A A A A A A A A D x A A A A W 0 N v b n R l b n R f V H l w Z X N d L n h t b F B L A Q I t A B Q A A g A I A F G 9 L V r 7 K 7 z 0 6 A A A A G E B A A A T A A A A A A A A A A A A A A A A A O I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L A A A A A A A A E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V k N G U 4 Z G Q t O T h j Y S 0 0 M z U 0 L T g 4 Y j U t N T B i Y T g y N W J i M z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F 0 Z W d v c m l h L D B 9 J n F 1 b 3 Q 7 L C Z x d W 9 0 O 1 N l Y 3 R p b 2 4 x L 1 R h Y m V s Y T E v Q X V 0 b 1 J l b W 9 2 Z W R D b 2 x 1 b W 5 z M S 5 7 R G V z Y 3 J p w 6 f D o 2 8 s M X 0 m c X V v d D s s J n F 1 b 3 Q 7 U 2 V j d G l v b j E v V G F i Z W x h M S 9 B d X R v U m V t b 3 Z l Z E N v b H V t b n M x L n t W Y W x v c i w y f S Z x d W 9 0 O y w m c X V v d D t T Z W N 0 a W 9 u M S 9 U Y W J l b G E x L 0 F 1 d G 9 S Z W 1 v d m V k Q 2 9 s d W 1 u c z E u e 0 R h d G E s M 3 0 m c X V v d D s s J n F 1 b 3 Q 7 U 2 V j d G l v b j E v V G F i Z W x h M S 9 B d X R v U m V t b 3 Z l Z E N v b H V t b n M x L n t Q Y W d v I C h T a W 0 v T s O j b y k s N H 0 m c X V v d D s s J n F 1 b 3 Q 7 U 2 V j d G l v b j E v V G F i Z W x h M S 9 B d X R v U m V t b 3 Z l Z E N v b H V t b n M x L n t D Y X R l Z 2 9 y a W E g R m l u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Y X R l Z 2 9 y a W E s M H 0 m c X V v d D s s J n F 1 b 3 Q 7 U 2 V j d G l v b j E v V G F i Z W x h M S 9 B d X R v U m V t b 3 Z l Z E N v b H V t b n M x L n t E Z X N j c m n D p 8 O j b y w x f S Z x d W 9 0 O y w m c X V v d D t T Z W N 0 a W 9 u M S 9 U Y W J l b G E x L 0 F 1 d G 9 S Z W 1 v d m V k Q 2 9 s d W 1 u c z E u e 1 Z h b G 9 y L D J 9 J n F 1 b 3 Q 7 L C Z x d W 9 0 O 1 N l Y 3 R p b 2 4 x L 1 R h Y m V s Y T E v Q X V 0 b 1 J l b W 9 2 Z W R D b 2 x 1 b W 5 z M S 5 7 R G F 0 Y S w z f S Z x d W 9 0 O y w m c X V v d D t T Z W N 0 a W 9 u M S 9 U Y W J l b G E x L 0 F 1 d G 9 S Z W 1 v d m V k Q 2 9 s d W 1 u c z E u e 1 B h Z 2 8 g K F N p b S 9 O w 6 N v K S w 0 f S Z x d W 9 0 O y w m c X V v d D t T Z W N 0 a W 9 u M S 9 U Y W J l b G E x L 0 F 1 d G 9 S Z W 1 v d m V k Q 2 9 s d W 1 u c z E u e 0 N h d G V n b 3 J p Y S B G a W 5 h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m l h J n F 1 b 3 Q 7 L C Z x d W 9 0 O 0 R l c 2 N y a c O n w 6 N v J n F 1 b 3 Q 7 L C Z x d W 9 0 O 1 Z h b G 9 y J n F 1 b 3 Q 7 L C Z x d W 9 0 O 0 R h d G E m c X V v d D s s J n F 1 b 3 Q 7 U G F n b y A o U 2 l t L 0 7 D o 2 8 p J n F 1 b 3 Q 7 L C Z x d W 9 0 O 0 N h d G V n b 3 J p Y S B G a W 5 h b C Z x d W 9 0 O 1 0 i I C 8 + P E V u d H J 5 I F R 5 c G U 9 I k Z p b G x D b 2 x 1 b W 5 U e X B l c y I g V m F s d W U 9 I n N C Z 1 l E Q U F Z R y I g L z 4 8 R W 5 0 c n k g V H l w Z T 0 i R m l s b E x h c 3 R V c G R h d G V k I i B W Y W x 1 Z T 0 i Z D I w M j U t M D E t M T R U M D I 6 N D I 6 M z Q u M z U z N T I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Z 3 B A y s F l D t x 5 O X E t p W 4 0 A A A A A A g A A A A A A E G Y A A A A B A A A g A A A A s J M a Q g W R 1 D O y B r b 4 C n d p U / k p z D D I R K K 5 Z S F 8 h A c h C K Y A A A A A D o A A A A A C A A A g A A A A s C q O f a H b d 2 8 7 N o f h r C P l y b V w z P / U a a C k 7 v d O p P c r A G h Q A A A A 3 S o v 5 h H T t q O 5 B F O + i h q 8 1 M j a D 5 g V I X 3 l h b U l x h A I F c i h G r / w r m H 8 L K A v m b I 8 g 6 0 s Y Q N W A h j B x 0 O p E 7 I 1 u r / H Y V F P M h I E b w 8 o Q k a A q A k / b Q t A A A A A U C + B m H l I / R z C o D G 9 g I P T r j U L E r c E + u x f L J h + A 1 L y y j z 3 R f V G U v t S n z Y A p B J 1 k M p p O h Q G H C k n R n R 0 c W Y R f L T 6 L w = = < / D a t a M a s h u p > 
</file>

<file path=customXml/itemProps1.xml><?xml version="1.0" encoding="utf-8"?>
<ds:datastoreItem xmlns:ds="http://schemas.openxmlformats.org/officeDocument/2006/customXml" ds:itemID="{8ABB70A7-DFBE-4BE0-B75F-72B7155519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Organização Financeira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Manuella Empinotti</dc:creator>
  <cp:lastModifiedBy>Marina Manuella Empinotti</cp:lastModifiedBy>
  <dcterms:created xsi:type="dcterms:W3CDTF">2025-01-14T02:36:02Z</dcterms:created>
  <dcterms:modified xsi:type="dcterms:W3CDTF">2025-01-14T02:45:57Z</dcterms:modified>
</cp:coreProperties>
</file>