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3"/>
  <workbookPr defaultThemeVersion="166925"/>
  <xr:revisionPtr revIDLastSave="0" documentId="8_{4BB7664F-550A-4B1E-869B-F3C3791D8A79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8" i="1" l="1"/>
  <c r="U27" i="1"/>
  <c r="U26" i="1"/>
  <c r="U25" i="1"/>
  <c r="U24" i="1"/>
  <c r="AF17" i="1"/>
  <c r="AE17" i="1"/>
  <c r="AD17" i="1"/>
  <c r="AC17" i="1"/>
  <c r="AB17" i="1"/>
  <c r="AA17" i="1"/>
  <c r="Z17" i="1"/>
  <c r="Y17" i="1"/>
  <c r="X17" i="1"/>
  <c r="W17" i="1"/>
  <c r="V17" i="1"/>
  <c r="AF12" i="1"/>
  <c r="AE12" i="1"/>
  <c r="AD12" i="1"/>
  <c r="AC12" i="1"/>
  <c r="AB12" i="1"/>
  <c r="AA12" i="1"/>
  <c r="Z12" i="1"/>
  <c r="Y12" i="1"/>
  <c r="X12" i="1"/>
  <c r="W12" i="1"/>
  <c r="V12" i="1"/>
  <c r="U12" i="1"/>
  <c r="G27" i="1"/>
  <c r="G28" i="1"/>
  <c r="G26" i="1"/>
  <c r="G25" i="1"/>
  <c r="G24" i="1"/>
</calcChain>
</file>

<file path=xl/sharedStrings.xml><?xml version="1.0" encoding="utf-8"?>
<sst xmlns="http://schemas.openxmlformats.org/spreadsheetml/2006/main" count="84" uniqueCount="32">
  <si>
    <t>FOCOS DE QUEIMADA NO ESTADO DE SP</t>
  </si>
  <si>
    <t>Ano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</si>
  <si>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</si>
  <si>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</si>
  <si>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</si>
  <si>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</si>
  <si>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</si>
  <si>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</si>
  <si>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</si>
  <si>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</si>
  <si>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</si>
  <si>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</si>
  <si>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</si>
  <si>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</si>
  <si>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1) Calcule a média e a mediana de cada mês</t>
  </si>
  <si>
    <t>2) Calcule o 1º e 3º quartil</t>
  </si>
  <si>
    <t>3) Crie faixas de alerta</t>
  </si>
  <si>
    <t>4) dados os quartis em que faixa se encontra o índice de 2019?</t>
  </si>
  <si>
    <t>Média de 1999 - 2019</t>
  </si>
  <si>
    <t>Média</t>
  </si>
  <si>
    <t>Mediana de 1999 - 2019</t>
  </si>
  <si>
    <t>Índice de 2019</t>
  </si>
  <si>
    <t>-</t>
  </si>
  <si>
    <t>Faiaxa de queimadas 1999 - 2019</t>
  </si>
  <si>
    <t>Faiaxa de queimadas 2019</t>
  </si>
  <si>
    <t>Min</t>
  </si>
  <si>
    <t>Ok</t>
  </si>
  <si>
    <t>1º Quartil</t>
  </si>
  <si>
    <t>Atenção</t>
  </si>
  <si>
    <t>3º Quartil</t>
  </si>
  <si>
    <t>Alerta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</si>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</sst>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rgb="FFFFFF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0" fillId="0" borderId="2" xfId="0" applyBorder="1"/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top" wrapText="1"/>
    </xf>
    <xf numFmtId="0" fontId="0" fillId="5" borderId="2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AF28"/>
  <sheetViews>
    <sheetView tabSelected="1" topLeftCell="G6" workbookViewId="0">
      <selection activeCell="T23" sqref="T23:V28"/>
    </sheetView>
  </sheetViews>
  <sheetFormatPr defaultRowHeight="15"/>
  <sheetData>
    <row r="2" spans="5:32">
      <c r="E2" s="4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5:32"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1" t="s">
        <v>13</v>
      </c>
      <c r="T3" s="5" t="s">
        <v>14</v>
      </c>
      <c r="U3" s="5"/>
      <c r="V3" s="5"/>
      <c r="W3" s="5"/>
      <c r="X3" s="5"/>
      <c r="Y3" s="5"/>
    </row>
    <row r="4" spans="5:32">
      <c r="E4" s="2">
        <v>1999</v>
      </c>
      <c r="F4" s="10">
        <v>7</v>
      </c>
      <c r="G4" s="10">
        <v>47</v>
      </c>
      <c r="H4" s="10">
        <v>78</v>
      </c>
      <c r="I4" s="12">
        <v>291</v>
      </c>
      <c r="J4" s="13">
        <v>500</v>
      </c>
      <c r="K4" s="13">
        <v>522</v>
      </c>
      <c r="L4" s="13">
        <v>683</v>
      </c>
      <c r="M4" s="13">
        <v>1210</v>
      </c>
      <c r="N4" s="13">
        <v>910</v>
      </c>
      <c r="O4" s="13">
        <v>763</v>
      </c>
      <c r="P4" s="12">
        <v>400</v>
      </c>
      <c r="Q4" s="10">
        <v>47</v>
      </c>
      <c r="T4" s="5" t="s">
        <v>15</v>
      </c>
      <c r="U4" s="5"/>
      <c r="V4" s="5"/>
      <c r="W4" s="5"/>
      <c r="X4" s="5"/>
      <c r="Y4" s="5"/>
    </row>
    <row r="5" spans="5:32">
      <c r="E5" s="3">
        <v>2000</v>
      </c>
      <c r="F5" s="10">
        <v>36</v>
      </c>
      <c r="G5" s="10">
        <v>25</v>
      </c>
      <c r="H5" s="10">
        <v>27</v>
      </c>
      <c r="I5" s="12">
        <v>102</v>
      </c>
      <c r="J5" s="12">
        <v>300</v>
      </c>
      <c r="K5" s="13">
        <v>605</v>
      </c>
      <c r="L5" s="13">
        <v>770</v>
      </c>
      <c r="M5" s="13">
        <v>915</v>
      </c>
      <c r="N5" s="13">
        <v>581</v>
      </c>
      <c r="O5" s="13">
        <v>647</v>
      </c>
      <c r="P5" s="10">
        <v>96</v>
      </c>
      <c r="Q5" s="10">
        <v>23</v>
      </c>
      <c r="T5" s="5" t="s">
        <v>16</v>
      </c>
      <c r="U5" s="5"/>
      <c r="V5" s="5"/>
      <c r="W5" s="5"/>
      <c r="X5" s="5"/>
      <c r="Y5" s="5"/>
    </row>
    <row r="6" spans="5:32">
      <c r="E6" s="3">
        <v>2001</v>
      </c>
      <c r="F6" s="10">
        <v>26</v>
      </c>
      <c r="G6" s="10">
        <v>25</v>
      </c>
      <c r="H6" s="10">
        <v>35</v>
      </c>
      <c r="I6" s="10">
        <v>61</v>
      </c>
      <c r="J6" s="12">
        <v>211</v>
      </c>
      <c r="K6" s="12">
        <v>345</v>
      </c>
      <c r="L6" s="13">
        <v>539</v>
      </c>
      <c r="M6" s="13">
        <v>587</v>
      </c>
      <c r="N6" s="12">
        <v>423</v>
      </c>
      <c r="O6" s="12">
        <v>441</v>
      </c>
      <c r="P6" s="10">
        <v>168</v>
      </c>
      <c r="Q6" s="10">
        <v>52</v>
      </c>
      <c r="T6" s="5" t="s">
        <v>17</v>
      </c>
      <c r="U6" s="5"/>
      <c r="V6" s="5"/>
      <c r="W6" s="5"/>
      <c r="X6" s="5"/>
      <c r="Y6" s="5"/>
    </row>
    <row r="7" spans="5:32">
      <c r="E7" s="3">
        <v>2002</v>
      </c>
      <c r="F7" s="10">
        <v>19</v>
      </c>
      <c r="G7" s="10">
        <v>19</v>
      </c>
      <c r="H7" s="10">
        <v>111</v>
      </c>
      <c r="I7" s="12">
        <v>178</v>
      </c>
      <c r="J7" s="12">
        <v>319</v>
      </c>
      <c r="K7" s="13">
        <v>562</v>
      </c>
      <c r="L7" s="13">
        <v>645</v>
      </c>
      <c r="M7" s="13">
        <v>909</v>
      </c>
      <c r="N7" s="12">
        <v>483</v>
      </c>
      <c r="O7" s="13">
        <v>700</v>
      </c>
      <c r="P7" s="10">
        <v>129</v>
      </c>
      <c r="Q7" s="10">
        <v>78</v>
      </c>
      <c r="R7" s="5"/>
      <c r="S7" s="5"/>
      <c r="T7" s="5"/>
    </row>
    <row r="8" spans="5:32">
      <c r="E8" s="3">
        <v>2003</v>
      </c>
      <c r="F8" s="10">
        <v>67</v>
      </c>
      <c r="G8" s="12">
        <v>185</v>
      </c>
      <c r="H8" s="12">
        <v>96</v>
      </c>
      <c r="I8" s="12">
        <v>165</v>
      </c>
      <c r="J8" s="12">
        <v>385</v>
      </c>
      <c r="K8" s="13">
        <v>757</v>
      </c>
      <c r="L8" s="13">
        <v>885</v>
      </c>
      <c r="M8" s="13">
        <v>1194</v>
      </c>
      <c r="N8" s="13">
        <v>1104</v>
      </c>
      <c r="O8" s="12">
        <v>475</v>
      </c>
      <c r="P8" s="12">
        <v>208</v>
      </c>
      <c r="Q8" s="10">
        <v>78</v>
      </c>
      <c r="R8" s="5"/>
      <c r="S8" s="5"/>
      <c r="T8" s="5"/>
    </row>
    <row r="9" spans="5:32">
      <c r="E9" s="3">
        <v>2004</v>
      </c>
      <c r="F9" s="10">
        <v>56</v>
      </c>
      <c r="G9" s="12">
        <v>91</v>
      </c>
      <c r="H9" s="12">
        <v>122</v>
      </c>
      <c r="I9" s="12">
        <v>112</v>
      </c>
      <c r="J9" s="12">
        <v>215</v>
      </c>
      <c r="K9" s="12">
        <v>448</v>
      </c>
      <c r="L9" s="13">
        <v>529</v>
      </c>
      <c r="M9" s="13">
        <v>1012</v>
      </c>
      <c r="N9" s="13">
        <v>1104</v>
      </c>
      <c r="O9" s="12">
        <v>248</v>
      </c>
      <c r="P9" s="12">
        <v>230</v>
      </c>
      <c r="Q9" s="10">
        <v>167</v>
      </c>
      <c r="R9" s="5"/>
      <c r="S9" s="5"/>
      <c r="T9" s="5"/>
    </row>
    <row r="10" spans="5:32">
      <c r="E10" s="3">
        <v>2005</v>
      </c>
      <c r="F10" s="10">
        <v>25</v>
      </c>
      <c r="G10" s="12">
        <v>131</v>
      </c>
      <c r="H10" s="12">
        <v>131</v>
      </c>
      <c r="I10" s="12">
        <v>213</v>
      </c>
      <c r="J10" s="12">
        <v>401</v>
      </c>
      <c r="K10" s="12">
        <v>396</v>
      </c>
      <c r="L10" s="13">
        <v>525</v>
      </c>
      <c r="M10" s="13">
        <v>1161</v>
      </c>
      <c r="N10" s="12">
        <v>291</v>
      </c>
      <c r="O10" s="12">
        <v>264</v>
      </c>
      <c r="P10" s="12">
        <v>206</v>
      </c>
      <c r="Q10" s="10">
        <v>91</v>
      </c>
      <c r="R10" s="5"/>
      <c r="S10" s="5"/>
      <c r="T10" s="4" t="s">
        <v>18</v>
      </c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5:32">
      <c r="E11" s="3">
        <v>2006</v>
      </c>
      <c r="F11" s="12">
        <v>108</v>
      </c>
      <c r="G11" s="12">
        <v>92</v>
      </c>
      <c r="H11" s="12">
        <v>187</v>
      </c>
      <c r="I11" s="12">
        <v>285</v>
      </c>
      <c r="J11" s="13">
        <v>587</v>
      </c>
      <c r="K11" s="13">
        <v>667</v>
      </c>
      <c r="L11" s="13">
        <v>1011</v>
      </c>
      <c r="M11" s="13">
        <v>1096</v>
      </c>
      <c r="N11" s="13">
        <v>840</v>
      </c>
      <c r="O11" s="12">
        <v>233</v>
      </c>
      <c r="P11" s="12">
        <v>171</v>
      </c>
      <c r="Q11" s="10">
        <v>95</v>
      </c>
      <c r="R11" s="5"/>
      <c r="S11" s="5"/>
      <c r="U11" s="15" t="s">
        <v>2</v>
      </c>
      <c r="V11" s="15" t="s">
        <v>3</v>
      </c>
      <c r="W11" s="15" t="s">
        <v>4</v>
      </c>
      <c r="X11" s="15" t="s">
        <v>5</v>
      </c>
      <c r="Y11" s="15" t="s">
        <v>6</v>
      </c>
      <c r="Z11" s="15" t="s">
        <v>7</v>
      </c>
      <c r="AA11" s="15" t="s">
        <v>8</v>
      </c>
      <c r="AB11" s="15" t="s">
        <v>9</v>
      </c>
      <c r="AC11" s="15" t="s">
        <v>10</v>
      </c>
      <c r="AD11" s="15" t="s">
        <v>11</v>
      </c>
      <c r="AE11" s="15" t="s">
        <v>12</v>
      </c>
      <c r="AF11" s="15" t="s">
        <v>13</v>
      </c>
    </row>
    <row r="12" spans="5:32">
      <c r="E12" s="3">
        <v>2007</v>
      </c>
      <c r="F12" s="10">
        <v>43</v>
      </c>
      <c r="G12" s="12">
        <v>179</v>
      </c>
      <c r="H12" s="12">
        <v>267</v>
      </c>
      <c r="I12" s="12">
        <v>202</v>
      </c>
      <c r="J12" s="12">
        <v>392</v>
      </c>
      <c r="K12" s="13">
        <v>611</v>
      </c>
      <c r="L12" s="12">
        <v>423</v>
      </c>
      <c r="M12" s="13">
        <v>754</v>
      </c>
      <c r="N12" s="13">
        <v>779</v>
      </c>
      <c r="O12" s="13">
        <v>601</v>
      </c>
      <c r="P12" s="10">
        <v>130</v>
      </c>
      <c r="Q12" s="10">
        <v>95</v>
      </c>
      <c r="R12" s="5"/>
      <c r="S12" s="5"/>
      <c r="T12" s="14" t="s">
        <v>19</v>
      </c>
      <c r="U12" s="11">
        <f>AVERAGE(F4:F21)</f>
        <v>48.833333333333336</v>
      </c>
      <c r="V12" s="8">
        <f>AVERAGE(G4:G21)</f>
        <v>78.111111111111114</v>
      </c>
      <c r="W12" s="8">
        <f>AVERAGE(H4:H21)</f>
        <v>99.444444444444443</v>
      </c>
      <c r="X12" s="8">
        <f>AVERAGE(I4:I21)</f>
        <v>153.77777777777777</v>
      </c>
      <c r="Y12" s="8">
        <f>AVERAGE(J4:J21)</f>
        <v>266.83333333333331</v>
      </c>
      <c r="Z12" s="9">
        <f>AVERAGE(K4:K21)</f>
        <v>376.55555555555554</v>
      </c>
      <c r="AA12" s="9">
        <f>AVERAGE(L4:L21)</f>
        <v>578.05555555555554</v>
      </c>
      <c r="AB12" s="9">
        <f>AVERAGE(M4:M21)</f>
        <v>833.83333333333337</v>
      </c>
      <c r="AC12" s="9">
        <f>AVERAGE(N4:N21)</f>
        <v>718.61111111111109</v>
      </c>
      <c r="AD12" s="9">
        <f>AVERAGE(N4:N21)</f>
        <v>718.61111111111109</v>
      </c>
      <c r="AE12" s="8">
        <f>AVERAGE(P4:P21)</f>
        <v>127.23529411764706</v>
      </c>
      <c r="AF12" s="11">
        <f>AVERAGE(Q4:Q21)</f>
        <v>73.529411764705884</v>
      </c>
    </row>
    <row r="13" spans="5:32">
      <c r="E13" s="3">
        <v>2008</v>
      </c>
      <c r="F13" s="10">
        <v>47</v>
      </c>
      <c r="G13" s="10">
        <v>34</v>
      </c>
      <c r="H13" s="12">
        <v>110</v>
      </c>
      <c r="I13" s="12">
        <v>132</v>
      </c>
      <c r="J13" s="12">
        <v>282</v>
      </c>
      <c r="K13" s="12">
        <v>178</v>
      </c>
      <c r="L13" s="13">
        <v>579</v>
      </c>
      <c r="M13" s="12">
        <v>489</v>
      </c>
      <c r="N13" s="13">
        <v>589</v>
      </c>
      <c r="O13" s="12">
        <v>120</v>
      </c>
      <c r="P13" s="10">
        <v>86</v>
      </c>
      <c r="Q13" s="10">
        <v>150</v>
      </c>
      <c r="R13" s="5"/>
      <c r="S13" s="5"/>
      <c r="T13" s="5"/>
    </row>
    <row r="14" spans="5:32">
      <c r="E14" s="3">
        <v>2009</v>
      </c>
      <c r="F14" s="10">
        <v>33</v>
      </c>
      <c r="G14" s="12">
        <v>87</v>
      </c>
      <c r="H14" s="12">
        <v>108</v>
      </c>
      <c r="I14" s="12">
        <v>199</v>
      </c>
      <c r="J14" s="12">
        <v>219</v>
      </c>
      <c r="K14" s="12">
        <v>231</v>
      </c>
      <c r="L14" s="12">
        <v>159</v>
      </c>
      <c r="M14" s="12">
        <v>347</v>
      </c>
      <c r="N14" s="12">
        <v>148</v>
      </c>
      <c r="O14" s="12">
        <v>105</v>
      </c>
      <c r="P14" s="10">
        <v>81</v>
      </c>
      <c r="Q14" s="10">
        <v>48</v>
      </c>
      <c r="R14" s="5"/>
      <c r="S14" s="5"/>
      <c r="T14" s="5"/>
    </row>
    <row r="15" spans="5:32">
      <c r="E15" s="3">
        <v>2013</v>
      </c>
      <c r="F15" s="10">
        <v>51</v>
      </c>
      <c r="G15" s="12">
        <v>101</v>
      </c>
      <c r="H15" s="10">
        <v>61</v>
      </c>
      <c r="I15" s="12">
        <v>172</v>
      </c>
      <c r="J15" s="12">
        <v>170</v>
      </c>
      <c r="K15" s="10">
        <v>70</v>
      </c>
      <c r="L15" s="12">
        <v>243</v>
      </c>
      <c r="M15" s="13">
        <v>602</v>
      </c>
      <c r="N15" s="13">
        <v>590</v>
      </c>
      <c r="O15" s="12">
        <v>133</v>
      </c>
      <c r="P15" s="10">
        <v>106</v>
      </c>
      <c r="Q15" s="10">
        <v>93</v>
      </c>
      <c r="R15" s="5"/>
      <c r="S15" s="5"/>
      <c r="T15" s="4" t="s">
        <v>20</v>
      </c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5:32">
      <c r="E16" s="3">
        <v>2014</v>
      </c>
      <c r="F16" s="10">
        <v>67</v>
      </c>
      <c r="G16" s="12">
        <v>97</v>
      </c>
      <c r="H16" s="10">
        <v>58</v>
      </c>
      <c r="I16" s="12">
        <v>93</v>
      </c>
      <c r="J16" s="12">
        <v>178</v>
      </c>
      <c r="K16" s="12">
        <v>312</v>
      </c>
      <c r="L16" s="12">
        <v>462</v>
      </c>
      <c r="M16" s="13">
        <v>1440</v>
      </c>
      <c r="N16" s="13">
        <v>843</v>
      </c>
      <c r="O16" s="13">
        <v>852</v>
      </c>
      <c r="P16" s="10">
        <v>48</v>
      </c>
      <c r="Q16" s="10">
        <v>40</v>
      </c>
      <c r="R16" s="5"/>
      <c r="S16" s="5"/>
      <c r="U16" s="15" t="s">
        <v>2</v>
      </c>
      <c r="V16" s="15" t="s">
        <v>3</v>
      </c>
      <c r="W16" s="15" t="s">
        <v>4</v>
      </c>
      <c r="X16" s="15" t="s">
        <v>5</v>
      </c>
      <c r="Y16" s="15" t="s">
        <v>6</v>
      </c>
      <c r="Z16" s="15" t="s">
        <v>7</v>
      </c>
      <c r="AA16" s="15" t="s">
        <v>8</v>
      </c>
      <c r="AB16" s="15" t="s">
        <v>9</v>
      </c>
      <c r="AC16" s="15" t="s">
        <v>10</v>
      </c>
      <c r="AD16" s="15" t="s">
        <v>11</v>
      </c>
      <c r="AE16" s="15" t="s">
        <v>12</v>
      </c>
      <c r="AF16" s="15" t="s">
        <v>13</v>
      </c>
    </row>
    <row r="17" spans="5:32">
      <c r="E17" s="3">
        <v>2015</v>
      </c>
      <c r="F17" s="12">
        <v>86</v>
      </c>
      <c r="G17" s="10">
        <v>37</v>
      </c>
      <c r="H17" s="10">
        <v>45</v>
      </c>
      <c r="I17" s="10">
        <v>70</v>
      </c>
      <c r="J17" s="10">
        <v>63</v>
      </c>
      <c r="K17" s="12">
        <v>144</v>
      </c>
      <c r="L17" s="12">
        <v>139</v>
      </c>
      <c r="M17" s="13">
        <v>627</v>
      </c>
      <c r="N17" s="12">
        <v>344</v>
      </c>
      <c r="O17" s="12">
        <v>199</v>
      </c>
      <c r="P17" s="10">
        <v>18</v>
      </c>
      <c r="Q17" s="10">
        <v>40</v>
      </c>
      <c r="R17" s="5"/>
      <c r="S17" s="5"/>
      <c r="T17" s="14" t="s">
        <v>19</v>
      </c>
      <c r="U17" s="11">
        <v>45</v>
      </c>
      <c r="V17" s="8">
        <f>(G12+G13)/2</f>
        <v>106.5</v>
      </c>
      <c r="W17" s="8">
        <f>(H12+H13)/2</f>
        <v>188.5</v>
      </c>
      <c r="X17" s="8">
        <f>(I12+I13)/2</f>
        <v>167</v>
      </c>
      <c r="Y17" s="8">
        <f>(J12+J13)/2</f>
        <v>337</v>
      </c>
      <c r="Z17" s="9">
        <f>(K12+K13)/2</f>
        <v>394.5</v>
      </c>
      <c r="AA17" s="9">
        <f>(L12+L13)/2</f>
        <v>501</v>
      </c>
      <c r="AB17" s="9">
        <f>(M12+M13)/2</f>
        <v>621.5</v>
      </c>
      <c r="AC17" s="9">
        <f>(N12+N13)/2</f>
        <v>684</v>
      </c>
      <c r="AD17" s="9">
        <f>(O12+O13)/2</f>
        <v>360.5</v>
      </c>
      <c r="AE17" s="8">
        <f>(P12+P13)/2</f>
        <v>108</v>
      </c>
      <c r="AF17" s="11">
        <f>(Q12+Q13)/2</f>
        <v>122.5</v>
      </c>
    </row>
    <row r="18" spans="5:32">
      <c r="E18" s="3">
        <v>2016</v>
      </c>
      <c r="F18" s="10">
        <v>56</v>
      </c>
      <c r="G18" s="12">
        <v>107</v>
      </c>
      <c r="H18" s="10">
        <v>65</v>
      </c>
      <c r="I18" s="12">
        <v>293</v>
      </c>
      <c r="J18" s="12">
        <v>138</v>
      </c>
      <c r="K18" s="12">
        <v>196</v>
      </c>
      <c r="L18" s="13">
        <v>734</v>
      </c>
      <c r="M18" s="13">
        <v>840</v>
      </c>
      <c r="N18" s="13">
        <v>506</v>
      </c>
      <c r="O18" s="12">
        <v>172</v>
      </c>
      <c r="P18" s="10">
        <v>35</v>
      </c>
      <c r="Q18" s="10">
        <v>45</v>
      </c>
      <c r="R18" s="5"/>
      <c r="S18" s="5"/>
      <c r="T18" s="5"/>
    </row>
    <row r="19" spans="5:32">
      <c r="E19" s="3">
        <v>2017</v>
      </c>
      <c r="F19" s="10">
        <v>21</v>
      </c>
      <c r="G19" s="12">
        <v>88</v>
      </c>
      <c r="H19" s="10">
        <v>78</v>
      </c>
      <c r="I19" s="10">
        <v>37</v>
      </c>
      <c r="J19" s="10">
        <v>45</v>
      </c>
      <c r="K19" s="12">
        <v>152</v>
      </c>
      <c r="L19" s="13">
        <v>616</v>
      </c>
      <c r="M19" s="13">
        <v>734</v>
      </c>
      <c r="N19" s="13">
        <v>1930</v>
      </c>
      <c r="O19" s="10">
        <v>134</v>
      </c>
      <c r="P19" s="10">
        <v>35</v>
      </c>
      <c r="Q19" s="10">
        <v>35</v>
      </c>
      <c r="R19" s="5"/>
      <c r="S19" s="5"/>
      <c r="T19" s="4" t="s">
        <v>21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5:32">
      <c r="E20" s="3">
        <v>2018</v>
      </c>
      <c r="F20" s="10">
        <v>41</v>
      </c>
      <c r="G20" s="10">
        <v>26</v>
      </c>
      <c r="H20" s="12">
        <v>126</v>
      </c>
      <c r="I20" s="12">
        <v>85</v>
      </c>
      <c r="J20" s="12">
        <v>317</v>
      </c>
      <c r="K20" s="12">
        <v>292</v>
      </c>
      <c r="L20" s="13">
        <v>1070</v>
      </c>
      <c r="M20" s="12">
        <v>350</v>
      </c>
      <c r="N20" s="13">
        <v>598</v>
      </c>
      <c r="O20" s="10">
        <v>27</v>
      </c>
      <c r="P20" s="10">
        <v>16</v>
      </c>
      <c r="Q20" s="10">
        <v>73</v>
      </c>
      <c r="R20" s="5"/>
      <c r="S20" s="5"/>
      <c r="U20" s="15" t="s">
        <v>2</v>
      </c>
      <c r="V20" s="15" t="s">
        <v>3</v>
      </c>
      <c r="W20" s="15" t="s">
        <v>4</v>
      </c>
      <c r="X20" s="15" t="s">
        <v>5</v>
      </c>
      <c r="Y20" s="15" t="s">
        <v>6</v>
      </c>
      <c r="Z20" s="15" t="s">
        <v>7</v>
      </c>
      <c r="AA20" s="15" t="s">
        <v>8</v>
      </c>
      <c r="AB20" s="15" t="s">
        <v>9</v>
      </c>
      <c r="AC20" s="15" t="s">
        <v>10</v>
      </c>
      <c r="AD20" s="15" t="s">
        <v>11</v>
      </c>
      <c r="AE20" s="15" t="s">
        <v>12</v>
      </c>
      <c r="AF20" s="15" t="s">
        <v>13</v>
      </c>
    </row>
    <row r="21" spans="5:32">
      <c r="E21" s="3">
        <v>2019</v>
      </c>
      <c r="F21" s="12">
        <v>90</v>
      </c>
      <c r="G21" s="10">
        <v>35</v>
      </c>
      <c r="H21" s="12">
        <v>85</v>
      </c>
      <c r="I21" s="10">
        <v>78</v>
      </c>
      <c r="J21" s="12">
        <v>81</v>
      </c>
      <c r="K21" s="12">
        <v>290</v>
      </c>
      <c r="L21" s="12">
        <v>393</v>
      </c>
      <c r="M21" s="13">
        <v>742</v>
      </c>
      <c r="N21" s="13">
        <v>872</v>
      </c>
      <c r="O21" s="10">
        <v>158</v>
      </c>
      <c r="P21" s="16" t="s">
        <v>22</v>
      </c>
      <c r="Q21" s="16" t="s">
        <v>22</v>
      </c>
      <c r="R21" s="5"/>
      <c r="S21" s="5"/>
      <c r="T21" s="14" t="s">
        <v>19</v>
      </c>
      <c r="U21" s="12">
        <v>90</v>
      </c>
      <c r="V21" s="10">
        <v>35</v>
      </c>
      <c r="W21" s="12">
        <v>85</v>
      </c>
      <c r="X21" s="10">
        <v>78</v>
      </c>
      <c r="Y21" s="12">
        <v>81</v>
      </c>
      <c r="Z21" s="12">
        <v>290</v>
      </c>
      <c r="AA21" s="12">
        <v>393</v>
      </c>
      <c r="AB21" s="13">
        <v>742</v>
      </c>
      <c r="AC21" s="13">
        <v>872</v>
      </c>
      <c r="AD21" s="10">
        <v>158</v>
      </c>
      <c r="AE21" s="16" t="s">
        <v>22</v>
      </c>
      <c r="AF21" s="16" t="s">
        <v>22</v>
      </c>
    </row>
    <row r="23" spans="5:32">
      <c r="F23" s="6" t="s">
        <v>23</v>
      </c>
      <c r="G23" s="6"/>
      <c r="H23" s="6"/>
      <c r="T23" s="6" t="s">
        <v>24</v>
      </c>
      <c r="U23" s="6"/>
      <c r="V23" s="6"/>
    </row>
    <row r="24" spans="5:32">
      <c r="F24" s="7" t="s">
        <v>25</v>
      </c>
      <c r="G24" s="11">
        <f>MIN(F4:Q21)</f>
        <v>7</v>
      </c>
      <c r="H24" s="6" t="s">
        <v>26</v>
      </c>
      <c r="T24" s="7" t="s">
        <v>25</v>
      </c>
      <c r="U24" s="11">
        <f>MIN(F21:Q21)</f>
        <v>35</v>
      </c>
      <c r="V24" s="6" t="s">
        <v>26</v>
      </c>
    </row>
    <row r="25" spans="5:32">
      <c r="F25" s="7" t="s">
        <v>27</v>
      </c>
      <c r="G25" s="11">
        <f>_xlfn.QUARTILE.EXC(F4:Q20,1)</f>
        <v>78</v>
      </c>
      <c r="H25" s="6"/>
      <c r="T25" s="7" t="s">
        <v>27</v>
      </c>
      <c r="U25" s="11">
        <f>_xlfn.QUARTILE.EXC(F21:Q21,1)</f>
        <v>80.25</v>
      </c>
      <c r="V25" s="6"/>
    </row>
    <row r="26" spans="5:32">
      <c r="F26" s="7" t="s">
        <v>19</v>
      </c>
      <c r="G26" s="8">
        <f>AVERAGE(F4:Q21)</f>
        <v>310.55140186915889</v>
      </c>
      <c r="H26" s="6" t="s">
        <v>28</v>
      </c>
      <c r="T26" s="7" t="s">
        <v>19</v>
      </c>
      <c r="U26" s="8">
        <f>AVERAGE(F21:Q21)</f>
        <v>282.39999999999998</v>
      </c>
      <c r="V26" s="6" t="s">
        <v>28</v>
      </c>
    </row>
    <row r="27" spans="5:32">
      <c r="F27" s="7" t="s">
        <v>29</v>
      </c>
      <c r="G27" s="9">
        <f>_xlfn.QUARTILE.EXC(F4:Q21,3)</f>
        <v>491.75</v>
      </c>
      <c r="H27" s="6" t="s">
        <v>30</v>
      </c>
      <c r="T27" s="7" t="s">
        <v>29</v>
      </c>
      <c r="U27" s="9">
        <f>_xlfn.QUARTILE.EXC(F21:Q21,3)</f>
        <v>480.25</v>
      </c>
      <c r="V27" s="6" t="s">
        <v>30</v>
      </c>
    </row>
    <row r="28" spans="5:32">
      <c r="F28" s="7" t="s">
        <v>31</v>
      </c>
      <c r="G28" s="9">
        <f>MAX(F4:Q21)</f>
        <v>1930</v>
      </c>
      <c r="H28" s="6" t="s">
        <v>30</v>
      </c>
      <c r="T28" s="7" t="s">
        <v>31</v>
      </c>
      <c r="U28" s="9">
        <f>MAX(F21:Q21)</f>
        <v>872</v>
      </c>
      <c r="V28" s="6" t="s">
        <v>30</v>
      </c>
    </row>
  </sheetData>
  <mergeCells count="4">
    <mergeCell ref="E2:Q2"/>
    <mergeCell ref="T10:AF10"/>
    <mergeCell ref="T15:AF15"/>
    <mergeCell ref="T19:AF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2020-05-04T16:41:40Z</dcterms:created>
  <dcterms:modified xsi:type="dcterms:W3CDTF">2020-05-04T17:39:44Z</dcterms:modified>
  <cp:category/>
  <cp:contentStatus/>
</cp:coreProperties>
</file>