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autoCompressPictures="0"/>
  <bookViews>
    <workbookView xWindow="0" yWindow="0" windowWidth="20496" windowHeight="7752"/>
  </bookViews>
  <sheets>
    <sheet name="Cronograma + Diagrama de Gantt" sheetId="1" r:id="rId1"/>
  </sheets>
  <externalReferences>
    <externalReference r:id="rId2"/>
  </externalReferences>
  <definedNames>
    <definedName name="_xlnm._FilterDatabase" localSheetId="0" hidden="1">'Cronograma + Diagrama de Gantt'!$B$6:$J$6</definedName>
    <definedName name="anos">[1]Listas!$A$4:$A$15</definedName>
    <definedName name="meses">[1]Listas!$C$4:$C$15</definedName>
    <definedName name="periodo_selecionado">'Cronograma + Diagrama de Gantt'!#REF!</definedName>
    <definedName name="PeriodoInPlanejado">'Cronograma + Diagrama de Gantt'!A$6=MEDIAN('Cronograma + Diagrama de Gantt'!A$6,'Cronograma + Diagrama de Gantt'!$F1,'Cronograma + Diagrama de Gantt'!$F1+'Cronograma + Diagrama de Gantt'!$D1-1)</definedName>
    <definedName name="PeriodoInReal">'Cronograma + Diagrama de Gantt'!A$6=MEDIAN('Cronograma + Diagrama de Gantt'!A$6,'Cronograma + Diagrama de Gantt'!#REF!,'Cronograma + Diagrama de Gantt'!#REF!+'Cronograma + Diagrama de Gantt'!#REF!-1)</definedName>
    <definedName name="Plano">PeriodoInPlanejado*('Cronograma + Diagrama de Gantt'!$F1&gt;0)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Gantt'!#REF!,'Cronograma + Diagrama de Gantt'!#REF!+'Cronograma + Diagrama de Gantt'!#REF!)*('Cronograma + Diagrama de Gantt'!#REF!&gt;0))*(('Cronograma + Diagrama de Gantt'!A$6&lt;(INT('Cronograma + Diagrama de Gantt'!#REF!+'Cronograma + Diagrama de Gantt'!#REF!*'Cronograma + Diagrama de Gantt'!$E1)))+('Cronograma + Diagrama de Gantt'!A$6='Cronograma + Diagrama de Gantt'!#REF!))*('Cronograma + Diagrama de Gantt'!$E1&gt;0)</definedName>
    <definedName name="Real">(PeriodoInReal*('Cronograma + Diagrama de Gantt'!#REF!&gt;0))*PeriodoInPlanejado</definedName>
    <definedName name="RealPosterior">PeriodoInReal*('Cronograma + Diagrama de Gantt'!#REF!&gt;0)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F8" i="1" l="1"/>
  <c r="F1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21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F7" i="1"/>
  <c r="G11" i="1"/>
  <c r="G12" i="1"/>
  <c r="G7" i="1"/>
  <c r="H7" i="1"/>
  <c r="E13" i="1"/>
  <c r="E25" i="1"/>
  <c r="E33" i="1"/>
  <c r="G42" i="1"/>
  <c r="G41" i="1"/>
  <c r="G40" i="1"/>
  <c r="G39" i="1"/>
  <c r="G35" i="1"/>
  <c r="G36" i="1"/>
  <c r="G37" i="1"/>
  <c r="G38" i="1"/>
  <c r="G34" i="1"/>
  <c r="G44" i="1"/>
  <c r="G45" i="1"/>
  <c r="G46" i="1"/>
  <c r="G32" i="1"/>
  <c r="G30" i="1"/>
  <c r="G31" i="1"/>
  <c r="G28" i="1"/>
  <c r="G29" i="1"/>
  <c r="G27" i="1"/>
  <c r="G26" i="1"/>
  <c r="G24" i="1"/>
  <c r="G23" i="1"/>
  <c r="G22" i="1"/>
  <c r="G14" i="1"/>
  <c r="G15" i="1"/>
  <c r="G16" i="1"/>
  <c r="G17" i="1"/>
  <c r="G18" i="1"/>
  <c r="G19" i="1"/>
  <c r="G20" i="1"/>
  <c r="G13" i="1"/>
  <c r="G9" i="1"/>
  <c r="G10" i="1"/>
  <c r="G25" i="1"/>
  <c r="G33" i="1"/>
  <c r="G43" i="1"/>
  <c r="E8" i="1"/>
  <c r="E43" i="1"/>
  <c r="E7" i="1"/>
  <c r="F25" i="1"/>
  <c r="D43" i="1"/>
  <c r="D33" i="1"/>
  <c r="D25" i="1"/>
  <c r="D13" i="1"/>
  <c r="D8" i="1"/>
  <c r="D7" i="1"/>
  <c r="F33" i="1"/>
  <c r="F43" i="1"/>
</calcChain>
</file>

<file path=xl/sharedStrings.xml><?xml version="1.0" encoding="utf-8"?>
<sst xmlns="http://schemas.openxmlformats.org/spreadsheetml/2006/main" count="141" uniqueCount="96">
  <si>
    <t>1.1</t>
  </si>
  <si>
    <t>4.4</t>
  </si>
  <si>
    <t>1.2</t>
  </si>
  <si>
    <t>1.4</t>
  </si>
  <si>
    <t>2.1</t>
  </si>
  <si>
    <t>Iniciação</t>
  </si>
  <si>
    <t>Levantar Requisitos do Projeto</t>
  </si>
  <si>
    <t>Verificar Premissas e Restrições do Projeto</t>
  </si>
  <si>
    <t>1.3</t>
  </si>
  <si>
    <t>5.3</t>
  </si>
  <si>
    <t>Planejamento</t>
  </si>
  <si>
    <t>2.3</t>
  </si>
  <si>
    <t>Execução</t>
  </si>
  <si>
    <t>Monitoramento e Controle</t>
  </si>
  <si>
    <t>3.1</t>
  </si>
  <si>
    <t>3.2</t>
  </si>
  <si>
    <t>4.1</t>
  </si>
  <si>
    <t>4.5</t>
  </si>
  <si>
    <t>4.2</t>
  </si>
  <si>
    <t>4.3</t>
  </si>
  <si>
    <t>Encerramento</t>
  </si>
  <si>
    <t>5.1</t>
  </si>
  <si>
    <t>5.2</t>
  </si>
  <si>
    <t>NOME DA ATIVIDADE</t>
  </si>
  <si>
    <t>PORCENTAGEM CONCLUÍDO</t>
  </si>
  <si>
    <t>DATA INÍCIO</t>
  </si>
  <si>
    <t>RECURSOS</t>
  </si>
  <si>
    <t>DATA TÉRMINO</t>
  </si>
  <si>
    <t>1.0</t>
  </si>
  <si>
    <t>2.0</t>
  </si>
  <si>
    <t>3.0</t>
  </si>
  <si>
    <t>4.0</t>
  </si>
  <si>
    <t>5.0</t>
  </si>
  <si>
    <t>0.0</t>
  </si>
  <si>
    <t>STATUS</t>
  </si>
  <si>
    <t>EAP</t>
  </si>
  <si>
    <t>Projeto Detetive ES3</t>
  </si>
  <si>
    <t>DURAÇÃO(dias)</t>
  </si>
  <si>
    <t xml:space="preserve">Entregar Projeto </t>
  </si>
  <si>
    <t>Elaborar Termo de Abertura do Projeto</t>
  </si>
  <si>
    <t>Estudo das regras de negócio</t>
  </si>
  <si>
    <t>Ives Bezerra</t>
  </si>
  <si>
    <t>Responsável</t>
  </si>
  <si>
    <t>Projeto Detetive</t>
  </si>
  <si>
    <t>Criação cronograma</t>
  </si>
  <si>
    <t>Definir itens da primeira entrega</t>
  </si>
  <si>
    <t>Distribuir tarefas para a primeira entrega</t>
  </si>
  <si>
    <t>Elaboração MER</t>
  </si>
  <si>
    <t>Elaboração Diagrama Casos Uso</t>
  </si>
  <si>
    <t>Definição da arquitetura</t>
  </si>
  <si>
    <t xml:space="preserve">Ives Bezerra, 
Rafael Rocha, 
Andre Roque, 
Ivan Lopes,
Luiz Lopes,
Tales Pinto </t>
  </si>
  <si>
    <t>Configuração Repositório Github</t>
  </si>
  <si>
    <t>Vitor Andrioli</t>
  </si>
  <si>
    <t>Configuração Trello</t>
  </si>
  <si>
    <t>Ives Bezerra,
Andre Roque</t>
  </si>
  <si>
    <t>Priscila Pires</t>
  </si>
  <si>
    <t>William Miyasaka</t>
  </si>
  <si>
    <t xml:space="preserve">William Miyasaka,
Marcelo Yoshio,
Rodrigo Yokoyama,
</t>
  </si>
  <si>
    <t>Priscila Pires,
Alberto Rodrigues,
Marcelo Matos</t>
  </si>
  <si>
    <t>2.10</t>
  </si>
  <si>
    <t>Definir comunicação entre front e back</t>
  </si>
  <si>
    <t>Definir estrutura front-end</t>
  </si>
  <si>
    <t>Definir estrutura back-end</t>
  </si>
  <si>
    <t>Gabriel Creatto</t>
  </si>
  <si>
    <t>Gabriel Creatto,
Tales Pinto,
Ivan Lopes</t>
  </si>
  <si>
    <t>Ives Bezerra,
Andre Roque,
Rafael Rocha</t>
  </si>
  <si>
    <t>Ives Bezerra,
Rafael Rocha,
Tales Pinto</t>
  </si>
  <si>
    <t>Definição do CPM</t>
  </si>
  <si>
    <t>Configuração do ambiente</t>
  </si>
  <si>
    <t>Andre Roque</t>
  </si>
  <si>
    <t>Criação da base de dados</t>
  </si>
  <si>
    <t>Mario Henrique</t>
  </si>
  <si>
    <t>Desenvolvimento front-end</t>
  </si>
  <si>
    <t>Gabriel Creatto,
Tales Pinto,
Ivan Lopes,
Raphael Deodato</t>
  </si>
  <si>
    <t>Desenvolvimento back-end</t>
  </si>
  <si>
    <t>Andre Roque,
Rafael Rocha,
Luiz Lopes,
Vitor Andrioli,
Mario Henrique</t>
  </si>
  <si>
    <t>Testes Integrados</t>
  </si>
  <si>
    <t xml:space="preserve">Priscila Pires,
Carlos Grassi,
Rodrigo Yokoyama,
Andre Roque,
Ivan Lopes
</t>
  </si>
  <si>
    <t>Validar MER</t>
  </si>
  <si>
    <t>Validar Casos de uso</t>
  </si>
  <si>
    <t>Validar estrutura banco de dados</t>
  </si>
  <si>
    <t>Ives Bezerra,
Mario Henrique,
Andre Roque</t>
  </si>
  <si>
    <t>Ives Bezerra,
Mario Henrique</t>
  </si>
  <si>
    <t>Andre Roque,
Rafael Rocha,
Mario Henrique</t>
  </si>
  <si>
    <t>Rafael Rocha</t>
  </si>
  <si>
    <t>Rafael Rocha,
Ivan Lopes</t>
  </si>
  <si>
    <t xml:space="preserve">Validar telas </t>
  </si>
  <si>
    <t>Validar comunicação com banco de dados</t>
  </si>
  <si>
    <t xml:space="preserve">Validar func. Básicas do jogo </t>
  </si>
  <si>
    <t>Validar comun. client-server</t>
  </si>
  <si>
    <t>Validar ambiente</t>
  </si>
  <si>
    <t>Garantir prazo final de entrega</t>
  </si>
  <si>
    <t>Relatório de atividades desenvolvidas</t>
  </si>
  <si>
    <t>Equipe</t>
  </si>
  <si>
    <t>Disponibilização de acesso ao jogo</t>
  </si>
  <si>
    <t>Detalhamento do fluxo da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</si>
</sst>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40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b/>
      <sz val="10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004080"/>
      </top>
      <bottom style="thin">
        <color rgb="FF004080"/>
      </bottom>
      <diagonal/>
    </border>
    <border>
      <left/>
      <right/>
      <top/>
      <bottom style="thin">
        <color rgb="FF004080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  <xf numFmtId="0" fontId="1" fillId="0" borderId="0"/>
  </cellStyleXfs>
  <cellXfs count="52">
    <xf numFmtId="0" fontId="0" fillId="0" borderId="0" xfId="0">
      <alignment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>
      <alignment vertical="center"/>
    </xf>
    <xf numFmtId="3" fontId="6" fillId="0" borderId="4" xfId="3" applyBorder="1" applyProtection="1">
      <alignment horizontal="center"/>
    </xf>
    <xf numFmtId="14" fontId="6" fillId="0" borderId="4" xfId="3" applyNumberFormat="1" applyBorder="1" applyAlignment="1" applyProtection="1">
      <alignment horizontal="center" textRotation="90"/>
    </xf>
    <xf numFmtId="14" fontId="6" fillId="3" borderId="4" xfId="3" applyNumberFormat="1" applyFill="1" applyBorder="1" applyAlignment="1" applyProtection="1">
      <alignment horizontal="center" textRotation="90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5" fillId="0" borderId="4" xfId="3" applyNumberFormat="1" applyFont="1" applyBorder="1" applyAlignment="1" applyProtection="1">
      <alignment horizontal="center" wrapText="1"/>
    </xf>
    <xf numFmtId="0" fontId="15" fillId="0" borderId="4" xfId="3" applyNumberFormat="1" applyFont="1" applyBorder="1" applyAlignment="1" applyProtection="1">
      <alignment horizontal="left"/>
    </xf>
    <xf numFmtId="0" fontId="15" fillId="0" borderId="4" xfId="3" applyNumberFormat="1" applyFont="1" applyBorder="1" applyProtection="1">
      <alignment horizontal="center"/>
    </xf>
    <xf numFmtId="0" fontId="14" fillId="0" borderId="3" xfId="0" applyFont="1" applyBorder="1" applyAlignment="1" applyProtection="1">
      <alignment horizontal="center" vertical="center"/>
    </xf>
    <xf numFmtId="0" fontId="14" fillId="0" borderId="3" xfId="2" applyFont="1" applyBorder="1" applyAlignment="1" applyProtection="1">
      <alignment horizontal="left" vertical="center" wrapText="1"/>
    </xf>
    <xf numFmtId="1" fontId="14" fillId="0" borderId="3" xfId="2" applyNumberFormat="1" applyFont="1" applyBorder="1" applyAlignment="1" applyProtection="1">
      <alignment horizontal="center" vertical="center" wrapText="1"/>
    </xf>
    <xf numFmtId="9" fontId="14" fillId="0" borderId="3" xfId="6" applyFont="1" applyBorder="1" applyAlignment="1" applyProtection="1">
      <alignment horizontal="center" vertical="center"/>
    </xf>
    <xf numFmtId="164" fontId="14" fillId="0" borderId="3" xfId="0" applyNumberFormat="1" applyFont="1" applyBorder="1" applyAlignment="1" applyProtection="1">
      <alignment horizontal="center" vertical="center"/>
    </xf>
    <xf numFmtId="14" fontId="14" fillId="0" borderId="3" xfId="0" applyNumberFormat="1" applyFont="1" applyBorder="1" applyAlignment="1" applyProtection="1">
      <alignment horizontal="center" vertical="center"/>
    </xf>
    <xf numFmtId="14" fontId="14" fillId="0" borderId="3" xfId="0" applyNumberFormat="1" applyFont="1" applyBorder="1" applyAlignment="1" applyProtection="1">
      <alignment horizontal="left" vertical="center"/>
    </xf>
    <xf numFmtId="3" fontId="6" fillId="0" borderId="3" xfId="3" applyBorder="1" applyProtection="1">
      <alignment horizontal="center"/>
    </xf>
    <xf numFmtId="0" fontId="10" fillId="0" borderId="3" xfId="0" applyFont="1" applyBorder="1" applyAlignment="1" applyProtection="1">
      <alignment horizontal="center"/>
    </xf>
    <xf numFmtId="0" fontId="8" fillId="0" borderId="3" xfId="0" applyFont="1" applyBorder="1" applyAlignment="1" applyProtection="1">
      <alignment horizontal="center" vertical="center"/>
    </xf>
    <xf numFmtId="0" fontId="8" fillId="0" borderId="3" xfId="2" applyFont="1" applyBorder="1" applyAlignment="1" applyProtection="1">
      <alignment horizontal="left" vertical="center"/>
    </xf>
    <xf numFmtId="1" fontId="8" fillId="0" borderId="3" xfId="0" applyNumberFormat="1" applyFont="1" applyBorder="1" applyAlignment="1" applyProtection="1">
      <alignment horizontal="center" vertical="center"/>
    </xf>
    <xf numFmtId="9" fontId="12" fillId="0" borderId="3" xfId="6" applyFont="1" applyBorder="1" applyAlignment="1" applyProtection="1">
      <alignment horizontal="center" vertical="center"/>
    </xf>
    <xf numFmtId="164" fontId="8" fillId="0" borderId="3" xfId="0" applyNumberFormat="1" applyFont="1" applyBorder="1" applyAlignment="1" applyProtection="1">
      <alignment horizontal="center" vertical="center"/>
    </xf>
    <xf numFmtId="14" fontId="8" fillId="0" borderId="3" xfId="0" applyNumberFormat="1" applyFont="1" applyBorder="1" applyAlignment="1" applyProtection="1">
      <alignment horizontal="center" vertical="center"/>
    </xf>
    <xf numFmtId="14" fontId="8" fillId="0" borderId="3" xfId="0" applyNumberFormat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</xf>
    <xf numFmtId="0" fontId="11" fillId="0" borderId="3" xfId="0" applyFont="1" applyBorder="1" applyAlignment="1" applyProtection="1">
      <alignment horizontal="center" vertical="center"/>
      <protection locked="0"/>
    </xf>
    <xf numFmtId="0" fontId="16" fillId="0" borderId="3" xfId="2" applyFont="1" applyBorder="1" applyProtection="1">
      <alignment horizontal="left"/>
      <protection locked="0"/>
    </xf>
    <xf numFmtId="1" fontId="11" fillId="0" borderId="3" xfId="0" applyNumberFormat="1" applyFont="1" applyBorder="1" applyAlignment="1" applyProtection="1">
      <alignment horizontal="center" vertical="center"/>
      <protection locked="0"/>
    </xf>
    <xf numFmtId="9" fontId="13" fillId="0" borderId="3" xfId="6" applyFont="1" applyBorder="1" applyAlignment="1" applyProtection="1">
      <alignment horizontal="center" vertical="center"/>
      <protection locked="0"/>
    </xf>
    <xf numFmtId="164" fontId="11" fillId="0" borderId="3" xfId="0" applyNumberFormat="1" applyFont="1" applyBorder="1" applyAlignment="1" applyProtection="1">
      <alignment horizontal="center" vertical="center"/>
      <protection locked="0"/>
    </xf>
    <xf numFmtId="14" fontId="11" fillId="0" borderId="3" xfId="0" applyNumberFormat="1" applyFont="1" applyBorder="1" applyAlignment="1" applyProtection="1">
      <alignment horizontal="center" vertical="center"/>
      <protection locked="0"/>
    </xf>
    <xf numFmtId="14" fontId="11" fillId="0" borderId="3" xfId="0" applyNumberFormat="1" applyFont="1" applyBorder="1" applyAlignment="1" applyProtection="1">
      <alignment horizontal="left" vertical="center"/>
      <protection locked="0"/>
    </xf>
    <xf numFmtId="0" fontId="11" fillId="0" borderId="3" xfId="2" applyFont="1" applyBorder="1" applyAlignment="1" applyProtection="1">
      <alignment horizontal="left" vertical="center"/>
      <protection locked="0"/>
    </xf>
    <xf numFmtId="14" fontId="11" fillId="0" borderId="3" xfId="0" applyNumberFormat="1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 wrapText="1"/>
      <protection locked="0"/>
    </xf>
    <xf numFmtId="14" fontId="11" fillId="0" borderId="3" xfId="0" applyNumberFormat="1" applyFont="1" applyBorder="1" applyAlignment="1" applyProtection="1">
      <alignment horizontal="left" vertical="center" wrapText="1"/>
      <protection locked="0"/>
    </xf>
    <xf numFmtId="0" fontId="11" fillId="0" borderId="3" xfId="2" applyFont="1" applyBorder="1" applyAlignment="1" applyProtection="1">
      <alignment horizontal="left" vertical="center" wrapText="1"/>
      <protection locked="0"/>
    </xf>
    <xf numFmtId="14" fontId="11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49" fontId="11" fillId="0" borderId="3" xfId="0" applyNumberFormat="1" applyFont="1" applyBorder="1" applyAlignment="1" applyProtection="1">
      <alignment horizontal="center" vertical="center"/>
      <protection locked="0"/>
    </xf>
    <xf numFmtId="14" fontId="17" fillId="0" borderId="3" xfId="0" applyNumberFormat="1" applyFont="1" applyBorder="1" applyAlignment="1" applyProtection="1">
      <alignment horizontal="center" vertical="center"/>
    </xf>
    <xf numFmtId="0" fontId="9" fillId="0" borderId="0" xfId="1" applyFont="1" applyAlignment="1" applyProtection="1">
      <alignment horizontal="center"/>
      <protection locked="0"/>
    </xf>
  </cellXfs>
  <cellStyles count="9">
    <cellStyle name="Activity" xfId="2"/>
    <cellStyle name="Heading 1" xfId="1" builtinId="16" customBuiltin="1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</cellStyles>
  <dxfs count="16">
    <dxf>
      <font>
        <color auto="1"/>
      </font>
      <fill>
        <patternFill>
          <bgColor rgb="FFFFFF00"/>
        </patternFill>
      </fill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4"/>
</file>

<file path=xl/ctrlProps/ctrlProp2.xml><?xml version="1.0" encoding="utf-8"?>
<formControlPr xmlns="http://schemas.microsoft.com/office/spreadsheetml/2009/9/main" objectType="Spin" dx="16" fmlaLink="periodo_selecionado" max="2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38100</xdr:rowOff>
        </xdr:from>
        <xdr:to>
          <xdr:col>7</xdr:col>
          <xdr:colOff>129540</xdr:colOff>
          <xdr:row>1</xdr:row>
          <xdr:rowOff>274320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1</xdr:row>
          <xdr:rowOff>38100</xdr:rowOff>
        </xdr:from>
        <xdr:to>
          <xdr:col>8</xdr:col>
          <xdr:colOff>769620</xdr:colOff>
          <xdr:row>1</xdr:row>
          <xdr:rowOff>266700</xdr:rowOff>
        </xdr:to>
        <xdr:sp macro="" textlink="">
          <xdr:nvSpPr>
            <xdr:cNvPr id="1030" name="Controle Giratório 5" descr="Period Highlight Spin Control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HC700"/>
  <sheetViews>
    <sheetView showGridLines="0" tabSelected="1" zoomScale="70" zoomScaleNormal="70" workbookViewId="0">
      <selection activeCell="J2" sqref="J2"/>
    </sheetView>
  </sheetViews>
  <sheetFormatPr defaultColWidth="2.77734375" defaultRowHeight="17.399999999999999" outlineLevelRow="1" x14ac:dyDescent="0.35"/>
  <cols>
    <col min="1" max="1" width="1.44140625" style="2" customWidth="1"/>
    <col min="2" max="2" width="12" style="2" bestFit="1" customWidth="1"/>
    <col min="3" max="3" width="37.5546875" style="3" bestFit="1" customWidth="1"/>
    <col min="4" max="4" width="22.109375" style="1" bestFit="1" customWidth="1"/>
    <col min="5" max="5" width="24.44140625" style="4" bestFit="1" customWidth="1"/>
    <col min="6" max="6" width="20.44140625" style="1" bestFit="1" customWidth="1"/>
    <col min="7" max="7" width="23.77734375" style="1" bestFit="1" customWidth="1"/>
    <col min="8" max="8" width="16.33203125" style="1" bestFit="1" customWidth="1"/>
    <col min="9" max="9" width="20.109375" style="1" bestFit="1" customWidth="1"/>
    <col min="10" max="10" width="19.44140625" style="1" customWidth="1"/>
    <col min="11" max="13" width="2.77734375" style="1" customWidth="1"/>
    <col min="14" max="21" width="2.77734375" style="1"/>
    <col min="22" max="22" width="2.88671875" style="1" bestFit="1" customWidth="1"/>
    <col min="23" max="31" width="2.77734375" style="1"/>
    <col min="32" max="16384" width="2.77734375" style="2"/>
  </cols>
  <sheetData>
    <row r="1" spans="2:211" s="6" customFormat="1" x14ac:dyDescent="0.35">
      <c r="C1" s="10"/>
      <c r="D1" s="5"/>
      <c r="E1" s="1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2:211" ht="24" customHeight="1" x14ac:dyDescent="0.3">
      <c r="B2" s="51" t="s">
        <v>43</v>
      </c>
      <c r="C2" s="51"/>
      <c r="D2" s="51"/>
      <c r="E2" s="51"/>
      <c r="F2" s="5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E2" s="2"/>
    </row>
    <row r="3" spans="2:211" ht="24" customHeight="1" x14ac:dyDescent="0.3">
      <c r="B3" s="51"/>
      <c r="C3" s="51"/>
      <c r="D3" s="51"/>
      <c r="E3" s="51"/>
      <c r="F3" s="5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Y3" s="2"/>
      <c r="Z3" s="2"/>
      <c r="AA3" s="2"/>
      <c r="AB3" s="2"/>
      <c r="AC3" s="2"/>
      <c r="AD3" s="2"/>
      <c r="AE3" s="2"/>
    </row>
    <row r="4" spans="2:211" ht="18.75" customHeight="1" x14ac:dyDescent="0.3">
      <c r="B4" s="51"/>
      <c r="C4" s="51"/>
      <c r="D4" s="51"/>
      <c r="E4" s="51"/>
      <c r="F4" s="5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AA4" s="2"/>
      <c r="AB4" s="2"/>
      <c r="AC4" s="2"/>
      <c r="AD4" s="2"/>
      <c r="AE4" s="2"/>
      <c r="AN4" s="1"/>
      <c r="AO4" s="1"/>
      <c r="AP4" s="1"/>
      <c r="AQ4" s="1"/>
      <c r="AR4" s="1"/>
    </row>
    <row r="5" spans="2:211" ht="17.25" customHeight="1" x14ac:dyDescent="0.3">
      <c r="B5" s="51"/>
      <c r="C5" s="51"/>
      <c r="D5" s="51"/>
      <c r="E5" s="51"/>
      <c r="F5" s="5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AW5" s="1"/>
      <c r="AX5" s="1"/>
      <c r="AY5" s="1"/>
    </row>
    <row r="6" spans="2:211" s="6" customFormat="1" ht="73.5" customHeight="1" x14ac:dyDescent="0.3">
      <c r="B6" s="12" t="s">
        <v>35</v>
      </c>
      <c r="C6" s="13" t="s">
        <v>23</v>
      </c>
      <c r="D6" s="14" t="s">
        <v>37</v>
      </c>
      <c r="E6" s="12" t="s">
        <v>24</v>
      </c>
      <c r="F6" s="14" t="s">
        <v>25</v>
      </c>
      <c r="G6" s="12" t="s">
        <v>27</v>
      </c>
      <c r="H6" s="12" t="s">
        <v>34</v>
      </c>
      <c r="I6" s="12" t="s">
        <v>42</v>
      </c>
      <c r="J6" s="12" t="s">
        <v>26</v>
      </c>
      <c r="K6" s="7"/>
      <c r="L6" s="8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</row>
    <row r="7" spans="2:211" s="6" customFormat="1" ht="18.75" customHeight="1" x14ac:dyDescent="0.3">
      <c r="B7" s="15" t="s">
        <v>33</v>
      </c>
      <c r="C7" s="16" t="s">
        <v>36</v>
      </c>
      <c r="D7" s="17">
        <f>D8+D13+D25+D33+D43</f>
        <v>200</v>
      </c>
      <c r="E7" s="18">
        <f>($E$8 + ($E$13)*2 + ($E$25)*5 + ($E$33)*2 + $E$43)/10</f>
        <v>0.40909090909090906</v>
      </c>
      <c r="F7" s="19">
        <f>F8</f>
        <v>42780</v>
      </c>
      <c r="G7" s="19">
        <f>LARGE($G$8:$G$46,1)</f>
        <v>42913</v>
      </c>
      <c r="H7" s="50" t="str">
        <f ca="1">IF(E7=1,"Concluído",IF(AND(G7&lt;TODAY(),E7&lt;1),"Em atraso", IF(F7&gt;TODAY(), "Não Iniciado", "Em andamento")))</f>
        <v>Em andamento</v>
      </c>
      <c r="I7" s="20"/>
      <c r="J7" s="21"/>
      <c r="K7" s="22"/>
      <c r="L7" s="2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2:211" s="6" customFormat="1" ht="18.899999999999999" customHeight="1" x14ac:dyDescent="0.3">
      <c r="B8" s="24" t="s">
        <v>28</v>
      </c>
      <c r="C8" s="25" t="s">
        <v>5</v>
      </c>
      <c r="D8" s="26">
        <f>SUM(D9:D12)</f>
        <v>35</v>
      </c>
      <c r="E8" s="27">
        <f>AVERAGE($E$9:$E$12)</f>
        <v>1</v>
      </c>
      <c r="F8" s="28">
        <f>SMALL(F9:F12, 1)</f>
        <v>42780</v>
      </c>
      <c r="G8" s="28">
        <v>42815</v>
      </c>
      <c r="H8" s="40" t="str">
        <f t="shared" ref="H8:H46" ca="1" si="0">IF(E8=1,"Concluído",IF(AND(G8&lt;TODAY(),E8&lt;1),"Em atraso", IF(F8&gt;TODAY(), "Não Iniciado", "Em andamento")))</f>
        <v>Concluído</v>
      </c>
      <c r="I8" s="29"/>
      <c r="J8" s="30"/>
      <c r="K8" s="31"/>
      <c r="L8" s="2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2:211" ht="18.75" customHeight="1" outlineLevel="1" x14ac:dyDescent="0.3">
      <c r="B9" s="32" t="s">
        <v>0</v>
      </c>
      <c r="C9" s="33" t="s">
        <v>40</v>
      </c>
      <c r="D9" s="34">
        <v>14</v>
      </c>
      <c r="E9" s="35">
        <v>1</v>
      </c>
      <c r="F9" s="36">
        <v>42780</v>
      </c>
      <c r="G9" s="36">
        <f>F9+D9</f>
        <v>42794</v>
      </c>
      <c r="H9" s="40" t="str">
        <f t="shared" ca="1" si="0"/>
        <v>Concluído</v>
      </c>
      <c r="I9" s="37" t="s">
        <v>41</v>
      </c>
      <c r="J9" s="38" t="s">
        <v>41</v>
      </c>
      <c r="K9" s="31"/>
      <c r="L9" s="3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</row>
    <row r="10" spans="2:211" ht="18.899999999999999" customHeight="1" outlineLevel="1" x14ac:dyDescent="0.3">
      <c r="B10" s="32" t="s">
        <v>2</v>
      </c>
      <c r="C10" s="39" t="s">
        <v>6</v>
      </c>
      <c r="D10" s="34">
        <v>7</v>
      </c>
      <c r="E10" s="35">
        <v>1</v>
      </c>
      <c r="F10" s="36">
        <v>42794</v>
      </c>
      <c r="G10" s="36">
        <f>F10+D10</f>
        <v>42801</v>
      </c>
      <c r="H10" s="40" t="str">
        <f t="shared" ca="1" si="0"/>
        <v>Concluído</v>
      </c>
      <c r="I10" s="37" t="s">
        <v>41</v>
      </c>
      <c r="J10" s="38" t="s">
        <v>41</v>
      </c>
      <c r="K10" s="31"/>
      <c r="L10" s="3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</row>
    <row r="11" spans="2:211" ht="18.899999999999999" customHeight="1" outlineLevel="1" x14ac:dyDescent="0.3">
      <c r="B11" s="32" t="s">
        <v>8</v>
      </c>
      <c r="C11" s="39" t="s">
        <v>7</v>
      </c>
      <c r="D11" s="34">
        <v>7</v>
      </c>
      <c r="E11" s="35">
        <v>1</v>
      </c>
      <c r="F11" s="36">
        <v>42801</v>
      </c>
      <c r="G11" s="36">
        <f>F11+D11</f>
        <v>42808</v>
      </c>
      <c r="H11" s="40" t="str">
        <f t="shared" ca="1" si="0"/>
        <v>Concluído</v>
      </c>
      <c r="I11" s="37" t="s">
        <v>41</v>
      </c>
      <c r="J11" s="38" t="s">
        <v>41</v>
      </c>
      <c r="K11" s="31"/>
      <c r="L11" s="3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</row>
    <row r="12" spans="2:211" ht="18.899999999999999" customHeight="1" outlineLevel="1" x14ac:dyDescent="0.3">
      <c r="B12" s="32" t="s">
        <v>3</v>
      </c>
      <c r="C12" s="39" t="s">
        <v>39</v>
      </c>
      <c r="D12" s="34">
        <v>7</v>
      </c>
      <c r="E12" s="35">
        <v>1</v>
      </c>
      <c r="F12" s="36">
        <v>42808</v>
      </c>
      <c r="G12" s="36">
        <f>F12+D12</f>
        <v>42815</v>
      </c>
      <c r="H12" s="40" t="str">
        <f t="shared" ca="1" si="0"/>
        <v>Concluído</v>
      </c>
      <c r="I12" s="37" t="s">
        <v>41</v>
      </c>
      <c r="J12" s="38" t="s">
        <v>41</v>
      </c>
      <c r="K12" s="31"/>
      <c r="L12" s="3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</row>
    <row r="13" spans="2:211" s="6" customFormat="1" ht="18.899999999999999" customHeight="1" x14ac:dyDescent="0.3">
      <c r="B13" s="24" t="s">
        <v>29</v>
      </c>
      <c r="C13" s="25" t="s">
        <v>10</v>
      </c>
      <c r="D13" s="26">
        <f>SUM(D14:D20)</f>
        <v>34</v>
      </c>
      <c r="E13" s="27">
        <f>AVERAGE($E$14:$E$24)</f>
        <v>0.54545454545454541</v>
      </c>
      <c r="F13" s="28">
        <f>SMALL(F14:F24, 1)</f>
        <v>42822</v>
      </c>
      <c r="G13" s="28">
        <f>LARGE($G$14:$G$20,1)</f>
        <v>42836</v>
      </c>
      <c r="H13" s="50" t="str">
        <f t="shared" ca="1" si="0"/>
        <v>Em andamento</v>
      </c>
      <c r="I13" s="29"/>
      <c r="J13" s="30"/>
      <c r="K13" s="31"/>
      <c r="L13" s="3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2:211" ht="18.899999999999999" customHeight="1" outlineLevel="1" x14ac:dyDescent="0.3">
      <c r="B14" s="32" t="s">
        <v>4</v>
      </c>
      <c r="C14" s="39" t="s">
        <v>44</v>
      </c>
      <c r="D14" s="34">
        <v>7</v>
      </c>
      <c r="E14" s="35">
        <v>1</v>
      </c>
      <c r="F14" s="36">
        <v>42822</v>
      </c>
      <c r="G14" s="36">
        <f t="shared" ref="G14:G19" si="1">F14+D14</f>
        <v>42829</v>
      </c>
      <c r="H14" s="40" t="str">
        <f t="shared" ca="1" si="0"/>
        <v>Concluído</v>
      </c>
      <c r="I14" s="37" t="s">
        <v>41</v>
      </c>
      <c r="J14" s="38" t="s">
        <v>41</v>
      </c>
      <c r="K14" s="31"/>
      <c r="L14" s="3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</row>
    <row r="15" spans="2:211" ht="18.899999999999999" customHeight="1" outlineLevel="1" x14ac:dyDescent="0.3">
      <c r="B15" s="32">
        <v>2.2000000000000002</v>
      </c>
      <c r="C15" s="39" t="s">
        <v>45</v>
      </c>
      <c r="D15" s="34">
        <v>1</v>
      </c>
      <c r="E15" s="35">
        <v>1</v>
      </c>
      <c r="F15" s="36">
        <v>42822</v>
      </c>
      <c r="G15" s="36">
        <f t="shared" si="1"/>
        <v>42823</v>
      </c>
      <c r="H15" s="40" t="str">
        <f t="shared" ca="1" si="0"/>
        <v>Concluído</v>
      </c>
      <c r="I15" s="37" t="s">
        <v>41</v>
      </c>
      <c r="J15" s="38" t="s">
        <v>41</v>
      </c>
      <c r="K15" s="31"/>
      <c r="L15" s="3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</row>
    <row r="16" spans="2:211" ht="18.899999999999999" customHeight="1" outlineLevel="1" x14ac:dyDescent="0.3">
      <c r="B16" s="32" t="s">
        <v>11</v>
      </c>
      <c r="C16" s="39" t="s">
        <v>51</v>
      </c>
      <c r="D16" s="41">
        <v>2</v>
      </c>
      <c r="E16" s="35">
        <v>1</v>
      </c>
      <c r="F16" s="36">
        <v>42823</v>
      </c>
      <c r="G16" s="36">
        <f t="shared" si="1"/>
        <v>42825</v>
      </c>
      <c r="H16" s="40" t="str">
        <f t="shared" ca="1" si="0"/>
        <v>Concluído</v>
      </c>
      <c r="I16" s="41" t="s">
        <v>52</v>
      </c>
      <c r="J16" s="42" t="s">
        <v>52</v>
      </c>
      <c r="K16" s="31"/>
      <c r="L16" s="3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</row>
    <row r="17" spans="2:211" ht="28.8" outlineLevel="1" x14ac:dyDescent="0.3">
      <c r="B17" s="32">
        <v>2.4</v>
      </c>
      <c r="C17" s="39" t="s">
        <v>53</v>
      </c>
      <c r="D17" s="41">
        <v>2</v>
      </c>
      <c r="E17" s="35">
        <v>1</v>
      </c>
      <c r="F17" s="36">
        <v>42823</v>
      </c>
      <c r="G17" s="36">
        <f t="shared" si="1"/>
        <v>42825</v>
      </c>
      <c r="H17" s="40" t="str">
        <f t="shared" ca="1" si="0"/>
        <v>Concluído</v>
      </c>
      <c r="I17" s="41" t="s">
        <v>41</v>
      </c>
      <c r="J17" s="43" t="s">
        <v>54</v>
      </c>
      <c r="K17" s="31"/>
      <c r="L17" s="3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</row>
    <row r="18" spans="2:211" ht="18.899999999999999" customHeight="1" outlineLevel="1" x14ac:dyDescent="0.3">
      <c r="B18" s="32">
        <v>2.5</v>
      </c>
      <c r="C18" s="39" t="s">
        <v>46</v>
      </c>
      <c r="D18" s="34">
        <v>1</v>
      </c>
      <c r="E18" s="35">
        <v>1</v>
      </c>
      <c r="F18" s="36">
        <v>42823</v>
      </c>
      <c r="G18" s="36">
        <f t="shared" si="1"/>
        <v>42824</v>
      </c>
      <c r="H18" s="40" t="str">
        <f t="shared" ca="1" si="0"/>
        <v>Concluído</v>
      </c>
      <c r="I18" s="37" t="s">
        <v>41</v>
      </c>
      <c r="J18" s="38" t="s">
        <v>41</v>
      </c>
      <c r="K18" s="31"/>
      <c r="L18" s="3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</row>
    <row r="19" spans="2:211" ht="82.8" outlineLevel="1" x14ac:dyDescent="0.3">
      <c r="B19" s="32">
        <v>2.6</v>
      </c>
      <c r="C19" s="39" t="s">
        <v>49</v>
      </c>
      <c r="D19" s="34">
        <v>14</v>
      </c>
      <c r="E19" s="35">
        <v>0.8</v>
      </c>
      <c r="F19" s="36">
        <v>42822</v>
      </c>
      <c r="G19" s="36">
        <f t="shared" si="1"/>
        <v>42836</v>
      </c>
      <c r="H19" s="40" t="str">
        <f t="shared" ca="1" si="0"/>
        <v>Em andamento</v>
      </c>
      <c r="I19" s="37" t="s">
        <v>41</v>
      </c>
      <c r="J19" s="44" t="s">
        <v>50</v>
      </c>
      <c r="K19" s="31"/>
      <c r="L19" s="3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</row>
    <row r="20" spans="2:211" ht="18.899999999999999" customHeight="1" outlineLevel="1" x14ac:dyDescent="0.3">
      <c r="B20" s="32">
        <v>2.7</v>
      </c>
      <c r="C20" s="39" t="s">
        <v>95</v>
      </c>
      <c r="D20" s="34">
        <v>7</v>
      </c>
      <c r="E20" s="35">
        <v>0</v>
      </c>
      <c r="F20" s="36">
        <v>42829</v>
      </c>
      <c r="G20" s="36">
        <f>F20+D20</f>
        <v>42836</v>
      </c>
      <c r="H20" s="40" t="str">
        <f t="shared" ca="1" si="0"/>
        <v>Em andamento</v>
      </c>
      <c r="I20" s="37" t="s">
        <v>41</v>
      </c>
      <c r="J20" s="38" t="s">
        <v>41</v>
      </c>
      <c r="K20" s="31"/>
      <c r="L20" s="3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</row>
    <row r="21" spans="2:211" ht="18.899999999999999" customHeight="1" outlineLevel="1" x14ac:dyDescent="0.3">
      <c r="B21" s="32">
        <v>2.8</v>
      </c>
      <c r="C21" s="39" t="s">
        <v>67</v>
      </c>
      <c r="D21" s="34">
        <v>7</v>
      </c>
      <c r="E21" s="35">
        <v>0.2</v>
      </c>
      <c r="F21" s="36">
        <v>42836</v>
      </c>
      <c r="G21" s="36">
        <f>F21+D21</f>
        <v>42843</v>
      </c>
      <c r="H21" s="40" t="str">
        <f t="shared" ca="1" si="0"/>
        <v>Em andamento</v>
      </c>
      <c r="I21" s="37" t="s">
        <v>41</v>
      </c>
      <c r="J21" s="38" t="s">
        <v>41</v>
      </c>
      <c r="K21" s="31"/>
      <c r="L21" s="3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</row>
    <row r="22" spans="2:211" ht="41.4" outlineLevel="1" x14ac:dyDescent="0.3">
      <c r="B22" s="32">
        <v>2.9</v>
      </c>
      <c r="C22" s="39" t="s">
        <v>60</v>
      </c>
      <c r="D22" s="34">
        <v>7</v>
      </c>
      <c r="E22" s="35">
        <v>0</v>
      </c>
      <c r="F22" s="36">
        <v>42836</v>
      </c>
      <c r="G22" s="36">
        <f>F22+D22</f>
        <v>42843</v>
      </c>
      <c r="H22" s="40" t="str">
        <f t="shared" ca="1" si="0"/>
        <v>Em andamento</v>
      </c>
      <c r="I22" s="37" t="s">
        <v>41</v>
      </c>
      <c r="J22" s="44" t="s">
        <v>66</v>
      </c>
      <c r="K22" s="31"/>
      <c r="L22" s="3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</row>
    <row r="23" spans="2:211" ht="41.4" outlineLevel="1" x14ac:dyDescent="0.3">
      <c r="B23" s="32">
        <v>2.1</v>
      </c>
      <c r="C23" s="39" t="s">
        <v>61</v>
      </c>
      <c r="D23" s="34">
        <v>7</v>
      </c>
      <c r="E23" s="35">
        <v>0</v>
      </c>
      <c r="F23" s="36">
        <v>42843</v>
      </c>
      <c r="G23" s="36">
        <f>F23+D23</f>
        <v>42850</v>
      </c>
      <c r="H23" s="40" t="str">
        <f t="shared" ca="1" si="0"/>
        <v>Não Iniciado</v>
      </c>
      <c r="I23" s="37" t="s">
        <v>63</v>
      </c>
      <c r="J23" s="44" t="s">
        <v>64</v>
      </c>
      <c r="K23" s="31"/>
      <c r="L23" s="31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</row>
    <row r="24" spans="2:211" ht="41.4" outlineLevel="1" x14ac:dyDescent="0.3">
      <c r="B24" s="49" t="s">
        <v>59</v>
      </c>
      <c r="C24" s="39" t="s">
        <v>62</v>
      </c>
      <c r="D24" s="34">
        <v>7</v>
      </c>
      <c r="E24" s="35">
        <v>0</v>
      </c>
      <c r="F24" s="36">
        <v>42843</v>
      </c>
      <c r="G24" s="36">
        <f>F24+D24</f>
        <v>42850</v>
      </c>
      <c r="H24" s="40" t="str">
        <f t="shared" ca="1" si="0"/>
        <v>Não Iniciado</v>
      </c>
      <c r="I24" s="37" t="s">
        <v>41</v>
      </c>
      <c r="J24" s="44" t="s">
        <v>65</v>
      </c>
      <c r="K24" s="31"/>
      <c r="L24" s="3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</row>
    <row r="25" spans="2:211" s="6" customFormat="1" ht="18.899999999999999" customHeight="1" x14ac:dyDescent="0.3">
      <c r="B25" s="24" t="s">
        <v>30</v>
      </c>
      <c r="C25" s="25" t="s">
        <v>12</v>
      </c>
      <c r="D25" s="26">
        <f>SUM(D26:D31)</f>
        <v>94</v>
      </c>
      <c r="E25" s="27">
        <f>AVERAGE($E$26:$E$32)</f>
        <v>0.2857142857142857</v>
      </c>
      <c r="F25" s="28">
        <f>SMALL($F$26:$F$31,1)</f>
        <v>42823</v>
      </c>
      <c r="G25" s="28">
        <f>LARGE($G$26:$G$31,1)</f>
        <v>42885</v>
      </c>
      <c r="H25" s="50" t="str">
        <f t="shared" ca="1" si="0"/>
        <v>Em andamento</v>
      </c>
      <c r="I25" s="29"/>
      <c r="J25" s="30"/>
      <c r="K25" s="31"/>
      <c r="L25" s="3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2:211" ht="55.2" outlineLevel="1" x14ac:dyDescent="0.3">
      <c r="B26" s="32" t="s">
        <v>14</v>
      </c>
      <c r="C26" s="39" t="s">
        <v>47</v>
      </c>
      <c r="D26" s="34">
        <v>5</v>
      </c>
      <c r="E26" s="35">
        <v>1</v>
      </c>
      <c r="F26" s="36">
        <v>42823</v>
      </c>
      <c r="G26" s="36">
        <f>(F26+D26)</f>
        <v>42828</v>
      </c>
      <c r="H26" s="40" t="str">
        <f t="shared" ca="1" si="0"/>
        <v>Concluído</v>
      </c>
      <c r="I26" s="37" t="s">
        <v>56</v>
      </c>
      <c r="J26" s="44" t="s">
        <v>57</v>
      </c>
      <c r="K26" s="31"/>
      <c r="L26" s="31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</row>
    <row r="27" spans="2:211" ht="43.2" outlineLevel="1" x14ac:dyDescent="0.3">
      <c r="B27" s="32" t="s">
        <v>15</v>
      </c>
      <c r="C27" s="39" t="s">
        <v>48</v>
      </c>
      <c r="D27" s="34">
        <v>5</v>
      </c>
      <c r="E27" s="35">
        <v>1</v>
      </c>
      <c r="F27" s="36">
        <v>42823</v>
      </c>
      <c r="G27" s="36">
        <f t="shared" ref="G27:G32" si="2">(F27+D27)</f>
        <v>42828</v>
      </c>
      <c r="H27" s="40" t="str">
        <f t="shared" ca="1" si="0"/>
        <v>Concluído</v>
      </c>
      <c r="I27" s="47" t="s">
        <v>55</v>
      </c>
      <c r="J27" s="48" t="s">
        <v>58</v>
      </c>
      <c r="K27" s="31"/>
      <c r="L27" s="31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</row>
    <row r="28" spans="2:211" ht="18.899999999999999" customHeight="1" outlineLevel="1" x14ac:dyDescent="0.3">
      <c r="B28" s="32">
        <v>3.3</v>
      </c>
      <c r="C28" s="39" t="s">
        <v>70</v>
      </c>
      <c r="D28" s="34">
        <v>7</v>
      </c>
      <c r="E28" s="35">
        <v>0</v>
      </c>
      <c r="F28" s="36">
        <v>42836</v>
      </c>
      <c r="G28" s="36">
        <f>(F28+D28)</f>
        <v>42843</v>
      </c>
      <c r="H28" s="40" t="str">
        <f t="shared" ca="1" si="0"/>
        <v>Em andamento</v>
      </c>
      <c r="I28" s="37" t="s">
        <v>71</v>
      </c>
      <c r="J28" s="38" t="s">
        <v>71</v>
      </c>
      <c r="K28" s="31"/>
      <c r="L28" s="31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</row>
    <row r="29" spans="2:211" ht="18.899999999999999" customHeight="1" outlineLevel="1" x14ac:dyDescent="0.3">
      <c r="B29" s="32">
        <v>3.4</v>
      </c>
      <c r="C29" s="39" t="s">
        <v>68</v>
      </c>
      <c r="D29" s="34">
        <v>7</v>
      </c>
      <c r="E29" s="35">
        <v>0</v>
      </c>
      <c r="F29" s="36">
        <v>42836</v>
      </c>
      <c r="G29" s="36">
        <f t="shared" si="2"/>
        <v>42843</v>
      </c>
      <c r="H29" s="40" t="str">
        <f t="shared" ca="1" si="0"/>
        <v>Em andamento</v>
      </c>
      <c r="I29" s="37" t="s">
        <v>69</v>
      </c>
      <c r="J29" s="38" t="s">
        <v>69</v>
      </c>
      <c r="K29" s="31"/>
      <c r="L29" s="3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</row>
    <row r="30" spans="2:211" ht="55.2" outlineLevel="1" x14ac:dyDescent="0.3">
      <c r="B30" s="32">
        <v>3.5</v>
      </c>
      <c r="C30" s="39" t="s">
        <v>72</v>
      </c>
      <c r="D30" s="34">
        <v>35</v>
      </c>
      <c r="E30" s="35">
        <v>0</v>
      </c>
      <c r="F30" s="36">
        <v>42850</v>
      </c>
      <c r="G30" s="36">
        <f t="shared" si="2"/>
        <v>42885</v>
      </c>
      <c r="H30" s="40" t="str">
        <f t="shared" ca="1" si="0"/>
        <v>Não Iniciado</v>
      </c>
      <c r="I30" s="37" t="s">
        <v>63</v>
      </c>
      <c r="J30" s="44" t="s">
        <v>73</v>
      </c>
      <c r="K30" s="31"/>
      <c r="L30" s="31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</row>
    <row r="31" spans="2:211" ht="69" outlineLevel="1" x14ac:dyDescent="0.3">
      <c r="B31" s="32">
        <v>3.6</v>
      </c>
      <c r="C31" s="39" t="s">
        <v>74</v>
      </c>
      <c r="D31" s="34">
        <v>35</v>
      </c>
      <c r="E31" s="35">
        <v>0</v>
      </c>
      <c r="F31" s="36">
        <v>42850</v>
      </c>
      <c r="G31" s="36">
        <f t="shared" si="2"/>
        <v>42885</v>
      </c>
      <c r="H31" s="40" t="str">
        <f t="shared" ca="1" si="0"/>
        <v>Não Iniciado</v>
      </c>
      <c r="I31" s="46" t="s">
        <v>54</v>
      </c>
      <c r="J31" s="44" t="s">
        <v>75</v>
      </c>
      <c r="K31" s="31"/>
      <c r="L31" s="3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</row>
    <row r="32" spans="2:211" ht="82.8" outlineLevel="1" x14ac:dyDescent="0.3">
      <c r="B32" s="32">
        <v>3.7</v>
      </c>
      <c r="C32" s="39" t="s">
        <v>76</v>
      </c>
      <c r="D32" s="34">
        <v>21</v>
      </c>
      <c r="E32" s="35">
        <v>0</v>
      </c>
      <c r="F32" s="36">
        <v>42885</v>
      </c>
      <c r="G32" s="36">
        <f t="shared" si="2"/>
        <v>42906</v>
      </c>
      <c r="H32" s="40" t="str">
        <f t="shared" ca="1" si="0"/>
        <v>Não Iniciado</v>
      </c>
      <c r="I32" s="46" t="s">
        <v>55</v>
      </c>
      <c r="J32" s="44" t="s">
        <v>77</v>
      </c>
      <c r="K32" s="31"/>
      <c r="L32" s="3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</row>
    <row r="33" spans="1:211" s="6" customFormat="1" ht="18.899999999999999" customHeight="1" x14ac:dyDescent="0.3">
      <c r="B33" s="24" t="s">
        <v>31</v>
      </c>
      <c r="C33" s="25" t="s">
        <v>13</v>
      </c>
      <c r="D33" s="26">
        <f>SUM(D34:D38)</f>
        <v>23</v>
      </c>
      <c r="E33" s="27">
        <f>AVERAGE($E$34:$E$40)</f>
        <v>0.2857142857142857</v>
      </c>
      <c r="F33" s="28">
        <f>SMALL($F$34:$F$38,1)</f>
        <v>42828</v>
      </c>
      <c r="G33" s="28">
        <f>LARGE($G$34:$G$38,1)</f>
        <v>42864</v>
      </c>
      <c r="H33" s="50" t="str">
        <f t="shared" ca="1" si="0"/>
        <v>Em andamento</v>
      </c>
      <c r="I33" s="29"/>
      <c r="J33" s="30"/>
      <c r="K33" s="31"/>
      <c r="L33" s="31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211" ht="18.899999999999999" customHeight="1" outlineLevel="1" x14ac:dyDescent="0.3">
      <c r="B34" s="32" t="s">
        <v>16</v>
      </c>
      <c r="C34" s="39" t="s">
        <v>78</v>
      </c>
      <c r="D34" s="34">
        <v>1</v>
      </c>
      <c r="E34" s="35">
        <v>1</v>
      </c>
      <c r="F34" s="36">
        <v>42828</v>
      </c>
      <c r="G34" s="36">
        <f>(F34+D34)</f>
        <v>42829</v>
      </c>
      <c r="H34" s="40" t="str">
        <f t="shared" ca="1" si="0"/>
        <v>Concluído</v>
      </c>
      <c r="I34" s="37" t="s">
        <v>63</v>
      </c>
      <c r="J34" s="38" t="s">
        <v>63</v>
      </c>
      <c r="K34" s="31"/>
      <c r="L34" s="31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</row>
    <row r="35" spans="1:211" ht="18.899999999999999" customHeight="1" outlineLevel="1" x14ac:dyDescent="0.3">
      <c r="B35" s="32" t="s">
        <v>18</v>
      </c>
      <c r="C35" s="39" t="s">
        <v>79</v>
      </c>
      <c r="D35" s="34">
        <v>1</v>
      </c>
      <c r="E35" s="35">
        <v>1</v>
      </c>
      <c r="F35" s="36">
        <v>42828</v>
      </c>
      <c r="G35" s="36">
        <f t="shared" ref="G35:G42" si="3">(F35+D35)</f>
        <v>42829</v>
      </c>
      <c r="H35" s="40" t="str">
        <f t="shared" ca="1" si="0"/>
        <v>Concluído</v>
      </c>
      <c r="I35" s="37" t="s">
        <v>41</v>
      </c>
      <c r="J35" s="38" t="s">
        <v>41</v>
      </c>
      <c r="K35" s="31"/>
      <c r="L35" s="31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</row>
    <row r="36" spans="1:211" ht="41.4" outlineLevel="1" x14ac:dyDescent="0.3">
      <c r="B36" s="32" t="s">
        <v>19</v>
      </c>
      <c r="C36" s="39" t="s">
        <v>80</v>
      </c>
      <c r="D36" s="34">
        <v>7</v>
      </c>
      <c r="E36" s="35">
        <v>0</v>
      </c>
      <c r="F36" s="36">
        <v>42843</v>
      </c>
      <c r="G36" s="36">
        <f t="shared" si="3"/>
        <v>42850</v>
      </c>
      <c r="H36" s="40" t="str">
        <f t="shared" ca="1" si="0"/>
        <v>Não Iniciado</v>
      </c>
      <c r="I36" s="37" t="s">
        <v>41</v>
      </c>
      <c r="J36" s="44" t="s">
        <v>81</v>
      </c>
      <c r="K36" s="31"/>
      <c r="L36" s="31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</row>
    <row r="37" spans="1:211" ht="18.899999999999999" customHeight="1" outlineLevel="1" x14ac:dyDescent="0.3">
      <c r="B37" s="32" t="s">
        <v>1</v>
      </c>
      <c r="C37" s="39" t="s">
        <v>86</v>
      </c>
      <c r="D37" s="34">
        <v>7</v>
      </c>
      <c r="E37" s="35">
        <v>0</v>
      </c>
      <c r="F37" s="36">
        <v>42857</v>
      </c>
      <c r="G37" s="36">
        <f t="shared" si="3"/>
        <v>42864</v>
      </c>
      <c r="H37" s="40" t="str">
        <f t="shared" ca="1" si="0"/>
        <v>Não Iniciado</v>
      </c>
      <c r="I37" s="37" t="s">
        <v>63</v>
      </c>
      <c r="J37" s="37" t="s">
        <v>63</v>
      </c>
      <c r="K37" s="31"/>
      <c r="L37" s="3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</row>
    <row r="38" spans="1:211" ht="27.6" outlineLevel="1" x14ac:dyDescent="0.3">
      <c r="B38" s="32" t="s">
        <v>17</v>
      </c>
      <c r="C38" s="39" t="s">
        <v>87</v>
      </c>
      <c r="D38" s="34">
        <v>7</v>
      </c>
      <c r="E38" s="35">
        <v>0</v>
      </c>
      <c r="F38" s="36">
        <v>42857</v>
      </c>
      <c r="G38" s="36">
        <f t="shared" si="3"/>
        <v>42864</v>
      </c>
      <c r="H38" s="40" t="str">
        <f t="shared" ca="1" si="0"/>
        <v>Não Iniciado</v>
      </c>
      <c r="I38" s="37" t="s">
        <v>41</v>
      </c>
      <c r="J38" s="44" t="s">
        <v>82</v>
      </c>
      <c r="K38" s="31"/>
      <c r="L38" s="31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</row>
    <row r="39" spans="1:211" ht="41.4" outlineLevel="1" x14ac:dyDescent="0.3">
      <c r="B39" s="32">
        <v>4.5999999999999996</v>
      </c>
      <c r="C39" s="39" t="s">
        <v>88</v>
      </c>
      <c r="D39" s="34">
        <v>7</v>
      </c>
      <c r="E39" s="35">
        <v>0</v>
      </c>
      <c r="F39" s="36">
        <v>42864</v>
      </c>
      <c r="G39" s="36">
        <f t="shared" si="3"/>
        <v>42871</v>
      </c>
      <c r="H39" s="40" t="str">
        <f t="shared" ca="1" si="0"/>
        <v>Não Iniciado</v>
      </c>
      <c r="I39" s="37" t="s">
        <v>69</v>
      </c>
      <c r="J39" s="44" t="s">
        <v>83</v>
      </c>
      <c r="K39" s="31"/>
      <c r="L39" s="31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</row>
    <row r="40" spans="1:211" ht="27.6" outlineLevel="1" x14ac:dyDescent="0.3">
      <c r="B40" s="32">
        <v>4.7</v>
      </c>
      <c r="C40" s="39" t="s">
        <v>89</v>
      </c>
      <c r="D40" s="34">
        <v>7</v>
      </c>
      <c r="E40" s="35">
        <v>0</v>
      </c>
      <c r="F40" s="36">
        <v>42871</v>
      </c>
      <c r="G40" s="36">
        <f t="shared" si="3"/>
        <v>42878</v>
      </c>
      <c r="H40" s="40" t="str">
        <f t="shared" ca="1" si="0"/>
        <v>Não Iniciado</v>
      </c>
      <c r="I40" s="37" t="s">
        <v>84</v>
      </c>
      <c r="J40" s="44" t="s">
        <v>85</v>
      </c>
      <c r="K40" s="31"/>
      <c r="L40" s="31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</row>
    <row r="41" spans="1:211" ht="14.4" outlineLevel="1" x14ac:dyDescent="0.3">
      <c r="B41" s="32">
        <v>4.8</v>
      </c>
      <c r="C41" s="39" t="s">
        <v>90</v>
      </c>
      <c r="D41" s="34">
        <v>7</v>
      </c>
      <c r="E41" s="35">
        <v>0</v>
      </c>
      <c r="F41" s="36">
        <v>42871</v>
      </c>
      <c r="G41" s="36">
        <f t="shared" si="3"/>
        <v>42878</v>
      </c>
      <c r="H41" s="40" t="str">
        <f t="shared" ca="1" si="0"/>
        <v>Não Iniciado</v>
      </c>
      <c r="I41" s="37" t="s">
        <v>69</v>
      </c>
      <c r="J41" s="44" t="s">
        <v>69</v>
      </c>
      <c r="K41" s="31"/>
      <c r="L41" s="3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</row>
    <row r="42" spans="1:211" ht="14.4" outlineLevel="1" x14ac:dyDescent="0.3">
      <c r="A42" s="2">
        <v>4.9000000000000004</v>
      </c>
      <c r="B42" s="32">
        <v>4.9000000000000004</v>
      </c>
      <c r="C42" s="39" t="s">
        <v>91</v>
      </c>
      <c r="D42" s="34">
        <v>14</v>
      </c>
      <c r="E42" s="35">
        <v>0</v>
      </c>
      <c r="F42" s="36">
        <v>42871</v>
      </c>
      <c r="G42" s="36">
        <f t="shared" si="3"/>
        <v>42885</v>
      </c>
      <c r="H42" s="40" t="str">
        <f t="shared" ca="1" si="0"/>
        <v>Não Iniciado</v>
      </c>
      <c r="I42" s="37" t="s">
        <v>41</v>
      </c>
      <c r="J42" s="44" t="s">
        <v>41</v>
      </c>
      <c r="K42" s="31"/>
      <c r="L42" s="31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</row>
    <row r="43" spans="1:211" s="6" customFormat="1" ht="18.899999999999999" customHeight="1" x14ac:dyDescent="0.3">
      <c r="B43" s="24" t="s">
        <v>32</v>
      </c>
      <c r="C43" s="25" t="s">
        <v>20</v>
      </c>
      <c r="D43" s="26">
        <f>SUM(D44:D46)</f>
        <v>14</v>
      </c>
      <c r="E43" s="27">
        <f>AVERAGE($E$44:$E$46)</f>
        <v>0</v>
      </c>
      <c r="F43" s="28">
        <f>SMALL($F$44:$F$46,1)</f>
        <v>42906</v>
      </c>
      <c r="G43" s="28">
        <f>LARGE($G$44:$G$46,1)</f>
        <v>42913</v>
      </c>
      <c r="H43" s="50" t="str">
        <f t="shared" ca="1" si="0"/>
        <v>Não Iniciado</v>
      </c>
      <c r="I43" s="29"/>
      <c r="J43" s="30"/>
      <c r="K43" s="31"/>
      <c r="L43" s="31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211" ht="18.899999999999999" customHeight="1" outlineLevel="1" x14ac:dyDescent="0.3">
      <c r="B44" s="32" t="s">
        <v>21</v>
      </c>
      <c r="C44" s="39" t="s">
        <v>92</v>
      </c>
      <c r="D44" s="34">
        <v>7</v>
      </c>
      <c r="E44" s="35">
        <v>0</v>
      </c>
      <c r="F44" s="36">
        <v>42906</v>
      </c>
      <c r="G44" s="36">
        <f>(F44+D44)</f>
        <v>42913</v>
      </c>
      <c r="H44" s="40" t="str">
        <f t="shared" ca="1" si="0"/>
        <v>Não Iniciado</v>
      </c>
      <c r="I44" s="37" t="s">
        <v>41</v>
      </c>
      <c r="J44" s="38" t="s">
        <v>41</v>
      </c>
      <c r="K44" s="31"/>
      <c r="L44" s="31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</row>
    <row r="45" spans="1:211" ht="18.899999999999999" customHeight="1" outlineLevel="1" x14ac:dyDescent="0.3">
      <c r="B45" s="32" t="s">
        <v>22</v>
      </c>
      <c r="C45" s="39" t="s">
        <v>94</v>
      </c>
      <c r="D45" s="34">
        <v>7</v>
      </c>
      <c r="E45" s="35">
        <v>0</v>
      </c>
      <c r="F45" s="36">
        <v>42906</v>
      </c>
      <c r="G45" s="36">
        <f>(F45+D45)</f>
        <v>42913</v>
      </c>
      <c r="H45" s="40" t="str">
        <f t="shared" ca="1" si="0"/>
        <v>Não Iniciado</v>
      </c>
      <c r="I45" s="37" t="s">
        <v>69</v>
      </c>
      <c r="J45" s="38" t="s">
        <v>69</v>
      </c>
      <c r="K45" s="31"/>
      <c r="L45" s="31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</row>
    <row r="46" spans="1:211" ht="14.4" outlineLevel="1" x14ac:dyDescent="0.3">
      <c r="B46" s="32" t="s">
        <v>9</v>
      </c>
      <c r="C46" s="45" t="s">
        <v>38</v>
      </c>
      <c r="D46" s="34">
        <v>0</v>
      </c>
      <c r="E46" s="35">
        <v>0</v>
      </c>
      <c r="F46" s="36">
        <v>42913</v>
      </c>
      <c r="G46" s="36">
        <f>(F46+D46)</f>
        <v>42913</v>
      </c>
      <c r="H46" s="40" t="str">
        <f t="shared" ca="1" si="0"/>
        <v>Não Iniciado</v>
      </c>
      <c r="I46" s="37" t="s">
        <v>41</v>
      </c>
      <c r="J46" s="38" t="s">
        <v>93</v>
      </c>
      <c r="K46" s="31"/>
      <c r="L46" s="31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</row>
    <row r="47" spans="1:211" s="6" customFormat="1" x14ac:dyDescent="0.35">
      <c r="B47" s="10"/>
      <c r="C47" s="10"/>
      <c r="D47" s="5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211" s="6" customFormat="1" x14ac:dyDescent="0.35">
      <c r="C48" s="10"/>
      <c r="D48" s="5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3:31" s="6" customFormat="1" x14ac:dyDescent="0.35">
      <c r="C49" s="10"/>
      <c r="D49" s="5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3:31" s="6" customFormat="1" x14ac:dyDescent="0.35">
      <c r="C50" s="10"/>
      <c r="D50" s="5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3:31" s="6" customFormat="1" x14ac:dyDescent="0.35">
      <c r="C51" s="10"/>
      <c r="D51" s="5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3:31" s="6" customFormat="1" x14ac:dyDescent="0.35">
      <c r="C52" s="10"/>
      <c r="D52" s="5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3:31" s="6" customFormat="1" x14ac:dyDescent="0.35">
      <c r="C53" s="10"/>
      <c r="D53" s="5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3:31" s="6" customFormat="1" x14ac:dyDescent="0.35">
      <c r="C54" s="10"/>
      <c r="D54" s="5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3:31" s="6" customFormat="1" x14ac:dyDescent="0.35">
      <c r="C55" s="10"/>
      <c r="D55" s="5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3:31" s="6" customFormat="1" x14ac:dyDescent="0.35">
      <c r="C56" s="10"/>
      <c r="D56" s="5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3:31" s="6" customFormat="1" x14ac:dyDescent="0.35">
      <c r="C57" s="10"/>
      <c r="D57" s="5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3:31" s="6" customFormat="1" x14ac:dyDescent="0.35">
      <c r="C58" s="10"/>
      <c r="D58" s="5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3:31" s="6" customFormat="1" x14ac:dyDescent="0.35">
      <c r="C59" s="10"/>
      <c r="D59" s="5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3:31" s="6" customFormat="1" x14ac:dyDescent="0.35">
      <c r="C60" s="10"/>
      <c r="D60" s="5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3:31" s="6" customFormat="1" x14ac:dyDescent="0.35">
      <c r="C61" s="10"/>
      <c r="D61" s="5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3:31" s="6" customFormat="1" x14ac:dyDescent="0.35">
      <c r="C62" s="10"/>
      <c r="D62" s="5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3:31" s="6" customFormat="1" x14ac:dyDescent="0.35">
      <c r="C63" s="10"/>
      <c r="D63" s="5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3:31" s="6" customFormat="1" x14ac:dyDescent="0.35">
      <c r="C64" s="10"/>
      <c r="D64" s="5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3:31" s="6" customFormat="1" x14ac:dyDescent="0.35">
      <c r="C65" s="10"/>
      <c r="D65" s="5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3:31" s="6" customFormat="1" x14ac:dyDescent="0.35">
      <c r="C66" s="10"/>
      <c r="D66" s="5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3:31" s="6" customFormat="1" x14ac:dyDescent="0.35">
      <c r="C67" s="10"/>
      <c r="D67" s="5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3:31" s="6" customFormat="1" x14ac:dyDescent="0.35">
      <c r="C68" s="10"/>
      <c r="D68" s="5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3:31" s="6" customFormat="1" x14ac:dyDescent="0.35">
      <c r="C69" s="10"/>
      <c r="D69" s="5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3:31" s="6" customFormat="1" x14ac:dyDescent="0.35">
      <c r="C70" s="10"/>
      <c r="D70" s="5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3:31" s="6" customFormat="1" x14ac:dyDescent="0.35">
      <c r="C71" s="10"/>
      <c r="D71" s="5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3:31" s="6" customFormat="1" x14ac:dyDescent="0.35">
      <c r="C72" s="10"/>
      <c r="D72" s="5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3:31" s="6" customFormat="1" x14ac:dyDescent="0.35">
      <c r="C73" s="10"/>
      <c r="D73" s="5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3:31" s="6" customFormat="1" x14ac:dyDescent="0.35">
      <c r="C74" s="10"/>
      <c r="D74" s="5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3:31" s="6" customFormat="1" x14ac:dyDescent="0.35">
      <c r="C75" s="10"/>
      <c r="D75" s="5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3:31" s="6" customFormat="1" x14ac:dyDescent="0.35">
      <c r="C76" s="10"/>
      <c r="D76" s="5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3:31" s="6" customFormat="1" x14ac:dyDescent="0.35">
      <c r="C77" s="10"/>
      <c r="D77" s="5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3:31" s="6" customFormat="1" x14ac:dyDescent="0.35">
      <c r="C78" s="10"/>
      <c r="D78" s="5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3:31" s="6" customFormat="1" x14ac:dyDescent="0.35">
      <c r="C79" s="10"/>
      <c r="D79" s="5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3:31" s="6" customFormat="1" x14ac:dyDescent="0.35">
      <c r="C80" s="10"/>
      <c r="D80" s="5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3:31" s="6" customFormat="1" x14ac:dyDescent="0.35">
      <c r="C81" s="10"/>
      <c r="D81" s="5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3:31" s="6" customFormat="1" x14ac:dyDescent="0.35">
      <c r="C82" s="10"/>
      <c r="D82" s="5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3:31" s="6" customFormat="1" x14ac:dyDescent="0.35">
      <c r="C83" s="10"/>
      <c r="D83" s="5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3:31" s="6" customFormat="1" x14ac:dyDescent="0.35">
      <c r="C84" s="10"/>
      <c r="D84" s="5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3:31" s="6" customFormat="1" x14ac:dyDescent="0.35">
      <c r="C85" s="10"/>
      <c r="D85" s="5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3:31" s="6" customFormat="1" x14ac:dyDescent="0.35">
      <c r="C86" s="10"/>
      <c r="D86" s="5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3:31" s="6" customFormat="1" x14ac:dyDescent="0.35">
      <c r="C87" s="10"/>
      <c r="D87" s="5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3:31" s="6" customFormat="1" x14ac:dyDescent="0.35">
      <c r="C88" s="10"/>
      <c r="D88" s="5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3:31" s="6" customFormat="1" x14ac:dyDescent="0.35">
      <c r="C89" s="10"/>
      <c r="D89" s="5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3:31" s="6" customFormat="1" x14ac:dyDescent="0.35">
      <c r="C90" s="10"/>
      <c r="D90" s="5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3:31" s="6" customFormat="1" x14ac:dyDescent="0.35">
      <c r="C91" s="10"/>
      <c r="D91" s="5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3:31" s="6" customFormat="1" x14ac:dyDescent="0.35">
      <c r="C92" s="10"/>
      <c r="D92" s="5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3:31" s="6" customFormat="1" x14ac:dyDescent="0.35">
      <c r="C93" s="10"/>
      <c r="D93" s="5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3:31" s="6" customFormat="1" x14ac:dyDescent="0.35">
      <c r="C94" s="10"/>
      <c r="D94" s="5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3:31" s="6" customFormat="1" x14ac:dyDescent="0.35">
      <c r="C95" s="10"/>
      <c r="D95" s="5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3:31" s="6" customFormat="1" x14ac:dyDescent="0.35">
      <c r="C96" s="10"/>
      <c r="D96" s="5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3:31" s="6" customFormat="1" x14ac:dyDescent="0.35">
      <c r="C97" s="10"/>
      <c r="D97" s="5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3:31" s="6" customFormat="1" x14ac:dyDescent="0.35">
      <c r="C98" s="10"/>
      <c r="D98" s="5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3:31" s="6" customFormat="1" x14ac:dyDescent="0.35">
      <c r="C99" s="10"/>
      <c r="D99" s="5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3:31" s="6" customFormat="1" x14ac:dyDescent="0.35">
      <c r="C100" s="10"/>
      <c r="D100" s="5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3:31" s="6" customFormat="1" x14ac:dyDescent="0.35">
      <c r="C101" s="10"/>
      <c r="D101" s="5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3:31" s="6" customFormat="1" x14ac:dyDescent="0.35">
      <c r="C102" s="10"/>
      <c r="D102" s="5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3:31" s="6" customFormat="1" x14ac:dyDescent="0.35">
      <c r="C103" s="10"/>
      <c r="D103" s="5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3:31" s="6" customFormat="1" x14ac:dyDescent="0.35">
      <c r="C104" s="10"/>
      <c r="D104" s="5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3:31" s="6" customFormat="1" x14ac:dyDescent="0.35">
      <c r="C105" s="10"/>
      <c r="D105" s="5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3:31" s="6" customFormat="1" x14ac:dyDescent="0.35">
      <c r="C106" s="10"/>
      <c r="D106" s="5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3:31" s="6" customFormat="1" x14ac:dyDescent="0.35">
      <c r="C107" s="10"/>
      <c r="D107" s="5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3:31" s="6" customFormat="1" x14ac:dyDescent="0.35">
      <c r="C108" s="10"/>
      <c r="D108" s="5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3:31" s="6" customFormat="1" x14ac:dyDescent="0.35">
      <c r="C109" s="10"/>
      <c r="D109" s="5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3:31" s="6" customFormat="1" x14ac:dyDescent="0.35">
      <c r="C110" s="10"/>
      <c r="D110" s="5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3:31" s="6" customFormat="1" x14ac:dyDescent="0.35">
      <c r="C111" s="10"/>
      <c r="D111" s="5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3:31" s="6" customFormat="1" x14ac:dyDescent="0.35">
      <c r="C112" s="10"/>
      <c r="D112" s="5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3:31" s="6" customFormat="1" x14ac:dyDescent="0.35">
      <c r="C113" s="10"/>
      <c r="D113" s="5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3:31" s="6" customFormat="1" x14ac:dyDescent="0.35">
      <c r="C114" s="10"/>
      <c r="D114" s="5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3:31" s="6" customFormat="1" x14ac:dyDescent="0.35">
      <c r="C115" s="10"/>
      <c r="D115" s="5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3:31" s="6" customFormat="1" x14ac:dyDescent="0.35">
      <c r="C116" s="10"/>
      <c r="D116" s="5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3:31" s="6" customFormat="1" x14ac:dyDescent="0.35">
      <c r="C117" s="10"/>
      <c r="D117" s="5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3:31" s="6" customFormat="1" x14ac:dyDescent="0.35">
      <c r="C118" s="10"/>
      <c r="D118" s="5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3:31" s="6" customFormat="1" x14ac:dyDescent="0.35">
      <c r="C119" s="10"/>
      <c r="D119" s="5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3:31" s="6" customFormat="1" x14ac:dyDescent="0.35">
      <c r="C120" s="10"/>
      <c r="D120" s="5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3:31" s="6" customFormat="1" x14ac:dyDescent="0.35">
      <c r="C121" s="10"/>
      <c r="D121" s="5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3:31" s="6" customFormat="1" x14ac:dyDescent="0.35">
      <c r="C122" s="10"/>
      <c r="D122" s="5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3:31" s="6" customFormat="1" x14ac:dyDescent="0.35">
      <c r="C123" s="10"/>
      <c r="D123" s="5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3:31" s="6" customFormat="1" x14ac:dyDescent="0.35">
      <c r="C124" s="10"/>
      <c r="D124" s="5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3:31" s="6" customFormat="1" x14ac:dyDescent="0.35">
      <c r="C125" s="10"/>
      <c r="D125" s="5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3:31" s="6" customFormat="1" x14ac:dyDescent="0.35">
      <c r="C126" s="10"/>
      <c r="D126" s="5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3:31" s="6" customFormat="1" x14ac:dyDescent="0.35">
      <c r="C127" s="10"/>
      <c r="D127" s="5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3:31" s="6" customFormat="1" x14ac:dyDescent="0.35">
      <c r="C128" s="10"/>
      <c r="D128" s="5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3:31" s="6" customFormat="1" x14ac:dyDescent="0.35">
      <c r="C129" s="10"/>
      <c r="D129" s="5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3:31" s="6" customFormat="1" x14ac:dyDescent="0.35">
      <c r="C130" s="10"/>
      <c r="D130" s="5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3:31" s="6" customFormat="1" x14ac:dyDescent="0.35">
      <c r="C131" s="10"/>
      <c r="D131" s="5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3:31" s="6" customFormat="1" x14ac:dyDescent="0.35">
      <c r="C132" s="10"/>
      <c r="D132" s="5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3:31" s="6" customFormat="1" x14ac:dyDescent="0.35">
      <c r="C133" s="10"/>
      <c r="D133" s="5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3:31" s="6" customFormat="1" x14ac:dyDescent="0.35">
      <c r="C134" s="10"/>
      <c r="D134" s="5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3:31" s="6" customFormat="1" x14ac:dyDescent="0.35">
      <c r="C135" s="10"/>
      <c r="D135" s="5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3:31" s="6" customFormat="1" x14ac:dyDescent="0.35">
      <c r="C136" s="10"/>
      <c r="D136" s="5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3:31" s="6" customFormat="1" x14ac:dyDescent="0.35">
      <c r="C137" s="10"/>
      <c r="D137" s="5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3:31" s="6" customFormat="1" x14ac:dyDescent="0.35">
      <c r="C138" s="10"/>
      <c r="D138" s="5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3:31" s="6" customFormat="1" x14ac:dyDescent="0.35">
      <c r="C139" s="10"/>
      <c r="D139" s="5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3:31" s="6" customFormat="1" x14ac:dyDescent="0.35">
      <c r="C140" s="10"/>
      <c r="D140" s="5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3:31" s="6" customFormat="1" x14ac:dyDescent="0.35">
      <c r="C141" s="10"/>
      <c r="D141" s="5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3:31" s="6" customFormat="1" x14ac:dyDescent="0.35">
      <c r="C142" s="10"/>
      <c r="D142" s="5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3:31" s="6" customFormat="1" x14ac:dyDescent="0.35">
      <c r="C143" s="10"/>
      <c r="D143" s="5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3:31" s="6" customFormat="1" x14ac:dyDescent="0.35">
      <c r="C144" s="10"/>
      <c r="D144" s="5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3:31" s="6" customFormat="1" x14ac:dyDescent="0.35">
      <c r="C145" s="10"/>
      <c r="D145" s="5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3:31" s="6" customFormat="1" x14ac:dyDescent="0.35">
      <c r="C146" s="10"/>
      <c r="D146" s="5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3:31" s="6" customFormat="1" x14ac:dyDescent="0.35">
      <c r="C147" s="10"/>
      <c r="D147" s="5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3:31" s="6" customFormat="1" x14ac:dyDescent="0.35">
      <c r="C148" s="10"/>
      <c r="D148" s="5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3:31" s="6" customFormat="1" x14ac:dyDescent="0.35">
      <c r="C149" s="10"/>
      <c r="D149" s="5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3:31" s="6" customFormat="1" x14ac:dyDescent="0.35">
      <c r="C150" s="10"/>
      <c r="D150" s="5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3:31" s="6" customFormat="1" x14ac:dyDescent="0.35">
      <c r="C151" s="10"/>
      <c r="D151" s="5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3:31" s="6" customFormat="1" x14ac:dyDescent="0.35">
      <c r="C152" s="10"/>
      <c r="D152" s="5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3:31" s="6" customFormat="1" x14ac:dyDescent="0.35">
      <c r="C153" s="10"/>
      <c r="D153" s="5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3:31" s="6" customFormat="1" x14ac:dyDescent="0.35">
      <c r="C154" s="10"/>
      <c r="D154" s="5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3:31" s="6" customFormat="1" x14ac:dyDescent="0.35">
      <c r="C155" s="10"/>
      <c r="D155" s="5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3:31" s="6" customFormat="1" x14ac:dyDescent="0.35">
      <c r="C156" s="10"/>
      <c r="D156" s="5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3:31" s="6" customFormat="1" x14ac:dyDescent="0.35">
      <c r="C157" s="10"/>
      <c r="D157" s="5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3:31" s="6" customFormat="1" x14ac:dyDescent="0.35">
      <c r="C158" s="10"/>
      <c r="D158" s="5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3:31" s="6" customFormat="1" x14ac:dyDescent="0.35">
      <c r="C159" s="10"/>
      <c r="D159" s="5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3:31" s="6" customFormat="1" x14ac:dyDescent="0.35">
      <c r="C160" s="10"/>
      <c r="D160" s="5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3:31" s="6" customFormat="1" x14ac:dyDescent="0.35">
      <c r="C161" s="10"/>
      <c r="D161" s="5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3:31" s="6" customFormat="1" x14ac:dyDescent="0.35">
      <c r="C162" s="10"/>
      <c r="D162" s="5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3:31" s="6" customFormat="1" x14ac:dyDescent="0.35">
      <c r="C163" s="10"/>
      <c r="D163" s="5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3:31" s="6" customFormat="1" x14ac:dyDescent="0.35">
      <c r="C164" s="10"/>
      <c r="D164" s="5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3:31" s="6" customFormat="1" x14ac:dyDescent="0.35">
      <c r="C165" s="10"/>
      <c r="D165" s="5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3:31" s="6" customFormat="1" x14ac:dyDescent="0.35">
      <c r="C166" s="10"/>
      <c r="D166" s="5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3:31" s="6" customFormat="1" x14ac:dyDescent="0.35">
      <c r="C167" s="10"/>
      <c r="D167" s="5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3:31" s="6" customFormat="1" x14ac:dyDescent="0.35">
      <c r="C168" s="10"/>
      <c r="D168" s="5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3:31" s="6" customFormat="1" x14ac:dyDescent="0.35">
      <c r="C169" s="10"/>
      <c r="D169" s="5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3:31" s="6" customFormat="1" x14ac:dyDescent="0.35">
      <c r="C170" s="10"/>
      <c r="D170" s="5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3:31" s="6" customFormat="1" x14ac:dyDescent="0.35">
      <c r="C171" s="10"/>
      <c r="D171" s="5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3:31" s="6" customFormat="1" x14ac:dyDescent="0.35">
      <c r="C172" s="10"/>
      <c r="D172" s="5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3:31" s="6" customFormat="1" x14ac:dyDescent="0.35">
      <c r="C173" s="10"/>
      <c r="D173" s="5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3:31" s="6" customFormat="1" x14ac:dyDescent="0.35">
      <c r="C174" s="10"/>
      <c r="D174" s="5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3:31" s="6" customFormat="1" x14ac:dyDescent="0.35">
      <c r="C175" s="10"/>
      <c r="D175" s="5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3:31" s="6" customFormat="1" x14ac:dyDescent="0.35">
      <c r="C176" s="10"/>
      <c r="D176" s="5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3:31" s="6" customFormat="1" x14ac:dyDescent="0.35">
      <c r="C177" s="10"/>
      <c r="D177" s="5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3:31" s="6" customFormat="1" x14ac:dyDescent="0.35">
      <c r="C178" s="10"/>
      <c r="D178" s="5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3:31" s="6" customFormat="1" x14ac:dyDescent="0.35">
      <c r="C179" s="10"/>
      <c r="D179" s="5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3:31" s="6" customFormat="1" x14ac:dyDescent="0.35">
      <c r="C180" s="10"/>
      <c r="D180" s="5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3:31" s="6" customFormat="1" x14ac:dyDescent="0.35">
      <c r="C181" s="10"/>
      <c r="D181" s="5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3:31" s="6" customFormat="1" x14ac:dyDescent="0.35">
      <c r="C182" s="10"/>
      <c r="D182" s="5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3:31" s="6" customFormat="1" x14ac:dyDescent="0.35">
      <c r="C183" s="10"/>
      <c r="D183" s="5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3:31" s="6" customFormat="1" x14ac:dyDescent="0.35">
      <c r="C184" s="10"/>
      <c r="D184" s="5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3:31" s="6" customFormat="1" x14ac:dyDescent="0.35">
      <c r="C185" s="10"/>
      <c r="D185" s="5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3:31" s="6" customFormat="1" x14ac:dyDescent="0.35">
      <c r="C186" s="10"/>
      <c r="D186" s="5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3:31" s="6" customFormat="1" x14ac:dyDescent="0.35">
      <c r="C187" s="10"/>
      <c r="D187" s="5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3:31" s="6" customFormat="1" x14ac:dyDescent="0.35">
      <c r="C188" s="10"/>
      <c r="D188" s="5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3:31" s="6" customFormat="1" x14ac:dyDescent="0.35">
      <c r="C189" s="10"/>
      <c r="D189" s="5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3:31" s="6" customFormat="1" x14ac:dyDescent="0.35">
      <c r="C190" s="10"/>
      <c r="D190" s="5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3:31" s="6" customFormat="1" x14ac:dyDescent="0.35">
      <c r="C191" s="10"/>
      <c r="D191" s="5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3:31" s="6" customFormat="1" x14ac:dyDescent="0.35">
      <c r="C192" s="10"/>
      <c r="D192" s="5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3:31" s="6" customFormat="1" x14ac:dyDescent="0.35">
      <c r="C193" s="10"/>
      <c r="D193" s="5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3:31" s="6" customFormat="1" x14ac:dyDescent="0.35">
      <c r="C194" s="10"/>
      <c r="D194" s="5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3:31" s="6" customFormat="1" x14ac:dyDescent="0.35">
      <c r="C195" s="10"/>
      <c r="D195" s="5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3:31" s="6" customFormat="1" x14ac:dyDescent="0.35">
      <c r="C196" s="10"/>
      <c r="D196" s="5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3:31" s="6" customFormat="1" x14ac:dyDescent="0.35">
      <c r="C197" s="10"/>
      <c r="D197" s="5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3:31" s="6" customFormat="1" x14ac:dyDescent="0.35">
      <c r="C198" s="10"/>
      <c r="D198" s="5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3:31" s="6" customFormat="1" x14ac:dyDescent="0.35">
      <c r="C199" s="10"/>
      <c r="D199" s="5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3:31" s="6" customFormat="1" x14ac:dyDescent="0.35">
      <c r="C200" s="10"/>
      <c r="D200" s="5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3:31" s="6" customFormat="1" x14ac:dyDescent="0.35">
      <c r="C201" s="10"/>
      <c r="D201" s="5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3:31" s="6" customFormat="1" x14ac:dyDescent="0.35">
      <c r="C202" s="10"/>
      <c r="D202" s="5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3:31" s="6" customFormat="1" x14ac:dyDescent="0.35">
      <c r="C203" s="10"/>
      <c r="D203" s="5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3:31" s="6" customFormat="1" x14ac:dyDescent="0.35">
      <c r="C204" s="10"/>
      <c r="D204" s="5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3:31" s="6" customFormat="1" x14ac:dyDescent="0.35">
      <c r="C205" s="10"/>
      <c r="D205" s="5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3:31" s="6" customFormat="1" x14ac:dyDescent="0.35">
      <c r="C206" s="10"/>
      <c r="D206" s="5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3:31" s="6" customFormat="1" x14ac:dyDescent="0.35">
      <c r="C207" s="10"/>
      <c r="D207" s="5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3:31" s="6" customFormat="1" x14ac:dyDescent="0.35">
      <c r="C208" s="10"/>
      <c r="D208" s="5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3:31" s="6" customFormat="1" x14ac:dyDescent="0.35">
      <c r="C209" s="10"/>
      <c r="D209" s="5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3:31" s="6" customFormat="1" x14ac:dyDescent="0.35">
      <c r="C210" s="10"/>
      <c r="D210" s="5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3:31" s="6" customFormat="1" x14ac:dyDescent="0.35">
      <c r="C211" s="10"/>
      <c r="D211" s="5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3:31" s="6" customFormat="1" x14ac:dyDescent="0.35">
      <c r="C212" s="10"/>
      <c r="D212" s="5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3:31" s="6" customFormat="1" x14ac:dyDescent="0.35">
      <c r="C213" s="10"/>
      <c r="D213" s="5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3:31" s="6" customFormat="1" x14ac:dyDescent="0.35">
      <c r="C214" s="10"/>
      <c r="D214" s="5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3:31" s="6" customFormat="1" x14ac:dyDescent="0.35">
      <c r="C215" s="10"/>
      <c r="D215" s="5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3:31" s="6" customFormat="1" x14ac:dyDescent="0.35">
      <c r="C216" s="10"/>
      <c r="D216" s="5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3:31" s="6" customFormat="1" x14ac:dyDescent="0.35">
      <c r="C217" s="10"/>
      <c r="D217" s="5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3:31" s="6" customFormat="1" x14ac:dyDescent="0.35">
      <c r="C218" s="10"/>
      <c r="D218" s="5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3:31" s="6" customFormat="1" x14ac:dyDescent="0.35">
      <c r="C219" s="10"/>
      <c r="D219" s="5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3:31" s="6" customFormat="1" x14ac:dyDescent="0.35">
      <c r="C220" s="10"/>
      <c r="D220" s="5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3:31" s="6" customFormat="1" x14ac:dyDescent="0.35">
      <c r="C221" s="10"/>
      <c r="D221" s="5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3:31" s="6" customFormat="1" x14ac:dyDescent="0.35">
      <c r="C222" s="10"/>
      <c r="D222" s="5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3:31" s="6" customFormat="1" x14ac:dyDescent="0.35">
      <c r="C223" s="10"/>
      <c r="D223" s="5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3:31" s="6" customFormat="1" x14ac:dyDescent="0.35">
      <c r="C224" s="10"/>
      <c r="D224" s="5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3:31" s="6" customFormat="1" x14ac:dyDescent="0.35">
      <c r="C225" s="10"/>
      <c r="D225" s="5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3:31" s="6" customFormat="1" x14ac:dyDescent="0.35">
      <c r="C226" s="10"/>
      <c r="D226" s="5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3:31" s="6" customFormat="1" x14ac:dyDescent="0.35">
      <c r="C227" s="10"/>
      <c r="D227" s="5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3:31" s="6" customFormat="1" x14ac:dyDescent="0.35">
      <c r="C228" s="10"/>
      <c r="D228" s="5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3:31" s="6" customFormat="1" x14ac:dyDescent="0.35">
      <c r="C229" s="10"/>
      <c r="D229" s="5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3:31" s="6" customFormat="1" x14ac:dyDescent="0.35">
      <c r="C230" s="10"/>
      <c r="D230" s="5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3:31" s="6" customFormat="1" x14ac:dyDescent="0.35">
      <c r="C231" s="10"/>
      <c r="D231" s="5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3:31" s="6" customFormat="1" x14ac:dyDescent="0.35">
      <c r="C232" s="10"/>
      <c r="D232" s="5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3:31" s="6" customFormat="1" x14ac:dyDescent="0.35">
      <c r="C233" s="10"/>
      <c r="D233" s="5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3:31" s="6" customFormat="1" x14ac:dyDescent="0.35">
      <c r="C234" s="10"/>
      <c r="D234" s="5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3:31" s="6" customFormat="1" x14ac:dyDescent="0.35">
      <c r="C235" s="10"/>
      <c r="D235" s="5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3:31" s="6" customFormat="1" x14ac:dyDescent="0.35">
      <c r="C236" s="10"/>
      <c r="D236" s="5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3:31" s="6" customFormat="1" x14ac:dyDescent="0.35">
      <c r="C237" s="10"/>
      <c r="D237" s="5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3:31" s="6" customFormat="1" x14ac:dyDescent="0.35">
      <c r="C238" s="10"/>
      <c r="D238" s="5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3:31" s="6" customFormat="1" x14ac:dyDescent="0.35">
      <c r="C239" s="10"/>
      <c r="D239" s="5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3:31" s="6" customFormat="1" x14ac:dyDescent="0.35">
      <c r="C240" s="10"/>
      <c r="D240" s="5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3:31" s="6" customFormat="1" x14ac:dyDescent="0.35">
      <c r="C241" s="10"/>
      <c r="D241" s="5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3:31" s="6" customFormat="1" x14ac:dyDescent="0.35">
      <c r="C242" s="10"/>
      <c r="D242" s="5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3:31" s="6" customFormat="1" x14ac:dyDescent="0.35">
      <c r="C243" s="10"/>
      <c r="D243" s="5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3:31" s="6" customFormat="1" x14ac:dyDescent="0.35">
      <c r="C244" s="10"/>
      <c r="D244" s="5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3:31" s="6" customFormat="1" x14ac:dyDescent="0.35">
      <c r="C245" s="10"/>
      <c r="D245" s="5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3:31" s="6" customFormat="1" x14ac:dyDescent="0.35">
      <c r="C246" s="10"/>
      <c r="D246" s="5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3:31" s="6" customFormat="1" x14ac:dyDescent="0.35">
      <c r="C247" s="10"/>
      <c r="D247" s="5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3:31" s="6" customFormat="1" x14ac:dyDescent="0.35">
      <c r="C248" s="10"/>
      <c r="D248" s="5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3:31" s="6" customFormat="1" x14ac:dyDescent="0.35">
      <c r="C249" s="10"/>
      <c r="D249" s="5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3:31" s="6" customFormat="1" x14ac:dyDescent="0.35">
      <c r="C250" s="10"/>
      <c r="D250" s="5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3:31" s="6" customFormat="1" x14ac:dyDescent="0.35">
      <c r="C251" s="10"/>
      <c r="D251" s="5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3:31" s="6" customFormat="1" x14ac:dyDescent="0.35">
      <c r="C252" s="10"/>
      <c r="D252" s="5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3:31" s="6" customFormat="1" x14ac:dyDescent="0.35">
      <c r="C253" s="10"/>
      <c r="D253" s="5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3:31" s="6" customFormat="1" x14ac:dyDescent="0.35">
      <c r="C254" s="10"/>
      <c r="D254" s="5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3:31" s="6" customFormat="1" x14ac:dyDescent="0.35">
      <c r="C255" s="10"/>
      <c r="D255" s="5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3:31" s="6" customFormat="1" x14ac:dyDescent="0.35">
      <c r="C256" s="10"/>
      <c r="D256" s="5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3:31" s="6" customFormat="1" x14ac:dyDescent="0.35">
      <c r="C257" s="10"/>
      <c r="D257" s="5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3:31" s="6" customFormat="1" x14ac:dyDescent="0.35">
      <c r="C258" s="10"/>
      <c r="D258" s="5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3:31" s="6" customFormat="1" x14ac:dyDescent="0.35">
      <c r="C259" s="10"/>
      <c r="D259" s="5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3:31" s="6" customFormat="1" x14ac:dyDescent="0.35">
      <c r="C260" s="10"/>
      <c r="D260" s="5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3:31" s="6" customFormat="1" x14ac:dyDescent="0.35">
      <c r="C261" s="10"/>
      <c r="D261" s="5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3:31" s="6" customFormat="1" x14ac:dyDescent="0.35">
      <c r="C262" s="10"/>
      <c r="D262" s="5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3:31" s="6" customFormat="1" x14ac:dyDescent="0.35">
      <c r="C263" s="10"/>
      <c r="D263" s="5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3:31" s="6" customFormat="1" x14ac:dyDescent="0.35">
      <c r="C264" s="10"/>
      <c r="D264" s="5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3:31" s="6" customFormat="1" x14ac:dyDescent="0.35">
      <c r="C265" s="10"/>
      <c r="D265" s="5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3:31" s="6" customFormat="1" x14ac:dyDescent="0.35">
      <c r="C266" s="10"/>
      <c r="D266" s="5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3:31" s="6" customFormat="1" x14ac:dyDescent="0.35">
      <c r="C267" s="10"/>
      <c r="D267" s="5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3:31" s="6" customFormat="1" x14ac:dyDescent="0.35">
      <c r="C268" s="10"/>
      <c r="D268" s="5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3:31" s="6" customFormat="1" x14ac:dyDescent="0.35">
      <c r="C269" s="10"/>
      <c r="D269" s="5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3:31" s="6" customFormat="1" x14ac:dyDescent="0.35">
      <c r="C270" s="10"/>
      <c r="D270" s="5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3:31" s="6" customFormat="1" x14ac:dyDescent="0.35">
      <c r="C271" s="10"/>
      <c r="D271" s="5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3:31" s="6" customFormat="1" x14ac:dyDescent="0.35">
      <c r="C272" s="10"/>
      <c r="D272" s="5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3:31" s="6" customFormat="1" x14ac:dyDescent="0.35">
      <c r="C273" s="10"/>
      <c r="D273" s="5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3:31" s="6" customFormat="1" x14ac:dyDescent="0.35">
      <c r="C274" s="10"/>
      <c r="D274" s="5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3:31" s="6" customFormat="1" x14ac:dyDescent="0.35">
      <c r="C275" s="10"/>
      <c r="D275" s="5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3:31" s="6" customFormat="1" x14ac:dyDescent="0.35">
      <c r="C276" s="10"/>
      <c r="D276" s="5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3:31" s="6" customFormat="1" x14ac:dyDescent="0.35">
      <c r="C277" s="10"/>
      <c r="D277" s="5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3:31" s="6" customFormat="1" x14ac:dyDescent="0.35">
      <c r="C278" s="10"/>
      <c r="D278" s="5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3:31" s="6" customFormat="1" x14ac:dyDescent="0.35">
      <c r="C279" s="10"/>
      <c r="D279" s="5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3:31" s="6" customFormat="1" x14ac:dyDescent="0.35">
      <c r="C280" s="10"/>
      <c r="D280" s="5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3:31" s="6" customFormat="1" x14ac:dyDescent="0.35">
      <c r="C281" s="10"/>
      <c r="D281" s="5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3:31" s="6" customFormat="1" x14ac:dyDescent="0.35">
      <c r="C282" s="10"/>
      <c r="D282" s="5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3:31" s="6" customFormat="1" x14ac:dyDescent="0.35">
      <c r="C283" s="10"/>
      <c r="D283" s="5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3:31" s="6" customFormat="1" x14ac:dyDescent="0.35">
      <c r="C284" s="10"/>
      <c r="D284" s="5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3:31" s="6" customFormat="1" x14ac:dyDescent="0.35">
      <c r="C285" s="10"/>
      <c r="D285" s="5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3:31" s="6" customFormat="1" x14ac:dyDescent="0.35">
      <c r="C286" s="10"/>
      <c r="D286" s="5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3:31" s="6" customFormat="1" x14ac:dyDescent="0.35">
      <c r="C287" s="10"/>
      <c r="D287" s="5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3:31" s="6" customFormat="1" x14ac:dyDescent="0.35">
      <c r="C288" s="10"/>
      <c r="D288" s="5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3:31" s="6" customFormat="1" x14ac:dyDescent="0.35">
      <c r="C289" s="10"/>
      <c r="D289" s="5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3:31" s="6" customFormat="1" x14ac:dyDescent="0.35">
      <c r="C290" s="10"/>
      <c r="D290" s="5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3:31" s="6" customFormat="1" x14ac:dyDescent="0.35">
      <c r="C291" s="10"/>
      <c r="D291" s="5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3:31" s="6" customFormat="1" x14ac:dyDescent="0.35">
      <c r="C292" s="10"/>
      <c r="D292" s="5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3:31" s="6" customFormat="1" x14ac:dyDescent="0.35">
      <c r="C293" s="10"/>
      <c r="D293" s="5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3:31" s="6" customFormat="1" x14ac:dyDescent="0.35">
      <c r="C294" s="10"/>
      <c r="D294" s="5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3:31" s="6" customFormat="1" x14ac:dyDescent="0.35">
      <c r="C295" s="10"/>
      <c r="D295" s="5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3:31" s="6" customFormat="1" x14ac:dyDescent="0.35">
      <c r="C296" s="10"/>
      <c r="D296" s="5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3:31" s="6" customFormat="1" x14ac:dyDescent="0.35">
      <c r="C297" s="10"/>
      <c r="D297" s="5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3:31" s="6" customFormat="1" x14ac:dyDescent="0.35">
      <c r="C298" s="10"/>
      <c r="D298" s="5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3:31" s="6" customFormat="1" x14ac:dyDescent="0.35">
      <c r="C299" s="10"/>
      <c r="D299" s="5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3:31" s="6" customFormat="1" x14ac:dyDescent="0.35">
      <c r="C300" s="10"/>
      <c r="D300" s="5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3:31" s="6" customFormat="1" x14ac:dyDescent="0.35">
      <c r="C301" s="10"/>
      <c r="D301" s="5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3:31" s="6" customFormat="1" x14ac:dyDescent="0.35">
      <c r="C302" s="10"/>
      <c r="D302" s="5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3:31" s="6" customFormat="1" x14ac:dyDescent="0.35">
      <c r="C303" s="10"/>
      <c r="D303" s="5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3:31" s="6" customFormat="1" x14ac:dyDescent="0.35">
      <c r="C304" s="10"/>
      <c r="D304" s="5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3:31" s="6" customFormat="1" x14ac:dyDescent="0.35">
      <c r="C305" s="10"/>
      <c r="D305" s="5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3:31" s="6" customFormat="1" x14ac:dyDescent="0.35">
      <c r="C306" s="10"/>
      <c r="D306" s="5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3:31" s="6" customFormat="1" x14ac:dyDescent="0.35">
      <c r="C307" s="10"/>
      <c r="D307" s="5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3:31" s="6" customFormat="1" x14ac:dyDescent="0.35">
      <c r="C308" s="10"/>
      <c r="D308" s="5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3:31" s="6" customFormat="1" x14ac:dyDescent="0.35">
      <c r="C309" s="10"/>
      <c r="D309" s="5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3:31" s="6" customFormat="1" x14ac:dyDescent="0.35">
      <c r="C310" s="10"/>
      <c r="D310" s="5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3:31" s="6" customFormat="1" x14ac:dyDescent="0.35">
      <c r="C311" s="10"/>
      <c r="D311" s="5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3:31" s="6" customFormat="1" x14ac:dyDescent="0.35">
      <c r="C312" s="10"/>
      <c r="D312" s="5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3:31" s="6" customFormat="1" x14ac:dyDescent="0.35">
      <c r="C313" s="10"/>
      <c r="D313" s="5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3:31" s="6" customFormat="1" x14ac:dyDescent="0.35">
      <c r="C314" s="10"/>
      <c r="D314" s="5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3:31" s="6" customFormat="1" x14ac:dyDescent="0.35">
      <c r="C315" s="10"/>
      <c r="D315" s="5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3:31" s="6" customFormat="1" x14ac:dyDescent="0.35">
      <c r="C316" s="10"/>
      <c r="D316" s="5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3:31" s="6" customFormat="1" x14ac:dyDescent="0.35">
      <c r="C317" s="10"/>
      <c r="D317" s="5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3:31" s="6" customFormat="1" x14ac:dyDescent="0.35">
      <c r="C318" s="10"/>
      <c r="D318" s="5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3:31" s="6" customFormat="1" x14ac:dyDescent="0.35">
      <c r="C319" s="10"/>
      <c r="D319" s="5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3:31" s="6" customFormat="1" x14ac:dyDescent="0.35">
      <c r="C320" s="10"/>
      <c r="D320" s="5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3:31" s="6" customFormat="1" x14ac:dyDescent="0.35">
      <c r="C321" s="10"/>
      <c r="D321" s="5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3:31" s="6" customFormat="1" x14ac:dyDescent="0.35">
      <c r="C322" s="10"/>
      <c r="D322" s="5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3:31" s="6" customFormat="1" x14ac:dyDescent="0.35">
      <c r="C323" s="10"/>
      <c r="D323" s="5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3:31" s="6" customFormat="1" x14ac:dyDescent="0.35">
      <c r="C324" s="10"/>
      <c r="D324" s="5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3:31" s="6" customFormat="1" x14ac:dyDescent="0.35">
      <c r="C325" s="10"/>
      <c r="D325" s="5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3:31" s="6" customFormat="1" x14ac:dyDescent="0.35">
      <c r="C326" s="10"/>
      <c r="D326" s="5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3:31" s="6" customFormat="1" x14ac:dyDescent="0.35">
      <c r="C327" s="10"/>
      <c r="D327" s="5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3:31" s="6" customFormat="1" x14ac:dyDescent="0.35">
      <c r="C328" s="10"/>
      <c r="D328" s="5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3:31" s="6" customFormat="1" x14ac:dyDescent="0.35">
      <c r="C329" s="10"/>
      <c r="D329" s="5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3:31" s="6" customFormat="1" x14ac:dyDescent="0.35">
      <c r="C330" s="10"/>
      <c r="D330" s="5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3:31" s="6" customFormat="1" x14ac:dyDescent="0.35">
      <c r="C331" s="10"/>
      <c r="D331" s="5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3:31" s="6" customFormat="1" x14ac:dyDescent="0.35">
      <c r="C332" s="10"/>
      <c r="D332" s="5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3:31" s="6" customFormat="1" x14ac:dyDescent="0.35">
      <c r="C333" s="10"/>
      <c r="D333" s="5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3:31" s="6" customFormat="1" x14ac:dyDescent="0.35">
      <c r="C334" s="10"/>
      <c r="D334" s="5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3:31" s="6" customFormat="1" x14ac:dyDescent="0.35">
      <c r="C335" s="10"/>
      <c r="D335" s="5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3:31" s="6" customFormat="1" x14ac:dyDescent="0.35">
      <c r="C336" s="10"/>
      <c r="D336" s="5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3:31" s="6" customFormat="1" x14ac:dyDescent="0.35">
      <c r="C337" s="10"/>
      <c r="D337" s="5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3:31" s="6" customFormat="1" x14ac:dyDescent="0.35">
      <c r="C338" s="10"/>
      <c r="D338" s="5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3:31" s="6" customFormat="1" x14ac:dyDescent="0.35">
      <c r="C339" s="10"/>
      <c r="D339" s="5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3:31" s="6" customFormat="1" x14ac:dyDescent="0.35">
      <c r="C340" s="10"/>
      <c r="D340" s="5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3:31" s="6" customFormat="1" x14ac:dyDescent="0.35">
      <c r="C341" s="10"/>
      <c r="D341" s="5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3:31" s="6" customFormat="1" x14ac:dyDescent="0.35">
      <c r="C342" s="10"/>
      <c r="D342" s="5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3:31" s="6" customFormat="1" x14ac:dyDescent="0.35">
      <c r="C343" s="10"/>
      <c r="D343" s="5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3:31" s="6" customFormat="1" x14ac:dyDescent="0.35">
      <c r="C344" s="10"/>
      <c r="D344" s="5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3:31" s="6" customFormat="1" x14ac:dyDescent="0.35">
      <c r="C345" s="10"/>
      <c r="D345" s="5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3:31" s="6" customFormat="1" x14ac:dyDescent="0.35">
      <c r="C346" s="10"/>
      <c r="D346" s="5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3:31" s="6" customFormat="1" x14ac:dyDescent="0.35">
      <c r="C347" s="10"/>
      <c r="D347" s="5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3:31" s="6" customFormat="1" x14ac:dyDescent="0.35">
      <c r="C348" s="10"/>
      <c r="D348" s="5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3:31" s="6" customFormat="1" x14ac:dyDescent="0.35">
      <c r="C349" s="10"/>
      <c r="D349" s="5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3:31" s="6" customFormat="1" x14ac:dyDescent="0.35">
      <c r="C350" s="10"/>
      <c r="D350" s="5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3:31" s="6" customFormat="1" x14ac:dyDescent="0.35">
      <c r="C351" s="10"/>
      <c r="D351" s="5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3:31" s="6" customFormat="1" x14ac:dyDescent="0.35">
      <c r="C352" s="10"/>
      <c r="D352" s="5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3:31" s="6" customFormat="1" x14ac:dyDescent="0.35">
      <c r="C353" s="10"/>
      <c r="D353" s="5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3:31" s="6" customFormat="1" x14ac:dyDescent="0.35">
      <c r="C354" s="10"/>
      <c r="D354" s="5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3:31" s="6" customFormat="1" x14ac:dyDescent="0.35">
      <c r="C355" s="10"/>
      <c r="D355" s="5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3:31" s="6" customFormat="1" x14ac:dyDescent="0.35">
      <c r="C356" s="10"/>
      <c r="D356" s="5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3:31" s="6" customFormat="1" x14ac:dyDescent="0.35">
      <c r="C357" s="10"/>
      <c r="D357" s="5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3:31" s="6" customFormat="1" x14ac:dyDescent="0.35">
      <c r="C358" s="10"/>
      <c r="D358" s="5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3:31" s="6" customFormat="1" x14ac:dyDescent="0.35">
      <c r="C359" s="10"/>
      <c r="D359" s="5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3:31" s="6" customFormat="1" x14ac:dyDescent="0.35">
      <c r="C360" s="10"/>
      <c r="D360" s="5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3:31" s="6" customFormat="1" x14ac:dyDescent="0.35">
      <c r="C361" s="10"/>
      <c r="D361" s="5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3:31" s="6" customFormat="1" x14ac:dyDescent="0.35">
      <c r="C362" s="10"/>
      <c r="D362" s="5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3:31" s="6" customFormat="1" x14ac:dyDescent="0.35">
      <c r="C363" s="10"/>
      <c r="D363" s="5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3:31" s="6" customFormat="1" x14ac:dyDescent="0.35">
      <c r="C364" s="10"/>
      <c r="D364" s="5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3:31" s="6" customFormat="1" x14ac:dyDescent="0.35">
      <c r="C365" s="10"/>
      <c r="D365" s="5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3:31" s="6" customFormat="1" x14ac:dyDescent="0.35">
      <c r="C366" s="10"/>
      <c r="D366" s="5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3:31" s="6" customFormat="1" x14ac:dyDescent="0.35">
      <c r="C367" s="10"/>
      <c r="D367" s="5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3:31" s="6" customFormat="1" x14ac:dyDescent="0.35">
      <c r="C368" s="10"/>
      <c r="D368" s="5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3:31" s="6" customFormat="1" x14ac:dyDescent="0.35">
      <c r="C369" s="10"/>
      <c r="D369" s="5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3:31" s="6" customFormat="1" x14ac:dyDescent="0.35">
      <c r="C370" s="10"/>
      <c r="D370" s="5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3:31" s="6" customFormat="1" x14ac:dyDescent="0.35">
      <c r="C371" s="10"/>
      <c r="D371" s="5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3:31" s="6" customFormat="1" x14ac:dyDescent="0.35">
      <c r="C372" s="10"/>
      <c r="D372" s="5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3:31" s="6" customFormat="1" x14ac:dyDescent="0.35">
      <c r="C373" s="10"/>
      <c r="D373" s="5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3:31" s="6" customFormat="1" x14ac:dyDescent="0.35">
      <c r="C374" s="10"/>
      <c r="D374" s="5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3:31" s="6" customFormat="1" x14ac:dyDescent="0.35">
      <c r="C375" s="10"/>
      <c r="D375" s="5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3:31" s="6" customFormat="1" x14ac:dyDescent="0.35">
      <c r="C376" s="10"/>
      <c r="D376" s="5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3:31" s="6" customFormat="1" x14ac:dyDescent="0.35">
      <c r="C377" s="10"/>
      <c r="D377" s="5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3:31" s="6" customFormat="1" x14ac:dyDescent="0.35">
      <c r="C378" s="10"/>
      <c r="D378" s="5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3:31" s="6" customFormat="1" x14ac:dyDescent="0.35">
      <c r="C379" s="10"/>
      <c r="D379" s="5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3:31" s="6" customFormat="1" x14ac:dyDescent="0.35">
      <c r="C380" s="10"/>
      <c r="D380" s="5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3:31" s="6" customFormat="1" x14ac:dyDescent="0.35">
      <c r="C381" s="10"/>
      <c r="D381" s="5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3:31" s="6" customFormat="1" x14ac:dyDescent="0.35">
      <c r="C382" s="10"/>
      <c r="D382" s="5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3:31" s="6" customFormat="1" x14ac:dyDescent="0.35">
      <c r="C383" s="10"/>
      <c r="D383" s="5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3:31" s="6" customFormat="1" x14ac:dyDescent="0.35">
      <c r="C384" s="10"/>
      <c r="D384" s="5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3:31" s="6" customFormat="1" x14ac:dyDescent="0.35">
      <c r="C385" s="10"/>
      <c r="D385" s="5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3:31" s="6" customFormat="1" x14ac:dyDescent="0.35">
      <c r="C386" s="10"/>
      <c r="D386" s="5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3:31" s="6" customFormat="1" x14ac:dyDescent="0.35">
      <c r="C387" s="10"/>
      <c r="D387" s="5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3:31" s="6" customFormat="1" x14ac:dyDescent="0.35">
      <c r="C388" s="10"/>
      <c r="D388" s="5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3:31" s="6" customFormat="1" x14ac:dyDescent="0.35">
      <c r="C389" s="10"/>
      <c r="D389" s="5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3:31" s="6" customFormat="1" x14ac:dyDescent="0.35">
      <c r="C390" s="10"/>
      <c r="D390" s="5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3:31" s="6" customFormat="1" x14ac:dyDescent="0.35">
      <c r="C391" s="10"/>
      <c r="D391" s="5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3:31" s="6" customFormat="1" x14ac:dyDescent="0.35">
      <c r="C392" s="10"/>
      <c r="D392" s="5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3:31" s="6" customFormat="1" x14ac:dyDescent="0.35">
      <c r="C393" s="10"/>
      <c r="D393" s="5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3:31" s="6" customFormat="1" x14ac:dyDescent="0.35">
      <c r="C394" s="10"/>
      <c r="D394" s="5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3:31" s="6" customFormat="1" x14ac:dyDescent="0.35">
      <c r="C395" s="10"/>
      <c r="D395" s="5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3:31" s="6" customFormat="1" x14ac:dyDescent="0.35">
      <c r="C396" s="10"/>
      <c r="D396" s="5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3:31" s="6" customFormat="1" x14ac:dyDescent="0.35">
      <c r="C397" s="10"/>
      <c r="D397" s="5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3:31" s="6" customFormat="1" x14ac:dyDescent="0.35">
      <c r="C398" s="10"/>
      <c r="D398" s="5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3:31" s="6" customFormat="1" x14ac:dyDescent="0.35">
      <c r="C399" s="10"/>
      <c r="D399" s="5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3:31" s="6" customFormat="1" x14ac:dyDescent="0.35">
      <c r="C400" s="10"/>
      <c r="D400" s="5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3:31" s="6" customFormat="1" x14ac:dyDescent="0.35">
      <c r="C401" s="10"/>
      <c r="D401" s="5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3:31" s="6" customFormat="1" x14ac:dyDescent="0.35">
      <c r="C402" s="10"/>
      <c r="D402" s="5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3:31" s="6" customFormat="1" x14ac:dyDescent="0.35">
      <c r="C403" s="10"/>
      <c r="D403" s="5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3:31" s="6" customFormat="1" x14ac:dyDescent="0.35">
      <c r="C404" s="10"/>
      <c r="D404" s="5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3:31" s="6" customFormat="1" x14ac:dyDescent="0.35">
      <c r="C405" s="10"/>
      <c r="D405" s="5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3:31" s="6" customFormat="1" x14ac:dyDescent="0.35">
      <c r="C406" s="10"/>
      <c r="D406" s="5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3:31" s="6" customFormat="1" x14ac:dyDescent="0.35">
      <c r="C407" s="10"/>
      <c r="D407" s="5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3:31" s="6" customFormat="1" x14ac:dyDescent="0.35">
      <c r="C408" s="10"/>
      <c r="D408" s="5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3:31" s="6" customFormat="1" x14ac:dyDescent="0.35">
      <c r="C409" s="10"/>
      <c r="D409" s="5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3:31" s="6" customFormat="1" x14ac:dyDescent="0.35">
      <c r="C410" s="10"/>
      <c r="D410" s="5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3:31" s="6" customFormat="1" x14ac:dyDescent="0.35">
      <c r="C411" s="10"/>
      <c r="D411" s="5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3:31" s="6" customFormat="1" x14ac:dyDescent="0.35">
      <c r="C412" s="10"/>
      <c r="D412" s="5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3:31" s="6" customFormat="1" x14ac:dyDescent="0.35">
      <c r="C413" s="10"/>
      <c r="D413" s="5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3:31" s="6" customFormat="1" x14ac:dyDescent="0.35">
      <c r="C414" s="10"/>
      <c r="D414" s="5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3:31" s="6" customFormat="1" x14ac:dyDescent="0.35">
      <c r="C415" s="10"/>
      <c r="D415" s="5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3:31" s="6" customFormat="1" x14ac:dyDescent="0.35">
      <c r="C416" s="10"/>
      <c r="D416" s="5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3:31" s="6" customFormat="1" x14ac:dyDescent="0.35">
      <c r="C417" s="10"/>
      <c r="D417" s="5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3:31" s="6" customFormat="1" x14ac:dyDescent="0.35">
      <c r="C418" s="10"/>
      <c r="D418" s="5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3:31" s="6" customFormat="1" x14ac:dyDescent="0.35">
      <c r="C419" s="10"/>
      <c r="D419" s="5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3:31" s="6" customFormat="1" x14ac:dyDescent="0.35">
      <c r="C420" s="10"/>
      <c r="D420" s="5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3:31" s="6" customFormat="1" x14ac:dyDescent="0.35">
      <c r="C421" s="10"/>
      <c r="D421" s="5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3:31" s="6" customFormat="1" x14ac:dyDescent="0.35">
      <c r="C422" s="10"/>
      <c r="D422" s="5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3:31" s="6" customFormat="1" x14ac:dyDescent="0.35">
      <c r="C423" s="10"/>
      <c r="D423" s="5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3:31" s="6" customFormat="1" x14ac:dyDescent="0.35">
      <c r="C424" s="10"/>
      <c r="D424" s="5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3:31" s="6" customFormat="1" x14ac:dyDescent="0.35">
      <c r="C425" s="10"/>
      <c r="D425" s="5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3:31" s="6" customFormat="1" x14ac:dyDescent="0.35">
      <c r="C426" s="10"/>
      <c r="D426" s="5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3:31" s="6" customFormat="1" x14ac:dyDescent="0.35">
      <c r="C427" s="10"/>
      <c r="D427" s="5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3:31" s="6" customFormat="1" x14ac:dyDescent="0.35">
      <c r="C428" s="10"/>
      <c r="D428" s="5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3:31" s="6" customFormat="1" x14ac:dyDescent="0.35">
      <c r="C429" s="10"/>
      <c r="D429" s="5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3:31" s="6" customFormat="1" x14ac:dyDescent="0.35">
      <c r="C430" s="10"/>
      <c r="D430" s="5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3:31" s="6" customFormat="1" x14ac:dyDescent="0.35">
      <c r="C431" s="10"/>
      <c r="D431" s="5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3:31" s="6" customFormat="1" x14ac:dyDescent="0.35">
      <c r="C432" s="10"/>
      <c r="D432" s="5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3:31" s="6" customFormat="1" x14ac:dyDescent="0.35">
      <c r="C433" s="10"/>
      <c r="D433" s="5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3:31" s="6" customFormat="1" x14ac:dyDescent="0.35">
      <c r="C434" s="10"/>
      <c r="D434" s="5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3:31" s="6" customFormat="1" x14ac:dyDescent="0.35">
      <c r="C435" s="10"/>
      <c r="D435" s="5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3:31" s="6" customFormat="1" x14ac:dyDescent="0.35">
      <c r="C436" s="10"/>
      <c r="D436" s="5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3:31" s="6" customFormat="1" x14ac:dyDescent="0.35">
      <c r="C437" s="10"/>
      <c r="D437" s="5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3:31" s="6" customFormat="1" x14ac:dyDescent="0.35">
      <c r="C438" s="10"/>
      <c r="D438" s="5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3:31" s="6" customFormat="1" x14ac:dyDescent="0.35">
      <c r="C439" s="10"/>
      <c r="D439" s="5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3:31" s="6" customFormat="1" x14ac:dyDescent="0.35">
      <c r="C440" s="10"/>
      <c r="D440" s="5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3:31" s="6" customFormat="1" x14ac:dyDescent="0.35">
      <c r="C441" s="10"/>
      <c r="D441" s="5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3:31" s="6" customFormat="1" x14ac:dyDescent="0.35">
      <c r="C442" s="10"/>
      <c r="D442" s="5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3:31" s="6" customFormat="1" x14ac:dyDescent="0.35">
      <c r="C443" s="10"/>
      <c r="D443" s="5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3:31" s="6" customFormat="1" x14ac:dyDescent="0.35">
      <c r="C444" s="10"/>
      <c r="D444" s="5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3:31" s="6" customFormat="1" x14ac:dyDescent="0.35">
      <c r="C445" s="10"/>
      <c r="D445" s="5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3:31" s="6" customFormat="1" x14ac:dyDescent="0.35">
      <c r="C446" s="10"/>
      <c r="D446" s="5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3:31" s="6" customFormat="1" x14ac:dyDescent="0.35">
      <c r="C447" s="10"/>
      <c r="D447" s="5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3:31" s="6" customFormat="1" x14ac:dyDescent="0.35">
      <c r="C448" s="10"/>
      <c r="D448" s="5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3:31" s="6" customFormat="1" x14ac:dyDescent="0.35">
      <c r="C449" s="10"/>
      <c r="D449" s="5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3:31" s="6" customFormat="1" x14ac:dyDescent="0.35">
      <c r="C450" s="10"/>
      <c r="D450" s="5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3:31" s="6" customFormat="1" x14ac:dyDescent="0.35">
      <c r="C451" s="10"/>
      <c r="D451" s="5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3:31" s="6" customFormat="1" x14ac:dyDescent="0.35">
      <c r="C452" s="10"/>
      <c r="D452" s="5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3:31" s="6" customFormat="1" x14ac:dyDescent="0.35">
      <c r="C453" s="10"/>
      <c r="D453" s="5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3:31" s="6" customFormat="1" x14ac:dyDescent="0.35">
      <c r="C454" s="10"/>
      <c r="D454" s="5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3:31" s="6" customFormat="1" x14ac:dyDescent="0.35">
      <c r="C455" s="10"/>
      <c r="D455" s="5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3:31" s="6" customFormat="1" x14ac:dyDescent="0.35">
      <c r="C456" s="10"/>
      <c r="D456" s="5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3:31" s="6" customFormat="1" x14ac:dyDescent="0.35">
      <c r="C457" s="10"/>
      <c r="D457" s="5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3:31" s="6" customFormat="1" x14ac:dyDescent="0.35">
      <c r="C458" s="10"/>
      <c r="D458" s="5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3:31" s="6" customFormat="1" x14ac:dyDescent="0.35">
      <c r="C459" s="10"/>
      <c r="D459" s="5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3:31" s="6" customFormat="1" x14ac:dyDescent="0.35">
      <c r="C460" s="10"/>
      <c r="D460" s="5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3:31" s="6" customFormat="1" x14ac:dyDescent="0.35">
      <c r="C461" s="10"/>
      <c r="D461" s="5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3:31" s="6" customFormat="1" x14ac:dyDescent="0.35">
      <c r="C462" s="10"/>
      <c r="D462" s="5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3:31" s="6" customFormat="1" x14ac:dyDescent="0.35">
      <c r="C463" s="10"/>
      <c r="D463" s="5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3:31" s="6" customFormat="1" x14ac:dyDescent="0.35">
      <c r="C464" s="10"/>
      <c r="D464" s="5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3:31" s="6" customFormat="1" x14ac:dyDescent="0.35">
      <c r="C465" s="10"/>
      <c r="D465" s="5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3:31" s="6" customFormat="1" x14ac:dyDescent="0.35">
      <c r="C466" s="10"/>
      <c r="D466" s="5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3:31" s="6" customFormat="1" x14ac:dyDescent="0.35">
      <c r="C467" s="10"/>
      <c r="D467" s="5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3:31" s="6" customFormat="1" x14ac:dyDescent="0.35">
      <c r="C468" s="10"/>
      <c r="D468" s="5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3:31" s="6" customFormat="1" x14ac:dyDescent="0.35">
      <c r="C469" s="10"/>
      <c r="D469" s="5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3:31" s="6" customFormat="1" x14ac:dyDescent="0.35">
      <c r="C470" s="10"/>
      <c r="D470" s="5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3:31" s="6" customFormat="1" x14ac:dyDescent="0.35">
      <c r="C471" s="10"/>
      <c r="D471" s="5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3:31" s="6" customFormat="1" x14ac:dyDescent="0.35">
      <c r="C472" s="10"/>
      <c r="D472" s="5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3:31" s="6" customFormat="1" x14ac:dyDescent="0.35">
      <c r="C473" s="10"/>
      <c r="D473" s="5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3:31" s="6" customFormat="1" x14ac:dyDescent="0.35">
      <c r="C474" s="10"/>
      <c r="D474" s="5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3:31" s="6" customFormat="1" x14ac:dyDescent="0.35">
      <c r="C475" s="10"/>
      <c r="D475" s="5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3:31" s="6" customFormat="1" x14ac:dyDescent="0.35">
      <c r="C476" s="10"/>
      <c r="D476" s="5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3:31" s="6" customFormat="1" x14ac:dyDescent="0.35">
      <c r="C477" s="10"/>
      <c r="D477" s="5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3:31" s="6" customFormat="1" x14ac:dyDescent="0.35">
      <c r="C478" s="10"/>
      <c r="D478" s="5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3:31" s="6" customFormat="1" x14ac:dyDescent="0.35">
      <c r="C479" s="10"/>
      <c r="D479" s="5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3:31" s="6" customFormat="1" x14ac:dyDescent="0.35">
      <c r="C480" s="10"/>
      <c r="D480" s="5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3:31" s="6" customFormat="1" x14ac:dyDescent="0.35">
      <c r="C481" s="10"/>
      <c r="D481" s="5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3:31" s="6" customFormat="1" x14ac:dyDescent="0.35">
      <c r="C482" s="10"/>
      <c r="D482" s="5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3:31" s="6" customFormat="1" x14ac:dyDescent="0.35">
      <c r="C483" s="10"/>
      <c r="D483" s="5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3:31" s="6" customFormat="1" x14ac:dyDescent="0.35">
      <c r="C484" s="10"/>
      <c r="D484" s="5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3:31" s="6" customFormat="1" x14ac:dyDescent="0.35">
      <c r="C485" s="10"/>
      <c r="D485" s="5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3:31" s="6" customFormat="1" x14ac:dyDescent="0.35">
      <c r="C486" s="10"/>
      <c r="D486" s="5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3:31" s="6" customFormat="1" x14ac:dyDescent="0.35">
      <c r="C487" s="10"/>
      <c r="D487" s="5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3:31" s="6" customFormat="1" x14ac:dyDescent="0.35">
      <c r="C488" s="10"/>
      <c r="D488" s="5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3:31" s="6" customFormat="1" x14ac:dyDescent="0.35">
      <c r="C489" s="10"/>
      <c r="D489" s="5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3:31" s="6" customFormat="1" x14ac:dyDescent="0.35">
      <c r="C490" s="10"/>
      <c r="D490" s="5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3:31" s="6" customFormat="1" x14ac:dyDescent="0.35">
      <c r="C491" s="10"/>
      <c r="D491" s="5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3:31" s="6" customFormat="1" x14ac:dyDescent="0.35">
      <c r="C492" s="10"/>
      <c r="D492" s="5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3:31" s="6" customFormat="1" x14ac:dyDescent="0.35">
      <c r="C493" s="10"/>
      <c r="D493" s="5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3:31" s="6" customFormat="1" x14ac:dyDescent="0.35">
      <c r="C494" s="10"/>
      <c r="D494" s="5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3:31" s="6" customFormat="1" x14ac:dyDescent="0.35">
      <c r="C495" s="10"/>
      <c r="D495" s="5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3:31" s="6" customFormat="1" x14ac:dyDescent="0.35">
      <c r="C496" s="10"/>
      <c r="D496" s="5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3:31" s="6" customFormat="1" x14ac:dyDescent="0.35">
      <c r="C497" s="10"/>
      <c r="D497" s="5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3:31" s="6" customFormat="1" x14ac:dyDescent="0.35">
      <c r="C498" s="10"/>
      <c r="D498" s="5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3:31" s="6" customFormat="1" x14ac:dyDescent="0.35">
      <c r="C499" s="10"/>
      <c r="D499" s="5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3:31" s="6" customFormat="1" x14ac:dyDescent="0.35">
      <c r="C500" s="10"/>
      <c r="D500" s="5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3:31" s="6" customFormat="1" x14ac:dyDescent="0.35">
      <c r="C501" s="10"/>
      <c r="D501" s="5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3:31" s="6" customFormat="1" x14ac:dyDescent="0.35">
      <c r="C502" s="10"/>
      <c r="D502" s="5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3:31" s="6" customFormat="1" x14ac:dyDescent="0.35">
      <c r="C503" s="10"/>
      <c r="D503" s="5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3:31" s="6" customFormat="1" x14ac:dyDescent="0.35">
      <c r="C504" s="10"/>
      <c r="D504" s="5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3:31" s="6" customFormat="1" x14ac:dyDescent="0.35">
      <c r="C505" s="10"/>
      <c r="D505" s="5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3:31" s="6" customFormat="1" x14ac:dyDescent="0.35">
      <c r="C506" s="10"/>
      <c r="D506" s="5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3:31" s="6" customFormat="1" x14ac:dyDescent="0.35">
      <c r="C507" s="10"/>
      <c r="D507" s="5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3:31" s="6" customFormat="1" x14ac:dyDescent="0.35">
      <c r="C508" s="10"/>
      <c r="D508" s="5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3:31" s="6" customFormat="1" x14ac:dyDescent="0.35">
      <c r="C509" s="10"/>
      <c r="D509" s="5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3:31" s="6" customFormat="1" x14ac:dyDescent="0.35">
      <c r="C510" s="10"/>
      <c r="D510" s="5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3:31" s="6" customFormat="1" x14ac:dyDescent="0.35">
      <c r="C511" s="10"/>
      <c r="D511" s="5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3:31" s="6" customFormat="1" x14ac:dyDescent="0.35">
      <c r="C512" s="10"/>
      <c r="D512" s="5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3:31" s="6" customFormat="1" x14ac:dyDescent="0.35">
      <c r="C513" s="10"/>
      <c r="D513" s="5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3:31" s="6" customFormat="1" x14ac:dyDescent="0.35">
      <c r="C514" s="10"/>
      <c r="D514" s="5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3:31" s="6" customFormat="1" x14ac:dyDescent="0.35">
      <c r="C515" s="10"/>
      <c r="D515" s="5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3:31" s="6" customFormat="1" x14ac:dyDescent="0.35">
      <c r="C516" s="10"/>
      <c r="D516" s="5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3:31" s="6" customFormat="1" x14ac:dyDescent="0.35">
      <c r="C517" s="10"/>
      <c r="D517" s="5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3:31" s="6" customFormat="1" x14ac:dyDescent="0.35">
      <c r="C518" s="10"/>
      <c r="D518" s="5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3:31" s="6" customFormat="1" x14ac:dyDescent="0.35">
      <c r="C519" s="10"/>
      <c r="D519" s="5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3:31" s="6" customFormat="1" x14ac:dyDescent="0.35">
      <c r="C520" s="10"/>
      <c r="D520" s="5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3:31" s="6" customFormat="1" x14ac:dyDescent="0.35">
      <c r="C521" s="10"/>
      <c r="D521" s="5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3:31" s="6" customFormat="1" x14ac:dyDescent="0.35">
      <c r="C522" s="10"/>
      <c r="D522" s="5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3:31" s="6" customFormat="1" x14ac:dyDescent="0.35">
      <c r="C523" s="10"/>
      <c r="D523" s="5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3:31" s="6" customFormat="1" x14ac:dyDescent="0.35">
      <c r="C524" s="10"/>
      <c r="D524" s="5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3:31" s="6" customFormat="1" x14ac:dyDescent="0.35">
      <c r="C525" s="10"/>
      <c r="D525" s="5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3:31" s="6" customFormat="1" x14ac:dyDescent="0.35">
      <c r="C526" s="10"/>
      <c r="D526" s="5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3:31" s="6" customFormat="1" x14ac:dyDescent="0.35">
      <c r="C527" s="10"/>
      <c r="D527" s="5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3:31" s="6" customFormat="1" x14ac:dyDescent="0.35">
      <c r="C528" s="10"/>
      <c r="D528" s="5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3:31" s="6" customFormat="1" x14ac:dyDescent="0.35">
      <c r="C529" s="10"/>
      <c r="D529" s="5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3:31" s="6" customFormat="1" x14ac:dyDescent="0.35">
      <c r="C530" s="10"/>
      <c r="D530" s="5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3:31" s="6" customFormat="1" x14ac:dyDescent="0.35">
      <c r="C531" s="10"/>
      <c r="D531" s="5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3:31" s="6" customFormat="1" x14ac:dyDescent="0.35">
      <c r="C532" s="10"/>
      <c r="D532" s="5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3:31" s="6" customFormat="1" x14ac:dyDescent="0.35">
      <c r="C533" s="10"/>
      <c r="D533" s="5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3:31" s="6" customFormat="1" x14ac:dyDescent="0.35">
      <c r="C534" s="10"/>
      <c r="D534" s="5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3:31" s="6" customFormat="1" x14ac:dyDescent="0.35">
      <c r="C535" s="10"/>
      <c r="D535" s="5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3:31" s="6" customFormat="1" x14ac:dyDescent="0.35">
      <c r="C536" s="10"/>
      <c r="D536" s="5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3:31" s="6" customFormat="1" x14ac:dyDescent="0.35">
      <c r="C537" s="10"/>
      <c r="D537" s="5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3:31" s="6" customFormat="1" x14ac:dyDescent="0.35">
      <c r="C538" s="10"/>
      <c r="D538" s="5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3:31" s="6" customFormat="1" x14ac:dyDescent="0.35">
      <c r="C539" s="10"/>
      <c r="D539" s="5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3:31" s="6" customFormat="1" x14ac:dyDescent="0.35">
      <c r="C540" s="10"/>
      <c r="D540" s="5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3:31" s="6" customFormat="1" x14ac:dyDescent="0.35">
      <c r="C541" s="10"/>
      <c r="D541" s="5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3:31" s="6" customFormat="1" x14ac:dyDescent="0.35">
      <c r="C542" s="10"/>
      <c r="D542" s="5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3:31" s="6" customFormat="1" x14ac:dyDescent="0.35">
      <c r="C543" s="10"/>
      <c r="D543" s="5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3:31" s="6" customFormat="1" x14ac:dyDescent="0.35">
      <c r="C544" s="10"/>
      <c r="D544" s="5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3:31" s="6" customFormat="1" x14ac:dyDescent="0.35">
      <c r="C545" s="10"/>
      <c r="D545" s="5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3:31" s="6" customFormat="1" x14ac:dyDescent="0.35">
      <c r="C546" s="10"/>
      <c r="D546" s="5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3:31" s="6" customFormat="1" x14ac:dyDescent="0.35">
      <c r="C547" s="10"/>
      <c r="D547" s="5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3:31" s="6" customFormat="1" x14ac:dyDescent="0.35">
      <c r="C548" s="10"/>
      <c r="D548" s="5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3:31" s="6" customFormat="1" x14ac:dyDescent="0.35">
      <c r="C549" s="10"/>
      <c r="D549" s="5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3:31" s="6" customFormat="1" x14ac:dyDescent="0.35">
      <c r="C550" s="10"/>
      <c r="D550" s="5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3:31" s="6" customFormat="1" x14ac:dyDescent="0.35">
      <c r="C551" s="10"/>
      <c r="D551" s="5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3:31" s="6" customFormat="1" x14ac:dyDescent="0.35">
      <c r="C552" s="10"/>
      <c r="D552" s="5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3:31" s="6" customFormat="1" x14ac:dyDescent="0.35">
      <c r="C553" s="10"/>
      <c r="D553" s="5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3:31" s="6" customFormat="1" x14ac:dyDescent="0.35">
      <c r="C554" s="10"/>
      <c r="D554" s="5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3:31" s="6" customFormat="1" x14ac:dyDescent="0.35">
      <c r="C555" s="10"/>
      <c r="D555" s="5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3:31" s="6" customFormat="1" x14ac:dyDescent="0.35">
      <c r="C556" s="10"/>
      <c r="D556" s="5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3:31" s="6" customFormat="1" x14ac:dyDescent="0.35">
      <c r="C557" s="10"/>
      <c r="D557" s="5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3:31" s="6" customFormat="1" x14ac:dyDescent="0.35">
      <c r="C558" s="10"/>
      <c r="D558" s="5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3:31" s="6" customFormat="1" x14ac:dyDescent="0.35">
      <c r="C559" s="10"/>
      <c r="D559" s="5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3:31" s="6" customFormat="1" x14ac:dyDescent="0.35">
      <c r="C560" s="10"/>
      <c r="D560" s="5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3:31" s="6" customFormat="1" x14ac:dyDescent="0.35">
      <c r="C561" s="10"/>
      <c r="D561" s="5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3:31" s="6" customFormat="1" x14ac:dyDescent="0.35">
      <c r="C562" s="10"/>
      <c r="D562" s="5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3:31" s="6" customFormat="1" x14ac:dyDescent="0.35">
      <c r="C563" s="10"/>
      <c r="D563" s="5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3:31" s="6" customFormat="1" x14ac:dyDescent="0.35">
      <c r="C564" s="10"/>
      <c r="D564" s="5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3:31" s="6" customFormat="1" x14ac:dyDescent="0.35">
      <c r="C565" s="10"/>
      <c r="D565" s="5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3:31" s="6" customFormat="1" x14ac:dyDescent="0.35">
      <c r="C566" s="10"/>
      <c r="D566" s="5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3:31" s="6" customFormat="1" x14ac:dyDescent="0.35">
      <c r="C567" s="10"/>
      <c r="D567" s="5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3:31" s="6" customFormat="1" x14ac:dyDescent="0.35">
      <c r="C568" s="10"/>
      <c r="D568" s="5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3:31" s="6" customFormat="1" x14ac:dyDescent="0.35">
      <c r="C569" s="10"/>
      <c r="D569" s="5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3:31" s="6" customFormat="1" x14ac:dyDescent="0.35">
      <c r="C570" s="10"/>
      <c r="D570" s="5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3:31" s="6" customFormat="1" x14ac:dyDescent="0.35">
      <c r="C571" s="10"/>
      <c r="D571" s="5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3:31" s="6" customFormat="1" x14ac:dyDescent="0.35">
      <c r="C572" s="10"/>
      <c r="D572" s="5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3:31" s="6" customFormat="1" x14ac:dyDescent="0.35">
      <c r="C573" s="10"/>
      <c r="D573" s="5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3:31" s="6" customFormat="1" x14ac:dyDescent="0.35">
      <c r="C574" s="10"/>
      <c r="D574" s="5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3:31" s="6" customFormat="1" x14ac:dyDescent="0.35">
      <c r="C575" s="10"/>
      <c r="D575" s="5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3:31" s="6" customFormat="1" x14ac:dyDescent="0.35">
      <c r="C576" s="10"/>
      <c r="D576" s="5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3:31" s="6" customFormat="1" x14ac:dyDescent="0.35">
      <c r="C577" s="10"/>
      <c r="D577" s="5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3:31" s="6" customFormat="1" x14ac:dyDescent="0.35">
      <c r="C578" s="10"/>
      <c r="D578" s="5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3:31" s="6" customFormat="1" x14ac:dyDescent="0.35">
      <c r="C579" s="10"/>
      <c r="D579" s="5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3:31" s="6" customFormat="1" x14ac:dyDescent="0.35">
      <c r="C580" s="10"/>
      <c r="D580" s="5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3:31" s="6" customFormat="1" x14ac:dyDescent="0.35">
      <c r="C581" s="10"/>
      <c r="D581" s="5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3:31" s="6" customFormat="1" x14ac:dyDescent="0.35">
      <c r="C582" s="10"/>
      <c r="D582" s="5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3:31" s="6" customFormat="1" x14ac:dyDescent="0.35">
      <c r="C583" s="10"/>
      <c r="D583" s="5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3:31" s="6" customFormat="1" x14ac:dyDescent="0.35">
      <c r="C584" s="10"/>
      <c r="D584" s="5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3:31" s="6" customFormat="1" x14ac:dyDescent="0.35">
      <c r="C585" s="10"/>
      <c r="D585" s="5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3:31" s="6" customFormat="1" x14ac:dyDescent="0.35">
      <c r="C586" s="10"/>
      <c r="D586" s="5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3:31" s="6" customFormat="1" x14ac:dyDescent="0.35">
      <c r="C587" s="10"/>
      <c r="D587" s="5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3:31" s="6" customFormat="1" x14ac:dyDescent="0.35">
      <c r="C588" s="10"/>
      <c r="D588" s="5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3:31" s="6" customFormat="1" x14ac:dyDescent="0.35">
      <c r="C589" s="10"/>
      <c r="D589" s="5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3:31" s="6" customFormat="1" x14ac:dyDescent="0.35">
      <c r="C590" s="10"/>
      <c r="D590" s="5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3:31" s="6" customFormat="1" x14ac:dyDescent="0.35">
      <c r="C591" s="10"/>
      <c r="D591" s="5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3:31" s="6" customFormat="1" x14ac:dyDescent="0.35">
      <c r="C592" s="10"/>
      <c r="D592" s="5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3:31" s="6" customFormat="1" x14ac:dyDescent="0.35">
      <c r="C593" s="10"/>
      <c r="D593" s="5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3:31" s="6" customFormat="1" x14ac:dyDescent="0.35">
      <c r="C594" s="10"/>
      <c r="D594" s="5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3:31" s="6" customFormat="1" x14ac:dyDescent="0.35">
      <c r="C595" s="10"/>
      <c r="D595" s="5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3:31" s="6" customFormat="1" x14ac:dyDescent="0.35">
      <c r="C596" s="10"/>
      <c r="D596" s="5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3:31" s="6" customFormat="1" x14ac:dyDescent="0.35">
      <c r="C597" s="10"/>
      <c r="D597" s="5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3:31" s="6" customFormat="1" x14ac:dyDescent="0.35">
      <c r="C598" s="10"/>
      <c r="D598" s="5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3:31" s="6" customFormat="1" x14ac:dyDescent="0.35">
      <c r="C599" s="10"/>
      <c r="D599" s="5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3:31" s="6" customFormat="1" x14ac:dyDescent="0.35">
      <c r="C600" s="10"/>
      <c r="D600" s="5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3:31" s="6" customFormat="1" x14ac:dyDescent="0.35">
      <c r="C601" s="10"/>
      <c r="D601" s="5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3:31" s="6" customFormat="1" x14ac:dyDescent="0.35">
      <c r="C602" s="10"/>
      <c r="D602" s="5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3:31" s="6" customFormat="1" x14ac:dyDescent="0.35">
      <c r="C603" s="10"/>
      <c r="D603" s="5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3:31" s="6" customFormat="1" x14ac:dyDescent="0.35">
      <c r="C604" s="10"/>
      <c r="D604" s="5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3:31" s="6" customFormat="1" x14ac:dyDescent="0.35">
      <c r="C605" s="10"/>
      <c r="D605" s="5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3:31" s="6" customFormat="1" x14ac:dyDescent="0.35">
      <c r="C606" s="10"/>
      <c r="D606" s="5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3:31" s="6" customFormat="1" x14ac:dyDescent="0.35">
      <c r="C607" s="10"/>
      <c r="D607" s="5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3:31" s="6" customFormat="1" x14ac:dyDescent="0.35">
      <c r="C608" s="10"/>
      <c r="D608" s="5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3:31" s="6" customFormat="1" x14ac:dyDescent="0.35">
      <c r="C609" s="10"/>
      <c r="D609" s="5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3:31" s="6" customFormat="1" x14ac:dyDescent="0.35">
      <c r="C610" s="10"/>
      <c r="D610" s="5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3:31" s="6" customFormat="1" x14ac:dyDescent="0.35">
      <c r="C611" s="10"/>
      <c r="D611" s="5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3:31" s="6" customFormat="1" x14ac:dyDescent="0.35">
      <c r="C612" s="10"/>
      <c r="D612" s="5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3:31" s="6" customFormat="1" x14ac:dyDescent="0.35">
      <c r="C613" s="10"/>
      <c r="D613" s="5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3:31" s="6" customFormat="1" x14ac:dyDescent="0.35">
      <c r="C614" s="10"/>
      <c r="D614" s="5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3:31" s="6" customFormat="1" x14ac:dyDescent="0.35">
      <c r="C615" s="10"/>
      <c r="D615" s="5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3:31" s="6" customFormat="1" x14ac:dyDescent="0.35">
      <c r="C616" s="10"/>
      <c r="D616" s="5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3:31" s="6" customFormat="1" x14ac:dyDescent="0.35">
      <c r="C617" s="10"/>
      <c r="D617" s="5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3:31" s="6" customFormat="1" x14ac:dyDescent="0.35">
      <c r="C618" s="10"/>
      <c r="D618" s="5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3:31" s="6" customFormat="1" x14ac:dyDescent="0.35">
      <c r="C619" s="10"/>
      <c r="D619" s="5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3:31" s="6" customFormat="1" x14ac:dyDescent="0.35">
      <c r="C620" s="10"/>
      <c r="D620" s="5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3:31" s="6" customFormat="1" x14ac:dyDescent="0.35">
      <c r="C621" s="10"/>
      <c r="D621" s="5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3:31" s="6" customFormat="1" x14ac:dyDescent="0.35">
      <c r="C622" s="10"/>
      <c r="D622" s="5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3:31" s="6" customFormat="1" x14ac:dyDescent="0.35">
      <c r="C623" s="10"/>
      <c r="D623" s="5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3:31" s="6" customFormat="1" x14ac:dyDescent="0.35">
      <c r="C624" s="10"/>
      <c r="D624" s="5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3:31" s="6" customFormat="1" x14ac:dyDescent="0.35">
      <c r="C625" s="10"/>
      <c r="D625" s="5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3:31" s="6" customFormat="1" x14ac:dyDescent="0.35">
      <c r="C626" s="10"/>
      <c r="D626" s="5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3:31" s="6" customFormat="1" x14ac:dyDescent="0.35">
      <c r="C627" s="10"/>
      <c r="D627" s="5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3:31" s="6" customFormat="1" x14ac:dyDescent="0.35">
      <c r="C628" s="10"/>
      <c r="D628" s="5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3:31" s="6" customFormat="1" x14ac:dyDescent="0.35">
      <c r="C629" s="10"/>
      <c r="D629" s="5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3:31" s="6" customFormat="1" x14ac:dyDescent="0.35">
      <c r="C630" s="10"/>
      <c r="D630" s="5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3:31" s="6" customFormat="1" x14ac:dyDescent="0.35">
      <c r="C631" s="10"/>
      <c r="D631" s="5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3:31" s="6" customFormat="1" x14ac:dyDescent="0.35">
      <c r="C632" s="10"/>
      <c r="D632" s="5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3:31" s="6" customFormat="1" x14ac:dyDescent="0.35">
      <c r="C633" s="10"/>
      <c r="D633" s="5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3:31" s="6" customFormat="1" x14ac:dyDescent="0.35">
      <c r="C634" s="10"/>
      <c r="D634" s="5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3:31" s="6" customFormat="1" x14ac:dyDescent="0.35">
      <c r="C635" s="10"/>
      <c r="D635" s="5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3:31" s="6" customFormat="1" x14ac:dyDescent="0.35">
      <c r="C636" s="10"/>
      <c r="D636" s="5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3:31" s="6" customFormat="1" x14ac:dyDescent="0.35">
      <c r="C637" s="10"/>
      <c r="D637" s="5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3:31" s="6" customFormat="1" x14ac:dyDescent="0.35">
      <c r="C638" s="10"/>
      <c r="D638" s="5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3:31" s="6" customFormat="1" x14ac:dyDescent="0.35">
      <c r="C639" s="10"/>
      <c r="D639" s="5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3:31" s="6" customFormat="1" x14ac:dyDescent="0.35">
      <c r="C640" s="10"/>
      <c r="D640" s="5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3:31" s="6" customFormat="1" x14ac:dyDescent="0.35">
      <c r="C641" s="10"/>
      <c r="D641" s="5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3:31" s="6" customFormat="1" x14ac:dyDescent="0.35">
      <c r="C642" s="10"/>
      <c r="D642" s="5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3:31" s="6" customFormat="1" x14ac:dyDescent="0.35">
      <c r="C643" s="10"/>
      <c r="D643" s="5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3:31" s="6" customFormat="1" x14ac:dyDescent="0.35">
      <c r="C644" s="10"/>
      <c r="D644" s="5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3:31" s="6" customFormat="1" x14ac:dyDescent="0.35">
      <c r="C645" s="10"/>
      <c r="D645" s="5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3:31" s="6" customFormat="1" x14ac:dyDescent="0.35">
      <c r="C646" s="10"/>
      <c r="D646" s="5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3:31" s="6" customFormat="1" x14ac:dyDescent="0.35">
      <c r="C647" s="10"/>
      <c r="D647" s="5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3:31" s="6" customFormat="1" x14ac:dyDescent="0.35">
      <c r="C648" s="10"/>
      <c r="D648" s="5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3:31" s="6" customFormat="1" x14ac:dyDescent="0.35">
      <c r="C649" s="10"/>
      <c r="D649" s="5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3:31" s="6" customFormat="1" x14ac:dyDescent="0.35">
      <c r="C650" s="10"/>
      <c r="D650" s="5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3:31" s="6" customFormat="1" x14ac:dyDescent="0.35">
      <c r="C651" s="10"/>
      <c r="D651" s="5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3:31" s="6" customFormat="1" x14ac:dyDescent="0.35">
      <c r="C652" s="10"/>
      <c r="D652" s="5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3:31" s="6" customFormat="1" x14ac:dyDescent="0.35">
      <c r="C653" s="10"/>
      <c r="D653" s="5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3:31" s="6" customFormat="1" x14ac:dyDescent="0.35">
      <c r="C654" s="10"/>
      <c r="D654" s="5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3:31" s="6" customFormat="1" x14ac:dyDescent="0.35">
      <c r="C655" s="10"/>
      <c r="D655" s="5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3:31" s="6" customFormat="1" x14ac:dyDescent="0.35">
      <c r="C656" s="10"/>
      <c r="D656" s="5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3:31" s="6" customFormat="1" x14ac:dyDescent="0.35">
      <c r="C657" s="10"/>
      <c r="D657" s="5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3:31" s="6" customFormat="1" x14ac:dyDescent="0.35">
      <c r="C658" s="10"/>
      <c r="D658" s="5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3:31" s="6" customFormat="1" x14ac:dyDescent="0.35">
      <c r="C659" s="10"/>
      <c r="D659" s="5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3:31" s="6" customFormat="1" x14ac:dyDescent="0.35">
      <c r="C660" s="10"/>
      <c r="D660" s="5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3:31" s="6" customFormat="1" x14ac:dyDescent="0.35">
      <c r="C661" s="10"/>
      <c r="D661" s="5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3:31" s="6" customFormat="1" x14ac:dyDescent="0.35">
      <c r="C662" s="10"/>
      <c r="D662" s="5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3:31" s="6" customFormat="1" x14ac:dyDescent="0.35">
      <c r="C663" s="10"/>
      <c r="D663" s="5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3:31" s="6" customFormat="1" x14ac:dyDescent="0.35">
      <c r="C664" s="10"/>
      <c r="D664" s="5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3:31" s="6" customFormat="1" x14ac:dyDescent="0.35">
      <c r="C665" s="10"/>
      <c r="D665" s="5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3:31" s="6" customFormat="1" x14ac:dyDescent="0.35">
      <c r="C666" s="10"/>
      <c r="D666" s="5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3:31" s="6" customFormat="1" x14ac:dyDescent="0.35">
      <c r="C667" s="10"/>
      <c r="D667" s="5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3:31" s="6" customFormat="1" x14ac:dyDescent="0.35">
      <c r="C668" s="10"/>
      <c r="D668" s="5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3:31" s="6" customFormat="1" x14ac:dyDescent="0.35">
      <c r="C669" s="10"/>
      <c r="D669" s="5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3:31" s="6" customFormat="1" x14ac:dyDescent="0.35">
      <c r="C670" s="10"/>
      <c r="D670" s="5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3:31" s="6" customFormat="1" x14ac:dyDescent="0.35">
      <c r="C671" s="10"/>
      <c r="D671" s="5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3:31" s="6" customFormat="1" x14ac:dyDescent="0.35">
      <c r="C672" s="10"/>
      <c r="D672" s="5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3:31" s="6" customFormat="1" x14ac:dyDescent="0.35">
      <c r="C673" s="10"/>
      <c r="D673" s="5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3:31" s="6" customFormat="1" x14ac:dyDescent="0.35">
      <c r="C674" s="10"/>
      <c r="D674" s="5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3:31" s="6" customFormat="1" x14ac:dyDescent="0.35">
      <c r="C675" s="10"/>
      <c r="D675" s="5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3:31" s="6" customFormat="1" x14ac:dyDescent="0.35">
      <c r="C676" s="10"/>
      <c r="D676" s="5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3:31" s="6" customFormat="1" x14ac:dyDescent="0.35">
      <c r="C677" s="10"/>
      <c r="D677" s="5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3:31" s="6" customFormat="1" x14ac:dyDescent="0.35">
      <c r="C678" s="10"/>
      <c r="D678" s="5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3:31" s="6" customFormat="1" x14ac:dyDescent="0.35">
      <c r="C679" s="10"/>
      <c r="D679" s="5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3:31" s="6" customFormat="1" x14ac:dyDescent="0.35">
      <c r="C680" s="10"/>
      <c r="D680" s="5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3:31" s="6" customFormat="1" x14ac:dyDescent="0.35">
      <c r="C681" s="10"/>
      <c r="D681" s="5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3:31" s="6" customFormat="1" x14ac:dyDescent="0.35">
      <c r="C682" s="10"/>
      <c r="D682" s="5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3:31" s="6" customFormat="1" x14ac:dyDescent="0.35">
      <c r="C683" s="10"/>
      <c r="D683" s="5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3:31" s="6" customFormat="1" x14ac:dyDescent="0.35">
      <c r="C684" s="10"/>
      <c r="D684" s="5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3:31" s="6" customFormat="1" x14ac:dyDescent="0.35">
      <c r="C685" s="10"/>
      <c r="D685" s="5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3:31" s="6" customFormat="1" x14ac:dyDescent="0.35">
      <c r="C686" s="10"/>
      <c r="D686" s="5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3:31" s="6" customFormat="1" x14ac:dyDescent="0.35">
      <c r="C687" s="10"/>
      <c r="D687" s="5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3:31" s="6" customFormat="1" x14ac:dyDescent="0.35">
      <c r="C688" s="10"/>
      <c r="D688" s="5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3:31" s="6" customFormat="1" x14ac:dyDescent="0.35">
      <c r="C689" s="10"/>
      <c r="D689" s="5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3:31" s="6" customFormat="1" x14ac:dyDescent="0.35">
      <c r="C690" s="10"/>
      <c r="D690" s="5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3:31" s="6" customFormat="1" x14ac:dyDescent="0.35">
      <c r="C691" s="10"/>
      <c r="D691" s="5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3:31" s="6" customFormat="1" x14ac:dyDescent="0.35">
      <c r="C692" s="10"/>
      <c r="D692" s="5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3:31" s="6" customFormat="1" x14ac:dyDescent="0.35">
      <c r="C693" s="10"/>
      <c r="D693" s="5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3:31" s="6" customFormat="1" x14ac:dyDescent="0.35">
      <c r="C694" s="10"/>
      <c r="D694" s="5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3:31" s="6" customFormat="1" x14ac:dyDescent="0.35">
      <c r="C695" s="10"/>
      <c r="D695" s="5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3:31" s="6" customFormat="1" x14ac:dyDescent="0.35">
      <c r="C696" s="10"/>
      <c r="D696" s="5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3:31" s="6" customFormat="1" x14ac:dyDescent="0.35">
      <c r="C697" s="10"/>
      <c r="D697" s="5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3:31" s="6" customFormat="1" x14ac:dyDescent="0.35">
      <c r="C698" s="10"/>
      <c r="D698" s="5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3:31" s="6" customFormat="1" x14ac:dyDescent="0.35">
      <c r="C699" s="10"/>
      <c r="D699" s="5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3:31" s="6" customFormat="1" x14ac:dyDescent="0.35">
      <c r="C700" s="10"/>
      <c r="D700" s="5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</sheetData>
  <sheetProtection insertRows="0" deleteRows="0" autoFilter="0"/>
  <autoFilter ref="B6:J6"/>
  <mergeCells count="1">
    <mergeCell ref="B2:F5"/>
  </mergeCells>
  <conditionalFormatting sqref="C47:BS47">
    <cfRule type="expression" dxfId="15" priority="15">
      <formula>TRUE</formula>
    </cfRule>
  </conditionalFormatting>
  <conditionalFormatting sqref="BT47:HC47">
    <cfRule type="expression" dxfId="14" priority="13">
      <formula>TRUE</formula>
    </cfRule>
  </conditionalFormatting>
  <conditionalFormatting sqref="H7:H46">
    <cfRule type="containsText" dxfId="13" priority="6" operator="containsText" text="Em andamento">
      <formula>NOT(ISERROR(SEARCH("Em andamento",H7)))</formula>
    </cfRule>
    <cfRule type="containsText" dxfId="12" priority="7" operator="containsText" text="Em atraso">
      <formula>NOT(ISERROR(SEARCH("Em atraso",H7)))</formula>
    </cfRule>
    <cfRule type="containsText" dxfId="11" priority="8" operator="containsText" text="Concluído">
      <formula>NOT(ISERROR(SEARCH("Concluído",H7)))</formula>
    </cfRule>
  </conditionalFormatting>
  <conditionalFormatting sqref="B47">
    <cfRule type="expression" dxfId="10" priority="5">
      <formula>TRUE</formula>
    </cfRule>
  </conditionalFormatting>
  <conditionalFormatting sqref="L7:HC46">
    <cfRule type="expression" dxfId="9" priority="109">
      <formula>PorcentagemConcluída</formula>
    </cfRule>
    <cfRule type="expression" dxfId="8" priority="110">
      <formula>PorcentagemConcluídaPosterior</formula>
    </cfRule>
    <cfRule type="expression" dxfId="7" priority="111">
      <formula>Real</formula>
    </cfRule>
    <cfRule type="expression" dxfId="6" priority="112">
      <formula>RealPosterior</formula>
    </cfRule>
    <cfRule type="expression" dxfId="5" priority="113">
      <formula>Plano</formula>
    </cfRule>
    <cfRule type="expression" dxfId="4" priority="114">
      <formula>L$6=#REF!+periodo_selecionado-1</formula>
    </cfRule>
    <cfRule type="expression" dxfId="3" priority="115">
      <formula>MOD(COLUMN(),2)</formula>
    </cfRule>
    <cfRule type="expression" dxfId="2" priority="116">
      <formula>MOD(COLUMN(),2)=0</formula>
    </cfRule>
  </conditionalFormatting>
  <conditionalFormatting sqref="L6:HC6">
    <cfRule type="expression" dxfId="1" priority="117">
      <formula>L$6=#REF!+periodo_selecionado-1</formula>
    </cfRule>
  </conditionalFormatting>
  <conditionalFormatting sqref="H7:H46">
    <cfRule type="cellIs" dxfId="0" priority="1" operator="equal">
      <formula>"Não iniciado"</formula>
    </cfRule>
  </conditionalFormatting>
  <pageMargins left="0.45" right="0.45" top="0.5" bottom="0.5" header="0.3" footer="0.3"/>
  <pageSetup paperSize="9" scale="38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7</xdr:col>
                    <xdr:colOff>0</xdr:colOff>
                    <xdr:row>1</xdr:row>
                    <xdr:rowOff>38100</xdr:rowOff>
                  </from>
                  <to>
                    <xdr:col>7</xdr:col>
                    <xdr:colOff>129540</xdr:colOff>
                    <xdr:row>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print="0" autoPict="0" altText="Period Highlight Spin Control">
                <anchor moveWithCells="1">
                  <from>
                    <xdr:col>8</xdr:col>
                    <xdr:colOff>640080</xdr:colOff>
                    <xdr:row>1</xdr:row>
                    <xdr:rowOff>38100</xdr:rowOff>
                  </from>
                  <to>
                    <xdr:col>8</xdr:col>
                    <xdr:colOff>769620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+ Diagrama de Gantt</vt:lpstr>
    </vt:vector>
  </TitlesOfParts>
  <LinksUpToDate>false</LinksUpToDate>
  <SharedDoc>false</SharedDoc>
  <HyperlinkBase>https://www.linkedin.com/pub/hugo-maldonado/3a/a9b/b40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2017-04-11T04:14:08Z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