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lh\OneDrive\Documents\4_Periodo_UFS\ESTATISTICA\"/>
    </mc:Choice>
  </mc:AlternateContent>
  <bookViews>
    <workbookView xWindow="0" yWindow="0" windowWidth="23040" windowHeight="9192" activeTab="3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1" i="3"/>
  <c r="D10" i="3"/>
  <c r="D9" i="3"/>
  <c r="D8" i="3"/>
  <c r="D7" i="3"/>
  <c r="D6" i="3"/>
  <c r="D5" i="3"/>
  <c r="D4" i="3"/>
  <c r="D3" i="3"/>
  <c r="D2" i="3"/>
  <c r="E5" i="1" l="1"/>
  <c r="E4" i="1"/>
  <c r="E3" i="1"/>
  <c r="E2" i="1"/>
  <c r="D6" i="1"/>
  <c r="D5" i="1"/>
  <c r="D4" i="1"/>
  <c r="D3" i="1"/>
  <c r="F11" i="2"/>
  <c r="F10" i="2"/>
  <c r="F9" i="2"/>
  <c r="F8" i="2"/>
  <c r="F7" i="2"/>
  <c r="F6" i="2"/>
  <c r="F5" i="2"/>
  <c r="F4" i="2"/>
  <c r="F3" i="2"/>
  <c r="F2" i="2"/>
  <c r="D2" i="2"/>
  <c r="D3" i="2"/>
  <c r="D4" i="2"/>
  <c r="D5" i="2"/>
  <c r="D6" i="2"/>
  <c r="D7" i="2"/>
  <c r="D8" i="2"/>
  <c r="D9" i="2"/>
  <c r="D10" i="2"/>
  <c r="D11" i="2"/>
  <c r="E12" i="2"/>
  <c r="E11" i="2"/>
  <c r="E10" i="2"/>
  <c r="E9" i="2"/>
  <c r="E8" i="2"/>
  <c r="E7" i="2"/>
  <c r="E6" i="2"/>
  <c r="E5" i="2"/>
  <c r="E4" i="2"/>
  <c r="E3" i="2"/>
  <c r="C12" i="2"/>
  <c r="C4" i="1"/>
  <c r="B6" i="1"/>
  <c r="C2" i="1" s="1"/>
  <c r="C5" i="1" l="1"/>
  <c r="D12" i="2"/>
  <c r="C3" i="1"/>
  <c r="C6" i="1" l="1"/>
</calcChain>
</file>

<file path=xl/sharedStrings.xml><?xml version="1.0" encoding="utf-8"?>
<sst xmlns="http://schemas.openxmlformats.org/spreadsheetml/2006/main" count="77" uniqueCount="39">
  <si>
    <t>Classes</t>
  </si>
  <si>
    <t>Total:</t>
  </si>
  <si>
    <t>Intervalo de Classes</t>
  </si>
  <si>
    <t>Ponto Médio</t>
  </si>
  <si>
    <t>Fr. Ac. Rel (%)</t>
  </si>
  <si>
    <t xml:space="preserve">Fr. Ac </t>
  </si>
  <si>
    <t>Fr. Rel (%)</t>
  </si>
  <si>
    <t>Fr. Abs</t>
  </si>
  <si>
    <t>[9,19)</t>
  </si>
  <si>
    <t xml:space="preserve">[19, 29) </t>
  </si>
  <si>
    <t xml:space="preserve">[29, 39) </t>
  </si>
  <si>
    <t xml:space="preserve">[39, 49) </t>
  </si>
  <si>
    <t xml:space="preserve">[49, 59) </t>
  </si>
  <si>
    <t xml:space="preserve">[59, 69) </t>
  </si>
  <si>
    <t xml:space="preserve">[69, 79) </t>
  </si>
  <si>
    <t xml:space="preserve">[79, 89) </t>
  </si>
  <si>
    <t xml:space="preserve">[89, 99) </t>
  </si>
  <si>
    <t xml:space="preserve">[99, 109) </t>
  </si>
  <si>
    <t>Fr. Ac</t>
  </si>
  <si>
    <t>Fr. Relativa (%)</t>
  </si>
  <si>
    <t>Coluna1</t>
  </si>
  <si>
    <t xml:space="preserve">Média </t>
  </si>
  <si>
    <t>P. Médio x Fr. Abs</t>
  </si>
  <si>
    <t>Idade</t>
  </si>
  <si>
    <t>AKP</t>
  </si>
  <si>
    <t>P</t>
  </si>
  <si>
    <t>Mediana</t>
  </si>
  <si>
    <t>Moda</t>
  </si>
  <si>
    <t>LDH</t>
  </si>
  <si>
    <t>ALB</t>
  </si>
  <si>
    <t>N</t>
  </si>
  <si>
    <t>GL</t>
  </si>
  <si>
    <t>5,4 / 6,8 / 7,1</t>
  </si>
  <si>
    <t>91 / 93</t>
  </si>
  <si>
    <t>Variância</t>
  </si>
  <si>
    <t>Desvio Padrão</t>
  </si>
  <si>
    <t>Coef. Variação (%)</t>
  </si>
  <si>
    <t>Máximo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</si>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</sst>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dos Grupos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Planilha1!$B$2:$B$5</c:f>
              <c:numCache>
                <c:formatCode>General</c:formatCode>
                <c:ptCount val="4"/>
                <c:pt idx="0">
                  <c:v>56</c:v>
                </c:pt>
                <c:pt idx="1">
                  <c:v>146</c:v>
                </c:pt>
                <c:pt idx="2">
                  <c:v>95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39-4135-B7EB-51D636034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3392864"/>
        <c:axId val="1833395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Planilha1!$A$2:$A$5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E39-4135-B7EB-51D636034B19}"/>
                  </c:ext>
                </c:extLst>
              </c15:ser>
            </c15:filteredBarSeries>
          </c:ext>
        </c:extLst>
      </c:barChart>
      <c:catAx>
        <c:axId val="18333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95776"/>
        <c:crosses val="autoZero"/>
        <c:auto val="1"/>
        <c:lblAlgn val="ctr"/>
        <c:lblOffset val="100"/>
        <c:noMultiLvlLbl val="0"/>
      </c:catAx>
      <c:valAx>
        <c:axId val="18333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9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Relativa dos Grupos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3F-4835-8132-D219806C17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3F-4835-8132-D219806C17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33F-4835-8132-D219806C17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33F-4835-8132-D219806C178F}"/>
              </c:ext>
            </c:extLst>
          </c:dPt>
          <c:val>
            <c:numRef>
              <c:f>Planilha1!$C$2:$C$5</c:f>
              <c:numCache>
                <c:formatCode>General</c:formatCode>
                <c:ptCount val="4"/>
                <c:pt idx="0">
                  <c:v>15.47</c:v>
                </c:pt>
                <c:pt idx="1">
                  <c:v>40.33</c:v>
                </c:pt>
                <c:pt idx="2">
                  <c:v>26.24</c:v>
                </c:pt>
                <c:pt idx="3">
                  <c:v>17.96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E-415F-9790-7886252B5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600">
                <a:latin typeface="Arial" panose="020B0604020202020204" pitchFamily="34" charset="0"/>
                <a:cs typeface="Arial" panose="020B0604020202020204" pitchFamily="34" charset="0"/>
              </a:rPr>
              <a:t>Frequência Absoluta das Idades por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Quantidade por Classe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Planilha2!$A$2:$A$11</c:f>
              <c:strCache>
                <c:ptCount val="10"/>
                <c:pt idx="0">
                  <c:v>[9,19)</c:v>
                </c:pt>
                <c:pt idx="1">
                  <c:v>[19, 29) </c:v>
                </c:pt>
                <c:pt idx="2">
                  <c:v>[29, 39) </c:v>
                </c:pt>
                <c:pt idx="3">
                  <c:v>[39, 49) </c:v>
                </c:pt>
                <c:pt idx="4">
                  <c:v>[49, 59) </c:v>
                </c:pt>
                <c:pt idx="5">
                  <c:v>[59, 69) </c:v>
                </c:pt>
                <c:pt idx="6">
                  <c:v>[69, 79) </c:v>
                </c:pt>
                <c:pt idx="7">
                  <c:v>[79, 89) </c:v>
                </c:pt>
                <c:pt idx="8">
                  <c:v>[89, 99) </c:v>
                </c:pt>
                <c:pt idx="9">
                  <c:v>[99, 109) </c:v>
                </c:pt>
              </c:strCache>
            </c:strRef>
          </c:cat>
          <c:val>
            <c:numRef>
              <c:f>Planilha2!$C$2:$C$11</c:f>
              <c:numCache>
                <c:formatCode>General</c:formatCode>
                <c:ptCount val="10"/>
                <c:pt idx="0">
                  <c:v>15</c:v>
                </c:pt>
                <c:pt idx="1">
                  <c:v>47</c:v>
                </c:pt>
                <c:pt idx="2">
                  <c:v>35</c:v>
                </c:pt>
                <c:pt idx="3">
                  <c:v>53</c:v>
                </c:pt>
                <c:pt idx="4">
                  <c:v>71</c:v>
                </c:pt>
                <c:pt idx="5">
                  <c:v>74</c:v>
                </c:pt>
                <c:pt idx="6">
                  <c:v>41</c:v>
                </c:pt>
                <c:pt idx="7">
                  <c:v>21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A-4500-9134-496E3AA140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53594896"/>
        <c:axId val="1953599056"/>
      </c:barChart>
      <c:catAx>
        <c:axId val="19535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599056"/>
        <c:crosses val="autoZero"/>
        <c:auto val="1"/>
        <c:lblAlgn val="ctr"/>
        <c:lblOffset val="100"/>
        <c:noMultiLvlLbl val="0"/>
      </c:catAx>
      <c:valAx>
        <c:axId val="1953599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800">
                    <a:latin typeface="Arial" panose="020B0604020202020204" pitchFamily="34" charset="0"/>
                    <a:cs typeface="Arial" panose="020B0604020202020204" pitchFamily="34" charset="0"/>
                  </a:rPr>
                  <a:t>Idades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953594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Pizza das Frequências Relativas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B5E-437B-9709-E14FE540F9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B5E-437B-9709-E14FE540F945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AB88-46F9-90DB-7EDAF444EE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B5E-437B-9709-E14FE540F945}"/>
              </c:ext>
            </c:extLst>
          </c:dPt>
          <c:dPt>
            <c:idx val="4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AB88-46F9-90DB-7EDAF444EE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B5E-437B-9709-E14FE540F945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88-46F9-90DB-7EDAF444EE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B5E-437B-9709-E14FE540F94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B5E-437B-9709-E14FE540F94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B5E-437B-9709-E14FE540F94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Planilha2!$A$2:$A$11</c:f>
              <c:strCache>
                <c:ptCount val="10"/>
                <c:pt idx="0">
                  <c:v>[9,19)</c:v>
                </c:pt>
                <c:pt idx="1">
                  <c:v>[19, 29) </c:v>
                </c:pt>
                <c:pt idx="2">
                  <c:v>[29, 39) </c:v>
                </c:pt>
                <c:pt idx="3">
                  <c:v>[39, 49) </c:v>
                </c:pt>
                <c:pt idx="4">
                  <c:v>[49, 59) </c:v>
                </c:pt>
                <c:pt idx="5">
                  <c:v>[59, 69) </c:v>
                </c:pt>
                <c:pt idx="6">
                  <c:v>[69, 79) </c:v>
                </c:pt>
                <c:pt idx="7">
                  <c:v>[79, 89) </c:v>
                </c:pt>
                <c:pt idx="8">
                  <c:v>[89, 99) </c:v>
                </c:pt>
                <c:pt idx="9">
                  <c:v>[99, 109) </c:v>
                </c:pt>
              </c:strCache>
            </c:strRef>
          </c:cat>
          <c:val>
            <c:numRef>
              <c:f>Planilha2!$D$2:$D$11</c:f>
              <c:numCache>
                <c:formatCode>General</c:formatCode>
                <c:ptCount val="10"/>
                <c:pt idx="0">
                  <c:v>4.1399999999999997</c:v>
                </c:pt>
                <c:pt idx="1">
                  <c:v>12.98</c:v>
                </c:pt>
                <c:pt idx="2">
                  <c:v>9.67</c:v>
                </c:pt>
                <c:pt idx="3">
                  <c:v>14.64</c:v>
                </c:pt>
                <c:pt idx="4">
                  <c:v>19.61</c:v>
                </c:pt>
                <c:pt idx="5">
                  <c:v>20.440000000000001</c:v>
                </c:pt>
                <c:pt idx="6">
                  <c:v>11.33</c:v>
                </c:pt>
                <c:pt idx="7">
                  <c:v>5.8</c:v>
                </c:pt>
                <c:pt idx="8">
                  <c:v>0.55000000000000004</c:v>
                </c:pt>
                <c:pt idx="9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8-46F9-90DB-7EDAF444EED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11722</xdr:colOff>
      <xdr:row>8</xdr:row>
      <xdr:rowOff>16999</xdr:rowOff>
    </xdr:from>
    <xdr:to>
      <xdr:col>3</xdr:col>
      <xdr:colOff>322384</xdr:colOff>
      <xdr:row>23</xdr:row>
      <xdr:rowOff>16999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35169</xdr:colOff>
      <xdr:row>17</xdr:row>
      <xdr:rowOff>108439</xdr:rowOff>
    </xdr:from>
    <xdr:to>
      <xdr:col>11</xdr:col>
      <xdr:colOff>339969</xdr:colOff>
      <xdr:row>32</xdr:row>
      <xdr:rowOff>126024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13</xdr:row>
      <xdr:rowOff>3810</xdr:rowOff>
    </xdr:from>
    <xdr:to>
      <xdr:col>5</xdr:col>
      <xdr:colOff>68580</xdr:colOff>
      <xdr:row>29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</xdr:row>
      <xdr:rowOff>163830</xdr:rowOff>
    </xdr:from>
    <xdr:to>
      <xdr:col>15</xdr:col>
      <xdr:colOff>601980</xdr:colOff>
      <xdr:row>22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E6" totalsRowShown="0" headerRowDxfId="44">
  <autoFilter ref="A1:E6"/>
  <tableColumns count="5">
    <tableColumn id="1" name="Classes" dataDxfId="43"/>
    <tableColumn id="2" name="Fr. Abs" dataDxfId="42"/>
    <tableColumn id="3" name="Fr. Relativa (%)" dataDxfId="41">
      <calculatedColumnFormula>(B2/B3)*100</calculatedColumnFormula>
    </tableColumn>
    <tableColumn id="4" name="Fr. Ac" dataDxfId="40"/>
    <tableColumn id="5" name="Fr. Ac. Rel (%)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F12" totalsRowShown="0" headerRowDxfId="38">
  <autoFilter ref="A1:F12"/>
  <tableColumns count="6">
    <tableColumn id="1" name="Intervalo de Classes" dataDxfId="37"/>
    <tableColumn id="2" name="Ponto Médio" dataDxfId="36"/>
    <tableColumn id="3" name="Fr. Abs" dataDxfId="35"/>
    <tableColumn id="4" name="Fr. Rel (%)" dataDxfId="34">
      <calculatedColumnFormula>ROUND((C2/C7)*100,2)</calculatedColumnFormula>
    </tableColumn>
    <tableColumn id="5" name="Fr. Ac " dataDxfId="33"/>
    <tableColumn id="6" name="Fr. Ac. Rel (%)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G12" totalsRowShown="0" headerRowDxfId="24" dataDxfId="25" tableBorderDxfId="31">
  <autoFilter ref="A1:G12"/>
  <tableColumns count="7">
    <tableColumn id="1" name="Intervalo de Classes" dataDxfId="30"/>
    <tableColumn id="2" name="Ponto Médio"/>
    <tableColumn id="3" name="Fr. Abs" dataDxfId="29"/>
    <tableColumn id="9" name="P. Médio x Fr. Abs" dataDxfId="23"/>
    <tableColumn id="4" name="Fr. Rel (%)" dataDxfId="28"/>
    <tableColumn id="5" name="Fr. Ac " dataDxfId="27"/>
    <tableColumn id="6" name="Fr. Ac. Rel (%)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4:H22" totalsRowShown="0" headerRowDxfId="13" dataDxfId="14">
  <autoFilter ref="A14:H22"/>
  <tableColumns count="8">
    <tableColumn id="1" name="Coluna1" dataDxfId="22"/>
    <tableColumn id="2" name="Idade" dataDxfId="21"/>
    <tableColumn id="3" name="AKP" dataDxfId="20"/>
    <tableColumn id="4" name="P" dataDxfId="19"/>
    <tableColumn id="5" name="LDH" dataDxfId="18"/>
    <tableColumn id="6" name="ALB" dataDxfId="17"/>
    <tableColumn id="7" name="N" dataDxfId="16"/>
    <tableColumn id="8" name="GL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A1:H9" totalsRowShown="0" headerRowDxfId="0" dataDxfId="1" headerRowBorderDxfId="11" tableBorderDxfId="12" totalsRowBorderDxfId="10">
  <autoFilter ref="A1:H9"/>
  <tableColumns count="8">
    <tableColumn id="1" name="Coluna1" dataDxfId="9"/>
    <tableColumn id="2" name="Idade" dataDxfId="8"/>
    <tableColumn id="3" name="AKP" dataDxfId="7"/>
    <tableColumn id="4" name="P" dataDxfId="6"/>
    <tableColumn id="5" name="LDH" dataDxfId="5"/>
    <tableColumn id="6" name="ALB" dataDxfId="4"/>
    <tableColumn id="7" name="N" dataDxfId="3"/>
    <tableColumn id="8" name="G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30" zoomScaleNormal="130" workbookViewId="0">
      <selection activeCell="A6" activeCellId="5" sqref="A1:E1 A2:E2 A3:E3 A4:E4 A5:E5 A6:E6"/>
    </sheetView>
  </sheetViews>
  <sheetFormatPr defaultRowHeight="14.4" x14ac:dyDescent="0.3"/>
  <cols>
    <col min="1" max="1" width="13" customWidth="1"/>
    <col min="2" max="2" width="11.44140625" customWidth="1"/>
    <col min="3" max="3" width="16.44140625" customWidth="1"/>
    <col min="4" max="4" width="11.6640625" customWidth="1"/>
    <col min="5" max="5" width="17" customWidth="1"/>
  </cols>
  <sheetData>
    <row r="1" spans="1:5" x14ac:dyDescent="0.3">
      <c r="A1" s="2" t="s">
        <v>0</v>
      </c>
      <c r="B1" s="2" t="s">
        <v>7</v>
      </c>
      <c r="C1" s="2" t="s">
        <v>19</v>
      </c>
      <c r="D1" s="2" t="s">
        <v>18</v>
      </c>
      <c r="E1" s="2" t="s">
        <v>4</v>
      </c>
    </row>
    <row r="2" spans="1:5" x14ac:dyDescent="0.3">
      <c r="A2" s="2">
        <v>1</v>
      </c>
      <c r="B2" s="2">
        <v>56</v>
      </c>
      <c r="C2" s="2">
        <f>ROUND((B2/B6)*100,2)</f>
        <v>15.47</v>
      </c>
      <c r="D2" s="2">
        <v>56</v>
      </c>
      <c r="E2" s="2">
        <f>ROUND((D2/B6)*100,2)</f>
        <v>15.47</v>
      </c>
    </row>
    <row r="3" spans="1:5" x14ac:dyDescent="0.3">
      <c r="A3" s="2">
        <v>2</v>
      </c>
      <c r="B3" s="2">
        <v>146</v>
      </c>
      <c r="C3" s="2">
        <f>ROUND((B3/B6)*100,2)</f>
        <v>40.33</v>
      </c>
      <c r="D3" s="2">
        <f>SUM(B2,B3)</f>
        <v>202</v>
      </c>
      <c r="E3" s="2">
        <f>ROUND((D3/B6)*100,2)</f>
        <v>55.8</v>
      </c>
    </row>
    <row r="4" spans="1:5" x14ac:dyDescent="0.3">
      <c r="A4" s="2">
        <v>3</v>
      </c>
      <c r="B4" s="2">
        <v>95</v>
      </c>
      <c r="C4" s="2">
        <f>ROUND((B4/B6)*100,2)</f>
        <v>26.24</v>
      </c>
      <c r="D4" s="2">
        <f>SUM(B2,B3,B4)</f>
        <v>297</v>
      </c>
      <c r="E4" s="2">
        <f>ROUND((D4/B6)*100,2)</f>
        <v>82.04</v>
      </c>
    </row>
    <row r="5" spans="1:5" x14ac:dyDescent="0.3">
      <c r="A5" s="2">
        <v>4</v>
      </c>
      <c r="B5" s="2">
        <v>65</v>
      </c>
      <c r="C5" s="2">
        <f>ROUND((B5/B6)*100,2)</f>
        <v>17.96</v>
      </c>
      <c r="D5" s="2">
        <f>SUM(B2,B3,B4,B5)</f>
        <v>362</v>
      </c>
      <c r="E5" s="2">
        <f>ROUND((D5/B6)*100,2)</f>
        <v>100</v>
      </c>
    </row>
    <row r="6" spans="1:5" x14ac:dyDescent="0.3">
      <c r="A6" s="2" t="s">
        <v>1</v>
      </c>
      <c r="B6" s="2">
        <f>SUM(B2,B3,B4,B5)</f>
        <v>362</v>
      </c>
      <c r="C6" s="2">
        <f>SUM(C2,C3,C4,C5)</f>
        <v>100</v>
      </c>
      <c r="D6" s="2">
        <f>SUM(B2,B3,B4,B5,B6)</f>
        <v>724</v>
      </c>
      <c r="E6" s="2"/>
    </row>
  </sheetData>
  <pageMargins left="0.511811024" right="0.511811024" top="0.78740157499999996" bottom="0.78740157499999996" header="0.31496062000000002" footer="0.31496062000000002"/>
  <ignoredErrors>
    <ignoredError sqref="C3:C5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C13" sqref="C13"/>
    </sheetView>
  </sheetViews>
  <sheetFormatPr defaultRowHeight="14.4" x14ac:dyDescent="0.3"/>
  <cols>
    <col min="1" max="1" width="25.77734375" customWidth="1"/>
    <col min="2" max="2" width="17.109375" customWidth="1"/>
    <col min="3" max="3" width="13.109375" customWidth="1"/>
    <col min="4" max="4" width="17.21875" customWidth="1"/>
    <col min="5" max="5" width="14.88671875" customWidth="1"/>
    <col min="6" max="6" width="18.5546875" customWidth="1"/>
  </cols>
  <sheetData>
    <row r="1" spans="1:6" x14ac:dyDescent="0.3">
      <c r="A1" s="2" t="s">
        <v>2</v>
      </c>
      <c r="B1" s="2" t="s">
        <v>3</v>
      </c>
      <c r="C1" s="2" t="s">
        <v>7</v>
      </c>
      <c r="D1" s="2" t="s">
        <v>6</v>
      </c>
      <c r="E1" s="2" t="s">
        <v>5</v>
      </c>
      <c r="F1" s="2" t="s">
        <v>4</v>
      </c>
    </row>
    <row r="2" spans="1:6" x14ac:dyDescent="0.3">
      <c r="A2" s="2" t="s">
        <v>8</v>
      </c>
      <c r="B2" s="2">
        <v>14</v>
      </c>
      <c r="C2" s="2">
        <v>15</v>
      </c>
      <c r="D2" s="2">
        <f>ROUND((C2/C12)*100,2)</f>
        <v>4.1399999999999997</v>
      </c>
      <c r="E2" s="2">
        <v>15</v>
      </c>
      <c r="F2" s="2">
        <f>ROUND((E2/C12)*100,2)</f>
        <v>4.1399999999999997</v>
      </c>
    </row>
    <row r="3" spans="1:6" x14ac:dyDescent="0.3">
      <c r="A3" s="2" t="s">
        <v>9</v>
      </c>
      <c r="B3" s="2">
        <v>24</v>
      </c>
      <c r="C3" s="2">
        <v>47</v>
      </c>
      <c r="D3" s="2">
        <f>ROUND((C3/C12)*100,2)</f>
        <v>12.98</v>
      </c>
      <c r="E3" s="2">
        <f>SUM(C2,C3)</f>
        <v>62</v>
      </c>
      <c r="F3" s="2">
        <f>ROUND((E3/C12)*100,2)</f>
        <v>17.13</v>
      </c>
    </row>
    <row r="4" spans="1:6" x14ac:dyDescent="0.3">
      <c r="A4" s="2" t="s">
        <v>10</v>
      </c>
      <c r="B4" s="2">
        <v>34</v>
      </c>
      <c r="C4" s="2">
        <v>35</v>
      </c>
      <c r="D4" s="2">
        <f>ROUND((C4/C12)*100,2)</f>
        <v>9.67</v>
      </c>
      <c r="E4" s="2">
        <f>SUM(C2,C3,C4)</f>
        <v>97</v>
      </c>
      <c r="F4" s="2">
        <f>ROUND((E4/C12)*100,2)</f>
        <v>26.8</v>
      </c>
    </row>
    <row r="5" spans="1:6" x14ac:dyDescent="0.3">
      <c r="A5" s="2" t="s">
        <v>11</v>
      </c>
      <c r="B5" s="2">
        <v>44</v>
      </c>
      <c r="C5" s="2">
        <v>53</v>
      </c>
      <c r="D5" s="2">
        <f>ROUND((C5/C12)*100,2)</f>
        <v>14.64</v>
      </c>
      <c r="E5" s="2">
        <f>SUM(C2,C3,C4,C5)</f>
        <v>150</v>
      </c>
      <c r="F5" s="2">
        <f>ROUND((E5/C12)*100,2)</f>
        <v>41.44</v>
      </c>
    </row>
    <row r="6" spans="1:6" x14ac:dyDescent="0.3">
      <c r="A6" s="2" t="s">
        <v>12</v>
      </c>
      <c r="B6" s="2">
        <v>54</v>
      </c>
      <c r="C6" s="2">
        <v>71</v>
      </c>
      <c r="D6" s="2">
        <f>ROUND((C6/C12)*100,2)</f>
        <v>19.61</v>
      </c>
      <c r="E6" s="2">
        <f>SUM(C2,C3,C4,C5,C6)</f>
        <v>221</v>
      </c>
      <c r="F6" s="2">
        <f>ROUND((E6/C12)*100,2)</f>
        <v>61.05</v>
      </c>
    </row>
    <row r="7" spans="1:6" x14ac:dyDescent="0.3">
      <c r="A7" s="2" t="s">
        <v>13</v>
      </c>
      <c r="B7" s="2">
        <v>64</v>
      </c>
      <c r="C7" s="2">
        <v>74</v>
      </c>
      <c r="D7" s="2">
        <f t="shared" ref="D7" si="0">ROUND((C7/C12)*100,2)</f>
        <v>20.440000000000001</v>
      </c>
      <c r="E7" s="2">
        <f>SUM(C2,C3,C4,C5,C6,C7)</f>
        <v>295</v>
      </c>
      <c r="F7" s="2">
        <f>ROUND((E7/C12)*100,2)</f>
        <v>81.489999999999995</v>
      </c>
    </row>
    <row r="8" spans="1:6" x14ac:dyDescent="0.3">
      <c r="A8" s="2" t="s">
        <v>14</v>
      </c>
      <c r="B8" s="2">
        <v>74</v>
      </c>
      <c r="C8" s="2">
        <v>41</v>
      </c>
      <c r="D8" s="2">
        <f>ROUND((C8/C12)*100,2)</f>
        <v>11.33</v>
      </c>
      <c r="E8" s="2">
        <f>SUM(C2,C3,C4,C5,C6,C7,C8)</f>
        <v>336</v>
      </c>
      <c r="F8" s="2">
        <f>ROUND((E8/C12)*100,2)</f>
        <v>92.82</v>
      </c>
    </row>
    <row r="9" spans="1:6" x14ac:dyDescent="0.3">
      <c r="A9" s="2" t="s">
        <v>15</v>
      </c>
      <c r="B9" s="2">
        <v>84</v>
      </c>
      <c r="C9" s="2">
        <v>21</v>
      </c>
      <c r="D9" s="2">
        <f>ROUND((C9/C12)*100,2)</f>
        <v>5.8</v>
      </c>
      <c r="E9" s="2">
        <f>SUM(C2,C3,C4,C5,C6,C7,C8,C9)</f>
        <v>357</v>
      </c>
      <c r="F9" s="2">
        <f>ROUND((E9/C12)*100,2)</f>
        <v>98.62</v>
      </c>
    </row>
    <row r="10" spans="1:6" x14ac:dyDescent="0.3">
      <c r="A10" s="2" t="s">
        <v>16</v>
      </c>
      <c r="B10" s="2">
        <v>94</v>
      </c>
      <c r="C10" s="2">
        <v>2</v>
      </c>
      <c r="D10" s="2">
        <f>ROUND((C10/C12)*100,2)</f>
        <v>0.55000000000000004</v>
      </c>
      <c r="E10" s="2">
        <f>SUM(C2,C3,C4,C5,C6,C7,C8,C9,C10)</f>
        <v>359</v>
      </c>
      <c r="F10" s="2">
        <f>ROUND((E10/C12)*100,2)</f>
        <v>99.17</v>
      </c>
    </row>
    <row r="11" spans="1:6" x14ac:dyDescent="0.3">
      <c r="A11" s="2" t="s">
        <v>17</v>
      </c>
      <c r="B11" s="2">
        <v>104</v>
      </c>
      <c r="C11" s="2">
        <v>3</v>
      </c>
      <c r="D11" s="2">
        <f>ROUND((C11/C12)*100,2)</f>
        <v>0.83</v>
      </c>
      <c r="E11" s="2">
        <f>SUM(C2,C3,C4,C5,C6,C7,C8,C9,C10,C11)</f>
        <v>362</v>
      </c>
      <c r="F11" s="2">
        <f>ROUND((E11/C12)*100,2)</f>
        <v>100</v>
      </c>
    </row>
    <row r="12" spans="1:6" x14ac:dyDescent="0.3">
      <c r="A12" s="2" t="s">
        <v>1</v>
      </c>
      <c r="B12" s="3"/>
      <c r="C12" s="2">
        <f>SUM(C2,C3,C4,C5,C6,C7,C8,C9,C10,C11)</f>
        <v>362</v>
      </c>
      <c r="D12" s="2">
        <f>SUM(D2,D3,D4,D5,D6,D7,D8,D9,D10,D11)</f>
        <v>99.99</v>
      </c>
      <c r="E12" s="2">
        <f>SUM(E2,E3,E4,E5,E6,E7,E8,E9,E10,E11)</f>
        <v>2254</v>
      </c>
      <c r="F12" s="2"/>
    </row>
    <row r="13" spans="1:6" x14ac:dyDescent="0.3">
      <c r="A13" s="1"/>
    </row>
    <row r="14" spans="1:6" x14ac:dyDescent="0.3">
      <c r="A14" s="1"/>
    </row>
    <row r="15" spans="1:6" x14ac:dyDescent="0.3">
      <c r="A15" s="1"/>
    </row>
    <row r="16" spans="1: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4" workbookViewId="0">
      <selection activeCell="A22" activeCellId="8" sqref="A14:H14 A15:H15 A16:H16 A17:H17 A18:H18 A19:H19 A20:H20 A21:H21 A22:H22"/>
    </sheetView>
  </sheetViews>
  <sheetFormatPr defaultRowHeight="14.4" x14ac:dyDescent="0.3"/>
  <cols>
    <col min="1" max="1" width="22.6640625" customWidth="1"/>
    <col min="2" max="2" width="17.44140625" customWidth="1"/>
    <col min="3" max="3" width="12.77734375" customWidth="1"/>
    <col min="4" max="4" width="23.109375" customWidth="1"/>
    <col min="5" max="5" width="16" customWidth="1"/>
    <col min="6" max="6" width="14.44140625" customWidth="1"/>
    <col min="7" max="7" width="20.21875" customWidth="1"/>
    <col min="8" max="8" width="16" customWidth="1"/>
  </cols>
  <sheetData>
    <row r="1" spans="1:8" x14ac:dyDescent="0.3">
      <c r="A1" s="4" t="s">
        <v>2</v>
      </c>
      <c r="B1" s="4" t="s">
        <v>3</v>
      </c>
      <c r="C1" s="4" t="s">
        <v>7</v>
      </c>
      <c r="D1" s="4" t="s">
        <v>22</v>
      </c>
      <c r="E1" s="4" t="s">
        <v>6</v>
      </c>
      <c r="F1" s="4" t="s">
        <v>5</v>
      </c>
      <c r="G1" s="5" t="s">
        <v>4</v>
      </c>
    </row>
    <row r="2" spans="1:8" x14ac:dyDescent="0.3">
      <c r="A2" s="6" t="s">
        <v>8</v>
      </c>
      <c r="B2" s="6">
        <v>14</v>
      </c>
      <c r="C2" s="6">
        <v>15</v>
      </c>
      <c r="D2" s="6">
        <f>PRODUCT(B2,C2)</f>
        <v>210</v>
      </c>
      <c r="E2" s="6">
        <v>4.1399999999999997</v>
      </c>
      <c r="F2" s="6">
        <v>15</v>
      </c>
      <c r="G2" s="7">
        <v>4.1399999999999997</v>
      </c>
    </row>
    <row r="3" spans="1:8" x14ac:dyDescent="0.3">
      <c r="A3" s="8" t="s">
        <v>9</v>
      </c>
      <c r="B3" s="8">
        <v>24</v>
      </c>
      <c r="C3" s="8">
        <v>47</v>
      </c>
      <c r="D3" s="8">
        <f>PRODUCT(B3,C3)</f>
        <v>1128</v>
      </c>
      <c r="E3" s="8">
        <v>12.98</v>
      </c>
      <c r="F3" s="8">
        <v>62</v>
      </c>
      <c r="G3" s="9">
        <v>17.13</v>
      </c>
    </row>
    <row r="4" spans="1:8" x14ac:dyDescent="0.3">
      <c r="A4" s="6" t="s">
        <v>10</v>
      </c>
      <c r="B4" s="6">
        <v>34</v>
      </c>
      <c r="C4" s="6">
        <v>35</v>
      </c>
      <c r="D4" s="6">
        <f>PRODUCT(B4,C4)</f>
        <v>1190</v>
      </c>
      <c r="E4" s="6">
        <v>9.67</v>
      </c>
      <c r="F4" s="6">
        <v>97</v>
      </c>
      <c r="G4" s="7">
        <v>26.8</v>
      </c>
    </row>
    <row r="5" spans="1:8" x14ac:dyDescent="0.3">
      <c r="A5" s="8" t="s">
        <v>11</v>
      </c>
      <c r="B5" s="8">
        <v>44</v>
      </c>
      <c r="C5" s="8">
        <v>53</v>
      </c>
      <c r="D5" s="8">
        <f>PRODUCT(B5,C5)</f>
        <v>2332</v>
      </c>
      <c r="E5" s="8">
        <v>14.64</v>
      </c>
      <c r="F5" s="8">
        <v>150</v>
      </c>
      <c r="G5" s="9">
        <v>41.44</v>
      </c>
    </row>
    <row r="6" spans="1:8" x14ac:dyDescent="0.3">
      <c r="A6" s="6" t="s">
        <v>12</v>
      </c>
      <c r="B6" s="6">
        <v>54</v>
      </c>
      <c r="C6" s="6">
        <v>71</v>
      </c>
      <c r="D6" s="6">
        <f>PRODUCT(B6,C6)</f>
        <v>3834</v>
      </c>
      <c r="E6" s="6">
        <v>19.61</v>
      </c>
      <c r="F6" s="6">
        <v>221</v>
      </c>
      <c r="G6" s="7">
        <v>61.05</v>
      </c>
    </row>
    <row r="7" spans="1:8" x14ac:dyDescent="0.3">
      <c r="A7" s="8" t="s">
        <v>13</v>
      </c>
      <c r="B7" s="8">
        <v>64</v>
      </c>
      <c r="C7" s="8">
        <v>74</v>
      </c>
      <c r="D7" s="8">
        <f>PRODUCT(B7,C7)</f>
        <v>4736</v>
      </c>
      <c r="E7" s="8">
        <v>20.440000000000001</v>
      </c>
      <c r="F7" s="8">
        <v>295</v>
      </c>
      <c r="G7" s="9">
        <v>81.489999999999995</v>
      </c>
    </row>
    <row r="8" spans="1:8" x14ac:dyDescent="0.3">
      <c r="A8" s="6" t="s">
        <v>14</v>
      </c>
      <c r="B8" s="6">
        <v>74</v>
      </c>
      <c r="C8" s="6">
        <v>41</v>
      </c>
      <c r="D8" s="6">
        <f>PRODUCT(B8,C8)</f>
        <v>3034</v>
      </c>
      <c r="E8" s="6">
        <v>11.33</v>
      </c>
      <c r="F8" s="6">
        <v>336</v>
      </c>
      <c r="G8" s="7">
        <v>92.82</v>
      </c>
    </row>
    <row r="9" spans="1:8" x14ac:dyDescent="0.3">
      <c r="A9" s="8" t="s">
        <v>15</v>
      </c>
      <c r="B9" s="8">
        <v>84</v>
      </c>
      <c r="C9" s="8">
        <v>21</v>
      </c>
      <c r="D9" s="8">
        <f>PRODUCT(B9,C9)</f>
        <v>1764</v>
      </c>
      <c r="E9" s="8">
        <v>5.8</v>
      </c>
      <c r="F9" s="8">
        <v>357</v>
      </c>
      <c r="G9" s="9">
        <v>98.62</v>
      </c>
    </row>
    <row r="10" spans="1:8" x14ac:dyDescent="0.3">
      <c r="A10" s="6" t="s">
        <v>16</v>
      </c>
      <c r="B10" s="6">
        <v>94</v>
      </c>
      <c r="C10" s="6">
        <v>2</v>
      </c>
      <c r="D10" s="6">
        <f>PRODUCT(B10,C10)</f>
        <v>188</v>
      </c>
      <c r="E10" s="6">
        <v>0.55000000000000004</v>
      </c>
      <c r="F10" s="6">
        <v>359</v>
      </c>
      <c r="G10" s="7">
        <v>99.17</v>
      </c>
    </row>
    <row r="11" spans="1:8" x14ac:dyDescent="0.3">
      <c r="A11" s="8" t="s">
        <v>17</v>
      </c>
      <c r="B11" s="8">
        <v>104</v>
      </c>
      <c r="C11" s="8">
        <v>3</v>
      </c>
      <c r="D11" s="8">
        <f>PRODUCT(B11,C11)</f>
        <v>312</v>
      </c>
      <c r="E11" s="8">
        <v>0.83</v>
      </c>
      <c r="F11" s="8">
        <v>362</v>
      </c>
      <c r="G11" s="9">
        <v>100</v>
      </c>
    </row>
    <row r="12" spans="1:8" x14ac:dyDescent="0.3">
      <c r="A12" s="6" t="s">
        <v>1</v>
      </c>
      <c r="B12" s="10"/>
      <c r="C12" s="6">
        <v>362</v>
      </c>
      <c r="D12" s="6">
        <f>SUM(D2,D3,D4,D5,D6,D7,D8,D9,D10,D11)</f>
        <v>18728</v>
      </c>
      <c r="E12" s="6">
        <v>99.99</v>
      </c>
      <c r="F12" s="6">
        <v>2254</v>
      </c>
      <c r="G12" s="7"/>
    </row>
    <row r="14" spans="1:8" x14ac:dyDescent="0.3">
      <c r="A14" s="2" t="s">
        <v>20</v>
      </c>
      <c r="B14" s="2" t="s">
        <v>23</v>
      </c>
      <c r="C14" s="2" t="s">
        <v>24</v>
      </c>
      <c r="D14" s="2" t="s">
        <v>25</v>
      </c>
      <c r="E14" s="2" t="s">
        <v>28</v>
      </c>
      <c r="F14" s="2" t="s">
        <v>29</v>
      </c>
      <c r="G14" s="2" t="s">
        <v>30</v>
      </c>
      <c r="H14" s="2" t="s">
        <v>31</v>
      </c>
    </row>
    <row r="15" spans="1:8" x14ac:dyDescent="0.3">
      <c r="A15" s="2" t="s">
        <v>21</v>
      </c>
      <c r="B15" s="2">
        <v>51.21</v>
      </c>
      <c r="C15" s="2">
        <v>9.67</v>
      </c>
      <c r="D15" s="2">
        <v>3.19</v>
      </c>
      <c r="E15" s="2">
        <v>18.260000000000002</v>
      </c>
      <c r="F15" s="2">
        <v>59.65</v>
      </c>
      <c r="G15" s="2">
        <v>14.9</v>
      </c>
      <c r="H15" s="2">
        <v>104.32</v>
      </c>
    </row>
    <row r="16" spans="1:8" x14ac:dyDescent="0.3">
      <c r="A16" s="2" t="s">
        <v>26</v>
      </c>
      <c r="B16" s="2">
        <v>54</v>
      </c>
      <c r="C16" s="2">
        <v>8.6</v>
      </c>
      <c r="D16" s="2">
        <v>3.2</v>
      </c>
      <c r="E16" s="2">
        <v>15.15</v>
      </c>
      <c r="F16" s="2">
        <v>60</v>
      </c>
      <c r="G16" s="2">
        <v>14</v>
      </c>
      <c r="H16" s="2">
        <v>99</v>
      </c>
    </row>
    <row r="17" spans="1:8" x14ac:dyDescent="0.3">
      <c r="A17" s="2" t="s">
        <v>27</v>
      </c>
      <c r="B17" s="2">
        <v>54</v>
      </c>
      <c r="C17" s="2" t="s">
        <v>32</v>
      </c>
      <c r="D17" s="2">
        <v>3.2</v>
      </c>
      <c r="E17" s="2">
        <v>15.5</v>
      </c>
      <c r="F17" s="2">
        <v>59</v>
      </c>
      <c r="G17" s="2">
        <v>15</v>
      </c>
      <c r="H17" s="2" t="s">
        <v>33</v>
      </c>
    </row>
    <row r="18" spans="1:8" x14ac:dyDescent="0.3">
      <c r="A18" s="2" t="s">
        <v>34</v>
      </c>
      <c r="B18" s="11">
        <v>364.35</v>
      </c>
      <c r="C18" s="11">
        <v>25.32</v>
      </c>
      <c r="D18" s="11">
        <v>0.34</v>
      </c>
      <c r="E18" s="11">
        <v>137.91</v>
      </c>
      <c r="F18" s="11">
        <v>45.62</v>
      </c>
      <c r="G18" s="11">
        <v>38.99</v>
      </c>
      <c r="H18" s="11">
        <v>613.84</v>
      </c>
    </row>
    <row r="19" spans="1:8" x14ac:dyDescent="0.3">
      <c r="A19" s="2" t="s">
        <v>35</v>
      </c>
      <c r="B19" s="11">
        <v>19.09</v>
      </c>
      <c r="C19" s="11">
        <v>5.03</v>
      </c>
      <c r="D19" s="11">
        <v>0.59</v>
      </c>
      <c r="E19" s="11">
        <v>11.74</v>
      </c>
      <c r="F19" s="11">
        <v>6.75</v>
      </c>
      <c r="G19" s="11">
        <v>6.24</v>
      </c>
      <c r="H19" s="11">
        <v>24.78</v>
      </c>
    </row>
    <row r="20" spans="1:8" x14ac:dyDescent="0.3">
      <c r="A20" s="2" t="s">
        <v>36</v>
      </c>
      <c r="B20" s="11">
        <v>37.270000000000003</v>
      </c>
      <c r="C20" s="11">
        <v>52.03</v>
      </c>
      <c r="D20" s="11">
        <v>18.38</v>
      </c>
      <c r="E20" s="11">
        <v>64.31</v>
      </c>
      <c r="F20" s="11">
        <v>11.32</v>
      </c>
      <c r="G20" s="11">
        <v>41.9</v>
      </c>
      <c r="H20" s="11">
        <v>23.75</v>
      </c>
    </row>
    <row r="21" spans="1:8" x14ac:dyDescent="0.3">
      <c r="A21" s="2" t="s">
        <v>37</v>
      </c>
    </row>
    <row r="22" spans="1:8" x14ac:dyDescent="0.3">
      <c r="A22" s="2" t="s"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sqref="A1:H9"/>
    </sheetView>
  </sheetViews>
  <sheetFormatPr defaultRowHeight="14.4" x14ac:dyDescent="0.3"/>
  <cols>
    <col min="1" max="1" width="18.77734375" customWidth="1"/>
    <col min="2" max="2" width="11.6640625" customWidth="1"/>
    <col min="3" max="3" width="14.6640625" customWidth="1"/>
  </cols>
  <sheetData>
    <row r="1" spans="1:8" x14ac:dyDescent="0.3">
      <c r="A1" s="12" t="s">
        <v>20</v>
      </c>
      <c r="B1" s="12" t="s">
        <v>23</v>
      </c>
      <c r="C1" s="12" t="s">
        <v>24</v>
      </c>
      <c r="D1" s="12" t="s">
        <v>25</v>
      </c>
      <c r="E1" s="12" t="s">
        <v>28</v>
      </c>
      <c r="F1" s="12" t="s">
        <v>29</v>
      </c>
      <c r="G1" s="12" t="s">
        <v>30</v>
      </c>
      <c r="H1" s="12" t="s">
        <v>31</v>
      </c>
    </row>
    <row r="2" spans="1:8" x14ac:dyDescent="0.3">
      <c r="A2" s="6" t="s">
        <v>21</v>
      </c>
      <c r="B2" s="6">
        <v>51.21</v>
      </c>
      <c r="C2" s="6">
        <v>9.67</v>
      </c>
      <c r="D2" s="6">
        <v>3.19</v>
      </c>
      <c r="E2" s="6">
        <v>18.260000000000002</v>
      </c>
      <c r="F2" s="6">
        <v>59.65</v>
      </c>
      <c r="G2" s="6">
        <v>14.9</v>
      </c>
      <c r="H2" s="6">
        <v>104.32</v>
      </c>
    </row>
    <row r="3" spans="1:8" x14ac:dyDescent="0.3">
      <c r="A3" s="8" t="s">
        <v>26</v>
      </c>
      <c r="B3" s="8">
        <v>54</v>
      </c>
      <c r="C3" s="8">
        <v>8.6</v>
      </c>
      <c r="D3" s="8">
        <v>3.2</v>
      </c>
      <c r="E3" s="8">
        <v>15.15</v>
      </c>
      <c r="F3" s="8">
        <v>60</v>
      </c>
      <c r="G3" s="8">
        <v>14</v>
      </c>
      <c r="H3" s="8">
        <v>99</v>
      </c>
    </row>
    <row r="4" spans="1:8" x14ac:dyDescent="0.3">
      <c r="A4" s="6" t="s">
        <v>27</v>
      </c>
      <c r="B4" s="6">
        <v>54</v>
      </c>
      <c r="C4" s="6" t="s">
        <v>32</v>
      </c>
      <c r="D4" s="6">
        <v>3.2</v>
      </c>
      <c r="E4" s="6">
        <v>15.5</v>
      </c>
      <c r="F4" s="6">
        <v>59</v>
      </c>
      <c r="G4" s="6">
        <v>15</v>
      </c>
      <c r="H4" s="6" t="s">
        <v>33</v>
      </c>
    </row>
    <row r="5" spans="1:8" x14ac:dyDescent="0.3">
      <c r="A5" s="8" t="s">
        <v>34</v>
      </c>
      <c r="B5" s="8">
        <v>364.35</v>
      </c>
      <c r="C5" s="8">
        <v>25.32</v>
      </c>
      <c r="D5" s="8">
        <v>0.34</v>
      </c>
      <c r="E5" s="8">
        <v>137.91</v>
      </c>
      <c r="F5" s="8">
        <v>45.62</v>
      </c>
      <c r="G5" s="8">
        <v>38.99</v>
      </c>
      <c r="H5" s="8">
        <v>613.84</v>
      </c>
    </row>
    <row r="6" spans="1:8" x14ac:dyDescent="0.3">
      <c r="A6" s="6" t="s">
        <v>35</v>
      </c>
      <c r="B6" s="6">
        <v>19.09</v>
      </c>
      <c r="C6" s="6">
        <v>5.03</v>
      </c>
      <c r="D6" s="6">
        <v>0.59</v>
      </c>
      <c r="E6" s="6">
        <v>11.74</v>
      </c>
      <c r="F6" s="6">
        <v>6.75</v>
      </c>
      <c r="G6" s="6">
        <v>6.24</v>
      </c>
      <c r="H6" s="6">
        <v>24.78</v>
      </c>
    </row>
    <row r="7" spans="1:8" x14ac:dyDescent="0.3">
      <c r="A7" s="8" t="s">
        <v>36</v>
      </c>
      <c r="B7" s="8">
        <v>37.270000000000003</v>
      </c>
      <c r="C7" s="8">
        <v>52.03</v>
      </c>
      <c r="D7" s="8">
        <v>18.38</v>
      </c>
      <c r="E7" s="8">
        <v>64.31</v>
      </c>
      <c r="F7" s="8">
        <v>11.32</v>
      </c>
      <c r="G7" s="8">
        <v>41.9</v>
      </c>
      <c r="H7" s="8">
        <v>23.75</v>
      </c>
    </row>
    <row r="8" spans="1:8" x14ac:dyDescent="0.3">
      <c r="A8" s="6" t="s">
        <v>37</v>
      </c>
      <c r="B8" s="6">
        <v>103</v>
      </c>
      <c r="C8" s="6">
        <v>50</v>
      </c>
      <c r="D8" s="6">
        <v>5.6</v>
      </c>
      <c r="E8" s="6">
        <v>99.9</v>
      </c>
      <c r="F8" s="6">
        <v>76</v>
      </c>
      <c r="G8" s="6">
        <v>58</v>
      </c>
      <c r="H8" s="6">
        <v>298</v>
      </c>
    </row>
    <row r="9" spans="1:8" x14ac:dyDescent="0.3">
      <c r="A9" s="13" t="s">
        <v>38</v>
      </c>
      <c r="B9" s="13">
        <v>9</v>
      </c>
      <c r="C9" s="13">
        <v>1.7</v>
      </c>
      <c r="D9" s="13">
        <v>1.2</v>
      </c>
      <c r="E9" s="13">
        <v>0</v>
      </c>
      <c r="F9" s="13">
        <v>20</v>
      </c>
      <c r="G9" s="13">
        <v>3</v>
      </c>
      <c r="H9" s="1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Menezes de Azevedo</dc:creator>
  <cp:lastModifiedBy>Guilherme Menezes de Azevedo</cp:lastModifiedBy>
  <dcterms:created xsi:type="dcterms:W3CDTF">2024-01-05T14:15:20Z</dcterms:created>
  <dcterms:modified xsi:type="dcterms:W3CDTF">2024-01-07T01:49:03Z</dcterms:modified>
</cp:coreProperties>
</file>