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reigu\Python\auxiliares\"/>
    </mc:Choice>
  </mc:AlternateContent>
  <bookViews>
    <workbookView xWindow="240" yWindow="15" windowWidth="16095" windowHeight="9660"/>
  </bookViews>
  <sheets>
    <sheet name="tables" sheetId="3" r:id="rId1"/>
    <sheet name="Sheet1" sheetId="1" r:id="rId2"/>
    <sheet name="aux" sheetId="2" r:id="rId3"/>
    <sheet name="analistas_adia" sheetId="5" r:id="rId4"/>
    <sheet name="analistas_btg" sheetId="4" r:id="rId5"/>
  </sheets>
  <definedNames>
    <definedName name="_xlnm._FilterDatabase" localSheetId="3" hidden="1">analistas_adia!$A$1:$E$92</definedName>
  </definedNames>
  <calcPr calcId="171027"/>
</workbook>
</file>

<file path=xl/calcChain.xml><?xml version="1.0" encoding="utf-8"?>
<calcChain xmlns="http://schemas.openxmlformats.org/spreadsheetml/2006/main">
  <c r="AM33" i="3" l="1"/>
  <c r="AM23" i="3"/>
  <c r="AM15" i="3"/>
  <c r="AM6" i="3"/>
  <c r="AM3" i="3"/>
  <c r="B97" i="3"/>
  <c r="B92" i="3"/>
  <c r="B39" i="3"/>
  <c r="B38" i="3"/>
  <c r="C32" i="3"/>
  <c r="C31" i="3"/>
  <c r="B33" i="3"/>
  <c r="B32" i="3"/>
  <c r="B31" i="3"/>
  <c r="B16" i="3"/>
  <c r="B14" i="3"/>
  <c r="B13" i="3"/>
  <c r="B12" i="3"/>
  <c r="AC17" i="3"/>
  <c r="AB17" i="3"/>
  <c r="AA17" i="3"/>
  <c r="AC16" i="3"/>
  <c r="AB16" i="3"/>
  <c r="AA16" i="3"/>
  <c r="AC15" i="3"/>
  <c r="AB15" i="3"/>
  <c r="AA15" i="3"/>
  <c r="AC14" i="3"/>
  <c r="AB14" i="3"/>
  <c r="AA14" i="3"/>
  <c r="AC13" i="3"/>
  <c r="AB13" i="3"/>
  <c r="AA13" i="3"/>
  <c r="AC12" i="3"/>
  <c r="AB12" i="3"/>
  <c r="AA12" i="3"/>
  <c r="AC11" i="3"/>
  <c r="AB11" i="3"/>
  <c r="AA11" i="3"/>
  <c r="AC10" i="3"/>
  <c r="AB10" i="3"/>
  <c r="AA10" i="3"/>
  <c r="AC9" i="3"/>
  <c r="AB9" i="3"/>
  <c r="AA9" i="3"/>
  <c r="AC8" i="3"/>
  <c r="AB8" i="3"/>
  <c r="AA8" i="3"/>
  <c r="AC7" i="3"/>
  <c r="AB7" i="3"/>
  <c r="AA7" i="3"/>
  <c r="AC6" i="3"/>
  <c r="AB6" i="3"/>
  <c r="AA6" i="3"/>
  <c r="AC5" i="3"/>
  <c r="AB5" i="3"/>
  <c r="AA5" i="3"/>
  <c r="AC4" i="3"/>
  <c r="AB4" i="3"/>
  <c r="AA4" i="3"/>
  <c r="AC3" i="3"/>
  <c r="AB3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AI9" i="3"/>
  <c r="AH9" i="3"/>
  <c r="AI8" i="3"/>
  <c r="AH8" i="3"/>
  <c r="AI7" i="3"/>
  <c r="AH7" i="3"/>
  <c r="AI6" i="3"/>
  <c r="AH6" i="3"/>
  <c r="AI5" i="3"/>
  <c r="AH5" i="3"/>
  <c r="AI4" i="3"/>
  <c r="AH4" i="3"/>
  <c r="AI3" i="3"/>
  <c r="AH3" i="3"/>
  <c r="AG9" i="3"/>
  <c r="AG8" i="3"/>
  <c r="AG7" i="3"/>
  <c r="AG6" i="3"/>
  <c r="AG5" i="3"/>
  <c r="AG4" i="3"/>
  <c r="AG3" i="3"/>
  <c r="I40" i="1"/>
  <c r="I49" i="1"/>
  <c r="I27" i="1"/>
  <c r="I32" i="1"/>
  <c r="I31" i="1"/>
  <c r="I25" i="1"/>
  <c r="I38" i="1"/>
  <c r="I37" i="1"/>
  <c r="I26" i="1"/>
  <c r="I34" i="1"/>
  <c r="I39" i="1"/>
  <c r="I16" i="1"/>
  <c r="I17" i="1"/>
  <c r="I10" i="1"/>
  <c r="AA3" i="3"/>
  <c r="AM1" i="3" l="1"/>
  <c r="I51" i="1"/>
  <c r="I50" i="1"/>
  <c r="I48" i="1"/>
  <c r="I47" i="1"/>
  <c r="I46" i="1"/>
  <c r="I45" i="1"/>
  <c r="I44" i="1"/>
  <c r="I43" i="1"/>
  <c r="I42" i="1"/>
  <c r="I41" i="1"/>
  <c r="I36" i="1"/>
  <c r="I35" i="1"/>
  <c r="I33" i="1"/>
  <c r="I30" i="1"/>
  <c r="I29" i="1"/>
  <c r="I28" i="1"/>
  <c r="I24" i="1"/>
  <c r="I23" i="1"/>
  <c r="I22" i="1"/>
  <c r="I21" i="1"/>
  <c r="I20" i="1"/>
  <c r="I19" i="1"/>
  <c r="I18" i="1"/>
  <c r="I15" i="1"/>
  <c r="I14" i="1"/>
  <c r="I13" i="1"/>
  <c r="I12" i="1"/>
  <c r="I11" i="1"/>
  <c r="I9" i="1"/>
  <c r="I8" i="1"/>
  <c r="I7" i="1"/>
  <c r="I6" i="1"/>
  <c r="I5" i="1"/>
  <c r="I4" i="1"/>
  <c r="I3" i="1"/>
  <c r="I2" i="1"/>
  <c r="D14" i="3" l="1"/>
  <c r="D16" i="3"/>
  <c r="C13" i="3"/>
  <c r="D15" i="3"/>
  <c r="B17" i="3"/>
  <c r="B15" i="3"/>
  <c r="C16" i="3"/>
  <c r="D17" i="3"/>
  <c r="C94" i="3"/>
  <c r="B95" i="3"/>
  <c r="C96" i="3"/>
  <c r="C92" i="3"/>
  <c r="C93" i="3"/>
  <c r="B96" i="3"/>
  <c r="B94" i="3"/>
  <c r="C33" i="3"/>
  <c r="B18" i="3" l="1"/>
  <c r="V24" i="3"/>
  <c r="V23" i="3"/>
  <c r="V22" i="3"/>
  <c r="U24" i="3"/>
  <c r="U23" i="3"/>
  <c r="U22" i="3"/>
  <c r="T24" i="3"/>
  <c r="T23" i="3"/>
  <c r="T22" i="3"/>
  <c r="S24" i="3"/>
  <c r="S23" i="3"/>
  <c r="S22" i="3"/>
  <c r="R24" i="3"/>
  <c r="R23" i="3"/>
  <c r="R22" i="3"/>
  <c r="Q22" i="3"/>
  <c r="Q23" i="3"/>
  <c r="Q24" i="3"/>
  <c r="B40" i="3" l="1"/>
  <c r="D18" i="3"/>
  <c r="C18" i="3" l="1"/>
  <c r="I8" i="3"/>
  <c r="H6" i="3"/>
  <c r="G6" i="3"/>
  <c r="B6" i="3"/>
  <c r="C6" i="3"/>
  <c r="D6" i="3"/>
  <c r="F6" i="3"/>
  <c r="E6" i="3"/>
</calcChain>
</file>

<file path=xl/sharedStrings.xml><?xml version="1.0" encoding="utf-8"?>
<sst xmlns="http://schemas.openxmlformats.org/spreadsheetml/2006/main" count="1590" uniqueCount="357">
  <si>
    <t>INVESTOR NAME</t>
  </si>
  <si>
    <t>INTERACTION TYPE</t>
  </si>
  <si>
    <t>MEETING TYPE</t>
  </si>
  <si>
    <t>INTERACTION TITLE</t>
  </si>
  <si>
    <t>STARTDATEANDTIME</t>
  </si>
  <si>
    <t>DURATION</t>
  </si>
  <si>
    <t>INITIATED BY</t>
  </si>
  <si>
    <t>GROUP</t>
  </si>
  <si>
    <t>REGION</t>
  </si>
  <si>
    <t>ORIGINATINGREGION</t>
  </si>
  <si>
    <t>SECTORS</t>
  </si>
  <si>
    <t>LOCATION TYPE</t>
  </si>
  <si>
    <t>STREET ADDRESS</t>
  </si>
  <si>
    <t>CITY</t>
  </si>
  <si>
    <t>STATE</t>
  </si>
  <si>
    <t>COUNTRY</t>
  </si>
  <si>
    <t>COMPANY ATTENDEE NAME</t>
  </si>
  <si>
    <t>COMPANY ATTENDEE NAME TITLE</t>
  </si>
  <si>
    <t>COMPANY ATTENDEE NAME ROLE</t>
  </si>
  <si>
    <t>INVESTOR ATTENDEE NAME</t>
  </si>
  <si>
    <t>BROKER ANALYST NAME</t>
  </si>
  <si>
    <t>BROKER ANALYST EMAIL</t>
  </si>
  <si>
    <t>BROKER SALES PERSON NAME</t>
  </si>
  <si>
    <t>BROKER SALES PERSON EMAIL</t>
  </si>
  <si>
    <t>BROKER MACROSTRATEGIST NAME</t>
  </si>
  <si>
    <t>BROKER MACROSTRATEGIST EMAIL</t>
  </si>
  <si>
    <t>EXPERT ATTENDEE NAME</t>
  </si>
  <si>
    <t>EXPERT ATTENDEE ROLE</t>
  </si>
  <si>
    <t>INVESTOR ATTENDEE NAME1</t>
  </si>
  <si>
    <t>INVESTOR ATTENDEE EMAIL</t>
  </si>
  <si>
    <t>INVESTOR ATTENDEE STATUS</t>
  </si>
  <si>
    <t>COMMENTS</t>
  </si>
  <si>
    <t>COMPANY NAMES (DO CONTATO)</t>
  </si>
  <si>
    <t>COMPANY IDENTIFIERS (TICKER)</t>
  </si>
  <si>
    <t>EXPERT CONTACTS</t>
  </si>
  <si>
    <t>ASSET CLASS</t>
  </si>
  <si>
    <t>AnalystMarketing</t>
  </si>
  <si>
    <t>1x1</t>
  </si>
  <si>
    <t>Video 1x1</t>
  </si>
  <si>
    <t>Abu Dhabi</t>
  </si>
  <si>
    <t>Daniel Levy</t>
  </si>
  <si>
    <t>Richard Lark</t>
  </si>
  <si>
    <t>Francisco Gomes Neto</t>
  </si>
  <si>
    <t>Carlos Calheiros</t>
  </si>
  <si>
    <t>Luis Fernando Porto</t>
  </si>
  <si>
    <t>Ricardo Lewin</t>
  </si>
  <si>
    <t>Marcus Martino</t>
  </si>
  <si>
    <t>SQM</t>
  </si>
  <si>
    <t>CFO</t>
  </si>
  <si>
    <t>CEO</t>
  </si>
  <si>
    <t>Daniel Gargiulo;</t>
  </si>
  <si>
    <t>Fabiana Arana;</t>
  </si>
  <si>
    <t>Renato Mimica;</t>
  </si>
  <si>
    <t>Fabiana Arana;João Roncaglia;</t>
  </si>
  <si>
    <t>Leonardo Correa;</t>
  </si>
  <si>
    <t>Fabio Monteiro;</t>
  </si>
  <si>
    <t>Renato.Mimica@btgpactual.com;</t>
  </si>
  <si>
    <t>Daniel.Gargiulo@btgpactual.com;</t>
  </si>
  <si>
    <t>Fabiana.Arana@btgpactual.com;</t>
  </si>
  <si>
    <t>Accepted</t>
  </si>
  <si>
    <t>GOL</t>
  </si>
  <si>
    <t>Locamerica</t>
  </si>
  <si>
    <t>Rumo</t>
  </si>
  <si>
    <t>INTERACTION CLASSIFICATION</t>
  </si>
  <si>
    <t>Research</t>
  </si>
  <si>
    <t>Corporate Access / NDR</t>
  </si>
  <si>
    <t>Month</t>
  </si>
  <si>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</si>
  <si>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</si>
  <si>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</si>
  <si>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</si>
  <si>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</si>
  <si>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</si>
  <si>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</si>
  <si>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</si>
  <si>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</si>
  <si>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</si>
  <si>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</si>
  <si>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</si>
  <si>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</si>
  <si>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Por Analista (ADIA)</t>
  </si>
  <si>
    <t>Count</t>
  </si>
  <si>
    <t>Por Tipo de Meeting</t>
  </si>
  <si>
    <t>Grand Total</t>
  </si>
  <si>
    <t>Por sub Tipo de Meeting</t>
  </si>
  <si>
    <t>Region of Access</t>
  </si>
  <si>
    <t>GLOBAL</t>
  </si>
  <si>
    <t>EMEA</t>
  </si>
  <si>
    <t>Corporate Action by Region</t>
  </si>
  <si>
    <t>1-1 Meeting &amp; Phone Call (Long/Incoming) By Region</t>
  </si>
  <si>
    <t>1-1 Meetings</t>
  </si>
  <si>
    <r>
      <rPr>
        <b/>
        <sz val="9"/>
        <color theme="1"/>
        <rFont val="Calibri"/>
        <family val="2"/>
        <scheme val="minor"/>
      </rPr>
      <t xml:space="preserve">Client Contact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9"/>
        <color theme="1"/>
        <rFont val="Calibri"/>
        <family val="2"/>
        <scheme val="minor"/>
      </rPr>
      <t>Full Name</t>
    </r>
  </si>
  <si>
    <t>1-1 Meeting</t>
  </si>
  <si>
    <t>1-1 Video</t>
  </si>
  <si>
    <t>1-1 Mtg</t>
  </si>
  <si>
    <t>Analyst Call (Group)</t>
  </si>
  <si>
    <t>Analyst Meeting (1:1)</t>
  </si>
  <si>
    <t>Analyst Call (1:1)</t>
  </si>
  <si>
    <t>Analyst Meeting (Group)</t>
  </si>
  <si>
    <t>Other Analyst Meetings</t>
  </si>
  <si>
    <t>Specialist Sales (Bespoke)</t>
  </si>
  <si>
    <t>Specialist Sales (Model)</t>
  </si>
  <si>
    <t>Bespoke Work</t>
  </si>
  <si>
    <t>Bespoke Model</t>
  </si>
  <si>
    <t>Conferece Call (1:1)</t>
  </si>
  <si>
    <t>Conference Call (Group)</t>
  </si>
  <si>
    <t>Conference</t>
  </si>
  <si>
    <t>Corporate Access (1:1)</t>
  </si>
  <si>
    <t>Corporate Access (Group)</t>
  </si>
  <si>
    <t>Field Trip</t>
  </si>
  <si>
    <t>Industry Expert Meeting</t>
  </si>
  <si>
    <t>Non-Deal Roadshow</t>
  </si>
  <si>
    <t>Investor Day</t>
  </si>
  <si>
    <t>Conference (1:1)</t>
  </si>
  <si>
    <t>Conference (Group)</t>
  </si>
  <si>
    <t>Research  Read</t>
  </si>
  <si>
    <t>Models</t>
  </si>
  <si>
    <t>Analyst Model Sent</t>
  </si>
  <si>
    <t>Other</t>
  </si>
  <si>
    <t>Email</t>
  </si>
  <si>
    <t>IB</t>
  </si>
  <si>
    <t>Other Communications</t>
  </si>
  <si>
    <t>Deal Call</t>
  </si>
  <si>
    <t>Deal Roadshow</t>
  </si>
  <si>
    <t>Account Review</t>
  </si>
  <si>
    <t>Other Research Work</t>
  </si>
  <si>
    <t>Entretainment</t>
  </si>
  <si>
    <t>Sales Call - Inbound</t>
  </si>
  <si>
    <t>Sales Call - Outbound</t>
  </si>
  <si>
    <t>Sales Call</t>
  </si>
  <si>
    <t>Sales Coverage</t>
  </si>
  <si>
    <t>Sales Email</t>
  </si>
  <si>
    <t>Earnings Call</t>
  </si>
  <si>
    <r>
      <t xml:space="preserve">Broker Contact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9"/>
        <color theme="1"/>
        <rFont val="Calibri"/>
        <family val="2"/>
        <scheme val="minor"/>
      </rPr>
      <t>Full Name</t>
    </r>
  </si>
  <si>
    <t>Fabio Monteiro</t>
  </si>
  <si>
    <t>Leonardo Correa</t>
  </si>
  <si>
    <t>Renato Mimica</t>
  </si>
  <si>
    <t>Fabiana Arana</t>
  </si>
  <si>
    <t>Daniel Gargiulo</t>
  </si>
  <si>
    <t>Gabriel Cotellessa;</t>
  </si>
  <si>
    <t>Gabriel.cotellessa@adia.ae;</t>
  </si>
  <si>
    <t>Eduardo Favrin;Gabriel Cotellessa;</t>
  </si>
  <si>
    <t>Eduardo Favrin;Fabiana Arana;Gabriel Cotellessa;</t>
  </si>
  <si>
    <t>eduardo.favrin@adia.ae;Gabriel.cotellessa@adia.ae;</t>
  </si>
  <si>
    <t>João Miyashiro;</t>
  </si>
  <si>
    <t>Joao.miyashiro@adia.ae;</t>
  </si>
  <si>
    <t>Eduardo Favrin;</t>
  </si>
  <si>
    <t>eduardo.favrin@adia.ae;</t>
  </si>
  <si>
    <t>Pedro Baltazar;</t>
  </si>
  <si>
    <t>Pedro.Baltazar@adia.ae;</t>
  </si>
  <si>
    <t>Rosman e Joao Miyashiro</t>
  </si>
  <si>
    <t>sao paulo</t>
  </si>
  <si>
    <t>Eduardo Rosman;Thiago Kapulskis;</t>
  </si>
  <si>
    <t>Eduardo.Rosman@btgpactual.com;Thiago.Kapulskis@btgpactual.com;</t>
  </si>
  <si>
    <t>Eduardo Rosman;Fabiana Arana;João Miyashiro;Thiago Kapulskis;</t>
  </si>
  <si>
    <t>Offered</t>
  </si>
  <si>
    <t>Bespoke Access</t>
  </si>
  <si>
    <t xml:space="preserve">SABESP (CEO) and ADIA (Eduardo Favrin) </t>
  </si>
  <si>
    <t>abu dhabi</t>
  </si>
  <si>
    <t>Carla Bertoco</t>
  </si>
  <si>
    <t>ms</t>
  </si>
  <si>
    <t>Priscila Spuri;</t>
  </si>
  <si>
    <t>Priscila.Spuri@btgpactual.com;</t>
  </si>
  <si>
    <t>Eduardo Favrin;Fabiana Arana;Gabriel Cotellessa;Priscila Spuri;</t>
  </si>
  <si>
    <t>Sabesp</t>
  </si>
  <si>
    <t>sbsp3</t>
  </si>
  <si>
    <t xml:space="preserve">Locamerica &amp; Adia </t>
  </si>
  <si>
    <t>Mr</t>
  </si>
  <si>
    <t>Eduardo Favrin;Gabriel Cotellessa;Pedro Baltazar;</t>
  </si>
  <si>
    <t>Eduardo Favrin;Fabiana Arana;Gabriel Cotellessa;Pedro Baltazar;</t>
  </si>
  <si>
    <t>eduardo.favrin@adia.ae;Gabriel.cotellessa@adia.ae;Pedro.Baltazar@adia.ae;</t>
  </si>
  <si>
    <t>lcam3</t>
  </si>
  <si>
    <t xml:space="preserve">9:30am Adia e Rumo - organizado BTG </t>
  </si>
  <si>
    <t>rumo3</t>
  </si>
  <si>
    <t xml:space="preserve">11am - BTG PACTUAL &amp; ADIA - Organized by BTG </t>
  </si>
  <si>
    <t>steve jacobs</t>
  </si>
  <si>
    <t>CIO-Investment</t>
  </si>
  <si>
    <t>Eduardo Favrin;João Miyashiro;</t>
  </si>
  <si>
    <t>Eduardo Favrin;Fabiana Arana;João Miyashiro;</t>
  </si>
  <si>
    <t>eduardo.favrin@adia.ae;Joao.miyashiro@adia.ae;</t>
  </si>
  <si>
    <t>btg pactual</t>
  </si>
  <si>
    <t>bpac11</t>
  </si>
  <si>
    <t>Gol CFO e ADIA (Gabriel Cotelessa e Eduardo Favrin)</t>
  </si>
  <si>
    <t>Richardo Lark</t>
  </si>
  <si>
    <t>GOLL4</t>
  </si>
  <si>
    <t xml:space="preserve">RENATO MIMICA e ADIA </t>
  </si>
  <si>
    <t>Eduardo Favrin;Fabiana Arana;Gabriel Cotellessa;Renato Mimica;</t>
  </si>
  <si>
    <t xml:space="preserve">9:30am - GAFISA e ADIA - </t>
  </si>
  <si>
    <t>gafisa</t>
  </si>
  <si>
    <t>gfsa3</t>
  </si>
  <si>
    <t>Call 1x1</t>
  </si>
  <si>
    <t>10am - Fabio Monteiro e ADIA - Gabriel Cotellessa</t>
  </si>
  <si>
    <t>Fabio Monteiro;Luiz Guanais;</t>
  </si>
  <si>
    <t>Fabio.Monteiro@btgpactual.com;Luiz.Guanais@btgpactual.com;</t>
  </si>
  <si>
    <t>Fabio Monteiro;Gabriel Cotellessa;Luiz Guanais;</t>
  </si>
  <si>
    <t xml:space="preserve">10am - Conf call GUSTAVO CAMBAUVA e GABRIEL COTELLESSA </t>
  </si>
  <si>
    <t>SAO PAULO</t>
  </si>
  <si>
    <t>Gustavo Cambauva;</t>
  </si>
  <si>
    <t>Gustavo.Cambauva@btgpactual.com;</t>
  </si>
  <si>
    <t>Gabriel Cotellessa;Gustavo Cambauva;</t>
  </si>
  <si>
    <t>10am - GUSTAVO CAMBAUVA (BTG Real Estate IE) e GABRIEL COTELESSA (Adia)</t>
  </si>
  <si>
    <t>João Miyashiro</t>
  </si>
  <si>
    <t>ClientEducation</t>
  </si>
  <si>
    <t>PagSeguro</t>
  </si>
  <si>
    <t>Sales</t>
  </si>
  <si>
    <t>bloomberg chat - PagSeguro</t>
  </si>
  <si>
    <t>Eduardo Favrin</t>
  </si>
  <si>
    <t>Sales Specialist</t>
  </si>
  <si>
    <t>COSAN</t>
  </si>
  <si>
    <t>Abu Dhabi Investment Authority (UAE);</t>
  </si>
  <si>
    <t>other</t>
  </si>
  <si>
    <t>RE: Pergunta</t>
  </si>
  <si>
    <t>Re: Oi Balta - Relatório interessante de Iochpe - exposição EM</t>
  </si>
  <si>
    <t>BB-Patagonia</t>
  </si>
  <si>
    <t>RE: Feedback IRB</t>
  </si>
  <si>
    <t>Eduardo Favrin;João Miyashiro;Pedro Baltazar;</t>
  </si>
  <si>
    <t>Eduardo Rosman;</t>
  </si>
  <si>
    <t>Eduardo.Rosman@btgpactual.com;</t>
  </si>
  <si>
    <t>Eduardo Favrin;Eduardo Rosman;Eduardo Rosman;Eduardo Rosman;João Miyashiro;Pedro Baltazar;</t>
  </si>
  <si>
    <t>eduardo.favrin@adia.ae;Joao.miyashiro@adia.ae;Pedro.Baltazar@adia.ae;</t>
  </si>
  <si>
    <t>RE: Fala João e Favrin --&gt; Preços serviços bancários - interessante!</t>
  </si>
  <si>
    <t>Eduardo Favrin;Eduardo Rosman;Eduardo Rosman;Eduardo Rosman;João Miyashiro;</t>
  </si>
  <si>
    <t xml:space="preserve">RE: oi JOAO! PagSeguro </t>
  </si>
  <si>
    <t>RE: Perguntas</t>
  </si>
  <si>
    <t>ADIA Team - IRB is a TopPick to us; New R$44 TP with 10% div yield</t>
  </si>
  <si>
    <t>Eduardo Favrin;João Miyashiro;João Roncaglia;Pedro Baltazar;</t>
  </si>
  <si>
    <t>eduardo.favrin@adia.ae;Joao.miyashiro@adia.ae;Joao.Roncaglia@adia.ae;Pedro.Baltazar@adia.ae;</t>
  </si>
  <si>
    <t>Fala João e Favrin --&gt; Preços serviços bancários - interessante!</t>
  </si>
  <si>
    <t>RE: LatAm Capital Goods Clipping | 30 de Maio de 2018 (BTG Pactual's Mimica/Alves)</t>
  </si>
  <si>
    <t>EM</t>
  </si>
  <si>
    <t>Corporate Access</t>
  </si>
  <si>
    <t>Phone Call</t>
  </si>
  <si>
    <t>João Roncaglia;</t>
  </si>
  <si>
    <t>Pedro Baltazar</t>
  </si>
  <si>
    <t>João Roncaglia</t>
  </si>
  <si>
    <t>Gabriel Cotellessa</t>
  </si>
  <si>
    <t>Eduardo Rosman</t>
  </si>
  <si>
    <t>Luiz Guanais</t>
  </si>
  <si>
    <t>Gustavo Cambauva</t>
  </si>
  <si>
    <t>Thiago Kapulskis</t>
  </si>
  <si>
    <t>Priscila Spuri</t>
  </si>
  <si>
    <t>ADIA GROUPING</t>
  </si>
  <si>
    <t>Conference Call (1:1)</t>
  </si>
  <si>
    <t>Call</t>
  </si>
  <si>
    <t>Abu Dhabi Investment Authority (UAE);BTG Pactual;BTG Pactual Corretora de Títulos e Valores Mobiliários, S.A.;</t>
  </si>
  <si>
    <t>Abu Dhabi Investment Authority (UAE);BTG Pactual Corretora de Títulos e Valores Mobiliários, S.A.;</t>
  </si>
  <si>
    <t xml:space="preserve">MEETING Leonardo Correa (BTG M&amp;M, P&amp;P and Duratex) e Joao Roncaglia (ADIA) </t>
  </si>
  <si>
    <t>12:30 almoco THIAGO DUARTE e JOAO RONCAGLIA (Adia) no BTG Pactual SP</t>
  </si>
  <si>
    <t xml:space="preserve">RE: Localiza rent </t>
  </si>
  <si>
    <t>Corporate Access Day</t>
  </si>
  <si>
    <t>Large Group</t>
  </si>
  <si>
    <t xml:space="preserve">CEOs de VAREJO - No BTG Pactual - ADIA Confirmado </t>
  </si>
  <si>
    <t xml:space="preserve">12:30 Lunch Fabiana Arana and ADIA team </t>
  </si>
  <si>
    <t>UPDATE ON SAO MARTINHO AND INVESTMENT VIEWS</t>
  </si>
  <si>
    <t>SMTO model</t>
  </si>
  <si>
    <t>reuniao ALVARO GARCIA (BTG Mexico consumer) &amp; JOAO RONCAGLIA (Adia)</t>
  </si>
  <si>
    <t>VC SQM CEO and Adia (Joao Roncaglia)</t>
  </si>
  <si>
    <t>SP</t>
  </si>
  <si>
    <t>n/a</t>
  </si>
  <si>
    <t>Eduardo Favrin;Gabriel Cotellessa;João Miyashiro;João Roncaglia;Pedro Baltazar;</t>
  </si>
  <si>
    <t>Gerard Roure;Leonardo Correa;Priscila Spuri;</t>
  </si>
  <si>
    <t>Gerard.Roure@btgpactual.com;Leonardo.Correa@btgpactual.com;Priscila.Spuri@btgpactual.com;</t>
  </si>
  <si>
    <t>Daniel Gargiulo;Eduardo Favrin;Gabriel Cotellessa;Gerard Roure;João Miyashiro;João Roncaglia;Leonardo Correa;Pedro Baltazar;Priscila Spuri;</t>
  </si>
  <si>
    <t>eduardo.favrin@adia.ae;Gabriel.cotellessa@adia.ae;Joao.miyashiro@adia.ae;Joao.Roncaglia@adia.ae;Pedro.Baltazar@adia.ae;</t>
  </si>
  <si>
    <t>Thiago Duarte;Vito Ferreira;</t>
  </si>
  <si>
    <t>Thiago.Duarte@btgpactual.com;Vito.Ferreira@btgpactual.com;</t>
  </si>
  <si>
    <t>João Roncaglia;Thiago Duarte;Vito Ferreira;</t>
  </si>
  <si>
    <t>Joao.Roncaglia@adia.ae;</t>
  </si>
  <si>
    <t>Requested</t>
  </si>
  <si>
    <t>Abdulla Ghurair AlRemeithi;</t>
  </si>
  <si>
    <t>Abdulla.AlRemeithi@adia.ae;</t>
  </si>
  <si>
    <t>Jose Gallo, M Pousada, N Maia, Luiz Falco, F Rocha, A Birman, R Iabrudi, F Hering, F Trajano</t>
  </si>
  <si>
    <t>Raia, Renner, IMC, CVC, Guararapes, Arezzo, GPA, HERING, mGLU</t>
  </si>
  <si>
    <t>RADL, LREN, MEAL, GUAR3, ARZZ3, GPA, HGTX, MGLU</t>
  </si>
  <si>
    <t>Eduardo Favrin;Gabriel Cotellessa;João Roncaglia;Pedro Baltazar;</t>
  </si>
  <si>
    <t>Eduardo Favrin;Fabiana Arana;Gabriel Cotellessa;João Roncaglia;Pedro Baltazar;</t>
  </si>
  <si>
    <t>eduardo.favrin@adia.ae;Gabriel.cotellessa@adia.ae;Joao.Roncaglia@adia.ae;Pedro.Baltazar@adia.ae;</t>
  </si>
  <si>
    <t>Alvaro Garcia;Priscila Spuri;</t>
  </si>
  <si>
    <t>Alvaro.Garcia@btgpactual.com;Priscila.Spuri@btgpactual.com;</t>
  </si>
  <si>
    <t>Alvaro Garcia;João Roncaglia;Priscila Spuri;</t>
  </si>
  <si>
    <t>patricio de solminihac</t>
  </si>
  <si>
    <t>Fabiana Arana;João Roncaglia;Priscila Spuri;</t>
  </si>
  <si>
    <t>sqm</t>
  </si>
  <si>
    <t>Abdulla Ghurair AlRemeithi</t>
  </si>
  <si>
    <t>Gerard Roure;</t>
  </si>
  <si>
    <t>Thiago Duarte;</t>
  </si>
  <si>
    <t>Vito Ferreira</t>
  </si>
  <si>
    <t>Vito Ferreira;</t>
  </si>
  <si>
    <t>Luiz Guanais;</t>
  </si>
  <si>
    <t>Thiago Kapulskis;</t>
  </si>
  <si>
    <t>Alvaro Garcia;</t>
  </si>
  <si>
    <t>Gerard Roure</t>
  </si>
  <si>
    <t>Thiago Duarte</t>
  </si>
  <si>
    <t>Alvaro Garcia</t>
  </si>
  <si>
    <t>BTG</t>
  </si>
  <si>
    <t>Samuel Alves</t>
  </si>
  <si>
    <t>ADIA;BTG Pactual;Abu Dhabi Investment Authority (UAE);ADIA;</t>
  </si>
  <si>
    <t>ADIA;BTG Pactual;ADIA;</t>
  </si>
  <si>
    <t>BTG Pactual;ADIA;ADIA;Abu Dhabi Investment Authority (UAE);</t>
  </si>
  <si>
    <t>ADIA;BTG Pactual SP;</t>
  </si>
  <si>
    <t>Abu Dhabi Investment Authority (UAE);BTG Pactual Corretora de Títulos e Valores Mobiliários, S.A.;ADIA;</t>
  </si>
  <si>
    <t>ADIA;BTG Pactual SP;Abu Dhabi Investment Authority (UAE);</t>
  </si>
  <si>
    <t>Abu Dhabi Investment Authority (UAE);ADIA;BTG Pactual SP;</t>
  </si>
  <si>
    <t>Abu Dhabi Investment Authority (UAE);ADIA;BTG Pactual Corretora de Títulos e Valores Mobiliários, S.A.;</t>
  </si>
  <si>
    <t>ADIA;BTG Pactual Corretora de Títulos e Valores Mobiliários, S.A.;</t>
  </si>
  <si>
    <t>1x1 Meeting Leonardo Correa &amp; ADIA</t>
  </si>
  <si>
    <t>1x1 Meeting Fabio Monteiro &amp; ADIA</t>
  </si>
  <si>
    <t>1x1 Meeting ADIA &amp; Leo Correa</t>
  </si>
  <si>
    <t>1x1 Meeting Arezzo &amp; ADIA</t>
  </si>
  <si>
    <t>1x1 Meeting GOL &amp; ADIA</t>
  </si>
  <si>
    <t>1x1 Meeting Marcopolo &amp; ADIA</t>
  </si>
  <si>
    <t>1x1 Meeting Gafisa  &amp; ADIA</t>
  </si>
  <si>
    <t>1x1 Meeting Locamerica &amp; ADIA</t>
  </si>
  <si>
    <t>1x1 Meeting Rumo &amp; ADIA</t>
  </si>
  <si>
    <t>1x1 Meeting WIZ &amp; ADIA</t>
  </si>
  <si>
    <t>Video Conference SQM &amp; ADIA</t>
  </si>
  <si>
    <t xml:space="preserve">RE: Localiza </t>
  </si>
  <si>
    <t>NonDealRoadshow</t>
  </si>
  <si>
    <t>London</t>
  </si>
  <si>
    <t>Paris</t>
  </si>
  <si>
    <t>Offsite</t>
  </si>
  <si>
    <t>Daniel.Gargiulo@btgpactual.com;Pedro.Baltazar@adia.ae;</t>
  </si>
  <si>
    <t>Leonardo.Correa@btgpactual.com;</t>
  </si>
  <si>
    <t>Daniel Gargiulo;Daniel Gargiulo;João Roncaglia;Leonardo Correa;</t>
  </si>
  <si>
    <t>Daniel.Gargiulo@btgpactual.com;Joao.Roncaglia@adia.ae;</t>
  </si>
  <si>
    <t>Fabio.Monteiro@btgpactual.com;</t>
  </si>
  <si>
    <t>Daniel Gargiulo;Daniel Gargiulo;Fabio Monteiro;</t>
  </si>
  <si>
    <t>Daniel Gargiulo;Daniel Gargiulo;Leonardo Correa;Pedro Baltazar;</t>
  </si>
  <si>
    <t>Fabiana Arana;Fabiana Arana;</t>
  </si>
  <si>
    <t>Arezzo</t>
  </si>
  <si>
    <t>Gabriel Cotellessa;Renato Mimica;Renato Mimica;</t>
  </si>
  <si>
    <t>Gabriel.cotellessa@adia.ae;;</t>
  </si>
  <si>
    <t>Fabiana Arana;Fabiana Arana;Pedro Baltazar;</t>
  </si>
  <si>
    <t>Fabiana.Arana@btgpactual.com;Pedro.Baltazar@adia.ae;</t>
  </si>
  <si>
    <t>Marcopolo</t>
  </si>
  <si>
    <t>Fabiana Arana;Fabiana Arana;Gabriel Cotellessa;</t>
  </si>
  <si>
    <t>Fabiana.Arana@btgpactual.com;Gabriel.cotellessa@adia.ae;</t>
  </si>
  <si>
    <t>Gafisa</t>
  </si>
  <si>
    <t>Bernardo Sampaio;Fabiana Arana;Fabiana Arana;</t>
  </si>
  <si>
    <t>bernardo.desampaio@adia.ae;Fabiana.Arana@btgpactual.com;</t>
  </si>
  <si>
    <t>Eduardo Favrin;Fabiana Arana;Fabiana Arana;</t>
  </si>
  <si>
    <t>eduardo.favrin@adia.ae;Fabiana.Arana@btgpactual.com;</t>
  </si>
  <si>
    <t>Eduardo Favrin;Renato Mimica;Renato Mimica;</t>
  </si>
  <si>
    <t>eduardo.favrin@adia.ae;;</t>
  </si>
  <si>
    <t>Renato Mimica;Renato Mimica;</t>
  </si>
  <si>
    <t>Fabiana Arana;Fabiana Arana;João Miyashiro;</t>
  </si>
  <si>
    <t>Fabiana.Arana@btgpactual.com;Joao.miyashiro@adia.ae;</t>
  </si>
  <si>
    <t>WIZ</t>
  </si>
  <si>
    <t>Fabiana Arana;Fabiana Arana;João Roncaglia;</t>
  </si>
  <si>
    <t>Fabiana.Arana@btgpactual.com;Joao.Roncaglia@adia.ae;</t>
  </si>
  <si>
    <t>Fabio Monteiro;Daniel Gargiulo;</t>
  </si>
  <si>
    <t>Leonardo Correa;Daniel Gargiulo;</t>
  </si>
  <si>
    <t>Bernardo Sampaio;</t>
  </si>
  <si>
    <t>Bernardo Sampaio</t>
  </si>
  <si>
    <t>Rodrigo Gastim</t>
  </si>
  <si>
    <t>Alonso Aramburú</t>
  </si>
  <si>
    <t>Gordon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</si>
</sst>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59595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0" fillId="0" borderId="0" xfId="1" applyNumberFormat="1" applyFont="1"/>
    <xf numFmtId="0" fontId="1" fillId="0" borderId="0" xfId="0" applyFont="1"/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/>
    <xf numFmtId="16" fontId="4" fillId="0" borderId="0" xfId="0" applyNumberFormat="1" applyFont="1"/>
    <xf numFmtId="0" fontId="6" fillId="0" borderId="8" xfId="0" applyFont="1" applyBorder="1" applyAlignment="1">
      <alignment wrapText="1"/>
    </xf>
    <xf numFmtId="0" fontId="5" fillId="0" borderId="8" xfId="0" applyFont="1" applyBorder="1" applyAlignment="1">
      <alignment horizontal="center" vertical="top"/>
    </xf>
    <xf numFmtId="0" fontId="4" fillId="0" borderId="0" xfId="0" applyFont="1"/>
    <xf numFmtId="0" fontId="0" fillId="0" borderId="0" xfId="0" applyFont="1"/>
    <xf numFmtId="0" fontId="1" fillId="0" borderId="9" xfId="0" applyFont="1" applyBorder="1"/>
    <xf numFmtId="0" fontId="0" fillId="0" borderId="9" xfId="0" applyBorder="1"/>
    <xf numFmtId="0" fontId="7" fillId="0" borderId="0" xfId="0" applyFont="1"/>
    <xf numFmtId="0" fontId="7" fillId="2" borderId="0" xfId="0" applyFont="1" applyFill="1"/>
    <xf numFmtId="0" fontId="7" fillId="2" borderId="0" xfId="0" applyFont="1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5" xfId="0" applyFill="1" applyBorder="1"/>
    <xf numFmtId="0" fontId="0" fillId="0" borderId="2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7" xfId="0" applyBorder="1"/>
    <xf numFmtId="9" fontId="1" fillId="0" borderId="0" xfId="2" applyFont="1"/>
    <xf numFmtId="0" fontId="0" fillId="3" borderId="0" xfId="0" applyFill="1"/>
    <xf numFmtId="164" fontId="0" fillId="3" borderId="0" xfId="1" applyNumberFormat="1" applyFont="1" applyFill="1"/>
    <xf numFmtId="0" fontId="8" fillId="0" borderId="0" xfId="0" applyFont="1" applyAlignment="1">
      <alignment horizontal="center" vertical="center" readingOrder="1"/>
    </xf>
    <xf numFmtId="0" fontId="9" fillId="0" borderId="0" xfId="0" applyFont="1"/>
    <xf numFmtId="0" fontId="1" fillId="0" borderId="1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6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Corporate Access by Region of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222222222222223E-2"/>
          <c:y val="0.17634259259259263"/>
          <c:w val="0.938888888888888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2-4B56-8EEB-D6C8F8F59EE2}"/>
              </c:ext>
            </c:extLst>
          </c:dPt>
          <c:dPt>
            <c:idx val="1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72-4B56-8EEB-D6C8F8F59E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tables!$A$38:$A$39</c:f>
              <c:strCache>
                <c:ptCount val="2"/>
                <c:pt idx="0">
                  <c:v>GLOBAL</c:v>
                </c:pt>
                <c:pt idx="1">
                  <c:v>EMEA</c:v>
                </c:pt>
              </c:strCache>
            </c:strRef>
          </c:cat>
          <c:val>
            <c:numRef>
              <c:f>tables!$B$38:$B$39</c:f>
              <c:numCache>
                <c:formatCode>_(* #,##0_);_(* \(#,##0\);_(* "-"??_);_(@_)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2-4B56-8EEB-D6C8F8F59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9"/>
        <c:overlap val="-27"/>
        <c:axId val="552421200"/>
        <c:axId val="552421528"/>
      </c:barChart>
      <c:catAx>
        <c:axId val="55242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2421528"/>
        <c:crosses val="autoZero"/>
        <c:auto val="1"/>
        <c:lblAlgn val="ctr"/>
        <c:lblOffset val="100"/>
        <c:noMultiLvlLbl val="0"/>
      </c:catAx>
      <c:valAx>
        <c:axId val="55242152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524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8-4EAB-8F7E-A293FB4109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8-4EAB-8F7E-A293FB4109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tables!$A$31:$A$33</c:f>
              <c:strCache>
                <c:ptCount val="3"/>
                <c:pt idx="0">
                  <c:v>GLOBAL</c:v>
                </c:pt>
                <c:pt idx="1">
                  <c:v>EMEA</c:v>
                </c:pt>
                <c:pt idx="2">
                  <c:v>EM</c:v>
                </c:pt>
              </c:strCache>
            </c:strRef>
          </c:cat>
          <c:val>
            <c:numRef>
              <c:f>tables!$B$31:$B$33</c:f>
              <c:numCache>
                <c:formatCode>General</c:formatCode>
                <c:ptCount val="3"/>
                <c:pt idx="0">
                  <c:v>4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44ED-A9D9-609B9D6470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tables!$B$91</c:f>
              <c:strCache>
                <c:ptCount val="1"/>
                <c:pt idx="0">
                  <c:v>1-1 Mtg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tables!$A$92:$A$97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tables!$B$92:$B$97</c:f>
              <c:numCache>
                <c:formatCode>_(* #,##0_);_(* \(#,##0\);_(* "-"??_);_(@_)</c:formatCode>
                <c:ptCount val="6"/>
                <c:pt idx="0">
                  <c:v>1</c:v>
                </c:pt>
                <c:pt idx="2">
                  <c:v>4</c:v>
                </c:pt>
                <c:pt idx="3">
                  <c:v>16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6-4F98-8991-1B8B81C047F4}"/>
            </c:ext>
          </c:extLst>
        </c:ser>
        <c:ser>
          <c:idx val="1"/>
          <c:order val="1"/>
          <c:tx>
            <c:strRef>
              <c:f>tables!$C$91</c:f>
              <c:strCache>
                <c:ptCount val="1"/>
                <c:pt idx="0">
                  <c:v>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tables!$A$92:$A$97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tables!$C$92:$C$97</c:f>
              <c:numCache>
                <c:formatCode>_(* #,##0_);_(* \(#,##0\);_(* "-"??_);_(@_)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4-427C-8F4F-BF959B6DC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19585800"/>
        <c:axId val="219584816"/>
      </c:barChart>
      <c:catAx>
        <c:axId val="21958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  <a:headEnd type="none"/>
          </a:ln>
          <a:effectLst>
            <a:softEdge rad="0"/>
          </a:effectLst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84816"/>
        <c:crosses val="autoZero"/>
        <c:auto val="1"/>
        <c:lblAlgn val="ctr"/>
        <c:lblOffset val="100"/>
        <c:noMultiLvlLbl val="0"/>
      </c:catAx>
      <c:valAx>
        <c:axId val="21958481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21958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81102362204726"/>
          <c:y val="0.16724482356372117"/>
          <c:w val="0.12521084864391954"/>
          <c:h val="0.16044106555646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tables!$C$30</c:f>
              <c:strCache>
                <c:ptCount val="1"/>
                <c:pt idx="0">
                  <c:v>Call 1x1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B7-48DD-91BB-C9B9CEEC31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8-49B7-A468-E51D6B8904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B7-48DD-91BB-C9B9CEEC319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B7-48DD-91BB-C9B9CEEC31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tables!$A$31:$A$33</c:f>
              <c:strCache>
                <c:ptCount val="3"/>
                <c:pt idx="0">
                  <c:v>GLOBAL</c:v>
                </c:pt>
                <c:pt idx="1">
                  <c:v>EMEA</c:v>
                </c:pt>
                <c:pt idx="2">
                  <c:v>EM</c:v>
                </c:pt>
              </c:strCache>
            </c:strRef>
          </c:cat>
          <c:val>
            <c:numRef>
              <c:f>tables!$C$31:$C$33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7-48DD-91BB-C9B9CEEC3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31</xdr:row>
      <xdr:rowOff>166687</xdr:rowOff>
    </xdr:from>
    <xdr:to>
      <xdr:col>12</xdr:col>
      <xdr:colOff>95250</xdr:colOff>
      <xdr:row>45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99A5C-8696-4916-AEEA-F9640A9D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333377</xdr:colOff>
      <xdr:row>22</xdr:row>
      <xdr:rowOff>171451</xdr:rowOff>
    </xdr:from>
    <xdr:to>
      <xdr:col>8</xdr:col>
      <xdr:colOff>200026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62AC4-DD68-446C-A2CD-3433C1A5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542925</xdr:colOff>
      <xdr:row>84</xdr:row>
      <xdr:rowOff>138112</xdr:rowOff>
    </xdr:from>
    <xdr:to>
      <xdr:col>10</xdr:col>
      <xdr:colOff>104775</xdr:colOff>
      <xdr:row>107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4C908-731C-4451-95DB-0E19386A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66674</xdr:colOff>
      <xdr:row>22</xdr:row>
      <xdr:rowOff>152401</xdr:rowOff>
    </xdr:from>
    <xdr:to>
      <xdr:col>12</xdr:col>
      <xdr:colOff>270128</xdr:colOff>
      <xdr:row>32</xdr:row>
      <xdr:rowOff>17527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08CFF7-2F64-420E-B814-38C90061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7"/>
  <sheetViews>
    <sheetView showGridLines="0" tabSelected="1" topLeftCell="AB1" workbookViewId="0">
      <selection activeCell="AG12" sqref="AG12"/>
    </sheetView>
  </sheetViews>
  <sheetFormatPr defaultRowHeight="15" x14ac:dyDescent="0.25"/>
  <cols>
    <col min="1" max="1" width="12.28515625" customWidth="1"/>
    <col min="2" max="2" width="11.28515625" customWidth="1"/>
    <col min="3" max="3" width="7.28515625" customWidth="1"/>
    <col min="4" max="4" width="16.28515625" customWidth="1"/>
    <col min="5" max="5" width="21.5703125" customWidth="1"/>
    <col min="6" max="6" width="11.7109375" bestFit="1" customWidth="1"/>
    <col min="7" max="7" width="15.42578125" bestFit="1" customWidth="1"/>
    <col min="8" max="8" width="11.28515625" bestFit="1" customWidth="1"/>
    <col min="9" max="9" width="6" bestFit="1" customWidth="1"/>
    <col min="16" max="16" width="15.28515625" customWidth="1"/>
    <col min="17" max="17" width="4" bestFit="1" customWidth="1"/>
    <col min="18" max="18" width="7.7109375" bestFit="1" customWidth="1"/>
    <col min="19" max="19" width="5.85546875" bestFit="1" customWidth="1"/>
    <col min="20" max="20" width="7.42578125" customWidth="1"/>
    <col min="21" max="21" width="10.42578125" customWidth="1"/>
    <col min="22" max="22" width="7.7109375" bestFit="1" customWidth="1"/>
    <col min="24" max="24" width="18.5703125" bestFit="1" customWidth="1"/>
    <col min="25" max="25" width="18" bestFit="1" customWidth="1"/>
    <col min="26" max="26" width="11.28515625" bestFit="1" customWidth="1"/>
    <col min="27" max="27" width="8" bestFit="1" customWidth="1"/>
    <col min="28" max="28" width="14.5703125" bestFit="1" customWidth="1"/>
    <col min="29" max="29" width="5.140625" bestFit="1" customWidth="1"/>
    <col min="32" max="32" width="25.85546875" bestFit="1" customWidth="1"/>
    <col min="33" max="33" width="11.28515625" bestFit="1" customWidth="1"/>
    <col min="34" max="34" width="8" bestFit="1" customWidth="1"/>
    <col min="35" max="35" width="14.5703125" bestFit="1" customWidth="1"/>
    <col min="37" max="37" width="22.140625" bestFit="1" customWidth="1"/>
    <col min="38" max="38" width="24.28515625" bestFit="1" customWidth="1"/>
    <col min="39" max="39" width="5.140625" customWidth="1"/>
    <col min="40" max="40" width="9.7109375" bestFit="1" customWidth="1"/>
  </cols>
  <sheetData>
    <row r="1" spans="1:40" x14ac:dyDescent="0.25">
      <c r="A1" t="s">
        <v>80</v>
      </c>
      <c r="Z1" s="10" t="s">
        <v>37</v>
      </c>
      <c r="AG1" s="10" t="s">
        <v>37</v>
      </c>
      <c r="AK1" s="4" t="s">
        <v>64</v>
      </c>
      <c r="AL1" t="s">
        <v>97</v>
      </c>
      <c r="AM1" s="3">
        <f>SUMIFS(Sheet1!$A:$A,Sheet1!$G:$G,tables!$AL1)</f>
        <v>4</v>
      </c>
    </row>
    <row r="2" spans="1:40" ht="24.75" x14ac:dyDescent="0.25">
      <c r="B2" t="s">
        <v>44</v>
      </c>
      <c r="C2" t="s">
        <v>42</v>
      </c>
      <c r="D2" t="s">
        <v>46</v>
      </c>
      <c r="E2" t="s">
        <v>45</v>
      </c>
      <c r="F2" t="s">
        <v>41</v>
      </c>
      <c r="G2" t="s">
        <v>43</v>
      </c>
      <c r="H2" t="s">
        <v>40</v>
      </c>
      <c r="I2" t="s">
        <v>47</v>
      </c>
      <c r="X2" t="s">
        <v>294</v>
      </c>
      <c r="Y2" s="11" t="s">
        <v>133</v>
      </c>
      <c r="Z2" s="12" t="s">
        <v>90</v>
      </c>
      <c r="AA2" s="12" t="s">
        <v>64</v>
      </c>
      <c r="AB2" s="12" t="s">
        <v>230</v>
      </c>
      <c r="AC2" s="12" t="s">
        <v>204</v>
      </c>
      <c r="AF2" s="11" t="s">
        <v>91</v>
      </c>
      <c r="AG2" s="12" t="s">
        <v>90</v>
      </c>
      <c r="AH2" s="12" t="s">
        <v>64</v>
      </c>
      <c r="AI2" s="12" t="s">
        <v>230</v>
      </c>
      <c r="AL2" t="s">
        <v>95</v>
      </c>
      <c r="AM2" s="3"/>
      <c r="AN2" s="13"/>
    </row>
    <row r="3" spans="1:40" x14ac:dyDescent="0.25">
      <c r="A3" t="s">
        <v>68</v>
      </c>
      <c r="B3" s="3"/>
      <c r="C3" s="3"/>
      <c r="D3" s="3"/>
      <c r="E3" s="3"/>
      <c r="F3" s="3"/>
      <c r="G3" s="3"/>
      <c r="H3" s="3"/>
      <c r="I3" s="3"/>
      <c r="X3" t="s">
        <v>51</v>
      </c>
      <c r="Y3" s="5" t="s">
        <v>137</v>
      </c>
      <c r="Z3" s="6">
        <f>SUMIFS(analistas_btg!$F:$F,analistas_btg!$A:$A,tables!$Z$1,analistas_btg!$D:$D,tables!$Y3)+SUMIFS(analistas_btg!$F:$F,analistas_btg!$A:$A,tables!$Z$1,analistas_btg!$E:$E,tables!$Y3)</f>
        <v>15</v>
      </c>
      <c r="AA3" s="6">
        <f>SUMIFS(analistas_btg!$F:$F,analistas_btg!$B:$B,tables!AA$2,analistas_btg!$D:$D,tables!$Y3)+SUMIFS(analistas_btg!$F:$F,analistas_btg!$A:$A,tables!AA$2,analistas_btg!$E:$E,tables!$Y3)</f>
        <v>3</v>
      </c>
      <c r="AB3" s="6">
        <f>SUMIFS(analistas_btg!$F:$F,analistas_btg!$B:$B,tables!AB$2,analistas_btg!$D:$D,tables!$Y3)+SUMIFS(analistas_btg!$F:$F,analistas_btg!$A:$A,tables!AB$2,analistas_btg!$E:$E,tables!$Y3)</f>
        <v>13</v>
      </c>
      <c r="AC3" s="6">
        <f>SUMIFS(analistas_btg!$F:$F,analistas_btg!$B:$B,tables!AC$2,analistas_btg!$D:$D,tables!$Y3)+SUMIFS(analistas_btg!$F:$F,analistas_btg!$A:$A,tables!AC$2,analistas_btg!$E:$E,tables!$Y3)</f>
        <v>2</v>
      </c>
      <c r="AF3" s="5" t="s">
        <v>206</v>
      </c>
      <c r="AG3" s="6">
        <f>SUMIFS(analistas_adia!$E:$E,analistas_adia!$A:$A,tables!AG$1,analistas_adia!$D:$D,tables!$AF3)</f>
        <v>10</v>
      </c>
      <c r="AH3" s="6">
        <f>SUMIFS(analistas_adia!$E:$E,analistas_adia!$B:$B,tables!AH$2,analistas_adia!$D:$D,tables!$AF3)</f>
        <v>11</v>
      </c>
      <c r="AI3" s="6">
        <f>SUMIFS(analistas_adia!$E:$E,analistas_adia!$B:$B,tables!AI$2,analistas_adia!$D:$D,tables!$AF3)</f>
        <v>8</v>
      </c>
      <c r="AL3" t="s">
        <v>96</v>
      </c>
      <c r="AM3" s="3">
        <f>SUMIFS(Sheet1!$A:$A,Sheet1!$G:$G,tables!$AL3)</f>
        <v>9</v>
      </c>
      <c r="AN3" s="13"/>
    </row>
    <row r="4" spans="1:40" x14ac:dyDescent="0.25">
      <c r="A4" t="s">
        <v>69</v>
      </c>
      <c r="B4" s="3"/>
      <c r="C4" s="3"/>
      <c r="D4" s="3"/>
      <c r="E4" s="3"/>
      <c r="F4" s="3"/>
      <c r="G4" s="3"/>
      <c r="H4" s="3"/>
      <c r="I4" s="3"/>
      <c r="X4" t="s">
        <v>216</v>
      </c>
      <c r="Y4" s="34" t="s">
        <v>138</v>
      </c>
      <c r="Z4" s="35">
        <f>SUMIFS(analistas_btg!$F:$F,analistas_btg!$A:$A,tables!$Z$1,analistas_btg!$D:$D,tables!$Y4)+SUMIFS(analistas_btg!$F:$F,analistas_btg!$A:$A,tables!$Z$1,analistas_btg!$E:$E,tables!$Y4)</f>
        <v>7</v>
      </c>
      <c r="AA4" s="35">
        <f>SUMIFS(analistas_btg!$F:$F,analistas_btg!$B:$B,tables!AA$2,analistas_btg!$D:$D,tables!$Y4)+SUMIFS(analistas_btg!$F:$F,analistas_btg!$A:$A,tables!AA$2,analistas_btg!$E:$E,tables!$Y4)</f>
        <v>3</v>
      </c>
      <c r="AB4" s="35">
        <f>SUMIFS(analistas_btg!$F:$F,analistas_btg!$B:$B,tables!AB$2,analistas_btg!$D:$D,tables!$Y4)+SUMIFS(analistas_btg!$F:$F,analistas_btg!$A:$A,tables!AB$2,analistas_btg!$E:$E,tables!$Y4)</f>
        <v>0</v>
      </c>
      <c r="AC4" s="35">
        <f>SUMIFS(analistas_btg!$F:$F,analistas_btg!$B:$B,tables!AC$2,analistas_btg!$D:$D,tables!$Y4)+SUMIFS(analistas_btg!$F:$F,analistas_btg!$A:$A,tables!AC$2,analistas_btg!$E:$E,tables!$Y4)</f>
        <v>0</v>
      </c>
      <c r="AF4" t="s">
        <v>235</v>
      </c>
      <c r="AG4" s="3">
        <f>SUMIFS(analistas_adia!$E:$E,analistas_adia!$A:$A,tables!AG$1,analistas_adia!$D:$D,tables!$AF4)</f>
        <v>9</v>
      </c>
      <c r="AH4" s="3">
        <f>SUMIFS(analistas_adia!$E:$E,analistas_adia!$B:$B,tables!AH$2,analistas_adia!$D:$D,tables!$AF4)</f>
        <v>6</v>
      </c>
      <c r="AI4" s="3">
        <f>SUMIFS(analistas_adia!$E:$E,analistas_adia!$B:$B,tables!AI$2,analistas_adia!$D:$D,tables!$AF4)</f>
        <v>8</v>
      </c>
      <c r="AL4" t="s">
        <v>98</v>
      </c>
      <c r="AM4" s="3"/>
      <c r="AN4" s="13"/>
    </row>
    <row r="5" spans="1:40" x14ac:dyDescent="0.25">
      <c r="A5" t="s">
        <v>70</v>
      </c>
      <c r="B5" s="3"/>
      <c r="C5" s="3"/>
      <c r="D5" s="3"/>
      <c r="E5" s="3"/>
      <c r="F5" s="3"/>
      <c r="G5" s="3"/>
      <c r="H5" s="3"/>
      <c r="I5" s="3"/>
      <c r="X5" t="s">
        <v>284</v>
      </c>
      <c r="Y5" s="5" t="s">
        <v>136</v>
      </c>
      <c r="Z5" s="6">
        <f>SUMIFS(analistas_btg!$F:$F,analistas_btg!$A:$A,tables!$Z$1,analistas_btg!$D:$D,tables!$Y5)+SUMIFS(analistas_btg!$F:$F,analistas_btg!$A:$A,tables!$Z$1,analistas_btg!$E:$E,tables!$Y5)</f>
        <v>4</v>
      </c>
      <c r="AA5" s="6">
        <f>SUMIFS(analistas_btg!$F:$F,analistas_btg!$B:$B,tables!AA$2,analistas_btg!$D:$D,tables!$Y5)+SUMIFS(analistas_btg!$F:$F,analistas_btg!$A:$A,tables!AA$2,analistas_btg!$E:$E,tables!$Y5)</f>
        <v>3</v>
      </c>
      <c r="AB5" s="6">
        <f>SUMIFS(analistas_btg!$F:$F,analistas_btg!$B:$B,tables!AB$2,analistas_btg!$D:$D,tables!$Y5)+SUMIFS(analistas_btg!$F:$F,analistas_btg!$A:$A,tables!AB$2,analistas_btg!$E:$E,tables!$Y5)</f>
        <v>3</v>
      </c>
      <c r="AC5" s="6">
        <f>SUMIFS(analistas_btg!$F:$F,analistas_btg!$B:$B,tables!AC$2,analistas_btg!$D:$D,tables!$Y5)+SUMIFS(analistas_btg!$F:$F,analistas_btg!$A:$A,tables!AC$2,analistas_btg!$E:$E,tables!$Y5)</f>
        <v>0</v>
      </c>
      <c r="AF5" s="5" t="s">
        <v>234</v>
      </c>
      <c r="AG5" s="6">
        <f>SUMIFS(analistas_adia!$E:$E,analistas_adia!$A:$A,tables!AG$1,analistas_adia!$D:$D,tables!$AF5)</f>
        <v>7</v>
      </c>
      <c r="AH5" s="6">
        <f>SUMIFS(analistas_adia!$E:$E,analistas_adia!$B:$B,tables!AH$2,analistas_adia!$D:$D,tables!$AF5)</f>
        <v>8</v>
      </c>
      <c r="AI5" s="6">
        <f>SUMIFS(analistas_adia!$E:$E,analistas_adia!$B:$B,tables!AI$2,analistas_adia!$D:$D,tables!$AF5)</f>
        <v>3</v>
      </c>
      <c r="AL5" t="s">
        <v>99</v>
      </c>
      <c r="AM5" s="3"/>
      <c r="AN5" s="13" t="s">
        <v>37</v>
      </c>
    </row>
    <row r="6" spans="1:40" x14ac:dyDescent="0.25">
      <c r="A6" t="s">
        <v>71</v>
      </c>
      <c r="B6" s="3">
        <f>SUMIFS(Sheet1!$A:$A,Sheet1!$I:$I,tables!$A6,Sheet1!$V:$V,tables!B$2)</f>
        <v>2</v>
      </c>
      <c r="C6" s="3">
        <f>SUMIFS(Sheet1!$A:$A,Sheet1!$I:$I,tables!$A6,Sheet1!$V:$V,tables!C$2)</f>
        <v>1</v>
      </c>
      <c r="D6" s="3">
        <f>SUMIFS(Sheet1!$A:$A,Sheet1!$I:$I,tables!$A6,Sheet1!$V:$V,tables!D$2)</f>
        <v>1</v>
      </c>
      <c r="E6" s="3">
        <f>SUMIFS(Sheet1!$A:$A,Sheet1!$I:$I,tables!$A6,Sheet1!$V:$V,tables!E$2)</f>
        <v>3</v>
      </c>
      <c r="F6" s="3">
        <f>SUMIFS(Sheet1!$A:$A,Sheet1!$I:$I,tables!$A6,Sheet1!$V:$V,tables!F$2)</f>
        <v>1</v>
      </c>
      <c r="G6" s="3">
        <f>SUMIFS(Sheet1!$A:$A,Sheet1!$I:$I,tables!$A6,Sheet1!$V:$V,tables!G$2)</f>
        <v>3</v>
      </c>
      <c r="H6" s="3">
        <f>SUMIFS(Sheet1!$A:$A,Sheet1!$I:$I,tables!$A6,Sheet1!$V:$V,tables!H$2)</f>
        <v>1</v>
      </c>
      <c r="I6" s="3"/>
      <c r="X6" t="s">
        <v>161</v>
      </c>
      <c r="Y6" s="34" t="s">
        <v>240</v>
      </c>
      <c r="Z6" s="35">
        <f>SUMIFS(analistas_btg!$F:$F,analistas_btg!$A:$A,tables!$Z$1,analistas_btg!$D:$D,tables!$Y6)+SUMIFS(analistas_btg!$F:$F,analistas_btg!$A:$A,tables!$Z$1,analistas_btg!$E:$E,tables!$Y6)</f>
        <v>3</v>
      </c>
      <c r="AA6" s="35">
        <f>SUMIFS(analistas_btg!$F:$F,analistas_btg!$B:$B,tables!AA$2,analistas_btg!$D:$D,tables!$Y6)+SUMIFS(analistas_btg!$F:$F,analistas_btg!$A:$A,tables!AA$2,analistas_btg!$E:$E,tables!$Y6)</f>
        <v>2</v>
      </c>
      <c r="AB6" s="35">
        <f>SUMIFS(analistas_btg!$F:$F,analistas_btg!$B:$B,tables!AB$2,analistas_btg!$D:$D,tables!$Y6)+SUMIFS(analistas_btg!$F:$F,analistas_btg!$A:$A,tables!AB$2,analistas_btg!$E:$E,tables!$Y6)</f>
        <v>2</v>
      </c>
      <c r="AC6" s="35">
        <f>SUMIFS(analistas_btg!$F:$F,analistas_btg!$B:$B,tables!AC$2,analistas_btg!$D:$D,tables!$Y6)+SUMIFS(analistas_btg!$F:$F,analistas_btg!$A:$A,tables!AC$2,analistas_btg!$E:$E,tables!$Y6)</f>
        <v>0</v>
      </c>
      <c r="AF6" t="s">
        <v>233</v>
      </c>
      <c r="AG6" s="3">
        <f>SUMIFS(analistas_adia!$E:$E,analistas_adia!$A:$A,tables!AG$1,analistas_adia!$D:$D,tables!$AF6)</f>
        <v>5</v>
      </c>
      <c r="AH6" s="3">
        <f>SUMIFS(analistas_adia!$E:$E,analistas_adia!$B:$B,tables!AH$2,analistas_adia!$D:$D,tables!$AF6)</f>
        <v>8</v>
      </c>
      <c r="AI6" s="3">
        <f>SUMIFS(analistas_adia!$E:$E,analistas_adia!$B:$B,tables!AI$2,analistas_adia!$D:$D,tables!$AF6)</f>
        <v>2</v>
      </c>
      <c r="AL6" t="s">
        <v>100</v>
      </c>
      <c r="AM6" s="3">
        <f>SUMIFS(Sheet1!$A:$A,Sheet1!$G:$G,tables!$AL6)</f>
        <v>1</v>
      </c>
      <c r="AN6" s="13"/>
    </row>
    <row r="7" spans="1:40" x14ac:dyDescent="0.25">
      <c r="A7" t="s">
        <v>72</v>
      </c>
      <c r="B7" s="3"/>
      <c r="C7" s="3"/>
      <c r="D7" s="3"/>
      <c r="E7" s="3"/>
      <c r="F7" s="3"/>
      <c r="G7" s="3"/>
      <c r="H7" s="3"/>
      <c r="I7" s="3"/>
      <c r="X7" t="s">
        <v>285</v>
      </c>
      <c r="Y7" s="5" t="s">
        <v>135</v>
      </c>
      <c r="Z7" s="6">
        <f>SUMIFS(analistas_btg!$F:$F,analistas_btg!$A:$A,tables!$Z$1,analistas_btg!$D:$D,tables!$Y7)+SUMIFS(analistas_btg!$F:$F,analistas_btg!$A:$A,tables!$Z$1,analistas_btg!$E:$E,tables!$Y7)</f>
        <v>3</v>
      </c>
      <c r="AA7" s="6">
        <f>SUMIFS(analistas_btg!$F:$F,analistas_btg!$B:$B,tables!AA$2,analistas_btg!$D:$D,tables!$Y7)+SUMIFS(analistas_btg!$F:$F,analistas_btg!$A:$A,tables!AA$2,analistas_btg!$E:$E,tables!$Y7)</f>
        <v>3</v>
      </c>
      <c r="AB7" s="6">
        <f>SUMIFS(analistas_btg!$F:$F,analistas_btg!$B:$B,tables!AB$2,analistas_btg!$D:$D,tables!$Y7)+SUMIFS(analistas_btg!$F:$F,analistas_btg!$A:$A,tables!AB$2,analistas_btg!$E:$E,tables!$Y7)</f>
        <v>0</v>
      </c>
      <c r="AC7" s="6">
        <f>SUMIFS(analistas_btg!$F:$F,analistas_btg!$B:$B,tables!AC$2,analistas_btg!$D:$D,tables!$Y7)+SUMIFS(analistas_btg!$F:$F,analistas_btg!$A:$A,tables!AC$2,analistas_btg!$E:$E,tables!$Y7)</f>
        <v>0</v>
      </c>
      <c r="AF7" s="5" t="s">
        <v>201</v>
      </c>
      <c r="AG7" s="6">
        <f>SUMIFS(analistas_adia!$E:$E,analistas_adia!$A:$A,tables!AG$1,analistas_adia!$D:$D,tables!$AF7)</f>
        <v>4</v>
      </c>
      <c r="AH7" s="6">
        <f>SUMIFS(analistas_adia!$E:$E,analistas_adia!$B:$B,tables!AH$2,analistas_adia!$D:$D,tables!$AF7)</f>
        <v>12</v>
      </c>
      <c r="AI7" s="6">
        <f>SUMIFS(analistas_adia!$E:$E,analistas_adia!$B:$B,tables!AI$2,analistas_adia!$D:$D,tables!$AF7)</f>
        <v>2</v>
      </c>
      <c r="AL7" t="s">
        <v>101</v>
      </c>
      <c r="AM7" s="3"/>
      <c r="AN7" s="13"/>
    </row>
    <row r="8" spans="1:40" x14ac:dyDescent="0.25">
      <c r="A8" t="s">
        <v>73</v>
      </c>
      <c r="B8" s="3"/>
      <c r="C8" s="3"/>
      <c r="D8" s="3"/>
      <c r="E8" s="3"/>
      <c r="F8" s="3"/>
      <c r="G8" s="3"/>
      <c r="H8" s="3"/>
      <c r="I8" s="3">
        <f>SUMIFS(Sheet1!$A:$A,Sheet1!$I:$I,tables!$A8,Sheet1!$V:$V,tables!I$2)</f>
        <v>1</v>
      </c>
      <c r="X8" t="s">
        <v>52</v>
      </c>
      <c r="Y8" s="34" t="s">
        <v>292</v>
      </c>
      <c r="Z8" s="35">
        <f>SUMIFS(analistas_btg!$F:$F,analistas_btg!$A:$A,tables!$Z$1,analistas_btg!$D:$D,tables!$Y8)+SUMIFS(analistas_btg!$F:$F,analistas_btg!$A:$A,tables!$Z$1,analistas_btg!$E:$E,tables!$Y8)</f>
        <v>2</v>
      </c>
      <c r="AA8" s="35">
        <f>SUMIFS(analistas_btg!$F:$F,analistas_btg!$B:$B,tables!AA$2,analistas_btg!$D:$D,tables!$Y8)+SUMIFS(analistas_btg!$F:$F,analistas_btg!$A:$A,tables!AA$2,analistas_btg!$E:$E,tables!$Y8)</f>
        <v>3</v>
      </c>
      <c r="AB8" s="35">
        <f>SUMIFS(analistas_btg!$F:$F,analistas_btg!$B:$B,tables!AB$2,analistas_btg!$D:$D,tables!$Y8)+SUMIFS(analistas_btg!$F:$F,analistas_btg!$A:$A,tables!AB$2,analistas_btg!$E:$E,tables!$Y8)</f>
        <v>0</v>
      </c>
      <c r="AC8" s="35">
        <f>SUMIFS(analistas_btg!$F:$F,analistas_btg!$B:$B,tables!AC$2,analistas_btg!$D:$D,tables!$Y8)+SUMIFS(analistas_btg!$F:$F,analistas_btg!$A:$A,tables!AC$2,analistas_btg!$E:$E,tables!$Y8)</f>
        <v>0</v>
      </c>
      <c r="AF8" t="s">
        <v>353</v>
      </c>
      <c r="AG8" s="3">
        <f>SUMIFS(analistas_adia!$E:$E,analistas_adia!$A:$A,tables!AG$1,analistas_adia!$D:$D,tables!$AF8)</f>
        <v>1</v>
      </c>
      <c r="AH8" s="3">
        <f>SUMIFS(analistas_adia!$E:$E,analistas_adia!$B:$B,tables!AH$2,analistas_adia!$D:$D,tables!$AF8)</f>
        <v>0</v>
      </c>
      <c r="AI8" s="3">
        <f>SUMIFS(analistas_adia!$E:$E,analistas_adia!$B:$B,tables!AI$2,analistas_adia!$D:$D,tables!$AF8)</f>
        <v>1</v>
      </c>
      <c r="AL8" t="s">
        <v>115</v>
      </c>
      <c r="AM8" s="3"/>
      <c r="AN8" s="13"/>
    </row>
    <row r="9" spans="1:40" x14ac:dyDescent="0.25">
      <c r="X9" t="s">
        <v>290</v>
      </c>
      <c r="Y9" s="5" t="s">
        <v>239</v>
      </c>
      <c r="Z9" s="6">
        <f>SUMIFS(analistas_btg!$F:$F,analistas_btg!$A:$A,tables!$Z$1,analistas_btg!$D:$D,tables!$Y9)+SUMIFS(analistas_btg!$F:$F,analistas_btg!$A:$A,tables!$Z$1,analistas_btg!$E:$E,tables!$Y9)</f>
        <v>1</v>
      </c>
      <c r="AA9" s="6">
        <f>SUMIFS(analistas_btg!$F:$F,analistas_btg!$B:$B,tables!AA$2,analistas_btg!$D:$D,tables!$Y9)+SUMIFS(analistas_btg!$F:$F,analistas_btg!$A:$A,tables!AA$2,analistas_btg!$E:$E,tables!$Y9)</f>
        <v>5</v>
      </c>
      <c r="AB9" s="6">
        <f>SUMIFS(analistas_btg!$F:$F,analistas_btg!$B:$B,tables!AB$2,analistas_btg!$D:$D,tables!$Y9)+SUMIFS(analistas_btg!$F:$F,analistas_btg!$A:$A,tables!AB$2,analistas_btg!$E:$E,tables!$Y9)</f>
        <v>0</v>
      </c>
      <c r="AC9" s="6">
        <f>SUMIFS(analistas_btg!$F:$F,analistas_btg!$B:$B,tables!AC$2,analistas_btg!$D:$D,tables!$Y9)+SUMIFS(analistas_btg!$F:$F,analistas_btg!$A:$A,tables!AC$2,analistas_btg!$E:$E,tables!$Y9)</f>
        <v>0</v>
      </c>
      <c r="AF9" s="5" t="s">
        <v>283</v>
      </c>
      <c r="AG9" s="6">
        <f>SUMIFS(analistas_adia!$E:$E,analistas_adia!$A:$A,tables!AG$1,analistas_adia!$D:$D,tables!$AF9)</f>
        <v>0</v>
      </c>
      <c r="AH9" s="6">
        <f>SUMIFS(analistas_adia!$E:$E,analistas_adia!$B:$B,tables!AH$2,analistas_adia!$D:$D,tables!$AF9)</f>
        <v>2</v>
      </c>
      <c r="AI9" s="6">
        <f>SUMIFS(analistas_adia!$E:$E,analistas_adia!$B:$B,tables!AI$2,analistas_adia!$D:$D,tables!$AF9)</f>
        <v>0</v>
      </c>
      <c r="AK9" s="15" t="s">
        <v>102</v>
      </c>
      <c r="AL9" s="16" t="s">
        <v>103</v>
      </c>
      <c r="AM9" s="16"/>
      <c r="AN9" s="13"/>
    </row>
    <row r="10" spans="1:40" x14ac:dyDescent="0.25">
      <c r="A10" t="s">
        <v>82</v>
      </c>
      <c r="X10" t="s">
        <v>50</v>
      </c>
      <c r="Y10" s="34" t="s">
        <v>236</v>
      </c>
      <c r="Z10" s="35">
        <f>SUMIFS(analistas_btg!$F:$F,analistas_btg!$A:$A,tables!$Z$1,analistas_btg!$D:$D,tables!$Y10)+SUMIFS(analistas_btg!$F:$F,analistas_btg!$A:$A,tables!$Z$1,analistas_btg!$E:$E,tables!$Y10)</f>
        <v>1</v>
      </c>
      <c r="AA10" s="35">
        <f>SUMIFS(analistas_btg!$F:$F,analistas_btg!$B:$B,tables!AA$2,analistas_btg!$D:$D,tables!$Y10)+SUMIFS(analistas_btg!$F:$F,analistas_btg!$A:$A,tables!AA$2,analistas_btg!$E:$E,tables!$Y10)</f>
        <v>7</v>
      </c>
      <c r="AB10" s="35">
        <f>SUMIFS(analistas_btg!$F:$F,analistas_btg!$B:$B,tables!AB$2,analistas_btg!$D:$D,tables!$Y10)+SUMIFS(analistas_btg!$F:$F,analistas_btg!$A:$A,tables!AB$2,analistas_btg!$E:$E,tables!$Y10)</f>
        <v>0</v>
      </c>
      <c r="AC10" s="35">
        <f>SUMIFS(analistas_btg!$F:$F,analistas_btg!$B:$B,tables!AC$2,analistas_btg!$D:$D,tables!$Y10)+SUMIFS(analistas_btg!$F:$F,analistas_btg!$A:$A,tables!AC$2,analistas_btg!$E:$E,tables!$Y10)</f>
        <v>0</v>
      </c>
      <c r="AL10" t="s">
        <v>102</v>
      </c>
      <c r="AN10" s="13"/>
    </row>
    <row r="11" spans="1:40" x14ac:dyDescent="0.25">
      <c r="A11" s="4" t="s">
        <v>66</v>
      </c>
      <c r="B11" s="39" t="s">
        <v>64</v>
      </c>
      <c r="C11" s="39" t="s">
        <v>204</v>
      </c>
      <c r="D11" s="39" t="s">
        <v>230</v>
      </c>
      <c r="X11" t="s">
        <v>55</v>
      </c>
      <c r="Y11" s="5" t="s">
        <v>291</v>
      </c>
      <c r="Z11" s="6">
        <f>SUMIFS(analistas_btg!$F:$F,analistas_btg!$A:$A,tables!$Z$1,analistas_btg!$D:$D,tables!$Y11)+SUMIFS(analistas_btg!$F:$F,analistas_btg!$A:$A,tables!$Z$1,analistas_btg!$E:$E,tables!$Y11)</f>
        <v>1</v>
      </c>
      <c r="AA11" s="6">
        <f>SUMIFS(analistas_btg!$F:$F,analistas_btg!$B:$B,tables!AA$2,analistas_btg!$D:$D,tables!$Y11)+SUMIFS(analistas_btg!$F:$F,analistas_btg!$A:$A,tables!AA$2,analistas_btg!$E:$E,tables!$Y11)</f>
        <v>1</v>
      </c>
      <c r="AB11" s="6">
        <f>SUMIFS(analistas_btg!$F:$F,analistas_btg!$B:$B,tables!AB$2,analistas_btg!$D:$D,tables!$Y11)+SUMIFS(analistas_btg!$F:$F,analistas_btg!$A:$A,tables!AB$2,analistas_btg!$E:$E,tables!$Y11)</f>
        <v>0</v>
      </c>
      <c r="AC11" s="6">
        <f>SUMIFS(analistas_btg!$F:$F,analistas_btg!$B:$B,tables!AC$2,analistas_btg!$D:$D,tables!$Y11)+SUMIFS(analistas_btg!$F:$F,analistas_btg!$A:$A,tables!AC$2,analistas_btg!$E:$E,tables!$Y11)</f>
        <v>0</v>
      </c>
      <c r="AK11" s="15" t="s">
        <v>65</v>
      </c>
      <c r="AL11" s="16" t="s">
        <v>104</v>
      </c>
      <c r="AM11" s="16"/>
      <c r="AN11" s="13"/>
    </row>
    <row r="12" spans="1:40" x14ac:dyDescent="0.25">
      <c r="A12" s="5" t="s">
        <v>68</v>
      </c>
      <c r="B12" s="40">
        <f>SUMIFS(Sheet1!$A:$A,Sheet1!$I:$I,tables!$A12,Sheet1!$F:$F,tables!B$11)</f>
        <v>9</v>
      </c>
      <c r="C12" s="40"/>
      <c r="D12" s="40"/>
      <c r="X12" t="s">
        <v>288</v>
      </c>
      <c r="Y12" s="34" t="s">
        <v>286</v>
      </c>
      <c r="Z12" s="35">
        <f>SUMIFS(analistas_btg!$F:$F,analistas_btg!$A:$A,tables!$Z$1,analistas_btg!$D:$D,tables!$Y12)+SUMIFS(analistas_btg!$F:$F,analistas_btg!$A:$A,tables!$Z$1,analistas_btg!$E:$E,tables!$Y12)</f>
        <v>1</v>
      </c>
      <c r="AA12" s="35">
        <f>SUMIFS(analistas_btg!$F:$F,analistas_btg!$B:$B,tables!AA$2,analistas_btg!$D:$D,tables!$Y12)+SUMIFS(analistas_btg!$F:$F,analistas_btg!$A:$A,tables!AA$2,analistas_btg!$E:$E,tables!$Y12)</f>
        <v>1</v>
      </c>
      <c r="AB12" s="35">
        <f>SUMIFS(analistas_btg!$F:$F,analistas_btg!$B:$B,tables!AB$2,analistas_btg!$D:$D,tables!$Y12)+SUMIFS(analistas_btg!$F:$F,analistas_btg!$A:$A,tables!AB$2,analistas_btg!$E:$E,tables!$Y12)</f>
        <v>0</v>
      </c>
      <c r="AC12" s="35">
        <f>SUMIFS(analistas_btg!$F:$F,analistas_btg!$B:$B,tables!AC$2,analistas_btg!$D:$D,tables!$Y12)+SUMIFS(analistas_btg!$F:$F,analistas_btg!$A:$A,tables!AC$2,analistas_btg!$E:$E,tables!$Y12)</f>
        <v>0</v>
      </c>
      <c r="AL12" t="s">
        <v>105</v>
      </c>
      <c r="AN12" s="13"/>
    </row>
    <row r="13" spans="1:40" x14ac:dyDescent="0.25">
      <c r="A13" t="s">
        <v>69</v>
      </c>
      <c r="B13" s="41">
        <f>SUMIFS(Sheet1!$A:$A,Sheet1!$I:$I,tables!$A13,Sheet1!$F:$F,tables!B$11)</f>
        <v>2</v>
      </c>
      <c r="C13" s="41">
        <f>SUMIFS(Sheet1!$A:$A,Sheet1!$I:$I,tables!$A13,Sheet1!$F:$F,tables!C$11)</f>
        <v>1</v>
      </c>
      <c r="D13" s="41"/>
      <c r="X13" t="s">
        <v>54</v>
      </c>
      <c r="Y13" s="5" t="s">
        <v>293</v>
      </c>
      <c r="Z13" s="6">
        <f>SUMIFS(analistas_btg!$F:$F,analistas_btg!$A:$A,tables!$Z$1,analistas_btg!$D:$D,tables!$Y13)+SUMIFS(analistas_btg!$F:$F,analistas_btg!$A:$A,tables!$Z$1,analistas_btg!$E:$E,tables!$Y13)</f>
        <v>1</v>
      </c>
      <c r="AA13" s="6">
        <f>SUMIFS(analistas_btg!$F:$F,analistas_btg!$B:$B,tables!AA$2,analistas_btg!$D:$D,tables!$Y13)+SUMIFS(analistas_btg!$F:$F,analistas_btg!$A:$A,tables!AA$2,analistas_btg!$E:$E,tables!$Y13)</f>
        <v>1</v>
      </c>
      <c r="AB13" s="6">
        <f>SUMIFS(analistas_btg!$F:$F,analistas_btg!$B:$B,tables!AB$2,analistas_btg!$D:$D,tables!$Y13)+SUMIFS(analistas_btg!$F:$F,analistas_btg!$A:$A,tables!AB$2,analistas_btg!$E:$E,tables!$Y13)</f>
        <v>0</v>
      </c>
      <c r="AC13" s="6">
        <f>SUMIFS(analistas_btg!$F:$F,analistas_btg!$B:$B,tables!AC$2,analistas_btg!$D:$D,tables!$Y13)+SUMIFS(analistas_btg!$F:$F,analistas_btg!$A:$A,tables!AC$2,analistas_btg!$E:$E,tables!$Y13)</f>
        <v>0</v>
      </c>
      <c r="AL13" t="s">
        <v>106</v>
      </c>
      <c r="AN13" s="13"/>
    </row>
    <row r="14" spans="1:40" x14ac:dyDescent="0.25">
      <c r="A14" s="5" t="s">
        <v>70</v>
      </c>
      <c r="B14" s="40">
        <f>SUMIFS(Sheet1!$A:$A,Sheet1!$I:$I,tables!$A14,Sheet1!$F:$F,tables!B$11)</f>
        <v>9</v>
      </c>
      <c r="C14" s="40"/>
      <c r="D14" s="40">
        <f>SUMIFS(Sheet1!$A:$A,Sheet1!$I:$I,tables!$A14,Sheet1!$F:$F,tables!D$11)</f>
        <v>1</v>
      </c>
      <c r="X14" t="s">
        <v>197</v>
      </c>
      <c r="Y14" s="34" t="s">
        <v>134</v>
      </c>
      <c r="Z14" s="35">
        <f>SUMIFS(analistas_btg!$F:$F,analistas_btg!$A:$A,tables!$Z$1,analistas_btg!$D:$D,tables!$Y14)+SUMIFS(analistas_btg!$F:$F,analistas_btg!$A:$A,tables!$Z$1,analistas_btg!$E:$E,tables!$Y14)</f>
        <v>1</v>
      </c>
      <c r="AA14" s="35">
        <f>SUMIFS(analistas_btg!$F:$F,analistas_btg!$B:$B,tables!AA$2,analistas_btg!$D:$D,tables!$Y14)+SUMIFS(analistas_btg!$F:$F,analistas_btg!$A:$A,tables!AA$2,analistas_btg!$E:$E,tables!$Y14)</f>
        <v>2</v>
      </c>
      <c r="AB14" s="35">
        <f>SUMIFS(analistas_btg!$F:$F,analistas_btg!$B:$B,tables!AB$2,analistas_btg!$D:$D,tables!$Y14)+SUMIFS(analistas_btg!$F:$F,analistas_btg!$A:$A,tables!AB$2,analistas_btg!$E:$E,tables!$Y14)</f>
        <v>0</v>
      </c>
      <c r="AC14" s="35">
        <f>SUMIFS(analistas_btg!$F:$F,analistas_btg!$B:$B,tables!AC$2,analistas_btg!$D:$D,tables!$Y14)+SUMIFS(analistas_btg!$F:$F,analistas_btg!$A:$A,tables!AC$2,analistas_btg!$E:$E,tables!$Y14)</f>
        <v>0</v>
      </c>
      <c r="AL14" t="s">
        <v>107</v>
      </c>
      <c r="AN14" s="13"/>
    </row>
    <row r="15" spans="1:40" x14ac:dyDescent="0.25">
      <c r="A15" t="s">
        <v>71</v>
      </c>
      <c r="B15" s="41">
        <f>SUMIFS(Sheet1!$A:$A,Sheet1!$I:$I,tables!$A15,Sheet1!$F:$F,tables!B$11)</f>
        <v>2</v>
      </c>
      <c r="C15" s="41"/>
      <c r="D15" s="41">
        <f>SUMIFS(Sheet1!$A:$A,Sheet1!$I:$I,tables!$A15,Sheet1!$F:$F,tables!D$11)</f>
        <v>14</v>
      </c>
      <c r="X15" t="s">
        <v>287</v>
      </c>
      <c r="Y15" s="5" t="s">
        <v>237</v>
      </c>
      <c r="Z15" s="6">
        <f>SUMIFS(analistas_btg!$F:$F,analistas_btg!$A:$A,tables!$Z$1,analistas_btg!$D:$D,tables!$Y15)+SUMIFS(analistas_btg!$F:$F,analistas_btg!$A:$A,tables!$Z$1,analistas_btg!$E:$E,tables!$Y15)</f>
        <v>0</v>
      </c>
      <c r="AA15" s="6">
        <f>SUMIFS(analistas_btg!$F:$F,analistas_btg!$B:$B,tables!AA$2,analistas_btg!$D:$D,tables!$Y15)+SUMIFS(analistas_btg!$F:$F,analistas_btg!$A:$A,tables!AA$2,analistas_btg!$E:$E,tables!$Y15)</f>
        <v>1</v>
      </c>
      <c r="AB15" s="6">
        <f>SUMIFS(analistas_btg!$F:$F,analistas_btg!$B:$B,tables!AB$2,analistas_btg!$D:$D,tables!$Y15)+SUMIFS(analistas_btg!$F:$F,analistas_btg!$A:$A,tables!AB$2,analistas_btg!$E:$E,tables!$Y15)</f>
        <v>0</v>
      </c>
      <c r="AC15" s="6">
        <f>SUMIFS(analistas_btg!$F:$F,analistas_btg!$B:$B,tables!AC$2,analistas_btg!$D:$D,tables!$Y15)+SUMIFS(analistas_btg!$F:$F,analistas_btg!$A:$A,tables!AC$2,analistas_btg!$E:$E,tables!$Y15)</f>
        <v>0</v>
      </c>
      <c r="AL15" t="s">
        <v>108</v>
      </c>
      <c r="AM15">
        <f>SUMIFS(Sheet1!$A:$A,Sheet1!$G:$G,tables!$AL15)</f>
        <v>17</v>
      </c>
      <c r="AN15" s="13"/>
    </row>
    <row r="16" spans="1:40" x14ac:dyDescent="0.25">
      <c r="A16" s="5" t="s">
        <v>72</v>
      </c>
      <c r="B16" s="40">
        <f>SUMIFS(Sheet1!$A:$A,Sheet1!$I:$I,tables!$A16,Sheet1!$F:$F,tables!B$11)</f>
        <v>5</v>
      </c>
      <c r="C16" s="40">
        <f>SUMIFS(Sheet1!$A:$A,Sheet1!$I:$I,tables!$A16,Sheet1!$F:$F,tables!C$11)</f>
        <v>1</v>
      </c>
      <c r="D16" s="40">
        <f>SUMIFS(Sheet1!$A:$A,Sheet1!$I:$I,tables!$A16,Sheet1!$F:$F,tables!D$11)</f>
        <v>1</v>
      </c>
      <c r="X16" t="s">
        <v>289</v>
      </c>
      <c r="Y16" s="34" t="s">
        <v>238</v>
      </c>
      <c r="Z16" s="35">
        <f>SUMIFS(analistas_btg!$F:$F,analistas_btg!$A:$A,tables!$Z$1,analistas_btg!$D:$D,tables!$Y16)+SUMIFS(analistas_btg!$F:$F,analistas_btg!$A:$A,tables!$Z$1,analistas_btg!$E:$E,tables!$Y16)</f>
        <v>0</v>
      </c>
      <c r="AA16" s="35">
        <f>SUMIFS(analistas_btg!$F:$F,analistas_btg!$B:$B,tables!AA$2,analistas_btg!$D:$D,tables!$Y16)+SUMIFS(analistas_btg!$F:$F,analistas_btg!$A:$A,tables!AA$2,analistas_btg!$E:$E,tables!$Y16)</f>
        <v>2</v>
      </c>
      <c r="AB16" s="35">
        <f>SUMIFS(analistas_btg!$F:$F,analistas_btg!$B:$B,tables!AB$2,analistas_btg!$D:$D,tables!$Y16)+SUMIFS(analistas_btg!$F:$F,analistas_btg!$A:$A,tables!AB$2,analistas_btg!$E:$E,tables!$Y16)</f>
        <v>0</v>
      </c>
      <c r="AC16" s="35">
        <f>SUMIFS(analistas_btg!$F:$F,analistas_btg!$B:$B,tables!AC$2,analistas_btg!$D:$D,tables!$Y16)+SUMIFS(analistas_btg!$F:$F,analistas_btg!$A:$A,tables!AC$2,analistas_btg!$E:$E,tables!$Y16)</f>
        <v>0</v>
      </c>
      <c r="AL16" t="s">
        <v>109</v>
      </c>
      <c r="AN16" s="13"/>
    </row>
    <row r="17" spans="1:40" x14ac:dyDescent="0.25">
      <c r="A17" t="s">
        <v>73</v>
      </c>
      <c r="B17" s="41">
        <f>SUMIFS(Sheet1!$A:$A,Sheet1!$I:$I,tables!$A17,Sheet1!$F:$F,tables!B$11)</f>
        <v>3</v>
      </c>
      <c r="C17" s="41"/>
      <c r="D17" s="41">
        <f>SUMIFS(Sheet1!$A:$A,Sheet1!$I:$I,tables!$A17,Sheet1!$F:$F,tables!D$11)</f>
        <v>2</v>
      </c>
      <c r="Y17" s="5" t="s">
        <v>295</v>
      </c>
      <c r="Z17" s="6">
        <f>SUMIFS(analistas_btg!$F:$F,analistas_btg!$A:$A,tables!$Z$1,analistas_btg!$D:$D,tables!$Y17)+SUMIFS(analistas_btg!$F:$F,analistas_btg!$A:$A,tables!$Z$1,analistas_btg!$E:$E,tables!$Y17)</f>
        <v>0</v>
      </c>
      <c r="AA17" s="6">
        <f>SUMIFS(analistas_btg!$F:$F,analistas_btg!$B:$B,tables!AA$2,analistas_btg!$D:$D,tables!$Y17)+SUMIFS(analistas_btg!$F:$F,analistas_btg!$A:$A,tables!AA$2,analistas_btg!$E:$E,tables!$Y17)</f>
        <v>1</v>
      </c>
      <c r="AB17" s="6">
        <f>SUMIFS(analistas_btg!$F:$F,analistas_btg!$B:$B,tables!AB$2,analistas_btg!$D:$D,tables!$Y17)+SUMIFS(analistas_btg!$F:$F,analistas_btg!$A:$A,tables!AB$2,analistas_btg!$E:$E,tables!$Y17)</f>
        <v>0</v>
      </c>
      <c r="AC17" s="6">
        <f>SUMIFS(analistas_btg!$F:$F,analistas_btg!$B:$B,tables!AC$2,analistas_btg!$D:$D,tables!$Y17)+SUMIFS(analistas_btg!$F:$F,analistas_btg!$A:$A,tables!AC$2,analistas_btg!$E:$E,tables!$Y17)</f>
        <v>0</v>
      </c>
      <c r="AL17" t="s">
        <v>110</v>
      </c>
      <c r="AN17" s="13"/>
    </row>
    <row r="18" spans="1:40" x14ac:dyDescent="0.25">
      <c r="A18" s="5" t="s">
        <v>83</v>
      </c>
      <c r="B18" s="40">
        <f>SUM(B12:B17)</f>
        <v>30</v>
      </c>
      <c r="C18" s="40">
        <f>SUM(C12:C17)</f>
        <v>2</v>
      </c>
      <c r="D18" s="40">
        <f>SUM(D12:D17)</f>
        <v>18</v>
      </c>
      <c r="AL18" t="s">
        <v>111</v>
      </c>
      <c r="AM18" s="3"/>
      <c r="AN18" s="13"/>
    </row>
    <row r="19" spans="1:40" x14ac:dyDescent="0.25">
      <c r="P19" t="s">
        <v>84</v>
      </c>
      <c r="Q19" s="13" t="s">
        <v>37</v>
      </c>
      <c r="R19" s="13" t="s">
        <v>190</v>
      </c>
      <c r="S19" s="13" t="s">
        <v>119</v>
      </c>
      <c r="T19" s="13" t="s">
        <v>37</v>
      </c>
      <c r="U19" s="13" t="s">
        <v>38</v>
      </c>
      <c r="V19" t="s">
        <v>190</v>
      </c>
      <c r="AL19" t="s">
        <v>112</v>
      </c>
      <c r="AN19" s="13"/>
    </row>
    <row r="20" spans="1:40" ht="18.75" x14ac:dyDescent="0.3">
      <c r="P20" s="17"/>
      <c r="Q20" s="42" t="s">
        <v>64</v>
      </c>
      <c r="R20" s="43"/>
      <c r="S20" s="44"/>
      <c r="T20" s="42" t="s">
        <v>230</v>
      </c>
      <c r="U20" s="44"/>
      <c r="V20" s="32" t="s">
        <v>204</v>
      </c>
      <c r="AL20" t="s">
        <v>113</v>
      </c>
    </row>
    <row r="21" spans="1:40" ht="17.25" customHeight="1" x14ac:dyDescent="0.3">
      <c r="I21" s="36"/>
      <c r="P21" s="17"/>
      <c r="Q21" s="29" t="s">
        <v>92</v>
      </c>
      <c r="R21" s="30" t="s">
        <v>231</v>
      </c>
      <c r="S21" s="31" t="s">
        <v>118</v>
      </c>
      <c r="T21" s="29" t="s">
        <v>92</v>
      </c>
      <c r="U21" s="31" t="s">
        <v>93</v>
      </c>
      <c r="V21" s="31" t="s">
        <v>231</v>
      </c>
      <c r="AL21" t="s">
        <v>114</v>
      </c>
    </row>
    <row r="22" spans="1:40" ht="18.75" customHeight="1" x14ac:dyDescent="0.3">
      <c r="G22" s="37" t="s">
        <v>89</v>
      </c>
      <c r="H22" s="37"/>
      <c r="P22" s="18" t="s">
        <v>86</v>
      </c>
      <c r="Q22" s="23">
        <f>SUMIFS(Sheet1!$A:$A,Sheet1!$S:$S,tables!$P22,Sheet1!$F:$F,tables!Q$20,Sheet1!$D:$D,tables!Q$19)</f>
        <v>2</v>
      </c>
      <c r="R22" s="24">
        <f>SUMIFS(Sheet1!$A:$A,Sheet1!$S:$S,tables!$P22,Sheet1!$F:$F,tables!Q$20,Sheet1!$D:$D,tables!R$19)</f>
        <v>0</v>
      </c>
      <c r="S22" s="25">
        <f>SUMIFS(Sheet1!$A:$A,Sheet1!$S:$S,tables!$P22,Sheet1!$F:$F,tables!Q$20,Sheet1!$D:$D,tables!S$19)</f>
        <v>0</v>
      </c>
      <c r="T22" s="23">
        <f>SUMIFS(Sheet1!$A:$A,Sheet1!$S:$S,tables!$P22,Sheet1!$F:$F,tables!T$20,Sheet1!$D:$D,tables!T$19)</f>
        <v>2</v>
      </c>
      <c r="U22" s="25">
        <f>SUMIFS(Sheet1!$A:$A,Sheet1!$S:$S,tables!$P22,Sheet1!$F:$F,tables!T$20,Sheet1!$D:$D,tables!U$19)</f>
        <v>1</v>
      </c>
      <c r="V22" s="25">
        <f>SUMIFS(Sheet1!$A:$A,Sheet1!$S:$S,tables!$P22,Sheet1!$F:$F,tables!V$20,Sheet1!$D:$D,tables!V$19)</f>
        <v>0</v>
      </c>
      <c r="AK22" s="15" t="s">
        <v>116</v>
      </c>
      <c r="AL22" s="16" t="s">
        <v>117</v>
      </c>
      <c r="AM22" s="16"/>
    </row>
    <row r="23" spans="1:40" ht="18.75" x14ac:dyDescent="0.3">
      <c r="P23" s="17" t="s">
        <v>87</v>
      </c>
      <c r="Q23" s="20">
        <f>SUMIFS(Sheet1!$A:$A,Sheet1!$S:$S,tables!$P23,Sheet1!$F:$F,tables!Q$20,Sheet1!$D:$D,tables!Q$19)</f>
        <v>4</v>
      </c>
      <c r="R23" s="21">
        <f>SUMIFS(Sheet1!$A:$A,Sheet1!$S:$S,tables!$P23,Sheet1!$F:$F,tables!Q$20,Sheet1!$D:$D,tables!R$19)</f>
        <v>1</v>
      </c>
      <c r="S23" s="22">
        <f>SUMIFS(Sheet1!$A:$A,Sheet1!$S:$S,tables!$P23,Sheet1!$F:$F,tables!Q$20,Sheet1!$D:$D,tables!S$19)</f>
        <v>0</v>
      </c>
      <c r="T23" s="20">
        <f>SUMIFS(Sheet1!$A:$A,Sheet1!$S:$S,tables!$P23,Sheet1!$F:$F,tables!T$20,Sheet1!$D:$D,tables!T$19)</f>
        <v>13</v>
      </c>
      <c r="U23" s="22">
        <f>SUMIFS(Sheet1!$A:$A,Sheet1!$S:$S,tables!$P23,Sheet1!$F:$F,tables!U$20,Sheet1!$D:$D,tables!U$19)</f>
        <v>0</v>
      </c>
      <c r="V23" s="22">
        <f>SUMIFS(Sheet1!$A:$A,Sheet1!$S:$S,tables!$P23,Sheet1!$F:$F,tables!V$20,Sheet1!$D:$D,tables!V$19)</f>
        <v>0</v>
      </c>
      <c r="AK23" s="15" t="s">
        <v>118</v>
      </c>
      <c r="AL23" s="16" t="s">
        <v>119</v>
      </c>
      <c r="AM23" s="16">
        <f>SUMIFS(Sheet1!$A:$A,Sheet1!$G:$G,tables!$AL23)</f>
        <v>16</v>
      </c>
    </row>
    <row r="24" spans="1:40" ht="18.75" x14ac:dyDescent="0.3">
      <c r="P24" s="19" t="s">
        <v>229</v>
      </c>
      <c r="Q24" s="26">
        <f>SUMIFS(Sheet1!$A:$A,Sheet1!$S:$S,tables!$P24,Sheet1!$F:$F,tables!Q$20,Sheet1!$D:$D,tables!Q$19)</f>
        <v>4</v>
      </c>
      <c r="R24" s="27">
        <f>SUMIFS(Sheet1!$A:$A,Sheet1!$S:$S,tables!$P24,Sheet1!$F:$F,tables!Q$20,Sheet1!$D:$D,tables!R$19)</f>
        <v>3</v>
      </c>
      <c r="S24" s="28">
        <f>SUMIFS(Sheet1!$A:$A,Sheet1!$S:$S,tables!$P24,Sheet1!$F:$F,tables!Q$20,Sheet1!$D:$D,tables!S$19)</f>
        <v>15</v>
      </c>
      <c r="T24" s="26">
        <f>SUMIFS(Sheet1!$A:$A,Sheet1!$S:$S,tables!$P24,Sheet1!$F:$F,tables!T$20,Sheet1!$D:$D,tables!T$19)</f>
        <v>0</v>
      </c>
      <c r="U24" s="28">
        <f>SUMIFS(Sheet1!$A:$A,Sheet1!$S:$S,tables!$P24,Sheet1!$F:$F,tables!U$20,Sheet1!$D:$D,tables!U$19)</f>
        <v>0</v>
      </c>
      <c r="V24" s="28">
        <f>SUMIFS(Sheet1!$A:$A,Sheet1!$S:$S,tables!$P24,Sheet1!$F:$F,tables!V$20,Sheet1!$D:$D,tables!V$19)</f>
        <v>2</v>
      </c>
      <c r="AL24" s="14" t="s">
        <v>120</v>
      </c>
    </row>
    <row r="25" spans="1:40" x14ac:dyDescent="0.25">
      <c r="AL25" s="14" t="s">
        <v>121</v>
      </c>
      <c r="AM25" s="3"/>
      <c r="AN25" s="13" t="s">
        <v>38</v>
      </c>
    </row>
    <row r="26" spans="1:40" x14ac:dyDescent="0.25">
      <c r="AL26" s="14" t="s">
        <v>122</v>
      </c>
    </row>
    <row r="27" spans="1:40" x14ac:dyDescent="0.25">
      <c r="AL27" s="14" t="s">
        <v>123</v>
      </c>
    </row>
    <row r="28" spans="1:40" x14ac:dyDescent="0.25">
      <c r="AL28" s="14" t="s">
        <v>124</v>
      </c>
    </row>
    <row r="29" spans="1:40" x14ac:dyDescent="0.25">
      <c r="A29" t="s">
        <v>89</v>
      </c>
      <c r="AL29" s="14" t="s">
        <v>125</v>
      </c>
    </row>
    <row r="30" spans="1:40" x14ac:dyDescent="0.25">
      <c r="B30" s="8" t="s">
        <v>37</v>
      </c>
      <c r="C30" s="8" t="s">
        <v>190</v>
      </c>
      <c r="AL30" s="14" t="s">
        <v>126</v>
      </c>
    </row>
    <row r="31" spans="1:40" x14ac:dyDescent="0.25">
      <c r="A31" s="5" t="s">
        <v>86</v>
      </c>
      <c r="B31" s="5">
        <f>SUMIFS(Sheet1!$A:$A,Sheet1!$S:$S,tables!$A31,Sheet1!$D:$D,tables!B$30)</f>
        <v>4</v>
      </c>
      <c r="C31" s="5">
        <f>SUMIFS(Sheet1!$A:$A,Sheet1!$S:$S,tables!$A31,Sheet1!$D:$D,tables!C$30)</f>
        <v>0</v>
      </c>
      <c r="AL31" s="14" t="s">
        <v>127</v>
      </c>
    </row>
    <row r="32" spans="1:40" x14ac:dyDescent="0.25">
      <c r="A32" t="s">
        <v>87</v>
      </c>
      <c r="B32">
        <f>SUMIFS(Sheet1!$A:$A,Sheet1!$S:$S,tables!$A32,Sheet1!$D:$D,tables!B$30)</f>
        <v>17</v>
      </c>
      <c r="C32">
        <f>SUMIFS(Sheet1!$A:$A,Sheet1!$S:$S,tables!$A32,Sheet1!$D:$D,tables!C$30)</f>
        <v>1</v>
      </c>
      <c r="AL32" s="14" t="s">
        <v>128</v>
      </c>
    </row>
    <row r="33" spans="1:39" x14ac:dyDescent="0.25">
      <c r="A33" s="5" t="s">
        <v>229</v>
      </c>
      <c r="B33" s="5">
        <f>SUMIFS(Sheet1!$A:$A,Sheet1!$S:$S,tables!$A33,Sheet1!$D:$D,tables!B$30)</f>
        <v>4</v>
      </c>
      <c r="C33" s="5">
        <f>SUMIFS(Sheet1!$A:$A,Sheet1!$S:$S,tables!$A33,Sheet1!$D:$D,tables!C$30)</f>
        <v>5</v>
      </c>
      <c r="AL33" s="14" t="s">
        <v>129</v>
      </c>
      <c r="AM33">
        <f>SUMIFS(Sheet1!$A:$A,Sheet1!$G:$G,tables!$AL33)</f>
        <v>2</v>
      </c>
    </row>
    <row r="34" spans="1:39" x14ac:dyDescent="0.25">
      <c r="AL34" s="14" t="s">
        <v>130</v>
      </c>
    </row>
    <row r="35" spans="1:39" x14ac:dyDescent="0.25">
      <c r="AL35" s="14" t="s">
        <v>131</v>
      </c>
    </row>
    <row r="36" spans="1:39" x14ac:dyDescent="0.25">
      <c r="AL36" s="14" t="s">
        <v>132</v>
      </c>
    </row>
    <row r="37" spans="1:39" x14ac:dyDescent="0.25">
      <c r="A37" t="s">
        <v>88</v>
      </c>
      <c r="AK37" s="15"/>
      <c r="AL37" s="16"/>
      <c r="AM37" s="16"/>
    </row>
    <row r="38" spans="1:39" x14ac:dyDescent="0.25">
      <c r="A38" s="5" t="s">
        <v>86</v>
      </c>
      <c r="B38" s="9">
        <f>SUM(T22:U22)</f>
        <v>3</v>
      </c>
    </row>
    <row r="39" spans="1:39" x14ac:dyDescent="0.25">
      <c r="A39" t="s">
        <v>87</v>
      </c>
      <c r="B39" s="7">
        <f>SUM(T23:U23)</f>
        <v>13</v>
      </c>
    </row>
    <row r="40" spans="1:39" x14ac:dyDescent="0.25">
      <c r="A40" s="5" t="s">
        <v>229</v>
      </c>
      <c r="B40" s="9">
        <f>SUM(T24:U24)</f>
        <v>0</v>
      </c>
    </row>
    <row r="71" spans="2:4" x14ac:dyDescent="0.25">
      <c r="B71" s="3"/>
      <c r="C71" s="3"/>
      <c r="D71" s="3"/>
    </row>
    <row r="90" spans="1:3" x14ac:dyDescent="0.25">
      <c r="A90" t="s">
        <v>82</v>
      </c>
      <c r="B90" s="13" t="s">
        <v>37</v>
      </c>
      <c r="C90" s="13" t="s">
        <v>190</v>
      </c>
    </row>
    <row r="91" spans="1:3" x14ac:dyDescent="0.25">
      <c r="B91" s="33" t="s">
        <v>94</v>
      </c>
      <c r="C91" s="33" t="s">
        <v>243</v>
      </c>
    </row>
    <row r="92" spans="1:3" x14ac:dyDescent="0.25">
      <c r="A92" s="5" t="s">
        <v>68</v>
      </c>
      <c r="B92" s="6">
        <f>SUMIFS(Sheet1!$A:$A,Sheet1!$I:$I,tables!$A92,Sheet1!$D:$D,tables!B$90)</f>
        <v>1</v>
      </c>
      <c r="C92" s="6">
        <f>SUMIFS(Sheet1!$A:$A,Sheet1!$I:$I,tables!$A92,Sheet1!$D:$D,tables!C$90)</f>
        <v>1</v>
      </c>
    </row>
    <row r="93" spans="1:3" x14ac:dyDescent="0.25">
      <c r="A93" t="s">
        <v>69</v>
      </c>
      <c r="B93" s="3"/>
      <c r="C93" s="3">
        <f>SUMIFS(Sheet1!$A:$A,Sheet1!$I:$I,tables!$A93,Sheet1!$D:$D,tables!C$90)</f>
        <v>1</v>
      </c>
    </row>
    <row r="94" spans="1:3" x14ac:dyDescent="0.25">
      <c r="A94" s="5" t="s">
        <v>70</v>
      </c>
      <c r="B94" s="6">
        <f>SUMIFS(Sheet1!$A:$A,Sheet1!$I:$I,tables!$A94,Sheet1!$D:$D,tables!B$90)</f>
        <v>4</v>
      </c>
      <c r="C94" s="6">
        <f>SUMIFS(Sheet1!$A:$A,Sheet1!$I:$I,tables!$A94,Sheet1!$D:$D,tables!C$90)</f>
        <v>3</v>
      </c>
    </row>
    <row r="95" spans="1:3" x14ac:dyDescent="0.25">
      <c r="A95" t="s">
        <v>71</v>
      </c>
      <c r="B95" s="3">
        <f>SUMIFS(Sheet1!$A:$A,Sheet1!$I:$I,tables!$A95,Sheet1!$D:$D,tables!B$90)</f>
        <v>16</v>
      </c>
      <c r="C95" s="3"/>
    </row>
    <row r="96" spans="1:3" x14ac:dyDescent="0.25">
      <c r="A96" s="5" t="s">
        <v>72</v>
      </c>
      <c r="B96" s="6">
        <f>SUMIFS(Sheet1!$A:$A,Sheet1!$I:$I,tables!$A96,Sheet1!$D:$D,tables!B$90)</f>
        <v>2</v>
      </c>
      <c r="C96" s="6">
        <f>SUMIFS(Sheet1!$A:$A,Sheet1!$I:$I,tables!$A96,Sheet1!$D:$D,tables!C$90)</f>
        <v>1</v>
      </c>
    </row>
    <row r="97" spans="1:2" x14ac:dyDescent="0.25">
      <c r="A97" t="s">
        <v>73</v>
      </c>
      <c r="B97" s="3">
        <f>SUMIFS(Sheet1!$A:$A,Sheet1!$I:$I,tables!$A97,Sheet1!$D:$D,tables!B$90)</f>
        <v>2</v>
      </c>
    </row>
  </sheetData>
  <sortState ref="Y3:AC20">
    <sortCondition descending="1" ref="Z3:Z20"/>
  </sortState>
  <mergeCells count="2">
    <mergeCell ref="Q20:S20"/>
    <mergeCell ref="T20:U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showGridLines="0" topLeftCell="M1" workbookViewId="0">
      <selection activeCell="AB49" sqref="AB2:AB49"/>
    </sheetView>
  </sheetViews>
  <sheetFormatPr defaultRowHeight="15" x14ac:dyDescent="0.25"/>
  <cols>
    <col min="2" max="2" width="8.5703125" customWidth="1"/>
    <col min="3" max="3" width="18.140625" bestFit="1" customWidth="1"/>
    <col min="4" max="4" width="14.140625" bestFit="1" customWidth="1"/>
    <col min="5" max="5" width="76.85546875" bestFit="1" customWidth="1"/>
    <col min="6" max="6" width="28.28515625" bestFit="1" customWidth="1"/>
    <col min="7" max="7" width="28.28515625" customWidth="1"/>
    <col min="8" max="8" width="19.7109375" bestFit="1" customWidth="1"/>
    <col min="9" max="9" width="19.7109375" customWidth="1"/>
    <col min="10" max="10" width="10.5703125" bestFit="1" customWidth="1"/>
    <col min="18" max="18" width="10.140625" bestFit="1" customWidth="1"/>
    <col min="19" max="19" width="15.85546875" bestFit="1" customWidth="1"/>
  </cols>
  <sheetData>
    <row r="1" spans="1:41" x14ac:dyDescent="0.25">
      <c r="A1" s="1" t="s">
        <v>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241</v>
      </c>
      <c r="G1" s="1" t="s">
        <v>63</v>
      </c>
      <c r="H1" s="1" t="s">
        <v>4</v>
      </c>
      <c r="I1" s="1" t="s">
        <v>66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85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</row>
    <row r="2" spans="1:41" x14ac:dyDescent="0.25">
      <c r="A2">
        <v>1</v>
      </c>
      <c r="B2" t="s">
        <v>209</v>
      </c>
      <c r="C2" t="s">
        <v>210</v>
      </c>
      <c r="D2" t="s">
        <v>119</v>
      </c>
      <c r="E2" t="s">
        <v>227</v>
      </c>
      <c r="F2" t="s">
        <v>64</v>
      </c>
      <c r="G2" t="s">
        <v>119</v>
      </c>
      <c r="H2" s="2">
        <v>43102.368715277778</v>
      </c>
      <c r="I2" t="str">
        <f>INDEX(aux!$B:$B,MATCH(MONTH(H2),aux!$A:$A,0))</f>
        <v>January</v>
      </c>
      <c r="J2">
        <v>30</v>
      </c>
      <c r="R2" t="s">
        <v>257</v>
      </c>
      <c r="S2" t="s">
        <v>229</v>
      </c>
      <c r="V2" t="s">
        <v>258</v>
      </c>
      <c r="Y2" t="s">
        <v>177</v>
      </c>
      <c r="Z2" t="s">
        <v>239</v>
      </c>
      <c r="AH2" t="s">
        <v>177</v>
      </c>
      <c r="AI2" t="s">
        <v>179</v>
      </c>
      <c r="AK2" t="s">
        <v>227</v>
      </c>
    </row>
    <row r="3" spans="1:41" x14ac:dyDescent="0.25">
      <c r="A3">
        <v>1</v>
      </c>
      <c r="B3" t="s">
        <v>244</v>
      </c>
      <c r="C3" t="s">
        <v>210</v>
      </c>
      <c r="D3" t="s">
        <v>119</v>
      </c>
      <c r="E3" t="s">
        <v>220</v>
      </c>
      <c r="F3" t="s">
        <v>64</v>
      </c>
      <c r="G3" t="s">
        <v>119</v>
      </c>
      <c r="H3" s="2">
        <v>43105.297488425924</v>
      </c>
      <c r="I3" t="str">
        <f>INDEX(aux!$B:$B,MATCH(MONTH(H3),aux!$A:$A,0))</f>
        <v>January</v>
      </c>
      <c r="J3">
        <v>30</v>
      </c>
      <c r="R3" t="s">
        <v>257</v>
      </c>
      <c r="S3" t="s">
        <v>229</v>
      </c>
      <c r="V3" t="s">
        <v>258</v>
      </c>
      <c r="Y3" t="s">
        <v>177</v>
      </c>
      <c r="Z3" t="s">
        <v>216</v>
      </c>
      <c r="AA3" t="s">
        <v>217</v>
      </c>
      <c r="AH3" t="s">
        <v>221</v>
      </c>
      <c r="AI3" t="s">
        <v>179</v>
      </c>
      <c r="AK3" t="s">
        <v>220</v>
      </c>
    </row>
    <row r="4" spans="1:41" x14ac:dyDescent="0.25">
      <c r="A4">
        <v>1</v>
      </c>
      <c r="B4" t="s">
        <v>209</v>
      </c>
      <c r="C4" t="s">
        <v>210</v>
      </c>
      <c r="D4" t="s">
        <v>119</v>
      </c>
      <c r="E4" t="s">
        <v>214</v>
      </c>
      <c r="F4" t="s">
        <v>64</v>
      </c>
      <c r="G4" t="s">
        <v>119</v>
      </c>
      <c r="H4" s="2">
        <v>43111.505682870367</v>
      </c>
      <c r="I4" t="str">
        <f>INDEX(aux!$B:$B,MATCH(MONTH(H4),aux!$A:$A,0))</f>
        <v>January</v>
      </c>
      <c r="J4">
        <v>30</v>
      </c>
      <c r="R4" t="s">
        <v>257</v>
      </c>
      <c r="S4" t="s">
        <v>229</v>
      </c>
      <c r="V4" t="s">
        <v>258</v>
      </c>
      <c r="Y4" t="s">
        <v>215</v>
      </c>
      <c r="Z4" t="s">
        <v>239</v>
      </c>
      <c r="AH4" t="s">
        <v>215</v>
      </c>
      <c r="AI4" t="s">
        <v>219</v>
      </c>
      <c r="AK4" t="s">
        <v>214</v>
      </c>
    </row>
    <row r="5" spans="1:41" x14ac:dyDescent="0.25">
      <c r="A5">
        <v>1</v>
      </c>
      <c r="B5" t="s">
        <v>209</v>
      </c>
      <c r="C5" t="s">
        <v>210</v>
      </c>
      <c r="D5" t="s">
        <v>119</v>
      </c>
      <c r="E5" t="s">
        <v>222</v>
      </c>
      <c r="F5" t="s">
        <v>64</v>
      </c>
      <c r="G5" t="s">
        <v>119</v>
      </c>
      <c r="H5" s="2">
        <v>43115.092592592591</v>
      </c>
      <c r="I5" t="str">
        <f>INDEX(aux!$B:$B,MATCH(MONTH(H5),aux!$A:$A,0))</f>
        <v>January</v>
      </c>
      <c r="J5">
        <v>30</v>
      </c>
      <c r="R5" t="s">
        <v>257</v>
      </c>
      <c r="S5" t="s">
        <v>229</v>
      </c>
      <c r="V5" t="s">
        <v>258</v>
      </c>
      <c r="Y5" t="s">
        <v>144</v>
      </c>
      <c r="Z5" t="s">
        <v>51</v>
      </c>
      <c r="AH5" t="s">
        <v>144</v>
      </c>
      <c r="AI5" t="s">
        <v>145</v>
      </c>
      <c r="AK5" t="s">
        <v>222</v>
      </c>
    </row>
    <row r="6" spans="1:41" x14ac:dyDescent="0.25">
      <c r="A6">
        <v>1</v>
      </c>
      <c r="B6" t="s">
        <v>209</v>
      </c>
      <c r="C6" t="s">
        <v>202</v>
      </c>
      <c r="D6" t="s">
        <v>190</v>
      </c>
      <c r="E6" t="s">
        <v>203</v>
      </c>
      <c r="F6" t="s">
        <v>64</v>
      </c>
      <c r="G6" t="s">
        <v>97</v>
      </c>
      <c r="H6" s="2">
        <v>43115.09375</v>
      </c>
      <c r="I6" t="str">
        <f>INDEX(aux!$B:$B,MATCH(MONTH(H6),aux!$A:$A,0))</f>
        <v>January</v>
      </c>
      <c r="J6">
        <v>30</v>
      </c>
      <c r="R6" t="s">
        <v>257</v>
      </c>
      <c r="S6" t="s">
        <v>229</v>
      </c>
      <c r="V6" t="s">
        <v>258</v>
      </c>
      <c r="Y6" t="s">
        <v>201</v>
      </c>
      <c r="Z6" t="s">
        <v>236</v>
      </c>
    </row>
    <row r="7" spans="1:41" x14ac:dyDescent="0.25">
      <c r="A7">
        <v>1</v>
      </c>
      <c r="B7" t="s">
        <v>209</v>
      </c>
      <c r="C7" t="s">
        <v>210</v>
      </c>
      <c r="D7" t="s">
        <v>119</v>
      </c>
      <c r="E7" t="s">
        <v>222</v>
      </c>
      <c r="F7" t="s">
        <v>64</v>
      </c>
      <c r="G7" t="s">
        <v>119</v>
      </c>
      <c r="H7" s="2">
        <v>43116.091273148151</v>
      </c>
      <c r="I7" t="str">
        <f>INDEX(aux!$B:$B,MATCH(MONTH(H7),aux!$A:$A,0))</f>
        <v>January</v>
      </c>
      <c r="J7">
        <v>30</v>
      </c>
      <c r="R7" t="s">
        <v>257</v>
      </c>
      <c r="S7" t="s">
        <v>229</v>
      </c>
      <c r="V7" t="s">
        <v>258</v>
      </c>
      <c r="Y7" t="s">
        <v>144</v>
      </c>
      <c r="Z7" t="s">
        <v>51</v>
      </c>
      <c r="AH7" t="s">
        <v>144</v>
      </c>
      <c r="AI7" t="s">
        <v>145</v>
      </c>
      <c r="AK7" t="s">
        <v>222</v>
      </c>
    </row>
    <row r="8" spans="1:41" x14ac:dyDescent="0.25">
      <c r="A8">
        <v>1</v>
      </c>
      <c r="B8" t="s">
        <v>209</v>
      </c>
      <c r="C8" t="s">
        <v>210</v>
      </c>
      <c r="D8" t="s">
        <v>119</v>
      </c>
      <c r="E8" t="s">
        <v>223</v>
      </c>
      <c r="F8" t="s">
        <v>64</v>
      </c>
      <c r="G8" t="s">
        <v>119</v>
      </c>
      <c r="H8" s="2">
        <v>43116.19494212963</v>
      </c>
      <c r="I8" t="str">
        <f>INDEX(aux!$B:$B,MATCH(MONTH(H8),aux!$A:$A,0))</f>
        <v>January</v>
      </c>
      <c r="J8">
        <v>30</v>
      </c>
      <c r="R8" t="s">
        <v>257</v>
      </c>
      <c r="S8" t="s">
        <v>229</v>
      </c>
      <c r="V8" t="s">
        <v>258</v>
      </c>
      <c r="Y8" t="s">
        <v>146</v>
      </c>
      <c r="Z8" t="s">
        <v>236</v>
      </c>
      <c r="AH8" t="s">
        <v>146</v>
      </c>
      <c r="AI8" t="s">
        <v>147</v>
      </c>
      <c r="AK8" t="s">
        <v>223</v>
      </c>
    </row>
    <row r="9" spans="1:41" x14ac:dyDescent="0.25">
      <c r="A9">
        <v>1</v>
      </c>
      <c r="B9" t="s">
        <v>245</v>
      </c>
      <c r="C9" t="s">
        <v>210</v>
      </c>
      <c r="D9" t="s">
        <v>119</v>
      </c>
      <c r="E9" t="s">
        <v>214</v>
      </c>
      <c r="F9" t="s">
        <v>64</v>
      </c>
      <c r="G9" t="s">
        <v>119</v>
      </c>
      <c r="H9" s="2">
        <v>43117.453333333331</v>
      </c>
      <c r="I9" t="str">
        <f>INDEX(aux!$B:$B,MATCH(MONTH(H9),aux!$A:$A,0))</f>
        <v>January</v>
      </c>
      <c r="J9">
        <v>30</v>
      </c>
      <c r="R9" t="s">
        <v>257</v>
      </c>
      <c r="S9" t="s">
        <v>229</v>
      </c>
      <c r="V9" t="s">
        <v>258</v>
      </c>
      <c r="Y9" t="s">
        <v>215</v>
      </c>
      <c r="Z9" t="s">
        <v>216</v>
      </c>
      <c r="AA9" t="s">
        <v>217</v>
      </c>
      <c r="AH9" t="s">
        <v>218</v>
      </c>
      <c r="AI9" t="s">
        <v>219</v>
      </c>
      <c r="AK9" t="s">
        <v>214</v>
      </c>
    </row>
    <row r="10" spans="1:41" x14ac:dyDescent="0.25">
      <c r="A10">
        <v>1</v>
      </c>
      <c r="B10" t="s">
        <v>297</v>
      </c>
      <c r="C10" t="s">
        <v>36</v>
      </c>
      <c r="D10" t="s">
        <v>37</v>
      </c>
      <c r="E10" t="s">
        <v>306</v>
      </c>
      <c r="F10" t="s">
        <v>64</v>
      </c>
      <c r="G10" t="s">
        <v>96</v>
      </c>
      <c r="H10" s="2">
        <v>43124.395833333336</v>
      </c>
      <c r="I10" t="str">
        <f>INDEX(aux!$B:$B,MATCH(MONTH(H10),aux!$A:$A,0))</f>
        <v>January</v>
      </c>
      <c r="J10">
        <v>30</v>
      </c>
      <c r="R10" t="s">
        <v>318</v>
      </c>
      <c r="S10" t="s">
        <v>86</v>
      </c>
      <c r="Z10" t="s">
        <v>350</v>
      </c>
      <c r="AA10" t="s">
        <v>325</v>
      </c>
      <c r="AB10" t="s">
        <v>50</v>
      </c>
      <c r="AC10" t="s">
        <v>57</v>
      </c>
      <c r="AH10" t="s">
        <v>326</v>
      </c>
      <c r="AI10" t="s">
        <v>57</v>
      </c>
      <c r="AJ10" t="s">
        <v>59</v>
      </c>
    </row>
    <row r="11" spans="1:41" x14ac:dyDescent="0.25">
      <c r="A11">
        <v>1</v>
      </c>
      <c r="B11" t="s">
        <v>245</v>
      </c>
      <c r="C11" t="s">
        <v>210</v>
      </c>
      <c r="D11" t="s">
        <v>119</v>
      </c>
      <c r="E11" t="s">
        <v>214</v>
      </c>
      <c r="F11" t="s">
        <v>64</v>
      </c>
      <c r="G11" t="s">
        <v>119</v>
      </c>
      <c r="H11" s="2">
        <v>43138.075428240743</v>
      </c>
      <c r="I11" t="str">
        <f>INDEX(aux!$B:$B,MATCH(MONTH(H11),aux!$A:$A,0))</f>
        <v>February</v>
      </c>
      <c r="J11">
        <v>30</v>
      </c>
      <c r="R11" t="s">
        <v>257</v>
      </c>
      <c r="S11" t="s">
        <v>229</v>
      </c>
      <c r="V11" t="s">
        <v>258</v>
      </c>
      <c r="Y11" t="s">
        <v>215</v>
      </c>
      <c r="Z11" t="s">
        <v>216</v>
      </c>
      <c r="AA11" t="s">
        <v>217</v>
      </c>
      <c r="AH11" t="s">
        <v>218</v>
      </c>
      <c r="AI11" t="s">
        <v>219</v>
      </c>
      <c r="AK11" t="s">
        <v>214</v>
      </c>
    </row>
    <row r="12" spans="1:41" x14ac:dyDescent="0.25">
      <c r="A12">
        <v>1</v>
      </c>
      <c r="B12" t="s">
        <v>209</v>
      </c>
      <c r="C12" t="s">
        <v>210</v>
      </c>
      <c r="D12" t="s">
        <v>119</v>
      </c>
      <c r="E12" t="s">
        <v>224</v>
      </c>
      <c r="F12" t="s">
        <v>64</v>
      </c>
      <c r="G12" t="s">
        <v>119</v>
      </c>
      <c r="H12" s="2">
        <v>43152.537511574075</v>
      </c>
      <c r="I12" t="str">
        <f>INDEX(aux!$B:$B,MATCH(MONTH(H12),aux!$A:$A,0))</f>
        <v>February</v>
      </c>
      <c r="J12">
        <v>30</v>
      </c>
      <c r="R12" t="s">
        <v>257</v>
      </c>
      <c r="S12" t="s">
        <v>229</v>
      </c>
      <c r="V12" t="s">
        <v>258</v>
      </c>
      <c r="Y12" t="s">
        <v>225</v>
      </c>
      <c r="Z12" t="s">
        <v>236</v>
      </c>
      <c r="AH12" t="s">
        <v>225</v>
      </c>
      <c r="AI12" t="s">
        <v>226</v>
      </c>
      <c r="AK12" t="s">
        <v>224</v>
      </c>
    </row>
    <row r="13" spans="1:41" x14ac:dyDescent="0.25">
      <c r="A13">
        <v>1</v>
      </c>
      <c r="B13" t="s">
        <v>209</v>
      </c>
      <c r="C13" t="s">
        <v>204</v>
      </c>
      <c r="D13" t="s">
        <v>190</v>
      </c>
      <c r="E13" t="s">
        <v>205</v>
      </c>
      <c r="F13" t="s">
        <v>204</v>
      </c>
      <c r="G13" t="s">
        <v>129</v>
      </c>
      <c r="H13" s="2">
        <v>43158.041666666664</v>
      </c>
      <c r="I13" t="str">
        <f>INDEX(aux!$B:$B,MATCH(MONTH(H13),aux!$A:$A,0))</f>
        <v>February</v>
      </c>
      <c r="J13">
        <v>30</v>
      </c>
      <c r="R13" t="s">
        <v>257</v>
      </c>
      <c r="S13" t="s">
        <v>229</v>
      </c>
      <c r="V13" t="s">
        <v>258</v>
      </c>
      <c r="Y13" t="s">
        <v>201</v>
      </c>
      <c r="Z13" t="s">
        <v>51</v>
      </c>
    </row>
    <row r="14" spans="1:41" x14ac:dyDescent="0.25">
      <c r="A14">
        <v>1</v>
      </c>
      <c r="B14" t="s">
        <v>209</v>
      </c>
      <c r="C14" t="s">
        <v>36</v>
      </c>
      <c r="D14" t="s">
        <v>190</v>
      </c>
      <c r="E14" t="s">
        <v>191</v>
      </c>
      <c r="F14" t="s">
        <v>64</v>
      </c>
      <c r="G14" t="s">
        <v>97</v>
      </c>
      <c r="H14" s="2">
        <v>43160.041666666664</v>
      </c>
      <c r="I14" t="str">
        <f>INDEX(aux!$B:$B,MATCH(MONTH(H14),aux!$A:$A,0))</f>
        <v>March</v>
      </c>
      <c r="J14">
        <v>60</v>
      </c>
      <c r="R14" t="s">
        <v>158</v>
      </c>
      <c r="S14" t="s">
        <v>87</v>
      </c>
      <c r="V14" t="s">
        <v>258</v>
      </c>
      <c r="Y14" t="s">
        <v>139</v>
      </c>
      <c r="Z14" t="s">
        <v>192</v>
      </c>
      <c r="AA14" t="s">
        <v>193</v>
      </c>
      <c r="AH14" t="s">
        <v>194</v>
      </c>
      <c r="AI14" t="s">
        <v>140</v>
      </c>
      <c r="AJ14" t="s">
        <v>155</v>
      </c>
    </row>
    <row r="15" spans="1:41" x14ac:dyDescent="0.25">
      <c r="A15">
        <v>1</v>
      </c>
      <c r="B15" t="s">
        <v>209</v>
      </c>
      <c r="C15" t="s">
        <v>36</v>
      </c>
      <c r="D15" t="s">
        <v>37</v>
      </c>
      <c r="E15" t="s">
        <v>246</v>
      </c>
      <c r="F15" t="s">
        <v>64</v>
      </c>
      <c r="G15" t="s">
        <v>96</v>
      </c>
      <c r="H15" s="2">
        <v>43165.25</v>
      </c>
      <c r="I15" t="str">
        <f>INDEX(aux!$B:$B,MATCH(MONTH(H15),aux!$A:$A,0))</f>
        <v>March</v>
      </c>
      <c r="J15">
        <v>60</v>
      </c>
      <c r="R15" t="s">
        <v>158</v>
      </c>
      <c r="S15" t="s">
        <v>87</v>
      </c>
      <c r="V15" t="s">
        <v>258</v>
      </c>
      <c r="Y15" t="s">
        <v>259</v>
      </c>
      <c r="Z15" t="s">
        <v>260</v>
      </c>
      <c r="AA15" t="s">
        <v>261</v>
      </c>
      <c r="AB15" t="s">
        <v>50</v>
      </c>
      <c r="AC15" t="s">
        <v>57</v>
      </c>
      <c r="AH15" t="s">
        <v>262</v>
      </c>
      <c r="AI15" t="s">
        <v>263</v>
      </c>
      <c r="AJ15" t="s">
        <v>155</v>
      </c>
    </row>
    <row r="16" spans="1:41" x14ac:dyDescent="0.25">
      <c r="A16">
        <v>1</v>
      </c>
      <c r="B16" t="s">
        <v>296</v>
      </c>
      <c r="C16" t="s">
        <v>36</v>
      </c>
      <c r="D16" t="s">
        <v>37</v>
      </c>
      <c r="E16" t="s">
        <v>307</v>
      </c>
      <c r="F16" t="s">
        <v>64</v>
      </c>
      <c r="G16" t="s">
        <v>96</v>
      </c>
      <c r="H16" s="2">
        <v>43165.416666666664</v>
      </c>
      <c r="I16" t="str">
        <f>INDEX(aux!$B:$B,MATCH(MONTH(H16),aux!$A:$A,0))</f>
        <v>March</v>
      </c>
      <c r="J16">
        <v>30</v>
      </c>
      <c r="R16" t="s">
        <v>39</v>
      </c>
      <c r="S16" t="s">
        <v>87</v>
      </c>
      <c r="Y16" t="s">
        <v>232</v>
      </c>
      <c r="Z16" t="s">
        <v>351</v>
      </c>
      <c r="AA16" t="s">
        <v>322</v>
      </c>
      <c r="AB16" t="s">
        <v>50</v>
      </c>
      <c r="AC16" t="s">
        <v>57</v>
      </c>
      <c r="AH16" t="s">
        <v>323</v>
      </c>
      <c r="AI16" t="s">
        <v>324</v>
      </c>
      <c r="AJ16" t="s">
        <v>59</v>
      </c>
    </row>
    <row r="17" spans="1:39" x14ac:dyDescent="0.25">
      <c r="A17">
        <v>1</v>
      </c>
      <c r="B17" t="s">
        <v>298</v>
      </c>
      <c r="C17" t="s">
        <v>36</v>
      </c>
      <c r="D17" t="s">
        <v>37</v>
      </c>
      <c r="E17" t="s">
        <v>305</v>
      </c>
      <c r="F17" t="s">
        <v>64</v>
      </c>
      <c r="G17" t="s">
        <v>96</v>
      </c>
      <c r="H17" s="2">
        <v>43165.458333333336</v>
      </c>
      <c r="I17" t="str">
        <f>INDEX(aux!$B:$B,MATCH(MONTH(H17),aux!$A:$A,0))</f>
        <v>March</v>
      </c>
      <c r="J17">
        <v>30</v>
      </c>
      <c r="R17" t="s">
        <v>318</v>
      </c>
      <c r="S17" t="s">
        <v>86</v>
      </c>
      <c r="Y17" t="s">
        <v>148</v>
      </c>
      <c r="Z17" t="s">
        <v>351</v>
      </c>
      <c r="AA17" t="s">
        <v>322</v>
      </c>
      <c r="AB17" t="s">
        <v>50</v>
      </c>
      <c r="AC17" t="s">
        <v>57</v>
      </c>
      <c r="AH17" t="s">
        <v>327</v>
      </c>
      <c r="AI17" t="s">
        <v>321</v>
      </c>
      <c r="AJ17" t="s">
        <v>59</v>
      </c>
    </row>
    <row r="18" spans="1:39" x14ac:dyDescent="0.25">
      <c r="A18">
        <v>1</v>
      </c>
      <c r="B18" t="s">
        <v>209</v>
      </c>
      <c r="C18" t="s">
        <v>36</v>
      </c>
      <c r="D18" t="s">
        <v>190</v>
      </c>
      <c r="E18" t="s">
        <v>195</v>
      </c>
      <c r="F18" t="s">
        <v>64</v>
      </c>
      <c r="G18" t="s">
        <v>97</v>
      </c>
      <c r="H18" s="2">
        <v>43171.041666666664</v>
      </c>
      <c r="I18" t="str">
        <f>INDEX(aux!$B:$B,MATCH(MONTH(H18),aux!$A:$A,0))</f>
        <v>March</v>
      </c>
      <c r="J18">
        <v>60</v>
      </c>
      <c r="R18" t="s">
        <v>196</v>
      </c>
      <c r="S18" t="s">
        <v>229</v>
      </c>
      <c r="V18" t="s">
        <v>258</v>
      </c>
      <c r="Y18" t="s">
        <v>139</v>
      </c>
      <c r="Z18" t="s">
        <v>197</v>
      </c>
      <c r="AA18" t="s">
        <v>198</v>
      </c>
      <c r="AH18" t="s">
        <v>199</v>
      </c>
      <c r="AI18" t="s">
        <v>140</v>
      </c>
      <c r="AJ18" t="s">
        <v>155</v>
      </c>
    </row>
    <row r="19" spans="1:39" x14ac:dyDescent="0.25">
      <c r="A19">
        <v>1</v>
      </c>
      <c r="B19" t="s">
        <v>209</v>
      </c>
      <c r="C19" t="s">
        <v>36</v>
      </c>
      <c r="D19" t="s">
        <v>37</v>
      </c>
      <c r="E19" t="s">
        <v>247</v>
      </c>
      <c r="F19" t="s">
        <v>64</v>
      </c>
      <c r="G19" t="s">
        <v>96</v>
      </c>
      <c r="H19" s="2">
        <v>43172.145833333336</v>
      </c>
      <c r="I19" t="str">
        <f>INDEX(aux!$B:$B,MATCH(MONTH(H19),aux!$A:$A,0))</f>
        <v>March</v>
      </c>
      <c r="J19">
        <v>90</v>
      </c>
      <c r="R19" t="s">
        <v>151</v>
      </c>
      <c r="S19" t="s">
        <v>229</v>
      </c>
      <c r="V19" t="s">
        <v>258</v>
      </c>
      <c r="Y19" t="s">
        <v>232</v>
      </c>
      <c r="Z19" t="s">
        <v>264</v>
      </c>
      <c r="AA19" t="s">
        <v>265</v>
      </c>
      <c r="AH19" t="s">
        <v>266</v>
      </c>
      <c r="AI19" t="s">
        <v>267</v>
      </c>
      <c r="AJ19" t="s">
        <v>268</v>
      </c>
    </row>
    <row r="20" spans="1:39" x14ac:dyDescent="0.25">
      <c r="A20">
        <v>1</v>
      </c>
      <c r="B20" t="s">
        <v>209</v>
      </c>
      <c r="C20" t="s">
        <v>210</v>
      </c>
      <c r="D20" t="s">
        <v>119</v>
      </c>
      <c r="E20" t="s">
        <v>248</v>
      </c>
      <c r="F20" t="s">
        <v>64</v>
      </c>
      <c r="G20" t="s">
        <v>119</v>
      </c>
      <c r="H20" s="2">
        <v>43172.505624999998</v>
      </c>
      <c r="I20" t="str">
        <f>INDEX(aux!$B:$B,MATCH(MONTH(H20),aux!$A:$A,0))</f>
        <v>March</v>
      </c>
      <c r="J20">
        <v>30</v>
      </c>
      <c r="R20" t="s">
        <v>257</v>
      </c>
      <c r="S20" t="s">
        <v>229</v>
      </c>
      <c r="V20" t="s">
        <v>258</v>
      </c>
      <c r="Y20" t="s">
        <v>269</v>
      </c>
      <c r="Z20" t="s">
        <v>295</v>
      </c>
      <c r="AH20" t="s">
        <v>269</v>
      </c>
      <c r="AI20" t="s">
        <v>270</v>
      </c>
      <c r="AK20" t="s">
        <v>248</v>
      </c>
    </row>
    <row r="21" spans="1:39" x14ac:dyDescent="0.25">
      <c r="A21">
        <v>1</v>
      </c>
      <c r="B21" t="s">
        <v>209</v>
      </c>
      <c r="C21" t="s">
        <v>249</v>
      </c>
      <c r="D21" t="s">
        <v>250</v>
      </c>
      <c r="E21" t="s">
        <v>251</v>
      </c>
      <c r="F21" t="s">
        <v>230</v>
      </c>
      <c r="G21" t="s">
        <v>108</v>
      </c>
      <c r="H21" s="2">
        <v>43173.458333333336</v>
      </c>
      <c r="I21" t="str">
        <f>INDEX(aux!$B:$B,MATCH(MONTH(H21),aux!$A:$A,0))</f>
        <v>March</v>
      </c>
      <c r="J21">
        <v>600</v>
      </c>
      <c r="R21" t="s">
        <v>196</v>
      </c>
      <c r="S21" t="s">
        <v>229</v>
      </c>
      <c r="V21" t="s">
        <v>271</v>
      </c>
      <c r="X21" t="s">
        <v>49</v>
      </c>
      <c r="Y21" t="s">
        <v>232</v>
      </c>
      <c r="Z21" t="s">
        <v>51</v>
      </c>
      <c r="AB21" t="s">
        <v>51</v>
      </c>
      <c r="AC21" t="s">
        <v>58</v>
      </c>
      <c r="AH21" t="s">
        <v>53</v>
      </c>
      <c r="AI21" t="s">
        <v>267</v>
      </c>
      <c r="AJ21" t="s">
        <v>155</v>
      </c>
      <c r="AL21" t="s">
        <v>272</v>
      </c>
      <c r="AM21" t="s">
        <v>273</v>
      </c>
    </row>
    <row r="22" spans="1:39" x14ac:dyDescent="0.25">
      <c r="A22">
        <v>1</v>
      </c>
      <c r="B22" t="s">
        <v>209</v>
      </c>
      <c r="C22" t="s">
        <v>210</v>
      </c>
      <c r="D22" t="s">
        <v>119</v>
      </c>
      <c r="E22" t="s">
        <v>212</v>
      </c>
      <c r="F22" t="s">
        <v>64</v>
      </c>
      <c r="G22" t="s">
        <v>119</v>
      </c>
      <c r="H22" s="2">
        <v>43174.127060185187</v>
      </c>
      <c r="I22" t="str">
        <f>INDEX(aux!$B:$B,MATCH(MONTH(H22),aux!$A:$A,0))</f>
        <v>March</v>
      </c>
      <c r="J22">
        <v>30</v>
      </c>
      <c r="R22" t="s">
        <v>257</v>
      </c>
      <c r="S22" t="s">
        <v>229</v>
      </c>
      <c r="V22" t="s">
        <v>258</v>
      </c>
      <c r="Y22" t="s">
        <v>148</v>
      </c>
      <c r="Z22" t="s">
        <v>52</v>
      </c>
      <c r="AH22" t="s">
        <v>148</v>
      </c>
      <c r="AI22" t="s">
        <v>149</v>
      </c>
      <c r="AK22" t="s">
        <v>212</v>
      </c>
    </row>
    <row r="23" spans="1:39" x14ac:dyDescent="0.25">
      <c r="A23">
        <v>1</v>
      </c>
      <c r="B23" t="s">
        <v>209</v>
      </c>
      <c r="C23" t="s">
        <v>36</v>
      </c>
      <c r="D23" t="s">
        <v>190</v>
      </c>
      <c r="E23" t="s">
        <v>200</v>
      </c>
      <c r="F23" t="s">
        <v>64</v>
      </c>
      <c r="G23" t="s">
        <v>97</v>
      </c>
      <c r="H23" s="2">
        <v>43188.041666666664</v>
      </c>
      <c r="I23" t="str">
        <f>INDEX(aux!$B:$B,MATCH(MONTH(H23),aux!$A:$A,0))</f>
        <v>March</v>
      </c>
      <c r="J23">
        <v>60</v>
      </c>
      <c r="R23" t="s">
        <v>196</v>
      </c>
      <c r="S23" t="s">
        <v>229</v>
      </c>
      <c r="V23" t="s">
        <v>258</v>
      </c>
      <c r="Y23" t="s">
        <v>139</v>
      </c>
      <c r="Z23" t="s">
        <v>197</v>
      </c>
      <c r="AA23" t="s">
        <v>198</v>
      </c>
      <c r="AH23" t="s">
        <v>199</v>
      </c>
      <c r="AI23" t="s">
        <v>140</v>
      </c>
      <c r="AJ23" t="s">
        <v>155</v>
      </c>
    </row>
    <row r="24" spans="1:39" x14ac:dyDescent="0.25">
      <c r="A24">
        <v>1</v>
      </c>
      <c r="B24" t="s">
        <v>209</v>
      </c>
      <c r="C24" t="s">
        <v>156</v>
      </c>
      <c r="D24" t="s">
        <v>37</v>
      </c>
      <c r="E24" t="s">
        <v>166</v>
      </c>
      <c r="F24" t="s">
        <v>230</v>
      </c>
      <c r="G24" t="s">
        <v>108</v>
      </c>
      <c r="H24" s="2">
        <v>43205.166666666664</v>
      </c>
      <c r="I24" t="str">
        <f>INDEX(aux!$B:$B,MATCH(MONTH(H24),aux!$A:$A,0))</f>
        <v>April</v>
      </c>
      <c r="J24">
        <v>60</v>
      </c>
      <c r="R24" t="s">
        <v>39</v>
      </c>
      <c r="S24" t="s">
        <v>87</v>
      </c>
      <c r="V24" t="s">
        <v>44</v>
      </c>
      <c r="W24" t="s">
        <v>167</v>
      </c>
      <c r="X24" t="s">
        <v>49</v>
      </c>
      <c r="Y24" t="s">
        <v>168</v>
      </c>
      <c r="Z24" t="s">
        <v>51</v>
      </c>
      <c r="AB24" t="s">
        <v>51</v>
      </c>
      <c r="AC24" t="s">
        <v>58</v>
      </c>
      <c r="AH24" t="s">
        <v>169</v>
      </c>
      <c r="AI24" t="s">
        <v>170</v>
      </c>
      <c r="AJ24" t="s">
        <v>155</v>
      </c>
      <c r="AL24" t="s">
        <v>61</v>
      </c>
      <c r="AM24" t="s">
        <v>171</v>
      </c>
    </row>
    <row r="25" spans="1:39" x14ac:dyDescent="0.25">
      <c r="A25">
        <v>1</v>
      </c>
      <c r="B25" t="s">
        <v>302</v>
      </c>
      <c r="C25" t="s">
        <v>317</v>
      </c>
      <c r="D25" t="s">
        <v>37</v>
      </c>
      <c r="E25" t="s">
        <v>312</v>
      </c>
      <c r="F25" t="s">
        <v>230</v>
      </c>
      <c r="G25" t="s">
        <v>108</v>
      </c>
      <c r="H25" s="2">
        <v>43205.291666666664</v>
      </c>
      <c r="I25" t="str">
        <f>INDEX(aux!$B:$B,MATCH(MONTH(H25),aux!$A:$A,0))</f>
        <v>April</v>
      </c>
      <c r="J25">
        <v>60</v>
      </c>
      <c r="R25" t="s">
        <v>39</v>
      </c>
      <c r="S25" t="s">
        <v>87</v>
      </c>
      <c r="V25" t="s">
        <v>44</v>
      </c>
      <c r="X25" t="s">
        <v>49</v>
      </c>
      <c r="Y25" t="s">
        <v>146</v>
      </c>
      <c r="Z25" t="s">
        <v>51</v>
      </c>
      <c r="AB25" t="s">
        <v>51</v>
      </c>
      <c r="AC25" t="s">
        <v>58</v>
      </c>
      <c r="AH25" t="s">
        <v>340</v>
      </c>
      <c r="AI25" t="s">
        <v>341</v>
      </c>
      <c r="AJ25" t="s">
        <v>59</v>
      </c>
      <c r="AL25" t="s">
        <v>61</v>
      </c>
      <c r="AM25" t="s">
        <v>61</v>
      </c>
    </row>
    <row r="26" spans="1:39" x14ac:dyDescent="0.25">
      <c r="A26">
        <v>1</v>
      </c>
      <c r="B26" t="s">
        <v>301</v>
      </c>
      <c r="C26" t="s">
        <v>317</v>
      </c>
      <c r="D26" t="s">
        <v>37</v>
      </c>
      <c r="E26" t="s">
        <v>310</v>
      </c>
      <c r="F26" t="s">
        <v>230</v>
      </c>
      <c r="G26" t="s">
        <v>108</v>
      </c>
      <c r="H26" s="2">
        <v>43205.375</v>
      </c>
      <c r="I26" t="str">
        <f>INDEX(aux!$B:$B,MATCH(MONTH(H26),aux!$A:$A,0))</f>
        <v>April</v>
      </c>
      <c r="J26">
        <v>60</v>
      </c>
      <c r="R26" t="s">
        <v>318</v>
      </c>
      <c r="S26" t="s">
        <v>86</v>
      </c>
      <c r="V26" t="s">
        <v>42</v>
      </c>
      <c r="X26" t="s">
        <v>49</v>
      </c>
      <c r="Y26" t="s">
        <v>148</v>
      </c>
      <c r="Z26" t="s">
        <v>51</v>
      </c>
      <c r="AB26" t="s">
        <v>51</v>
      </c>
      <c r="AC26" t="s">
        <v>58</v>
      </c>
      <c r="AH26" t="s">
        <v>332</v>
      </c>
      <c r="AI26" t="s">
        <v>333</v>
      </c>
      <c r="AJ26" t="s">
        <v>59</v>
      </c>
      <c r="AL26" t="s">
        <v>334</v>
      </c>
      <c r="AM26" t="s">
        <v>334</v>
      </c>
    </row>
    <row r="27" spans="1:39" x14ac:dyDescent="0.25">
      <c r="A27">
        <v>1</v>
      </c>
      <c r="B27" t="s">
        <v>301</v>
      </c>
      <c r="C27" t="s">
        <v>317</v>
      </c>
      <c r="D27" t="s">
        <v>37</v>
      </c>
      <c r="E27" t="s">
        <v>314</v>
      </c>
      <c r="F27" t="s">
        <v>230</v>
      </c>
      <c r="G27" t="s">
        <v>108</v>
      </c>
      <c r="H27" s="2">
        <v>43207.375</v>
      </c>
      <c r="I27" t="str">
        <f>INDEX(aux!$B:$B,MATCH(MONTH(H27),aux!$A:$A,0))</f>
        <v>April</v>
      </c>
      <c r="J27">
        <v>60</v>
      </c>
      <c r="R27" t="s">
        <v>39</v>
      </c>
      <c r="S27" t="s">
        <v>87</v>
      </c>
      <c r="V27" t="s">
        <v>46</v>
      </c>
      <c r="X27" t="s">
        <v>48</v>
      </c>
      <c r="Y27" t="s">
        <v>144</v>
      </c>
      <c r="Z27" t="s">
        <v>51</v>
      </c>
      <c r="AB27" t="s">
        <v>51</v>
      </c>
      <c r="AC27" t="s">
        <v>58</v>
      </c>
      <c r="AH27" t="s">
        <v>345</v>
      </c>
      <c r="AI27" t="s">
        <v>346</v>
      </c>
      <c r="AJ27" t="s">
        <v>59</v>
      </c>
      <c r="AL27" t="s">
        <v>347</v>
      </c>
      <c r="AM27" t="s">
        <v>347</v>
      </c>
    </row>
    <row r="28" spans="1:39" x14ac:dyDescent="0.25">
      <c r="A28">
        <v>1</v>
      </c>
      <c r="B28" t="s">
        <v>209</v>
      </c>
      <c r="C28" t="s">
        <v>156</v>
      </c>
      <c r="D28" t="s">
        <v>37</v>
      </c>
      <c r="E28" t="s">
        <v>172</v>
      </c>
      <c r="F28" t="s">
        <v>230</v>
      </c>
      <c r="G28" t="s">
        <v>108</v>
      </c>
      <c r="H28" s="2">
        <v>43208.229166666664</v>
      </c>
      <c r="I28" t="str">
        <f>INDEX(aux!$B:$B,MATCH(MONTH(H28),aux!$A:$A,0))</f>
        <v>April</v>
      </c>
      <c r="J28">
        <v>60</v>
      </c>
      <c r="R28" t="s">
        <v>158</v>
      </c>
      <c r="S28" t="s">
        <v>87</v>
      </c>
      <c r="V28" t="s">
        <v>45</v>
      </c>
      <c r="X28" t="s">
        <v>48</v>
      </c>
      <c r="Y28" t="s">
        <v>141</v>
      </c>
      <c r="Z28" t="s">
        <v>51</v>
      </c>
      <c r="AB28" t="s">
        <v>51</v>
      </c>
      <c r="AC28" t="s">
        <v>58</v>
      </c>
      <c r="AH28" t="s">
        <v>142</v>
      </c>
      <c r="AI28" t="s">
        <v>143</v>
      </c>
      <c r="AJ28" t="s">
        <v>59</v>
      </c>
      <c r="AL28" t="s">
        <v>62</v>
      </c>
      <c r="AM28" t="s">
        <v>173</v>
      </c>
    </row>
    <row r="29" spans="1:39" x14ac:dyDescent="0.25">
      <c r="A29">
        <v>1</v>
      </c>
      <c r="B29" t="s">
        <v>209</v>
      </c>
      <c r="C29" t="s">
        <v>156</v>
      </c>
      <c r="D29" t="s">
        <v>37</v>
      </c>
      <c r="E29" t="s">
        <v>174</v>
      </c>
      <c r="F29" t="s">
        <v>230</v>
      </c>
      <c r="G29" t="s">
        <v>108</v>
      </c>
      <c r="H29" s="2">
        <v>43208.291666666664</v>
      </c>
      <c r="I29" t="str">
        <f>INDEX(aux!$B:$B,MATCH(MONTH(H29),aux!$A:$A,0))</f>
        <v>April</v>
      </c>
      <c r="J29">
        <v>60</v>
      </c>
      <c r="R29" t="s">
        <v>158</v>
      </c>
      <c r="S29" t="s">
        <v>87</v>
      </c>
      <c r="V29" t="s">
        <v>175</v>
      </c>
      <c r="X29" t="s">
        <v>176</v>
      </c>
      <c r="Y29" t="s">
        <v>177</v>
      </c>
      <c r="Z29" t="s">
        <v>51</v>
      </c>
      <c r="AB29" t="s">
        <v>51</v>
      </c>
      <c r="AC29" t="s">
        <v>58</v>
      </c>
      <c r="AH29" t="s">
        <v>178</v>
      </c>
      <c r="AI29" t="s">
        <v>179</v>
      </c>
      <c r="AJ29" t="s">
        <v>59</v>
      </c>
      <c r="AL29" t="s">
        <v>180</v>
      </c>
      <c r="AM29" t="s">
        <v>181</v>
      </c>
    </row>
    <row r="30" spans="1:39" x14ac:dyDescent="0.25">
      <c r="A30">
        <v>1</v>
      </c>
      <c r="B30" t="s">
        <v>209</v>
      </c>
      <c r="C30" t="s">
        <v>207</v>
      </c>
      <c r="D30" t="s">
        <v>37</v>
      </c>
      <c r="E30" t="s">
        <v>252</v>
      </c>
      <c r="F30" t="s">
        <v>64</v>
      </c>
      <c r="G30" t="s">
        <v>100</v>
      </c>
      <c r="H30" s="2">
        <v>43208.354166666664</v>
      </c>
      <c r="I30" t="str">
        <f>INDEX(aux!$B:$B,MATCH(MONTH(H30),aux!$A:$A,0))</f>
        <v>April</v>
      </c>
      <c r="J30">
        <v>60</v>
      </c>
      <c r="R30" t="s">
        <v>257</v>
      </c>
      <c r="S30" t="s">
        <v>229</v>
      </c>
      <c r="V30" t="s">
        <v>258</v>
      </c>
      <c r="Y30" t="s">
        <v>274</v>
      </c>
      <c r="Z30" t="s">
        <v>51</v>
      </c>
      <c r="AB30" t="s">
        <v>51</v>
      </c>
      <c r="AC30" t="s">
        <v>58</v>
      </c>
      <c r="AH30" t="s">
        <v>275</v>
      </c>
      <c r="AI30" t="s">
        <v>276</v>
      </c>
    </row>
    <row r="31" spans="1:39" x14ac:dyDescent="0.25">
      <c r="A31">
        <v>1</v>
      </c>
      <c r="B31" t="s">
        <v>303</v>
      </c>
      <c r="C31" t="s">
        <v>317</v>
      </c>
      <c r="D31" t="s">
        <v>37</v>
      </c>
      <c r="E31" t="s">
        <v>313</v>
      </c>
      <c r="F31" t="s">
        <v>230</v>
      </c>
      <c r="G31" t="s">
        <v>108</v>
      </c>
      <c r="H31" s="2">
        <v>43208.354166666664</v>
      </c>
      <c r="I31" t="str">
        <f>INDEX(aux!$B:$B,MATCH(MONTH(H31),aux!$A:$A,0))</f>
        <v>April</v>
      </c>
      <c r="J31">
        <v>60</v>
      </c>
      <c r="R31" t="s">
        <v>39</v>
      </c>
      <c r="S31" t="s">
        <v>87</v>
      </c>
      <c r="V31" t="s">
        <v>45</v>
      </c>
      <c r="X31" t="s">
        <v>48</v>
      </c>
      <c r="Y31" t="s">
        <v>146</v>
      </c>
      <c r="Z31" t="s">
        <v>52</v>
      </c>
      <c r="AA31" t="s">
        <v>56</v>
      </c>
      <c r="AH31" t="s">
        <v>342</v>
      </c>
      <c r="AI31" t="s">
        <v>343</v>
      </c>
      <c r="AJ31" t="s">
        <v>59</v>
      </c>
      <c r="AL31" t="s">
        <v>62</v>
      </c>
      <c r="AM31" t="s">
        <v>62</v>
      </c>
    </row>
    <row r="32" spans="1:39" x14ac:dyDescent="0.25">
      <c r="A32">
        <v>1</v>
      </c>
      <c r="B32" t="s">
        <v>304</v>
      </c>
      <c r="C32" t="s">
        <v>317</v>
      </c>
      <c r="D32" t="s">
        <v>37</v>
      </c>
      <c r="E32" t="s">
        <v>313</v>
      </c>
      <c r="F32" t="s">
        <v>230</v>
      </c>
      <c r="G32" t="s">
        <v>108</v>
      </c>
      <c r="H32" s="2">
        <v>43208.395833333336</v>
      </c>
      <c r="I32" t="str">
        <f>INDEX(aux!$B:$B,MATCH(MONTH(H32),aux!$A:$A,0))</f>
        <v>April</v>
      </c>
      <c r="J32">
        <v>60</v>
      </c>
      <c r="R32" t="s">
        <v>39</v>
      </c>
      <c r="S32" t="s">
        <v>87</v>
      </c>
      <c r="V32" t="s">
        <v>45</v>
      </c>
      <c r="X32" t="s">
        <v>48</v>
      </c>
      <c r="Z32" t="s">
        <v>52</v>
      </c>
      <c r="AA32" t="s">
        <v>56</v>
      </c>
      <c r="AH32" t="s">
        <v>344</v>
      </c>
      <c r="AJ32" t="s">
        <v>59</v>
      </c>
      <c r="AL32" t="s">
        <v>62</v>
      </c>
      <c r="AM32" t="s">
        <v>62</v>
      </c>
    </row>
    <row r="33" spans="1:39" x14ac:dyDescent="0.25">
      <c r="A33">
        <v>1</v>
      </c>
      <c r="B33" t="s">
        <v>209</v>
      </c>
      <c r="C33" t="s">
        <v>156</v>
      </c>
      <c r="D33" t="s">
        <v>37</v>
      </c>
      <c r="E33" t="s">
        <v>182</v>
      </c>
      <c r="F33" t="s">
        <v>230</v>
      </c>
      <c r="G33" t="s">
        <v>108</v>
      </c>
      <c r="H33" s="2">
        <v>43208.4375</v>
      </c>
      <c r="I33" t="str">
        <f>INDEX(aux!$B:$B,MATCH(MONTH(H33),aux!$A:$A,0))</f>
        <v>April</v>
      </c>
      <c r="J33">
        <v>60</v>
      </c>
      <c r="R33" t="s">
        <v>39</v>
      </c>
      <c r="S33" t="s">
        <v>87</v>
      </c>
      <c r="V33" t="s">
        <v>183</v>
      </c>
      <c r="X33" t="s">
        <v>48</v>
      </c>
      <c r="Y33" t="s">
        <v>141</v>
      </c>
      <c r="Z33" t="s">
        <v>51</v>
      </c>
      <c r="AB33" t="s">
        <v>51</v>
      </c>
      <c r="AC33" t="s">
        <v>58</v>
      </c>
      <c r="AH33" t="s">
        <v>142</v>
      </c>
      <c r="AI33" t="s">
        <v>143</v>
      </c>
      <c r="AJ33" t="s">
        <v>59</v>
      </c>
      <c r="AL33" t="s">
        <v>60</v>
      </c>
      <c r="AM33" t="s">
        <v>184</v>
      </c>
    </row>
    <row r="34" spans="1:39" x14ac:dyDescent="0.25">
      <c r="A34">
        <v>1</v>
      </c>
      <c r="B34" t="s">
        <v>300</v>
      </c>
      <c r="C34" t="s">
        <v>317</v>
      </c>
      <c r="D34" t="s">
        <v>37</v>
      </c>
      <c r="E34" t="s">
        <v>309</v>
      </c>
      <c r="F34" t="s">
        <v>230</v>
      </c>
      <c r="G34" t="s">
        <v>108</v>
      </c>
      <c r="H34" s="2">
        <v>43208.46875</v>
      </c>
      <c r="I34" t="str">
        <f>INDEX(aux!$B:$B,MATCH(MONTH(H34),aux!$A:$A,0))</f>
        <v>April</v>
      </c>
      <c r="J34">
        <v>60</v>
      </c>
      <c r="R34" t="s">
        <v>39</v>
      </c>
      <c r="S34" t="s">
        <v>87</v>
      </c>
      <c r="V34" t="s">
        <v>41</v>
      </c>
      <c r="X34" t="s">
        <v>48</v>
      </c>
      <c r="Y34" t="s">
        <v>139</v>
      </c>
      <c r="Z34" t="s">
        <v>52</v>
      </c>
      <c r="AA34" t="s">
        <v>56</v>
      </c>
      <c r="AH34" t="s">
        <v>330</v>
      </c>
      <c r="AI34" t="s">
        <v>331</v>
      </c>
      <c r="AJ34" t="s">
        <v>59</v>
      </c>
      <c r="AL34" t="s">
        <v>60</v>
      </c>
      <c r="AM34" t="s">
        <v>60</v>
      </c>
    </row>
    <row r="35" spans="1:39" x14ac:dyDescent="0.25">
      <c r="A35">
        <v>1</v>
      </c>
      <c r="B35" t="s">
        <v>209</v>
      </c>
      <c r="C35" t="s">
        <v>36</v>
      </c>
      <c r="D35" t="s">
        <v>37</v>
      </c>
      <c r="E35" t="s">
        <v>185</v>
      </c>
      <c r="F35" t="s">
        <v>64</v>
      </c>
      <c r="G35" t="s">
        <v>96</v>
      </c>
      <c r="H35" s="2">
        <v>43208.5</v>
      </c>
      <c r="I35" t="str">
        <f>INDEX(aux!$B:$B,MATCH(MONTH(H35),aux!$A:$A,0))</f>
        <v>April</v>
      </c>
      <c r="J35">
        <v>60</v>
      </c>
      <c r="R35" t="s">
        <v>158</v>
      </c>
      <c r="S35" t="s">
        <v>87</v>
      </c>
      <c r="V35" t="s">
        <v>258</v>
      </c>
      <c r="Y35" t="s">
        <v>141</v>
      </c>
      <c r="Z35" t="s">
        <v>52</v>
      </c>
      <c r="AA35" t="s">
        <v>56</v>
      </c>
      <c r="AB35" t="s">
        <v>51</v>
      </c>
      <c r="AC35" t="s">
        <v>58</v>
      </c>
      <c r="AH35" t="s">
        <v>186</v>
      </c>
      <c r="AI35" t="s">
        <v>143</v>
      </c>
      <c r="AJ35" t="s">
        <v>59</v>
      </c>
    </row>
    <row r="36" spans="1:39" x14ac:dyDescent="0.25">
      <c r="A36">
        <v>1</v>
      </c>
      <c r="B36" t="s">
        <v>209</v>
      </c>
      <c r="C36" t="s">
        <v>156</v>
      </c>
      <c r="D36" t="s">
        <v>37</v>
      </c>
      <c r="E36" t="s">
        <v>187</v>
      </c>
      <c r="F36" t="s">
        <v>230</v>
      </c>
      <c r="G36" t="s">
        <v>108</v>
      </c>
      <c r="H36" s="2">
        <v>43209.229166666664</v>
      </c>
      <c r="I36" t="str">
        <f>INDEX(aux!$B:$B,MATCH(MONTH(H36),aux!$A:$A,0))</f>
        <v>April</v>
      </c>
      <c r="J36">
        <v>60</v>
      </c>
      <c r="R36" t="s">
        <v>158</v>
      </c>
      <c r="S36" t="s">
        <v>87</v>
      </c>
      <c r="V36" t="s">
        <v>43</v>
      </c>
      <c r="X36" t="s">
        <v>48</v>
      </c>
      <c r="Y36" t="s">
        <v>141</v>
      </c>
      <c r="Z36" t="s">
        <v>51</v>
      </c>
      <c r="AB36" t="s">
        <v>51</v>
      </c>
      <c r="AC36" t="s">
        <v>58</v>
      </c>
      <c r="AH36" t="s">
        <v>142</v>
      </c>
      <c r="AI36" t="s">
        <v>143</v>
      </c>
      <c r="AJ36" t="s">
        <v>59</v>
      </c>
      <c r="AL36" t="s">
        <v>188</v>
      </c>
      <c r="AM36" t="s">
        <v>189</v>
      </c>
    </row>
    <row r="37" spans="1:39" x14ac:dyDescent="0.25">
      <c r="A37">
        <v>1</v>
      </c>
      <c r="B37" t="s">
        <v>301</v>
      </c>
      <c r="C37" t="s">
        <v>317</v>
      </c>
      <c r="D37" t="s">
        <v>37</v>
      </c>
      <c r="E37" t="s">
        <v>311</v>
      </c>
      <c r="F37" t="s">
        <v>230</v>
      </c>
      <c r="G37" t="s">
        <v>108</v>
      </c>
      <c r="H37" s="2">
        <v>43209.354166666664</v>
      </c>
      <c r="I37" t="str">
        <f>INDEX(aux!$B:$B,MATCH(MONTH(H37),aux!$A:$A,0))</f>
        <v>April</v>
      </c>
      <c r="J37">
        <v>60</v>
      </c>
      <c r="R37" t="s">
        <v>39</v>
      </c>
      <c r="S37" t="s">
        <v>87</v>
      </c>
      <c r="V37" t="s">
        <v>43</v>
      </c>
      <c r="X37" t="s">
        <v>48</v>
      </c>
      <c r="Y37" t="s">
        <v>139</v>
      </c>
      <c r="Z37" t="s">
        <v>51</v>
      </c>
      <c r="AB37" t="s">
        <v>51</v>
      </c>
      <c r="AC37" t="s">
        <v>58</v>
      </c>
      <c r="AH37" t="s">
        <v>335</v>
      </c>
      <c r="AI37" t="s">
        <v>336</v>
      </c>
      <c r="AJ37" t="s">
        <v>59</v>
      </c>
      <c r="AL37" t="s">
        <v>337</v>
      </c>
      <c r="AM37" t="s">
        <v>337</v>
      </c>
    </row>
    <row r="38" spans="1:39" x14ac:dyDescent="0.25">
      <c r="A38">
        <v>1</v>
      </c>
      <c r="B38" t="s">
        <v>302</v>
      </c>
      <c r="C38" t="s">
        <v>317</v>
      </c>
      <c r="D38" t="s">
        <v>37</v>
      </c>
      <c r="E38" t="s">
        <v>311</v>
      </c>
      <c r="F38" t="s">
        <v>230</v>
      </c>
      <c r="G38" t="s">
        <v>108</v>
      </c>
      <c r="H38" s="2">
        <v>43209.395833333336</v>
      </c>
      <c r="I38" t="str">
        <f>INDEX(aux!$B:$B,MATCH(MONTH(H38),aux!$A:$A,0))</f>
        <v>April</v>
      </c>
      <c r="J38">
        <v>60</v>
      </c>
      <c r="R38" t="s">
        <v>39</v>
      </c>
      <c r="S38" t="s">
        <v>87</v>
      </c>
      <c r="V38" t="s">
        <v>43</v>
      </c>
      <c r="X38" t="s">
        <v>48</v>
      </c>
      <c r="Y38" t="s">
        <v>352</v>
      </c>
      <c r="Z38" t="s">
        <v>51</v>
      </c>
      <c r="AB38" t="s">
        <v>51</v>
      </c>
      <c r="AC38" t="s">
        <v>58</v>
      </c>
      <c r="AH38" t="s">
        <v>338</v>
      </c>
      <c r="AI38" t="s">
        <v>339</v>
      </c>
      <c r="AJ38" t="s">
        <v>59</v>
      </c>
      <c r="AL38" t="s">
        <v>337</v>
      </c>
      <c r="AM38" t="s">
        <v>337</v>
      </c>
    </row>
    <row r="39" spans="1:39" x14ac:dyDescent="0.25">
      <c r="A39">
        <v>1</v>
      </c>
      <c r="B39" t="s">
        <v>299</v>
      </c>
      <c r="C39" t="s">
        <v>317</v>
      </c>
      <c r="D39" t="s">
        <v>37</v>
      </c>
      <c r="E39" t="s">
        <v>308</v>
      </c>
      <c r="F39" t="s">
        <v>230</v>
      </c>
      <c r="G39" t="s">
        <v>108</v>
      </c>
      <c r="H39" s="2">
        <v>43209.4375</v>
      </c>
      <c r="I39" t="str">
        <f>INDEX(aux!$B:$B,MATCH(MONTH(H39),aux!$A:$A,0))</f>
        <v>April</v>
      </c>
      <c r="J39">
        <v>60</v>
      </c>
      <c r="R39" t="s">
        <v>319</v>
      </c>
      <c r="S39" t="s">
        <v>86</v>
      </c>
      <c r="V39" t="s">
        <v>40</v>
      </c>
      <c r="X39" t="s">
        <v>48</v>
      </c>
      <c r="Z39" t="s">
        <v>51</v>
      </c>
      <c r="AB39" t="s">
        <v>51</v>
      </c>
      <c r="AC39" t="s">
        <v>58</v>
      </c>
      <c r="AH39" t="s">
        <v>328</v>
      </c>
      <c r="AI39" t="s">
        <v>58</v>
      </c>
      <c r="AJ39" t="s">
        <v>59</v>
      </c>
      <c r="AL39" t="s">
        <v>329</v>
      </c>
      <c r="AM39" t="s">
        <v>329</v>
      </c>
    </row>
    <row r="40" spans="1:39" x14ac:dyDescent="0.25">
      <c r="A40">
        <v>1</v>
      </c>
      <c r="B40" t="s">
        <v>209</v>
      </c>
      <c r="C40" t="s">
        <v>210</v>
      </c>
      <c r="D40" t="s">
        <v>119</v>
      </c>
      <c r="E40" t="s">
        <v>316</v>
      </c>
      <c r="F40" t="s">
        <v>64</v>
      </c>
      <c r="G40" t="s">
        <v>119</v>
      </c>
      <c r="H40" s="2">
        <v>43228.112719907411</v>
      </c>
      <c r="I40" t="str">
        <f>INDEX(aux!$B:$B,MATCH(MONTH(H40),aux!$A:$A,0))</f>
        <v>May</v>
      </c>
      <c r="J40">
        <v>30</v>
      </c>
      <c r="Y40" t="s">
        <v>269</v>
      </c>
      <c r="AH40" t="s">
        <v>269</v>
      </c>
      <c r="AI40" t="s">
        <v>270</v>
      </c>
      <c r="AK40" t="s">
        <v>316</v>
      </c>
    </row>
    <row r="41" spans="1:39" x14ac:dyDescent="0.25">
      <c r="A41">
        <v>1</v>
      </c>
      <c r="B41" t="s">
        <v>209</v>
      </c>
      <c r="C41" t="s">
        <v>36</v>
      </c>
      <c r="D41" t="s">
        <v>37</v>
      </c>
      <c r="E41" t="s">
        <v>150</v>
      </c>
      <c r="F41" t="s">
        <v>64</v>
      </c>
      <c r="G41" t="s">
        <v>96</v>
      </c>
      <c r="H41" s="2">
        <v>43230.104166666664</v>
      </c>
      <c r="I41" t="str">
        <f>INDEX(aux!$B:$B,MATCH(MONTH(H41),aux!$A:$A,0))</f>
        <v>May</v>
      </c>
      <c r="J41">
        <v>60</v>
      </c>
      <c r="R41" t="s">
        <v>151</v>
      </c>
      <c r="S41" t="s">
        <v>229</v>
      </c>
      <c r="V41" t="s">
        <v>258</v>
      </c>
      <c r="Y41" t="s">
        <v>144</v>
      </c>
      <c r="Z41" t="s">
        <v>152</v>
      </c>
      <c r="AA41" t="s">
        <v>153</v>
      </c>
      <c r="AB41" t="s">
        <v>51</v>
      </c>
      <c r="AC41" t="s">
        <v>58</v>
      </c>
      <c r="AH41" t="s">
        <v>154</v>
      </c>
      <c r="AI41" t="s">
        <v>145</v>
      </c>
      <c r="AJ41" t="s">
        <v>155</v>
      </c>
    </row>
    <row r="42" spans="1:39" x14ac:dyDescent="0.25">
      <c r="A42">
        <v>1</v>
      </c>
      <c r="B42" t="s">
        <v>209</v>
      </c>
      <c r="C42" t="s">
        <v>207</v>
      </c>
      <c r="D42" t="s">
        <v>190</v>
      </c>
      <c r="E42" t="s">
        <v>208</v>
      </c>
      <c r="F42" t="s">
        <v>204</v>
      </c>
      <c r="G42" t="s">
        <v>129</v>
      </c>
      <c r="H42" s="2">
        <v>43236.354166666664</v>
      </c>
      <c r="I42" t="str">
        <f>INDEX(aux!$B:$B,MATCH(MONTH(H42),aux!$A:$A,0))</f>
        <v>May</v>
      </c>
      <c r="J42">
        <v>30</v>
      </c>
      <c r="R42" t="s">
        <v>257</v>
      </c>
      <c r="S42" t="s">
        <v>229</v>
      </c>
      <c r="V42" t="s">
        <v>258</v>
      </c>
      <c r="Y42" t="s">
        <v>206</v>
      </c>
      <c r="Z42" t="s">
        <v>51</v>
      </c>
    </row>
    <row r="43" spans="1:39" x14ac:dyDescent="0.25">
      <c r="A43">
        <v>1</v>
      </c>
      <c r="B43" t="s">
        <v>209</v>
      </c>
      <c r="C43" t="s">
        <v>118</v>
      </c>
      <c r="D43" t="s">
        <v>37</v>
      </c>
      <c r="E43" t="s">
        <v>253</v>
      </c>
      <c r="F43" t="s">
        <v>64</v>
      </c>
      <c r="G43" t="s">
        <v>96</v>
      </c>
      <c r="H43" s="2">
        <v>43242.354166666664</v>
      </c>
      <c r="I43" t="str">
        <f>INDEX(aux!$B:$B,MATCH(MONTH(H43),aux!$A:$A,0))</f>
        <v>May</v>
      </c>
      <c r="J43">
        <v>30</v>
      </c>
      <c r="R43" t="s">
        <v>257</v>
      </c>
      <c r="S43" t="s">
        <v>229</v>
      </c>
      <c r="V43" t="s">
        <v>258</v>
      </c>
      <c r="Y43" t="s">
        <v>234</v>
      </c>
      <c r="Z43" t="s">
        <v>285</v>
      </c>
    </row>
    <row r="44" spans="1:39" x14ac:dyDescent="0.25">
      <c r="A44">
        <v>1</v>
      </c>
      <c r="B44" t="s">
        <v>209</v>
      </c>
      <c r="C44" t="s">
        <v>210</v>
      </c>
      <c r="D44" t="s">
        <v>119</v>
      </c>
      <c r="E44" t="s">
        <v>254</v>
      </c>
      <c r="F44" t="s">
        <v>64</v>
      </c>
      <c r="G44" t="s">
        <v>119</v>
      </c>
      <c r="H44" s="2">
        <v>43243.233194444445</v>
      </c>
      <c r="I44" t="str">
        <f>INDEX(aux!$B:$B,MATCH(MONTH(H44),aux!$A:$A,0))</f>
        <v>May</v>
      </c>
      <c r="J44">
        <v>30</v>
      </c>
      <c r="R44" t="s">
        <v>257</v>
      </c>
      <c r="S44" t="s">
        <v>229</v>
      </c>
      <c r="V44" t="s">
        <v>258</v>
      </c>
      <c r="Y44" t="s">
        <v>232</v>
      </c>
      <c r="Z44" t="s">
        <v>285</v>
      </c>
      <c r="AH44" t="s">
        <v>232</v>
      </c>
      <c r="AI44" t="s">
        <v>267</v>
      </c>
      <c r="AK44" t="s">
        <v>254</v>
      </c>
    </row>
    <row r="45" spans="1:39" x14ac:dyDescent="0.25">
      <c r="A45">
        <v>1</v>
      </c>
      <c r="B45" t="s">
        <v>209</v>
      </c>
      <c r="C45" t="s">
        <v>210</v>
      </c>
      <c r="D45" t="s">
        <v>119</v>
      </c>
      <c r="E45" t="s">
        <v>228</v>
      </c>
      <c r="F45" t="s">
        <v>64</v>
      </c>
      <c r="G45" t="s">
        <v>119</v>
      </c>
      <c r="H45" s="2">
        <v>43250.524270833332</v>
      </c>
      <c r="I45" t="str">
        <f>INDEX(aux!$B:$B,MATCH(MONTH(H45),aux!$A:$A,0))</f>
        <v>May</v>
      </c>
      <c r="J45">
        <v>30</v>
      </c>
      <c r="R45" t="s">
        <v>257</v>
      </c>
      <c r="S45" t="s">
        <v>229</v>
      </c>
      <c r="V45" t="s">
        <v>258</v>
      </c>
      <c r="Y45" t="s">
        <v>139</v>
      </c>
      <c r="Z45" t="s">
        <v>52</v>
      </c>
      <c r="AH45" t="s">
        <v>139</v>
      </c>
      <c r="AI45" t="s">
        <v>140</v>
      </c>
      <c r="AK45" t="s">
        <v>228</v>
      </c>
    </row>
    <row r="46" spans="1:39" x14ac:dyDescent="0.25">
      <c r="A46">
        <v>1</v>
      </c>
      <c r="B46" t="s">
        <v>209</v>
      </c>
      <c r="C46" t="s">
        <v>156</v>
      </c>
      <c r="D46" t="s">
        <v>38</v>
      </c>
      <c r="E46" t="s">
        <v>157</v>
      </c>
      <c r="F46" t="s">
        <v>230</v>
      </c>
      <c r="G46" t="s">
        <v>242</v>
      </c>
      <c r="H46" s="2">
        <v>43251.354166666664</v>
      </c>
      <c r="I46" t="str">
        <f>INDEX(aux!$B:$B,MATCH(MONTH(H46),aux!$A:$A,0))</f>
        <v>May</v>
      </c>
      <c r="J46">
        <v>60</v>
      </c>
      <c r="R46" t="s">
        <v>158</v>
      </c>
      <c r="S46" t="s">
        <v>87</v>
      </c>
      <c r="V46" t="s">
        <v>159</v>
      </c>
      <c r="W46" t="s">
        <v>160</v>
      </c>
      <c r="X46" t="s">
        <v>49</v>
      </c>
      <c r="Y46" t="s">
        <v>141</v>
      </c>
      <c r="Z46" t="s">
        <v>161</v>
      </c>
      <c r="AA46" t="s">
        <v>162</v>
      </c>
      <c r="AB46" t="s">
        <v>51</v>
      </c>
      <c r="AC46" t="s">
        <v>58</v>
      </c>
      <c r="AH46" t="s">
        <v>163</v>
      </c>
      <c r="AI46" t="s">
        <v>143</v>
      </c>
      <c r="AJ46" t="s">
        <v>155</v>
      </c>
      <c r="AL46" t="s">
        <v>164</v>
      </c>
      <c r="AM46" t="s">
        <v>165</v>
      </c>
    </row>
    <row r="47" spans="1:39" x14ac:dyDescent="0.25">
      <c r="A47">
        <v>1</v>
      </c>
      <c r="B47" t="s">
        <v>209</v>
      </c>
      <c r="C47" t="s">
        <v>36</v>
      </c>
      <c r="D47" t="s">
        <v>37</v>
      </c>
      <c r="E47" t="s">
        <v>255</v>
      </c>
      <c r="F47" t="s">
        <v>64</v>
      </c>
      <c r="G47" t="s">
        <v>96</v>
      </c>
      <c r="H47" s="2">
        <v>43256.270833333336</v>
      </c>
      <c r="I47" t="str">
        <f>INDEX(aux!$B:$B,MATCH(MONTH(H47),aux!$A:$A,0))</f>
        <v>June</v>
      </c>
      <c r="J47">
        <v>60</v>
      </c>
      <c r="R47" t="s">
        <v>158</v>
      </c>
      <c r="S47" t="s">
        <v>87</v>
      </c>
      <c r="V47" t="s">
        <v>258</v>
      </c>
      <c r="Y47" t="s">
        <v>232</v>
      </c>
      <c r="Z47" t="s">
        <v>277</v>
      </c>
      <c r="AA47" t="s">
        <v>278</v>
      </c>
      <c r="AH47" t="s">
        <v>279</v>
      </c>
      <c r="AI47" t="s">
        <v>267</v>
      </c>
      <c r="AJ47" t="s">
        <v>59</v>
      </c>
    </row>
    <row r="48" spans="1:39" x14ac:dyDescent="0.25">
      <c r="A48">
        <v>1</v>
      </c>
      <c r="B48" t="s">
        <v>209</v>
      </c>
      <c r="C48" t="s">
        <v>156</v>
      </c>
      <c r="D48" t="s">
        <v>37</v>
      </c>
      <c r="E48" t="s">
        <v>256</v>
      </c>
      <c r="F48" t="s">
        <v>230</v>
      </c>
      <c r="G48" t="s">
        <v>108</v>
      </c>
      <c r="H48" s="2">
        <v>43264.083333333336</v>
      </c>
      <c r="I48" t="str">
        <f>INDEX(aux!$B:$B,MATCH(MONTH(H48),aux!$A:$A,0))</f>
        <v>June</v>
      </c>
      <c r="J48">
        <v>60</v>
      </c>
      <c r="R48" t="s">
        <v>158</v>
      </c>
      <c r="S48" t="s">
        <v>87</v>
      </c>
      <c r="V48" t="s">
        <v>280</v>
      </c>
      <c r="X48" t="s">
        <v>49</v>
      </c>
      <c r="Y48" t="s">
        <v>232</v>
      </c>
      <c r="Z48" t="s">
        <v>161</v>
      </c>
      <c r="AA48" t="s">
        <v>162</v>
      </c>
      <c r="AB48" t="s">
        <v>51</v>
      </c>
      <c r="AC48" t="s">
        <v>58</v>
      </c>
      <c r="AH48" t="s">
        <v>281</v>
      </c>
      <c r="AI48" t="s">
        <v>267</v>
      </c>
      <c r="AJ48" t="s">
        <v>155</v>
      </c>
      <c r="AL48" t="s">
        <v>282</v>
      </c>
      <c r="AM48" t="s">
        <v>282</v>
      </c>
    </row>
    <row r="49" spans="1:39" x14ac:dyDescent="0.25">
      <c r="A49">
        <v>1</v>
      </c>
      <c r="B49" t="s">
        <v>301</v>
      </c>
      <c r="C49" t="s">
        <v>317</v>
      </c>
      <c r="D49" t="s">
        <v>38</v>
      </c>
      <c r="E49" t="s">
        <v>315</v>
      </c>
      <c r="F49" t="s">
        <v>230</v>
      </c>
      <c r="G49" t="s">
        <v>108</v>
      </c>
      <c r="H49" s="2">
        <v>43264.427777777775</v>
      </c>
      <c r="I49" t="str">
        <f>INDEX(aux!$B:$B,MATCH(MONTH(H49),aux!$A:$A,0))</f>
        <v>June</v>
      </c>
      <c r="J49">
        <v>30</v>
      </c>
      <c r="P49" t="s">
        <v>320</v>
      </c>
      <c r="R49" t="s">
        <v>318</v>
      </c>
      <c r="S49" t="s">
        <v>86</v>
      </c>
      <c r="V49" t="s">
        <v>47</v>
      </c>
      <c r="X49" t="s">
        <v>49</v>
      </c>
      <c r="Y49" t="s">
        <v>232</v>
      </c>
      <c r="Z49" t="s">
        <v>51</v>
      </c>
      <c r="AB49" t="s">
        <v>51</v>
      </c>
      <c r="AC49" t="s">
        <v>58</v>
      </c>
      <c r="AH49" t="s">
        <v>348</v>
      </c>
      <c r="AI49" t="s">
        <v>349</v>
      </c>
      <c r="AJ49" t="s">
        <v>59</v>
      </c>
      <c r="AL49" t="s">
        <v>47</v>
      </c>
      <c r="AM49" t="s">
        <v>47</v>
      </c>
    </row>
    <row r="50" spans="1:39" x14ac:dyDescent="0.25">
      <c r="A50">
        <v>1</v>
      </c>
      <c r="B50" t="s">
        <v>209</v>
      </c>
      <c r="C50" t="s">
        <v>210</v>
      </c>
      <c r="D50" t="s">
        <v>119</v>
      </c>
      <c r="E50" t="s">
        <v>213</v>
      </c>
      <c r="F50" t="s">
        <v>64</v>
      </c>
      <c r="G50" t="s">
        <v>119</v>
      </c>
      <c r="H50" s="2">
        <v>43269.419328703705</v>
      </c>
      <c r="I50" t="str">
        <f>INDEX(aux!$B:$B,MATCH(MONTH(H50),aux!$A:$A,0))</f>
        <v>June</v>
      </c>
      <c r="J50">
        <v>30</v>
      </c>
      <c r="R50" t="s">
        <v>257</v>
      </c>
      <c r="S50" t="s">
        <v>229</v>
      </c>
      <c r="V50" t="s">
        <v>258</v>
      </c>
      <c r="Y50" t="s">
        <v>144</v>
      </c>
      <c r="Z50" t="s">
        <v>239</v>
      </c>
      <c r="AH50" t="s">
        <v>144</v>
      </c>
      <c r="AI50" t="s">
        <v>145</v>
      </c>
      <c r="AK50" t="s">
        <v>213</v>
      </c>
    </row>
    <row r="51" spans="1:39" x14ac:dyDescent="0.25">
      <c r="A51">
        <v>1</v>
      </c>
      <c r="B51" t="s">
        <v>209</v>
      </c>
      <c r="C51" t="s">
        <v>210</v>
      </c>
      <c r="D51" t="s">
        <v>119</v>
      </c>
      <c r="E51" t="s">
        <v>211</v>
      </c>
      <c r="F51" t="s">
        <v>64</v>
      </c>
      <c r="G51" t="s">
        <v>119</v>
      </c>
      <c r="H51" s="2">
        <v>43276.391932870371</v>
      </c>
      <c r="I51" t="str">
        <f>INDEX(aux!$B:$B,MATCH(MONTH(H51),aux!$A:$A,0))</f>
        <v>June</v>
      </c>
      <c r="J51">
        <v>30</v>
      </c>
      <c r="R51" t="s">
        <v>257</v>
      </c>
      <c r="S51" t="s">
        <v>229</v>
      </c>
      <c r="V51" t="s">
        <v>258</v>
      </c>
      <c r="Y51" t="s">
        <v>146</v>
      </c>
      <c r="Z51" t="s">
        <v>239</v>
      </c>
      <c r="AH51" t="s">
        <v>146</v>
      </c>
      <c r="AI51" t="s">
        <v>147</v>
      </c>
      <c r="AK51" t="s">
        <v>211</v>
      </c>
    </row>
  </sheetData>
  <sortState ref="A2:AO51">
    <sortCondition ref="H2:H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28" sqref="D28"/>
    </sheetView>
  </sheetViews>
  <sheetFormatPr defaultRowHeight="15" x14ac:dyDescent="0.25"/>
  <cols>
    <col min="2" max="2" width="10.85546875" bestFit="1" customWidth="1"/>
    <col min="11" max="11" width="18.140625" bestFit="1" customWidth="1"/>
    <col min="12" max="12" width="14.140625" bestFit="1" customWidth="1"/>
    <col min="13" max="13" width="28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>
        <v>1</v>
      </c>
      <c r="B2" t="s">
        <v>68</v>
      </c>
    </row>
    <row r="3" spans="1:2" x14ac:dyDescent="0.25">
      <c r="A3">
        <v>2</v>
      </c>
      <c r="B3" t="s">
        <v>69</v>
      </c>
    </row>
    <row r="4" spans="1:2" x14ac:dyDescent="0.25">
      <c r="A4">
        <v>3</v>
      </c>
      <c r="B4" t="s">
        <v>70</v>
      </c>
    </row>
    <row r="5" spans="1:2" x14ac:dyDescent="0.25">
      <c r="A5">
        <v>4</v>
      </c>
      <c r="B5" t="s">
        <v>71</v>
      </c>
    </row>
    <row r="6" spans="1:2" x14ac:dyDescent="0.25">
      <c r="A6">
        <v>5</v>
      </c>
      <c r="B6" t="s">
        <v>72</v>
      </c>
    </row>
    <row r="7" spans="1:2" x14ac:dyDescent="0.25">
      <c r="A7">
        <v>6</v>
      </c>
      <c r="B7" t="s">
        <v>73</v>
      </c>
    </row>
    <row r="8" spans="1:2" x14ac:dyDescent="0.25">
      <c r="A8">
        <v>7</v>
      </c>
      <c r="B8" t="s">
        <v>74</v>
      </c>
    </row>
    <row r="9" spans="1:2" x14ac:dyDescent="0.25">
      <c r="A9">
        <v>8</v>
      </c>
      <c r="B9" t="s">
        <v>75</v>
      </c>
    </row>
    <row r="10" spans="1:2" x14ac:dyDescent="0.25">
      <c r="A10">
        <v>9</v>
      </c>
      <c r="B10" t="s">
        <v>76</v>
      </c>
    </row>
    <row r="11" spans="1:2" x14ac:dyDescent="0.25">
      <c r="A11">
        <v>10</v>
      </c>
      <c r="B11" t="s">
        <v>79</v>
      </c>
    </row>
    <row r="12" spans="1:2" x14ac:dyDescent="0.25">
      <c r="A12">
        <v>11</v>
      </c>
      <c r="B12" t="s">
        <v>77</v>
      </c>
    </row>
    <row r="13" spans="1:2" x14ac:dyDescent="0.25">
      <c r="A13">
        <v>12</v>
      </c>
      <c r="B13" t="s">
        <v>78</v>
      </c>
    </row>
  </sheetData>
  <sortState ref="K4:M14">
    <sortCondition ref="M4:M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B1" workbookViewId="0">
      <selection activeCell="E3" sqref="E3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28.28515625" bestFit="1" customWidth="1"/>
    <col min="4" max="4" width="25.85546875" bestFit="1" customWidth="1"/>
    <col min="5" max="5" width="25.85546875" customWidth="1"/>
  </cols>
  <sheetData>
    <row r="1" spans="1:7" x14ac:dyDescent="0.25">
      <c r="A1" s="1" t="s">
        <v>2</v>
      </c>
      <c r="B1" s="1" t="s">
        <v>241</v>
      </c>
      <c r="C1" s="1" t="s">
        <v>63</v>
      </c>
      <c r="D1" s="1" t="s">
        <v>19</v>
      </c>
      <c r="E1" s="1" t="s">
        <v>81</v>
      </c>
      <c r="G1" t="s">
        <v>206</v>
      </c>
    </row>
    <row r="2" spans="1:7" x14ac:dyDescent="0.25">
      <c r="A2" t="s">
        <v>119</v>
      </c>
      <c r="B2" t="s">
        <v>64</v>
      </c>
      <c r="C2" t="s">
        <v>119</v>
      </c>
      <c r="D2" t="s">
        <v>206</v>
      </c>
      <c r="E2">
        <v>1</v>
      </c>
      <c r="G2" t="s">
        <v>201</v>
      </c>
    </row>
    <row r="3" spans="1:7" x14ac:dyDescent="0.25">
      <c r="A3" t="s">
        <v>119</v>
      </c>
      <c r="B3" t="s">
        <v>64</v>
      </c>
      <c r="C3" t="s">
        <v>119</v>
      </c>
      <c r="D3" t="s">
        <v>201</v>
      </c>
      <c r="E3">
        <v>1</v>
      </c>
      <c r="G3" t="s">
        <v>233</v>
      </c>
    </row>
    <row r="4" spans="1:7" x14ac:dyDescent="0.25">
      <c r="A4" t="s">
        <v>119</v>
      </c>
      <c r="B4" t="s">
        <v>64</v>
      </c>
      <c r="C4" t="s">
        <v>119</v>
      </c>
      <c r="D4" t="s">
        <v>206</v>
      </c>
      <c r="E4">
        <v>1</v>
      </c>
      <c r="G4" t="s">
        <v>234</v>
      </c>
    </row>
    <row r="5" spans="1:7" x14ac:dyDescent="0.25">
      <c r="A5" t="s">
        <v>119</v>
      </c>
      <c r="B5" t="s">
        <v>64</v>
      </c>
      <c r="C5" t="s">
        <v>119</v>
      </c>
      <c r="D5" t="s">
        <v>201</v>
      </c>
      <c r="E5">
        <v>1</v>
      </c>
      <c r="G5" t="s">
        <v>235</v>
      </c>
    </row>
    <row r="6" spans="1:7" x14ac:dyDescent="0.25">
      <c r="A6" t="s">
        <v>119</v>
      </c>
      <c r="B6" t="s">
        <v>64</v>
      </c>
      <c r="C6" t="s">
        <v>119</v>
      </c>
      <c r="D6" t="s">
        <v>206</v>
      </c>
      <c r="E6">
        <v>1</v>
      </c>
      <c r="G6" t="s">
        <v>283</v>
      </c>
    </row>
    <row r="7" spans="1:7" x14ac:dyDescent="0.25">
      <c r="A7" t="s">
        <v>119</v>
      </c>
      <c r="B7" t="s">
        <v>64</v>
      </c>
      <c r="C7" t="s">
        <v>119</v>
      </c>
      <c r="D7" t="s">
        <v>201</v>
      </c>
      <c r="E7">
        <v>1</v>
      </c>
      <c r="G7" t="s">
        <v>353</v>
      </c>
    </row>
    <row r="8" spans="1:7" x14ac:dyDescent="0.25">
      <c r="A8" t="s">
        <v>119</v>
      </c>
      <c r="B8" t="s">
        <v>64</v>
      </c>
      <c r="C8" t="s">
        <v>119</v>
      </c>
      <c r="D8" t="s">
        <v>233</v>
      </c>
      <c r="E8">
        <v>1</v>
      </c>
    </row>
    <row r="9" spans="1:7" x14ac:dyDescent="0.25">
      <c r="A9" t="s">
        <v>119</v>
      </c>
      <c r="B9" t="s">
        <v>64</v>
      </c>
      <c r="C9" t="s">
        <v>119</v>
      </c>
      <c r="D9" t="s">
        <v>201</v>
      </c>
      <c r="E9">
        <v>1</v>
      </c>
    </row>
    <row r="10" spans="1:7" x14ac:dyDescent="0.25">
      <c r="A10" t="s">
        <v>190</v>
      </c>
      <c r="B10" t="s">
        <v>64</v>
      </c>
      <c r="C10" t="s">
        <v>97</v>
      </c>
      <c r="D10" t="s">
        <v>201</v>
      </c>
      <c r="E10">
        <v>1</v>
      </c>
    </row>
    <row r="11" spans="1:7" x14ac:dyDescent="0.25">
      <c r="A11" t="s">
        <v>119</v>
      </c>
      <c r="B11" t="s">
        <v>64</v>
      </c>
      <c r="C11" t="s">
        <v>119</v>
      </c>
      <c r="D11" t="s">
        <v>201</v>
      </c>
      <c r="E11">
        <v>1</v>
      </c>
    </row>
    <row r="12" spans="1:7" x14ac:dyDescent="0.25">
      <c r="A12" t="s">
        <v>119</v>
      </c>
      <c r="B12" t="s">
        <v>64</v>
      </c>
      <c r="C12" t="s">
        <v>119</v>
      </c>
      <c r="D12" t="s">
        <v>206</v>
      </c>
      <c r="E12">
        <v>1</v>
      </c>
    </row>
    <row r="13" spans="1:7" x14ac:dyDescent="0.25">
      <c r="A13" t="s">
        <v>119</v>
      </c>
      <c r="B13" t="s">
        <v>64</v>
      </c>
      <c r="C13" t="s">
        <v>119</v>
      </c>
      <c r="D13" t="s">
        <v>206</v>
      </c>
      <c r="E13">
        <v>1</v>
      </c>
    </row>
    <row r="14" spans="1:7" x14ac:dyDescent="0.25">
      <c r="A14" t="s">
        <v>119</v>
      </c>
      <c r="B14" t="s">
        <v>64</v>
      </c>
      <c r="C14" t="s">
        <v>119</v>
      </c>
      <c r="D14" t="s">
        <v>201</v>
      </c>
      <c r="E14">
        <v>1</v>
      </c>
    </row>
    <row r="15" spans="1:7" x14ac:dyDescent="0.25">
      <c r="A15" t="s">
        <v>119</v>
      </c>
      <c r="B15" t="s">
        <v>64</v>
      </c>
      <c r="C15" t="s">
        <v>119</v>
      </c>
      <c r="D15" t="s">
        <v>233</v>
      </c>
      <c r="E15">
        <v>1</v>
      </c>
    </row>
    <row r="16" spans="1:7" x14ac:dyDescent="0.25">
      <c r="A16" t="s">
        <v>37</v>
      </c>
      <c r="B16" t="s">
        <v>64</v>
      </c>
      <c r="C16" t="s">
        <v>96</v>
      </c>
      <c r="E16">
        <v>1</v>
      </c>
    </row>
    <row r="17" spans="1:5" x14ac:dyDescent="0.25">
      <c r="A17" t="s">
        <v>119</v>
      </c>
      <c r="B17" t="s">
        <v>64</v>
      </c>
      <c r="C17" t="s">
        <v>119</v>
      </c>
      <c r="D17" t="s">
        <v>206</v>
      </c>
      <c r="E17">
        <v>1</v>
      </c>
    </row>
    <row r="18" spans="1:5" x14ac:dyDescent="0.25">
      <c r="A18" t="s">
        <v>119</v>
      </c>
      <c r="B18" t="s">
        <v>64</v>
      </c>
      <c r="C18" t="s">
        <v>119</v>
      </c>
      <c r="D18" t="s">
        <v>201</v>
      </c>
      <c r="E18">
        <v>1</v>
      </c>
    </row>
    <row r="19" spans="1:5" x14ac:dyDescent="0.25">
      <c r="A19" t="s">
        <v>119</v>
      </c>
      <c r="B19" t="s">
        <v>64</v>
      </c>
      <c r="C19" t="s">
        <v>119</v>
      </c>
      <c r="D19" t="s">
        <v>233</v>
      </c>
      <c r="E19">
        <v>1</v>
      </c>
    </row>
    <row r="20" spans="1:5" x14ac:dyDescent="0.25">
      <c r="A20" t="s">
        <v>119</v>
      </c>
      <c r="B20" t="s">
        <v>64</v>
      </c>
      <c r="C20" t="s">
        <v>119</v>
      </c>
      <c r="D20" t="s">
        <v>206</v>
      </c>
      <c r="E20">
        <v>1</v>
      </c>
    </row>
    <row r="21" spans="1:5" x14ac:dyDescent="0.25">
      <c r="A21" t="s">
        <v>119</v>
      </c>
      <c r="B21" t="s">
        <v>64</v>
      </c>
      <c r="C21" t="s">
        <v>119</v>
      </c>
      <c r="D21" t="s">
        <v>201</v>
      </c>
      <c r="E21">
        <v>1</v>
      </c>
    </row>
    <row r="22" spans="1:5" x14ac:dyDescent="0.25">
      <c r="A22" t="s">
        <v>119</v>
      </c>
      <c r="B22" t="s">
        <v>64</v>
      </c>
      <c r="C22" t="s">
        <v>119</v>
      </c>
      <c r="D22" t="s">
        <v>234</v>
      </c>
      <c r="E22">
        <v>1</v>
      </c>
    </row>
    <row r="23" spans="1:5" x14ac:dyDescent="0.25">
      <c r="A23" t="s">
        <v>119</v>
      </c>
      <c r="B23" t="s">
        <v>64</v>
      </c>
      <c r="C23" t="s">
        <v>119</v>
      </c>
      <c r="D23" t="s">
        <v>233</v>
      </c>
      <c r="E23">
        <v>1</v>
      </c>
    </row>
    <row r="24" spans="1:5" x14ac:dyDescent="0.25">
      <c r="A24" t="s">
        <v>190</v>
      </c>
      <c r="B24" t="s">
        <v>204</v>
      </c>
      <c r="C24" t="s">
        <v>129</v>
      </c>
      <c r="D24" t="s">
        <v>201</v>
      </c>
      <c r="E24">
        <v>1</v>
      </c>
    </row>
    <row r="25" spans="1:5" x14ac:dyDescent="0.25">
      <c r="A25" t="s">
        <v>190</v>
      </c>
      <c r="B25" t="s">
        <v>64</v>
      </c>
      <c r="C25" t="s">
        <v>97</v>
      </c>
      <c r="D25" t="s">
        <v>235</v>
      </c>
      <c r="E25">
        <v>1</v>
      </c>
    </row>
    <row r="26" spans="1:5" x14ac:dyDescent="0.25">
      <c r="A26" t="s">
        <v>37</v>
      </c>
      <c r="B26" t="s">
        <v>64</v>
      </c>
      <c r="C26" t="s">
        <v>96</v>
      </c>
      <c r="D26" t="s">
        <v>206</v>
      </c>
      <c r="E26">
        <v>1</v>
      </c>
    </row>
    <row r="27" spans="1:5" x14ac:dyDescent="0.25">
      <c r="A27" t="s">
        <v>37</v>
      </c>
      <c r="B27" t="s">
        <v>64</v>
      </c>
      <c r="C27" t="s">
        <v>96</v>
      </c>
      <c r="D27" t="s">
        <v>235</v>
      </c>
      <c r="E27">
        <v>1</v>
      </c>
    </row>
    <row r="28" spans="1:5" x14ac:dyDescent="0.25">
      <c r="A28" t="s">
        <v>37</v>
      </c>
      <c r="B28" t="s">
        <v>64</v>
      </c>
      <c r="C28" t="s">
        <v>96</v>
      </c>
      <c r="D28" t="s">
        <v>201</v>
      </c>
      <c r="E28">
        <v>1</v>
      </c>
    </row>
    <row r="29" spans="1:5" x14ac:dyDescent="0.25">
      <c r="A29" t="s">
        <v>37</v>
      </c>
      <c r="B29" t="s">
        <v>64</v>
      </c>
      <c r="C29" t="s">
        <v>96</v>
      </c>
      <c r="D29" t="s">
        <v>234</v>
      </c>
      <c r="E29">
        <v>1</v>
      </c>
    </row>
    <row r="30" spans="1:5" x14ac:dyDescent="0.25">
      <c r="A30" t="s">
        <v>37</v>
      </c>
      <c r="B30" t="s">
        <v>64</v>
      </c>
      <c r="C30" t="s">
        <v>96</v>
      </c>
      <c r="D30" t="s">
        <v>233</v>
      </c>
      <c r="E30">
        <v>1</v>
      </c>
    </row>
    <row r="31" spans="1:5" x14ac:dyDescent="0.25">
      <c r="A31" t="s">
        <v>37</v>
      </c>
      <c r="B31" t="s">
        <v>64</v>
      </c>
      <c r="C31" t="s">
        <v>96</v>
      </c>
      <c r="D31" t="s">
        <v>234</v>
      </c>
      <c r="E31">
        <v>1</v>
      </c>
    </row>
    <row r="32" spans="1:5" x14ac:dyDescent="0.25">
      <c r="A32" t="s">
        <v>37</v>
      </c>
      <c r="B32" t="s">
        <v>64</v>
      </c>
      <c r="C32" t="s">
        <v>96</v>
      </c>
      <c r="D32" t="s">
        <v>233</v>
      </c>
      <c r="E32">
        <v>1</v>
      </c>
    </row>
    <row r="33" spans="1:5" x14ac:dyDescent="0.25">
      <c r="A33" t="s">
        <v>190</v>
      </c>
      <c r="B33" t="s">
        <v>64</v>
      </c>
      <c r="C33" t="s">
        <v>97</v>
      </c>
      <c r="D33" t="s">
        <v>235</v>
      </c>
      <c r="E33">
        <v>1</v>
      </c>
    </row>
    <row r="34" spans="1:5" x14ac:dyDescent="0.25">
      <c r="A34" t="s">
        <v>37</v>
      </c>
      <c r="B34" t="s">
        <v>64</v>
      </c>
      <c r="C34" t="s">
        <v>96</v>
      </c>
      <c r="D34" t="s">
        <v>234</v>
      </c>
      <c r="E34">
        <v>1</v>
      </c>
    </row>
    <row r="35" spans="1:5" x14ac:dyDescent="0.25">
      <c r="A35" t="s">
        <v>119</v>
      </c>
      <c r="B35" t="s">
        <v>64</v>
      </c>
      <c r="C35" t="s">
        <v>119</v>
      </c>
      <c r="D35" t="s">
        <v>283</v>
      </c>
      <c r="E35">
        <v>1</v>
      </c>
    </row>
    <row r="36" spans="1:5" x14ac:dyDescent="0.25">
      <c r="A36" t="s">
        <v>250</v>
      </c>
      <c r="B36" t="s">
        <v>230</v>
      </c>
      <c r="C36" t="s">
        <v>108</v>
      </c>
      <c r="D36" t="s">
        <v>234</v>
      </c>
      <c r="E36">
        <v>1</v>
      </c>
    </row>
    <row r="37" spans="1:5" x14ac:dyDescent="0.25">
      <c r="A37" t="s">
        <v>119</v>
      </c>
      <c r="B37" t="s">
        <v>64</v>
      </c>
      <c r="C37" t="s">
        <v>119</v>
      </c>
      <c r="D37" t="s">
        <v>233</v>
      </c>
      <c r="E37">
        <v>1</v>
      </c>
    </row>
    <row r="38" spans="1:5" x14ac:dyDescent="0.25">
      <c r="A38" t="s">
        <v>190</v>
      </c>
      <c r="B38" t="s">
        <v>64</v>
      </c>
      <c r="C38" t="s">
        <v>97</v>
      </c>
      <c r="D38" t="s">
        <v>235</v>
      </c>
      <c r="E38">
        <v>1</v>
      </c>
    </row>
    <row r="39" spans="1:5" x14ac:dyDescent="0.25">
      <c r="A39" t="s">
        <v>37</v>
      </c>
      <c r="B39" t="s">
        <v>230</v>
      </c>
      <c r="C39" t="s">
        <v>108</v>
      </c>
      <c r="D39" t="s">
        <v>206</v>
      </c>
      <c r="E39">
        <v>1</v>
      </c>
    </row>
    <row r="40" spans="1:5" x14ac:dyDescent="0.25">
      <c r="A40" t="s">
        <v>37</v>
      </c>
      <c r="B40" t="s">
        <v>230</v>
      </c>
      <c r="C40" t="s">
        <v>108</v>
      </c>
      <c r="D40" t="s">
        <v>235</v>
      </c>
      <c r="E40">
        <v>1</v>
      </c>
    </row>
    <row r="41" spans="1:5" x14ac:dyDescent="0.25">
      <c r="A41" t="s">
        <v>37</v>
      </c>
      <c r="B41" t="s">
        <v>230</v>
      </c>
      <c r="C41" t="s">
        <v>108</v>
      </c>
      <c r="D41" t="s">
        <v>233</v>
      </c>
      <c r="E41">
        <v>1</v>
      </c>
    </row>
    <row r="42" spans="1:5" x14ac:dyDescent="0.25">
      <c r="A42" t="s">
        <v>37</v>
      </c>
      <c r="B42" t="s">
        <v>230</v>
      </c>
      <c r="C42" t="s">
        <v>108</v>
      </c>
      <c r="D42" t="s">
        <v>206</v>
      </c>
      <c r="E42">
        <v>1</v>
      </c>
    </row>
    <row r="43" spans="1:5" x14ac:dyDescent="0.25">
      <c r="A43" t="s">
        <v>37</v>
      </c>
      <c r="B43" t="s">
        <v>230</v>
      </c>
      <c r="C43" t="s">
        <v>108</v>
      </c>
      <c r="D43" t="s">
        <v>233</v>
      </c>
      <c r="E43">
        <v>1</v>
      </c>
    </row>
    <row r="44" spans="1:5" x14ac:dyDescent="0.25">
      <c r="A44" t="s">
        <v>37</v>
      </c>
      <c r="B44" t="s">
        <v>230</v>
      </c>
      <c r="C44" t="s">
        <v>108</v>
      </c>
      <c r="D44" t="s">
        <v>201</v>
      </c>
      <c r="E44">
        <v>1</v>
      </c>
    </row>
    <row r="45" spans="1:5" x14ac:dyDescent="0.25">
      <c r="A45" t="s">
        <v>37</v>
      </c>
      <c r="B45" t="s">
        <v>230</v>
      </c>
      <c r="C45" t="s">
        <v>108</v>
      </c>
      <c r="D45" t="s">
        <v>206</v>
      </c>
      <c r="E45">
        <v>1</v>
      </c>
    </row>
    <row r="46" spans="1:5" x14ac:dyDescent="0.25">
      <c r="A46" t="s">
        <v>37</v>
      </c>
      <c r="B46" t="s">
        <v>230</v>
      </c>
      <c r="C46" t="s">
        <v>108</v>
      </c>
      <c r="D46" t="s">
        <v>235</v>
      </c>
      <c r="E46">
        <v>1</v>
      </c>
    </row>
    <row r="47" spans="1:5" x14ac:dyDescent="0.25">
      <c r="A47" t="s">
        <v>37</v>
      </c>
      <c r="B47" t="s">
        <v>230</v>
      </c>
      <c r="C47" t="s">
        <v>108</v>
      </c>
      <c r="D47" t="s">
        <v>206</v>
      </c>
      <c r="E47">
        <v>1</v>
      </c>
    </row>
    <row r="48" spans="1:5" x14ac:dyDescent="0.25">
      <c r="A48" t="s">
        <v>37</v>
      </c>
      <c r="B48" t="s">
        <v>230</v>
      </c>
      <c r="C48" t="s">
        <v>108</v>
      </c>
      <c r="D48" t="s">
        <v>201</v>
      </c>
      <c r="E48">
        <v>1</v>
      </c>
    </row>
    <row r="49" spans="1:5" x14ac:dyDescent="0.25">
      <c r="A49" t="s">
        <v>37</v>
      </c>
      <c r="B49" t="s">
        <v>64</v>
      </c>
      <c r="C49" t="s">
        <v>100</v>
      </c>
      <c r="D49" t="s">
        <v>206</v>
      </c>
      <c r="E49">
        <v>1</v>
      </c>
    </row>
    <row r="50" spans="1:5" x14ac:dyDescent="0.25">
      <c r="A50" t="s">
        <v>37</v>
      </c>
      <c r="B50" t="s">
        <v>64</v>
      </c>
      <c r="C50" t="s">
        <v>100</v>
      </c>
      <c r="D50" t="s">
        <v>235</v>
      </c>
      <c r="E50">
        <v>1</v>
      </c>
    </row>
    <row r="51" spans="1:5" x14ac:dyDescent="0.25">
      <c r="A51" t="s">
        <v>37</v>
      </c>
      <c r="B51" t="s">
        <v>64</v>
      </c>
      <c r="C51" t="s">
        <v>100</v>
      </c>
      <c r="D51" t="s">
        <v>234</v>
      </c>
      <c r="E51">
        <v>1</v>
      </c>
    </row>
    <row r="52" spans="1:5" x14ac:dyDescent="0.25">
      <c r="A52" t="s">
        <v>37</v>
      </c>
      <c r="B52" t="s">
        <v>64</v>
      </c>
      <c r="C52" t="s">
        <v>100</v>
      </c>
      <c r="D52" t="s">
        <v>233</v>
      </c>
      <c r="E52">
        <v>1</v>
      </c>
    </row>
    <row r="53" spans="1:5" x14ac:dyDescent="0.25">
      <c r="A53" t="s">
        <v>37</v>
      </c>
      <c r="B53" t="s">
        <v>230</v>
      </c>
      <c r="C53" t="s">
        <v>108</v>
      </c>
      <c r="D53" t="s">
        <v>206</v>
      </c>
      <c r="E53">
        <v>1</v>
      </c>
    </row>
    <row r="54" spans="1:5" x14ac:dyDescent="0.25">
      <c r="A54" t="s">
        <v>37</v>
      </c>
      <c r="B54" t="s">
        <v>230</v>
      </c>
      <c r="C54" t="s">
        <v>108</v>
      </c>
      <c r="E54">
        <v>1</v>
      </c>
    </row>
    <row r="55" spans="1:5" x14ac:dyDescent="0.25">
      <c r="A55" t="s">
        <v>37</v>
      </c>
      <c r="B55" t="s">
        <v>230</v>
      </c>
      <c r="C55" t="s">
        <v>108</v>
      </c>
      <c r="D55" t="s">
        <v>206</v>
      </c>
      <c r="E55">
        <v>1</v>
      </c>
    </row>
    <row r="56" spans="1:5" x14ac:dyDescent="0.25">
      <c r="A56" t="s">
        <v>37</v>
      </c>
      <c r="B56" t="s">
        <v>230</v>
      </c>
      <c r="C56" t="s">
        <v>108</v>
      </c>
      <c r="D56" t="s">
        <v>235</v>
      </c>
      <c r="E56">
        <v>1</v>
      </c>
    </row>
    <row r="57" spans="1:5" x14ac:dyDescent="0.25">
      <c r="A57" t="s">
        <v>37</v>
      </c>
      <c r="B57" t="s">
        <v>230</v>
      </c>
      <c r="C57" t="s">
        <v>108</v>
      </c>
      <c r="D57" t="s">
        <v>235</v>
      </c>
      <c r="E57">
        <v>1</v>
      </c>
    </row>
    <row r="58" spans="1:5" x14ac:dyDescent="0.25">
      <c r="A58" t="s">
        <v>37</v>
      </c>
      <c r="B58" t="s">
        <v>64</v>
      </c>
      <c r="C58" t="s">
        <v>96</v>
      </c>
      <c r="D58" t="s">
        <v>206</v>
      </c>
      <c r="E58">
        <v>1</v>
      </c>
    </row>
    <row r="59" spans="1:5" x14ac:dyDescent="0.25">
      <c r="A59" t="s">
        <v>37</v>
      </c>
      <c r="B59" t="s">
        <v>64</v>
      </c>
      <c r="C59" t="s">
        <v>96</v>
      </c>
      <c r="E59">
        <v>1</v>
      </c>
    </row>
    <row r="60" spans="1:5" x14ac:dyDescent="0.25">
      <c r="A60" t="s">
        <v>37</v>
      </c>
      <c r="B60" t="s">
        <v>230</v>
      </c>
      <c r="C60" t="s">
        <v>108</v>
      </c>
      <c r="D60" t="s">
        <v>206</v>
      </c>
      <c r="E60">
        <v>1</v>
      </c>
    </row>
    <row r="61" spans="1:5" x14ac:dyDescent="0.25">
      <c r="A61" t="s">
        <v>37</v>
      </c>
      <c r="B61" t="s">
        <v>230</v>
      </c>
      <c r="C61" t="s">
        <v>108</v>
      </c>
      <c r="D61" t="s">
        <v>235</v>
      </c>
      <c r="E61">
        <v>1</v>
      </c>
    </row>
    <row r="62" spans="1:5" x14ac:dyDescent="0.25">
      <c r="A62" t="s">
        <v>37</v>
      </c>
      <c r="B62" t="s">
        <v>230</v>
      </c>
      <c r="C62" t="s">
        <v>108</v>
      </c>
      <c r="D62" t="s">
        <v>235</v>
      </c>
      <c r="E62">
        <v>1</v>
      </c>
    </row>
    <row r="63" spans="1:5" x14ac:dyDescent="0.25">
      <c r="A63" t="s">
        <v>37</v>
      </c>
      <c r="B63" t="s">
        <v>230</v>
      </c>
      <c r="C63" t="s">
        <v>108</v>
      </c>
      <c r="D63" t="s">
        <v>353</v>
      </c>
      <c r="E63">
        <v>1</v>
      </c>
    </row>
    <row r="64" spans="1:5" x14ac:dyDescent="0.25">
      <c r="A64" t="s">
        <v>37</v>
      </c>
      <c r="B64" t="s">
        <v>230</v>
      </c>
      <c r="C64" t="s">
        <v>108</v>
      </c>
      <c r="D64" t="s">
        <v>235</v>
      </c>
      <c r="E64">
        <v>1</v>
      </c>
    </row>
    <row r="65" spans="1:5" x14ac:dyDescent="0.25">
      <c r="A65" t="s">
        <v>119</v>
      </c>
      <c r="B65" t="s">
        <v>64</v>
      </c>
      <c r="C65" t="s">
        <v>119</v>
      </c>
      <c r="D65" t="s">
        <v>283</v>
      </c>
      <c r="E65">
        <v>1</v>
      </c>
    </row>
    <row r="66" spans="1:5" x14ac:dyDescent="0.25">
      <c r="A66" t="s">
        <v>37</v>
      </c>
      <c r="B66" t="s">
        <v>64</v>
      </c>
      <c r="C66" t="s">
        <v>96</v>
      </c>
      <c r="D66" t="s">
        <v>201</v>
      </c>
      <c r="E66">
        <v>1</v>
      </c>
    </row>
    <row r="67" spans="1:5" x14ac:dyDescent="0.25">
      <c r="A67" t="s">
        <v>190</v>
      </c>
      <c r="B67" t="s">
        <v>204</v>
      </c>
      <c r="C67" t="s">
        <v>129</v>
      </c>
      <c r="D67" t="s">
        <v>206</v>
      </c>
      <c r="E67">
        <v>1</v>
      </c>
    </row>
    <row r="68" spans="1:5" x14ac:dyDescent="0.25">
      <c r="A68" t="s">
        <v>37</v>
      </c>
      <c r="B68" t="s">
        <v>64</v>
      </c>
      <c r="C68" t="s">
        <v>96</v>
      </c>
      <c r="D68" t="s">
        <v>234</v>
      </c>
      <c r="E68">
        <v>1</v>
      </c>
    </row>
    <row r="69" spans="1:5" x14ac:dyDescent="0.25">
      <c r="A69" t="s">
        <v>119</v>
      </c>
      <c r="B69" t="s">
        <v>64</v>
      </c>
      <c r="C69" t="s">
        <v>119</v>
      </c>
      <c r="D69" t="s">
        <v>234</v>
      </c>
      <c r="E69">
        <v>1</v>
      </c>
    </row>
    <row r="70" spans="1:5" x14ac:dyDescent="0.25">
      <c r="A70" t="s">
        <v>119</v>
      </c>
      <c r="B70" t="s">
        <v>64</v>
      </c>
      <c r="C70" t="s">
        <v>119</v>
      </c>
      <c r="D70" t="s">
        <v>235</v>
      </c>
      <c r="E70">
        <v>1</v>
      </c>
    </row>
    <row r="71" spans="1:5" x14ac:dyDescent="0.25">
      <c r="A71" t="s">
        <v>38</v>
      </c>
      <c r="B71" t="s">
        <v>230</v>
      </c>
      <c r="C71" t="s">
        <v>242</v>
      </c>
      <c r="D71" t="s">
        <v>206</v>
      </c>
      <c r="E71">
        <v>1</v>
      </c>
    </row>
    <row r="72" spans="1:5" x14ac:dyDescent="0.25">
      <c r="A72" t="s">
        <v>38</v>
      </c>
      <c r="B72" t="s">
        <v>230</v>
      </c>
      <c r="C72" t="s">
        <v>242</v>
      </c>
      <c r="D72" t="s">
        <v>235</v>
      </c>
      <c r="E72">
        <v>1</v>
      </c>
    </row>
    <row r="73" spans="1:5" x14ac:dyDescent="0.25">
      <c r="A73" t="s">
        <v>37</v>
      </c>
      <c r="B73" t="s">
        <v>64</v>
      </c>
      <c r="C73" t="s">
        <v>96</v>
      </c>
      <c r="D73" t="s">
        <v>234</v>
      </c>
      <c r="E73">
        <v>1</v>
      </c>
    </row>
    <row r="74" spans="1:5" x14ac:dyDescent="0.25">
      <c r="A74" t="s">
        <v>37</v>
      </c>
      <c r="B74" t="s">
        <v>230</v>
      </c>
      <c r="C74" t="s">
        <v>108</v>
      </c>
      <c r="D74" t="s">
        <v>234</v>
      </c>
      <c r="E74">
        <v>1</v>
      </c>
    </row>
    <row r="75" spans="1:5" x14ac:dyDescent="0.25">
      <c r="A75" t="s">
        <v>38</v>
      </c>
      <c r="B75" t="s">
        <v>230</v>
      </c>
      <c r="C75" t="s">
        <v>108</v>
      </c>
      <c r="D75" t="s">
        <v>234</v>
      </c>
      <c r="E75">
        <v>1</v>
      </c>
    </row>
    <row r="76" spans="1:5" x14ac:dyDescent="0.25">
      <c r="A76" t="s">
        <v>119</v>
      </c>
      <c r="B76" t="s">
        <v>64</v>
      </c>
      <c r="C76" t="s">
        <v>119</v>
      </c>
      <c r="D76" t="s">
        <v>201</v>
      </c>
      <c r="E76">
        <v>1</v>
      </c>
    </row>
    <row r="77" spans="1:5" x14ac:dyDescent="0.25">
      <c r="A77" t="s">
        <v>119</v>
      </c>
      <c r="B77" t="s">
        <v>64</v>
      </c>
      <c r="C77" t="s">
        <v>119</v>
      </c>
      <c r="D77" t="s">
        <v>206</v>
      </c>
      <c r="E77">
        <v>1</v>
      </c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31" workbookViewId="0">
      <selection activeCell="D56" sqref="D56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28.28515625" bestFit="1" customWidth="1"/>
    <col min="4" max="4" width="41.28515625" bestFit="1" customWidth="1"/>
    <col min="5" max="5" width="27.7109375" bestFit="1" customWidth="1"/>
    <col min="6" max="6" width="17.42578125" bestFit="1" customWidth="1"/>
    <col min="7" max="7" width="18" bestFit="1" customWidth="1"/>
    <col min="8" max="8" width="17.28515625" bestFit="1" customWidth="1"/>
    <col min="9" max="9" width="15.85546875" bestFit="1" customWidth="1"/>
    <col min="10" max="10" width="14.28515625" bestFit="1" customWidth="1"/>
    <col min="11" max="11" width="13.85546875" bestFit="1" customWidth="1"/>
  </cols>
  <sheetData>
    <row r="1" spans="1:8" x14ac:dyDescent="0.25">
      <c r="A1" s="1" t="s">
        <v>2</v>
      </c>
      <c r="B1" s="1" t="s">
        <v>241</v>
      </c>
      <c r="C1" s="1" t="s">
        <v>63</v>
      </c>
      <c r="D1" s="1" t="s">
        <v>20</v>
      </c>
      <c r="E1" s="1" t="s">
        <v>204</v>
      </c>
      <c r="F1" s="38" t="s">
        <v>81</v>
      </c>
      <c r="H1" t="s">
        <v>239</v>
      </c>
    </row>
    <row r="2" spans="1:8" x14ac:dyDescent="0.25">
      <c r="A2" t="s">
        <v>119</v>
      </c>
      <c r="B2" t="s">
        <v>64</v>
      </c>
      <c r="C2" t="s">
        <v>119</v>
      </c>
      <c r="D2" t="s">
        <v>239</v>
      </c>
      <c r="F2">
        <v>1</v>
      </c>
      <c r="H2" t="s">
        <v>236</v>
      </c>
    </row>
    <row r="3" spans="1:8" x14ac:dyDescent="0.25">
      <c r="A3" t="s">
        <v>119</v>
      </c>
      <c r="B3" t="s">
        <v>64</v>
      </c>
      <c r="C3" t="s">
        <v>119</v>
      </c>
      <c r="D3" t="s">
        <v>236</v>
      </c>
      <c r="F3">
        <v>1</v>
      </c>
      <c r="H3" t="s">
        <v>137</v>
      </c>
    </row>
    <row r="4" spans="1:8" x14ac:dyDescent="0.25">
      <c r="A4" t="s">
        <v>119</v>
      </c>
      <c r="B4" t="s">
        <v>64</v>
      </c>
      <c r="C4" t="s">
        <v>119</v>
      </c>
      <c r="D4" t="s">
        <v>239</v>
      </c>
      <c r="F4">
        <v>1</v>
      </c>
      <c r="H4" t="s">
        <v>134</v>
      </c>
    </row>
    <row r="5" spans="1:8" x14ac:dyDescent="0.25">
      <c r="A5" t="s">
        <v>119</v>
      </c>
      <c r="B5" t="s">
        <v>64</v>
      </c>
      <c r="C5" t="s">
        <v>119</v>
      </c>
      <c r="D5" t="s">
        <v>137</v>
      </c>
      <c r="F5">
        <v>1</v>
      </c>
      <c r="H5" t="s">
        <v>237</v>
      </c>
    </row>
    <row r="6" spans="1:8" x14ac:dyDescent="0.25">
      <c r="A6" t="s">
        <v>190</v>
      </c>
      <c r="B6" t="s">
        <v>64</v>
      </c>
      <c r="C6" t="s">
        <v>97</v>
      </c>
      <c r="D6" t="s">
        <v>236</v>
      </c>
      <c r="F6">
        <v>1</v>
      </c>
      <c r="H6" t="s">
        <v>291</v>
      </c>
    </row>
    <row r="7" spans="1:8" x14ac:dyDescent="0.25">
      <c r="A7" t="s">
        <v>119</v>
      </c>
      <c r="B7" t="s">
        <v>64</v>
      </c>
      <c r="C7" t="s">
        <v>119</v>
      </c>
      <c r="D7" t="s">
        <v>137</v>
      </c>
      <c r="F7">
        <v>1</v>
      </c>
      <c r="H7" t="s">
        <v>135</v>
      </c>
    </row>
    <row r="8" spans="1:8" x14ac:dyDescent="0.25">
      <c r="A8" t="s">
        <v>119</v>
      </c>
      <c r="B8" t="s">
        <v>64</v>
      </c>
      <c r="C8" t="s">
        <v>119</v>
      </c>
      <c r="D8" t="s">
        <v>236</v>
      </c>
      <c r="F8">
        <v>1</v>
      </c>
      <c r="H8" t="s">
        <v>240</v>
      </c>
    </row>
    <row r="9" spans="1:8" x14ac:dyDescent="0.25">
      <c r="A9" t="s">
        <v>119</v>
      </c>
      <c r="B9" t="s">
        <v>64</v>
      </c>
      <c r="C9" t="s">
        <v>119</v>
      </c>
      <c r="D9" t="s">
        <v>236</v>
      </c>
      <c r="F9">
        <v>1</v>
      </c>
      <c r="H9" t="s">
        <v>238</v>
      </c>
    </row>
    <row r="10" spans="1:8" x14ac:dyDescent="0.25">
      <c r="A10" t="s">
        <v>37</v>
      </c>
      <c r="B10" t="s">
        <v>64</v>
      </c>
      <c r="C10" t="s">
        <v>96</v>
      </c>
      <c r="D10" t="s">
        <v>134</v>
      </c>
      <c r="E10" t="s">
        <v>138</v>
      </c>
      <c r="F10">
        <v>1</v>
      </c>
      <c r="H10" t="s">
        <v>292</v>
      </c>
    </row>
    <row r="11" spans="1:8" x14ac:dyDescent="0.25">
      <c r="A11" t="s">
        <v>37</v>
      </c>
      <c r="B11" t="s">
        <v>64</v>
      </c>
      <c r="C11" t="s">
        <v>96</v>
      </c>
      <c r="D11" t="s">
        <v>138</v>
      </c>
      <c r="F11">
        <v>1</v>
      </c>
    </row>
    <row r="12" spans="1:8" x14ac:dyDescent="0.25">
      <c r="A12" t="s">
        <v>119</v>
      </c>
      <c r="B12" t="s">
        <v>64</v>
      </c>
      <c r="C12" t="s">
        <v>119</v>
      </c>
      <c r="D12" t="s">
        <v>236</v>
      </c>
      <c r="F12">
        <v>1</v>
      </c>
      <c r="H12" t="s">
        <v>286</v>
      </c>
    </row>
    <row r="13" spans="1:8" x14ac:dyDescent="0.25">
      <c r="A13" t="s">
        <v>119</v>
      </c>
      <c r="B13" t="s">
        <v>64</v>
      </c>
      <c r="C13" t="s">
        <v>119</v>
      </c>
      <c r="D13" t="s">
        <v>236</v>
      </c>
      <c r="F13">
        <v>1</v>
      </c>
      <c r="H13" t="s">
        <v>295</v>
      </c>
    </row>
    <row r="14" spans="1:8" x14ac:dyDescent="0.25">
      <c r="A14" t="s">
        <v>190</v>
      </c>
      <c r="B14" t="s">
        <v>204</v>
      </c>
      <c r="C14" t="s">
        <v>129</v>
      </c>
      <c r="D14" t="s">
        <v>137</v>
      </c>
      <c r="F14">
        <v>1</v>
      </c>
      <c r="H14" t="s">
        <v>136</v>
      </c>
    </row>
    <row r="15" spans="1:8" x14ac:dyDescent="0.25">
      <c r="A15" t="s">
        <v>190</v>
      </c>
      <c r="B15" t="s">
        <v>64</v>
      </c>
      <c r="C15" t="s">
        <v>97</v>
      </c>
      <c r="D15" t="s">
        <v>134</v>
      </c>
      <c r="F15">
        <v>1</v>
      </c>
      <c r="H15" t="s">
        <v>293</v>
      </c>
    </row>
    <row r="16" spans="1:8" x14ac:dyDescent="0.25">
      <c r="A16" t="s">
        <v>190</v>
      </c>
      <c r="B16" t="s">
        <v>64</v>
      </c>
      <c r="C16" t="s">
        <v>97</v>
      </c>
      <c r="D16" t="s">
        <v>237</v>
      </c>
      <c r="F16">
        <v>1</v>
      </c>
    </row>
    <row r="17" spans="1:8" x14ac:dyDescent="0.25">
      <c r="A17" t="s">
        <v>37</v>
      </c>
      <c r="B17" t="s">
        <v>64</v>
      </c>
      <c r="C17" t="s">
        <v>96</v>
      </c>
      <c r="D17" t="s">
        <v>291</v>
      </c>
      <c r="E17" t="s">
        <v>138</v>
      </c>
      <c r="F17">
        <v>1</v>
      </c>
      <c r="H17" t="s">
        <v>138</v>
      </c>
    </row>
    <row r="18" spans="1:8" x14ac:dyDescent="0.25">
      <c r="A18" t="s">
        <v>37</v>
      </c>
      <c r="B18" t="s">
        <v>64</v>
      </c>
      <c r="C18" t="s">
        <v>96</v>
      </c>
      <c r="D18" t="s">
        <v>135</v>
      </c>
      <c r="F18">
        <v>1</v>
      </c>
    </row>
    <row r="19" spans="1:8" x14ac:dyDescent="0.25">
      <c r="A19" t="s">
        <v>37</v>
      </c>
      <c r="B19" t="s">
        <v>64</v>
      </c>
      <c r="C19" t="s">
        <v>96</v>
      </c>
      <c r="D19" t="s">
        <v>240</v>
      </c>
      <c r="F19">
        <v>1</v>
      </c>
    </row>
    <row r="20" spans="1:8" x14ac:dyDescent="0.25">
      <c r="A20" t="s">
        <v>37</v>
      </c>
      <c r="B20" t="s">
        <v>64</v>
      </c>
      <c r="C20" t="s">
        <v>96</v>
      </c>
      <c r="D20" t="s">
        <v>135</v>
      </c>
      <c r="E20" t="s">
        <v>138</v>
      </c>
      <c r="F20">
        <v>1</v>
      </c>
      <c r="H20" t="s">
        <v>354</v>
      </c>
    </row>
    <row r="21" spans="1:8" x14ac:dyDescent="0.25">
      <c r="A21" t="s">
        <v>37</v>
      </c>
      <c r="B21" t="s">
        <v>64</v>
      </c>
      <c r="C21" t="s">
        <v>96</v>
      </c>
      <c r="D21" t="s">
        <v>138</v>
      </c>
      <c r="F21">
        <v>1</v>
      </c>
    </row>
    <row r="22" spans="1:8" x14ac:dyDescent="0.25">
      <c r="A22" t="s">
        <v>37</v>
      </c>
      <c r="B22" t="s">
        <v>64</v>
      </c>
      <c r="C22" t="s">
        <v>96</v>
      </c>
      <c r="D22" t="s">
        <v>135</v>
      </c>
      <c r="E22" t="s">
        <v>138</v>
      </c>
      <c r="F22">
        <v>1</v>
      </c>
      <c r="H22" t="s">
        <v>355</v>
      </c>
    </row>
    <row r="23" spans="1:8" x14ac:dyDescent="0.25">
      <c r="A23" t="s">
        <v>37</v>
      </c>
      <c r="B23" t="s">
        <v>64</v>
      </c>
      <c r="C23" t="s">
        <v>96</v>
      </c>
      <c r="D23" t="s">
        <v>138</v>
      </c>
      <c r="F23">
        <v>1</v>
      </c>
    </row>
    <row r="24" spans="1:8" x14ac:dyDescent="0.25">
      <c r="A24" t="s">
        <v>190</v>
      </c>
      <c r="B24" t="s">
        <v>64</v>
      </c>
      <c r="C24" t="s">
        <v>97</v>
      </c>
      <c r="D24" t="s">
        <v>238</v>
      </c>
      <c r="F24">
        <v>1</v>
      </c>
      <c r="H24" t="s">
        <v>356</v>
      </c>
    </row>
    <row r="25" spans="1:8" x14ac:dyDescent="0.25">
      <c r="A25" t="s">
        <v>37</v>
      </c>
      <c r="B25" t="s">
        <v>64</v>
      </c>
      <c r="C25" t="s">
        <v>96</v>
      </c>
      <c r="D25" t="s">
        <v>292</v>
      </c>
      <c r="F25">
        <v>1</v>
      </c>
    </row>
    <row r="26" spans="1:8" x14ac:dyDescent="0.25">
      <c r="A26" t="s">
        <v>37</v>
      </c>
      <c r="B26" t="s">
        <v>64</v>
      </c>
      <c r="C26" t="s">
        <v>96</v>
      </c>
      <c r="D26" t="s">
        <v>286</v>
      </c>
      <c r="F26">
        <v>1</v>
      </c>
    </row>
    <row r="27" spans="1:8" x14ac:dyDescent="0.25">
      <c r="A27" t="s">
        <v>119</v>
      </c>
      <c r="B27" t="s">
        <v>64</v>
      </c>
      <c r="C27" t="s">
        <v>119</v>
      </c>
      <c r="D27" t="s">
        <v>295</v>
      </c>
      <c r="F27">
        <v>1</v>
      </c>
    </row>
    <row r="28" spans="1:8" x14ac:dyDescent="0.25">
      <c r="A28" t="s">
        <v>250</v>
      </c>
      <c r="B28" t="s">
        <v>230</v>
      </c>
      <c r="C28" t="s">
        <v>108</v>
      </c>
      <c r="D28" t="s">
        <v>137</v>
      </c>
      <c r="F28">
        <v>1</v>
      </c>
    </row>
    <row r="29" spans="1:8" x14ac:dyDescent="0.25">
      <c r="A29" t="s">
        <v>119</v>
      </c>
      <c r="B29" t="s">
        <v>64</v>
      </c>
      <c r="C29" t="s">
        <v>119</v>
      </c>
      <c r="D29" t="s">
        <v>136</v>
      </c>
      <c r="F29">
        <v>1</v>
      </c>
    </row>
    <row r="30" spans="1:8" x14ac:dyDescent="0.25">
      <c r="A30" t="s">
        <v>190</v>
      </c>
      <c r="B30" t="s">
        <v>64</v>
      </c>
      <c r="C30" t="s">
        <v>97</v>
      </c>
      <c r="D30" t="s">
        <v>238</v>
      </c>
      <c r="F30">
        <v>1</v>
      </c>
    </row>
    <row r="31" spans="1:8" x14ac:dyDescent="0.25">
      <c r="A31" t="s">
        <v>37</v>
      </c>
      <c r="B31" t="s">
        <v>230</v>
      </c>
      <c r="C31" t="s">
        <v>108</v>
      </c>
      <c r="D31" t="s">
        <v>137</v>
      </c>
      <c r="F31">
        <v>1</v>
      </c>
    </row>
    <row r="32" spans="1:8" x14ac:dyDescent="0.25">
      <c r="A32" t="s">
        <v>37</v>
      </c>
      <c r="B32" t="s">
        <v>230</v>
      </c>
      <c r="C32" t="s">
        <v>108</v>
      </c>
      <c r="D32" t="s">
        <v>137</v>
      </c>
      <c r="F32">
        <v>1</v>
      </c>
    </row>
    <row r="33" spans="1:6" x14ac:dyDescent="0.25">
      <c r="A33" t="s">
        <v>37</v>
      </c>
      <c r="B33" t="s">
        <v>230</v>
      </c>
      <c r="C33" t="s">
        <v>108</v>
      </c>
      <c r="D33" t="s">
        <v>137</v>
      </c>
      <c r="F33">
        <v>1</v>
      </c>
    </row>
    <row r="34" spans="1:6" x14ac:dyDescent="0.25">
      <c r="A34" t="s">
        <v>37</v>
      </c>
      <c r="B34" t="s">
        <v>230</v>
      </c>
      <c r="C34" t="s">
        <v>108</v>
      </c>
      <c r="D34" t="s">
        <v>137</v>
      </c>
      <c r="F34">
        <v>1</v>
      </c>
    </row>
    <row r="35" spans="1:6" x14ac:dyDescent="0.25">
      <c r="A35" t="s">
        <v>37</v>
      </c>
      <c r="B35" t="s">
        <v>230</v>
      </c>
      <c r="C35" t="s">
        <v>108</v>
      </c>
      <c r="D35" t="s">
        <v>137</v>
      </c>
      <c r="F35">
        <v>1</v>
      </c>
    </row>
    <row r="36" spans="1:6" x14ac:dyDescent="0.25">
      <c r="A36" t="s">
        <v>37</v>
      </c>
      <c r="B36" t="s">
        <v>230</v>
      </c>
      <c r="C36" t="s">
        <v>108</v>
      </c>
      <c r="D36" t="s">
        <v>137</v>
      </c>
      <c r="F36">
        <v>1</v>
      </c>
    </row>
    <row r="37" spans="1:6" x14ac:dyDescent="0.25">
      <c r="A37" t="s">
        <v>37</v>
      </c>
      <c r="B37" t="s">
        <v>64</v>
      </c>
      <c r="C37" t="s">
        <v>100</v>
      </c>
      <c r="D37" t="s">
        <v>137</v>
      </c>
      <c r="F37">
        <v>1</v>
      </c>
    </row>
    <row r="38" spans="1:6" x14ac:dyDescent="0.25">
      <c r="A38" t="s">
        <v>37</v>
      </c>
      <c r="B38" t="s">
        <v>230</v>
      </c>
      <c r="C38" t="s">
        <v>108</v>
      </c>
      <c r="D38" t="s">
        <v>136</v>
      </c>
      <c r="F38">
        <v>1</v>
      </c>
    </row>
    <row r="39" spans="1:6" x14ac:dyDescent="0.25">
      <c r="A39" t="s">
        <v>37</v>
      </c>
      <c r="B39" t="s">
        <v>230</v>
      </c>
      <c r="C39" t="s">
        <v>108</v>
      </c>
      <c r="D39" t="s">
        <v>136</v>
      </c>
      <c r="F39">
        <v>1</v>
      </c>
    </row>
    <row r="40" spans="1:6" x14ac:dyDescent="0.25">
      <c r="A40" t="s">
        <v>37</v>
      </c>
      <c r="B40" t="s">
        <v>230</v>
      </c>
      <c r="C40" t="s">
        <v>108</v>
      </c>
      <c r="D40" t="s">
        <v>137</v>
      </c>
      <c r="F40">
        <v>1</v>
      </c>
    </row>
    <row r="41" spans="1:6" x14ac:dyDescent="0.25">
      <c r="A41" t="s">
        <v>37</v>
      </c>
      <c r="B41" t="s">
        <v>230</v>
      </c>
      <c r="C41" t="s">
        <v>108</v>
      </c>
      <c r="D41" t="s">
        <v>136</v>
      </c>
      <c r="F41">
        <v>1</v>
      </c>
    </row>
    <row r="42" spans="1:6" x14ac:dyDescent="0.25">
      <c r="A42" t="s">
        <v>37</v>
      </c>
      <c r="B42" t="s">
        <v>64</v>
      </c>
      <c r="C42" t="s">
        <v>96</v>
      </c>
      <c r="D42" t="s">
        <v>136</v>
      </c>
      <c r="E42" t="s">
        <v>137</v>
      </c>
      <c r="F42">
        <v>1</v>
      </c>
    </row>
    <row r="43" spans="1:6" x14ac:dyDescent="0.25">
      <c r="A43" t="s">
        <v>37</v>
      </c>
      <c r="B43" t="s">
        <v>230</v>
      </c>
      <c r="C43" t="s">
        <v>108</v>
      </c>
      <c r="D43" t="s">
        <v>137</v>
      </c>
      <c r="F43">
        <v>1</v>
      </c>
    </row>
    <row r="44" spans="1:6" x14ac:dyDescent="0.25">
      <c r="A44" t="s">
        <v>37</v>
      </c>
      <c r="B44" t="s">
        <v>230</v>
      </c>
      <c r="C44" t="s">
        <v>108</v>
      </c>
      <c r="D44" t="s">
        <v>137</v>
      </c>
      <c r="F44">
        <v>1</v>
      </c>
    </row>
    <row r="45" spans="1:6" x14ac:dyDescent="0.25">
      <c r="A45" t="s">
        <v>37</v>
      </c>
      <c r="B45" t="s">
        <v>230</v>
      </c>
      <c r="C45" t="s">
        <v>108</v>
      </c>
      <c r="D45" t="s">
        <v>137</v>
      </c>
      <c r="F45">
        <v>1</v>
      </c>
    </row>
    <row r="46" spans="1:6" x14ac:dyDescent="0.25">
      <c r="A46" t="s">
        <v>37</v>
      </c>
      <c r="B46" t="s">
        <v>230</v>
      </c>
      <c r="C46" t="s">
        <v>108</v>
      </c>
      <c r="D46" t="s">
        <v>137</v>
      </c>
      <c r="F46">
        <v>1</v>
      </c>
    </row>
    <row r="47" spans="1:6" x14ac:dyDescent="0.25">
      <c r="A47" t="s">
        <v>119</v>
      </c>
      <c r="B47" t="s">
        <v>64</v>
      </c>
      <c r="C47" t="s">
        <v>119</v>
      </c>
      <c r="F47">
        <v>1</v>
      </c>
    </row>
    <row r="48" spans="1:6" x14ac:dyDescent="0.25">
      <c r="A48" t="s">
        <v>37</v>
      </c>
      <c r="B48" t="s">
        <v>64</v>
      </c>
      <c r="C48" t="s">
        <v>96</v>
      </c>
      <c r="D48" t="s">
        <v>236</v>
      </c>
      <c r="E48" t="s">
        <v>137</v>
      </c>
      <c r="F48">
        <v>1</v>
      </c>
    </row>
    <row r="49" spans="1:6" x14ac:dyDescent="0.25">
      <c r="A49" t="s">
        <v>37</v>
      </c>
      <c r="B49" t="s">
        <v>64</v>
      </c>
      <c r="C49" t="s">
        <v>96</v>
      </c>
      <c r="D49" t="s">
        <v>239</v>
      </c>
      <c r="F49">
        <v>1</v>
      </c>
    </row>
    <row r="50" spans="1:6" x14ac:dyDescent="0.25">
      <c r="A50" t="s">
        <v>190</v>
      </c>
      <c r="B50" t="s">
        <v>204</v>
      </c>
      <c r="C50" t="s">
        <v>129</v>
      </c>
      <c r="D50" t="s">
        <v>137</v>
      </c>
      <c r="F50">
        <v>1</v>
      </c>
    </row>
    <row r="51" spans="1:6" x14ac:dyDescent="0.25">
      <c r="A51" t="s">
        <v>37</v>
      </c>
      <c r="B51" t="s">
        <v>64</v>
      </c>
      <c r="C51" t="s">
        <v>96</v>
      </c>
      <c r="D51" t="s">
        <v>292</v>
      </c>
      <c r="F51">
        <v>1</v>
      </c>
    </row>
    <row r="52" spans="1:6" x14ac:dyDescent="0.25">
      <c r="A52" t="s">
        <v>119</v>
      </c>
      <c r="B52" t="s">
        <v>64</v>
      </c>
      <c r="C52" t="s">
        <v>119</v>
      </c>
      <c r="D52" t="s">
        <v>292</v>
      </c>
      <c r="F52">
        <v>1</v>
      </c>
    </row>
    <row r="53" spans="1:6" x14ac:dyDescent="0.25">
      <c r="A53" t="s">
        <v>119</v>
      </c>
      <c r="B53" t="s">
        <v>64</v>
      </c>
      <c r="C53" t="s">
        <v>119</v>
      </c>
      <c r="D53" t="s">
        <v>136</v>
      </c>
      <c r="F53">
        <v>1</v>
      </c>
    </row>
    <row r="54" spans="1:6" x14ac:dyDescent="0.25">
      <c r="A54" t="s">
        <v>38</v>
      </c>
      <c r="B54" t="s">
        <v>230</v>
      </c>
      <c r="C54" t="s">
        <v>242</v>
      </c>
      <c r="D54" t="s">
        <v>240</v>
      </c>
      <c r="E54" t="s">
        <v>137</v>
      </c>
      <c r="F54">
        <v>1</v>
      </c>
    </row>
    <row r="55" spans="1:6" x14ac:dyDescent="0.25">
      <c r="A55" t="s">
        <v>37</v>
      </c>
      <c r="B55" t="s">
        <v>64</v>
      </c>
      <c r="C55" t="s">
        <v>96</v>
      </c>
      <c r="D55" t="s">
        <v>293</v>
      </c>
      <c r="F55">
        <v>1</v>
      </c>
    </row>
    <row r="56" spans="1:6" x14ac:dyDescent="0.25">
      <c r="A56" t="s">
        <v>37</v>
      </c>
      <c r="B56" t="s">
        <v>64</v>
      </c>
      <c r="C56" t="s">
        <v>96</v>
      </c>
      <c r="D56" t="s">
        <v>240</v>
      </c>
      <c r="F56">
        <v>1</v>
      </c>
    </row>
    <row r="57" spans="1:6" x14ac:dyDescent="0.25">
      <c r="A57" t="s">
        <v>37</v>
      </c>
      <c r="B57" t="s">
        <v>230</v>
      </c>
      <c r="C57" t="s">
        <v>108</v>
      </c>
      <c r="D57" t="s">
        <v>240</v>
      </c>
      <c r="E57" t="s">
        <v>137</v>
      </c>
      <c r="F57">
        <v>1</v>
      </c>
    </row>
    <row r="58" spans="1:6" x14ac:dyDescent="0.25">
      <c r="A58" t="s">
        <v>38</v>
      </c>
      <c r="B58" t="s">
        <v>230</v>
      </c>
      <c r="C58" t="s">
        <v>108</v>
      </c>
      <c r="D58" t="s">
        <v>137</v>
      </c>
      <c r="F58">
        <v>1</v>
      </c>
    </row>
    <row r="59" spans="1:6" x14ac:dyDescent="0.25">
      <c r="A59" t="s">
        <v>119</v>
      </c>
      <c r="B59" t="s">
        <v>64</v>
      </c>
      <c r="C59" t="s">
        <v>119</v>
      </c>
      <c r="D59" t="s">
        <v>239</v>
      </c>
      <c r="F59">
        <v>1</v>
      </c>
    </row>
    <row r="60" spans="1:6" x14ac:dyDescent="0.25">
      <c r="A60" t="s">
        <v>119</v>
      </c>
      <c r="B60" t="s">
        <v>64</v>
      </c>
      <c r="C60" t="s">
        <v>119</v>
      </c>
      <c r="D60" t="s">
        <v>239</v>
      </c>
      <c r="F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</vt:lpstr>
      <vt:lpstr>Sheet1</vt:lpstr>
      <vt:lpstr>aux</vt:lpstr>
      <vt:lpstr>analistas_adia</vt:lpstr>
      <vt:lpstr>analistas_btg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correigu</cp:lastModifiedBy>
  <dcterms:created xsi:type="dcterms:W3CDTF">2018-09-19T13:20:39Z</dcterms:created>
  <dcterms:modified xsi:type="dcterms:W3CDTF">2018-09-20T20:45:21Z</dcterms:modified>
</cp:coreProperties>
</file>