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07\Downloads\"/>
    </mc:Choice>
  </mc:AlternateContent>
  <xr:revisionPtr revIDLastSave="1" documentId="8_{EDDAAA02-707D-4729-8137-F0DC60904957}" xr6:coauthVersionLast="47" xr6:coauthVersionMax="47" xr10:uidLastSave="{A0A4CE2A-0C86-4BE6-B722-02D671393235}"/>
  <bookViews>
    <workbookView xWindow="0" yWindow="0" windowWidth="19200" windowHeight="6930" firstSheet="2" activeTab="2" xr2:uid="{E96D2631-9CF9-4BF2-8E50-EC3F29E6D5F6}"/>
  </bookViews>
  <sheets>
    <sheet name="Digitação" sheetId="1" r:id="rId1"/>
    <sheet name="Calculando" sheetId="2" r:id="rId2"/>
    <sheet name="Compras" sheetId="3" r:id="rId3"/>
    <sheet name="Estoque" sheetId="4" r:id="rId4"/>
    <sheet name="Funcionarios" sheetId="5" r:id="rId5"/>
  </sheets>
  <definedNames>
    <definedName name="XFD">Funcionarios!$AK$47</definedName>
    <definedName name="ZEX19">Digitação!#REF!</definedName>
    <definedName name="ZXE19">Digitação!$E$7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G3" i="3" s="1"/>
  <c r="E4" i="3"/>
  <c r="F4" i="3" s="1"/>
  <c r="G4" i="3" s="1"/>
  <c r="E5" i="3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9" i="3"/>
  <c r="F9" i="3" s="1"/>
  <c r="G9" i="3" s="1"/>
  <c r="E10" i="3"/>
  <c r="F10" i="3" s="1"/>
  <c r="G10" i="3" s="1"/>
  <c r="E11" i="3"/>
  <c r="F11" i="3" s="1"/>
  <c r="G11" i="3" s="1"/>
  <c r="E12" i="3"/>
  <c r="F12" i="3" s="1"/>
  <c r="G12" i="3" s="1"/>
  <c r="E13" i="3"/>
  <c r="F13" i="3" s="1"/>
  <c r="G13" i="3" s="1"/>
  <c r="E14" i="3"/>
  <c r="F14" i="3" s="1"/>
  <c r="G14" i="3" s="1"/>
  <c r="E15" i="3"/>
  <c r="F15" i="3" s="1"/>
  <c r="G15" i="3" s="1"/>
  <c r="E16" i="3"/>
  <c r="F16" i="3" s="1"/>
  <c r="G16" i="3" s="1"/>
  <c r="E17" i="3"/>
  <c r="F17" i="3" s="1"/>
  <c r="G17" i="3" s="1"/>
  <c r="E18" i="3"/>
  <c r="F18" i="3" s="1"/>
  <c r="G18" i="3" s="1"/>
  <c r="E19" i="3"/>
  <c r="F19" i="3" s="1"/>
  <c r="G19" i="3" s="1"/>
  <c r="E20" i="3"/>
  <c r="F20" i="3" s="1"/>
  <c r="G20" i="3" s="1"/>
  <c r="D16" i="2"/>
  <c r="E16" i="2"/>
  <c r="C16" i="2"/>
  <c r="D15" i="2"/>
  <c r="E15" i="2"/>
  <c r="C15" i="2"/>
  <c r="K6" i="3" l="1"/>
  <c r="K5" i="3"/>
  <c r="K4" i="3"/>
  <c r="K3" i="3"/>
  <c r="D13" i="2"/>
  <c r="E13" i="2"/>
  <c r="C13" i="2"/>
  <c r="D12" i="2"/>
  <c r="E12" i="2"/>
  <c r="C12" i="2"/>
  <c r="D11" i="2"/>
  <c r="E11" i="2"/>
  <c r="C11" i="2"/>
  <c r="D10" i="2"/>
  <c r="E10" i="2"/>
  <c r="C10" i="2"/>
  <c r="F6" i="2"/>
  <c r="F5" i="2"/>
  <c r="F4" i="2"/>
  <c r="F3" i="2"/>
  <c r="F2" i="2"/>
  <c r="G6" i="2"/>
  <c r="G5" i="2"/>
  <c r="G4" i="2"/>
  <c r="G3" i="2"/>
  <c r="G2" i="2"/>
  <c r="G16" i="2" l="1"/>
  <c r="G15" i="2"/>
  <c r="G13" i="2"/>
  <c r="G12" i="2"/>
  <c r="G11" i="2"/>
  <c r="G10" i="2"/>
  <c r="F16" i="2"/>
  <c r="F15" i="2"/>
  <c r="F13" i="2"/>
  <c r="F12" i="2"/>
  <c r="F11" i="2"/>
  <c r="F10" i="2"/>
</calcChain>
</file>

<file path=xl/sharedStrings.xml><?xml version="1.0" encoding="utf-8"?>
<sst xmlns="http://schemas.openxmlformats.org/spreadsheetml/2006/main" count="67" uniqueCount="61">
  <si>
    <t>4.38</t>
  </si>
  <si>
    <t xml:space="preserve">Lucas Caribé Araújo </t>
  </si>
  <si>
    <t>4.39</t>
  </si>
  <si>
    <t>Guilherme Custodio Nieto</t>
  </si>
  <si>
    <t>Guaianases</t>
  </si>
  <si>
    <t>4.40</t>
  </si>
  <si>
    <t>4.41</t>
  </si>
  <si>
    <t>Terça-feira</t>
  </si>
  <si>
    <t>Quarta-feira</t>
  </si>
  <si>
    <t>Quinta-feira</t>
  </si>
  <si>
    <t xml:space="preserve"> </t>
  </si>
  <si>
    <t>SINAIS</t>
  </si>
  <si>
    <t>OPERAÇÃO</t>
  </si>
  <si>
    <t>VALORES G</t>
  </si>
  <si>
    <t>VALORES P</t>
  </si>
  <si>
    <t>CONTA</t>
  </si>
  <si>
    <t>FORMULAS</t>
  </si>
  <si>
    <t xml:space="preserve"> + </t>
  </si>
  <si>
    <t>ADIÇÃO</t>
  </si>
  <si>
    <t xml:space="preserve"> -</t>
  </si>
  <si>
    <t>SUBTRAÇÃO</t>
  </si>
  <si>
    <t xml:space="preserve"> *</t>
  </si>
  <si>
    <t>MULTIPLICAÇÃO</t>
  </si>
  <si>
    <t xml:space="preserve"> /</t>
  </si>
  <si>
    <t>DIVISÃO</t>
  </si>
  <si>
    <t xml:space="preserve"> ^</t>
  </si>
  <si>
    <t>POTÊNCIA</t>
  </si>
  <si>
    <t>TOTAL</t>
  </si>
  <si>
    <t>MÉDIA</t>
  </si>
  <si>
    <t>MÁXIMO</t>
  </si>
  <si>
    <t>MÍNIMO</t>
  </si>
  <si>
    <t>Segundo Maior</t>
  </si>
  <si>
    <t>Segundo Menor</t>
  </si>
  <si>
    <t xml:space="preserve">Churrasco do 1º DS </t>
  </si>
  <si>
    <t>Quantidade</t>
  </si>
  <si>
    <t>PRODUTO</t>
  </si>
  <si>
    <t>PREÇO</t>
  </si>
  <si>
    <t>PERCENTUAL</t>
  </si>
  <si>
    <t>DESCONTO</t>
  </si>
  <si>
    <t>PREÇO COM DESCONTO</t>
  </si>
  <si>
    <t>VALORES</t>
  </si>
  <si>
    <t>Saco de Carvão 20kg</t>
  </si>
  <si>
    <t>SOMA</t>
  </si>
  <si>
    <t xml:space="preserve">Acendedor </t>
  </si>
  <si>
    <t>MEDIA</t>
  </si>
  <si>
    <t>saco de pão</t>
  </si>
  <si>
    <t>frango</t>
  </si>
  <si>
    <t>asa de frango</t>
  </si>
  <si>
    <t>linguiça</t>
  </si>
  <si>
    <t>tomate</t>
  </si>
  <si>
    <t>cebola</t>
  </si>
  <si>
    <t>alho</t>
  </si>
  <si>
    <t>Farofa</t>
  </si>
  <si>
    <t>pão de alho</t>
  </si>
  <si>
    <t>bisteca</t>
  </si>
  <si>
    <t>refrigerante</t>
  </si>
  <si>
    <t>picanha</t>
  </si>
  <si>
    <t>sal grosso</t>
  </si>
  <si>
    <t>arroz</t>
  </si>
  <si>
    <t>feijão tropero</t>
  </si>
  <si>
    <t>salada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</si>
</sst>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0000"/>
  </numFmts>
  <fonts count="4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22" fontId="0" fillId="0" borderId="0" xfId="0" applyNumberFormat="1"/>
    <xf numFmtId="21" fontId="0" fillId="0" borderId="0" xfId="0" applyNumberFormat="1"/>
    <xf numFmtId="2" fontId="0" fillId="0" borderId="0" xfId="0" applyNumberFormat="1"/>
    <xf numFmtId="16" fontId="0" fillId="0" borderId="0" xfId="0" applyNumberFormat="1"/>
    <xf numFmtId="164" fontId="0" fillId="0" borderId="0" xfId="0" applyNumberFormat="1"/>
    <xf numFmtId="9" fontId="0" fillId="0" borderId="0" xfId="1" applyFon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5C36-0D78-4C58-B824-A191ECEDE7BC}">
  <sheetPr>
    <tabColor theme="9"/>
  </sheetPr>
  <dimension ref="B1:N23"/>
  <sheetViews>
    <sheetView zoomScale="102" zoomScaleNormal="102" workbookViewId="0">
      <selection activeCell="H13" sqref="H13"/>
    </sheetView>
  </sheetViews>
  <sheetFormatPr defaultRowHeight="14.45"/>
  <cols>
    <col min="1" max="1" width="22.5703125" bestFit="1" customWidth="1"/>
    <col min="2" max="2" width="22.7109375" bestFit="1" customWidth="1"/>
    <col min="3" max="3" width="15.5703125" bestFit="1" customWidth="1"/>
    <col min="4" max="4" width="18.28515625" customWidth="1"/>
    <col min="5" max="5" width="15.5703125" style="2" bestFit="1" customWidth="1"/>
    <col min="6" max="8" width="15.5703125" bestFit="1" customWidth="1"/>
  </cols>
  <sheetData>
    <row r="1" spans="2:14">
      <c r="G1" t="s">
        <v>0</v>
      </c>
    </row>
    <row r="2" spans="2:14">
      <c r="B2" s="1" t="s">
        <v>1</v>
      </c>
      <c r="G2" t="s">
        <v>2</v>
      </c>
    </row>
    <row r="3" spans="2:14">
      <c r="B3" t="s">
        <v>3</v>
      </c>
      <c r="E3">
        <v>3064</v>
      </c>
      <c r="F3" t="s">
        <v>4</v>
      </c>
      <c r="G3" t="s">
        <v>5</v>
      </c>
      <c r="J3">
        <v>3</v>
      </c>
    </row>
    <row r="4" spans="2:14">
      <c r="G4" t="s">
        <v>6</v>
      </c>
      <c r="J4">
        <v>11</v>
      </c>
    </row>
    <row r="5" spans="2:14">
      <c r="E5">
        <v>1048567</v>
      </c>
      <c r="J5">
        <v>19</v>
      </c>
    </row>
    <row r="6" spans="2:14">
      <c r="B6" t="s">
        <v>7</v>
      </c>
      <c r="C6" t="s">
        <v>8</v>
      </c>
      <c r="D6" t="s">
        <v>9</v>
      </c>
      <c r="E6" s="3">
        <v>45218</v>
      </c>
      <c r="F6" s="3">
        <v>45219</v>
      </c>
      <c r="G6" s="3">
        <v>45220</v>
      </c>
      <c r="H6" s="3">
        <v>45221</v>
      </c>
      <c r="J6">
        <v>27</v>
      </c>
    </row>
    <row r="7" spans="2:14">
      <c r="E7" s="4">
        <v>0.47500000000000003</v>
      </c>
      <c r="F7" s="4"/>
      <c r="G7" s="4"/>
      <c r="J7">
        <v>35</v>
      </c>
    </row>
    <row r="8" spans="2:14">
      <c r="E8" s="4">
        <v>0.48194444444444445</v>
      </c>
      <c r="F8" s="4"/>
      <c r="G8" s="4"/>
      <c r="J8">
        <v>43</v>
      </c>
    </row>
    <row r="9" spans="2:14">
      <c r="E9" s="4">
        <v>0.48888888888888898</v>
      </c>
      <c r="F9" s="4"/>
      <c r="G9" s="4"/>
      <c r="J9">
        <v>51</v>
      </c>
    </row>
    <row r="10" spans="2:14">
      <c r="E10" s="4">
        <v>0.49583333333333302</v>
      </c>
      <c r="F10" s="4"/>
      <c r="G10" s="4"/>
      <c r="J10">
        <v>59</v>
      </c>
    </row>
    <row r="11" spans="2:14">
      <c r="E11" s="4">
        <v>0.50277777777777799</v>
      </c>
      <c r="F11" s="4"/>
      <c r="G11" s="4"/>
      <c r="J11">
        <v>67</v>
      </c>
    </row>
    <row r="12" spans="2:14">
      <c r="E12" s="4">
        <v>0.50972222222222197</v>
      </c>
      <c r="F12" s="4"/>
      <c r="G12" s="4"/>
      <c r="J12">
        <v>75</v>
      </c>
      <c r="N12" t="s">
        <v>10</v>
      </c>
    </row>
    <row r="13" spans="2:14">
      <c r="E13" s="4"/>
      <c r="F13" s="4"/>
      <c r="G13" s="4"/>
      <c r="H13" t="s">
        <v>10</v>
      </c>
      <c r="J13">
        <v>83</v>
      </c>
    </row>
    <row r="14" spans="2:14">
      <c r="E14" s="4"/>
      <c r="F14" s="4"/>
      <c r="G14" s="4"/>
      <c r="I14" t="s">
        <v>10</v>
      </c>
      <c r="J14">
        <v>91</v>
      </c>
      <c r="L14" t="s">
        <v>10</v>
      </c>
    </row>
    <row r="15" spans="2:14">
      <c r="E15" s="4"/>
      <c r="F15" s="4"/>
      <c r="G15" s="4"/>
    </row>
    <row r="16" spans="2:14">
      <c r="E16" s="4"/>
      <c r="F16" s="4"/>
      <c r="G16" s="4"/>
    </row>
    <row r="17" spans="5:7">
      <c r="E17" s="4"/>
      <c r="F17" s="4"/>
      <c r="G17" s="4"/>
    </row>
    <row r="18" spans="5:7">
      <c r="E18" s="4"/>
      <c r="F18" s="4"/>
      <c r="G18" s="4"/>
    </row>
    <row r="19" spans="5:7">
      <c r="E19" s="4"/>
      <c r="F19" s="4"/>
      <c r="G19" s="4"/>
    </row>
    <row r="20" spans="5:7">
      <c r="E20" s="4"/>
      <c r="F20" s="4"/>
      <c r="G20" s="4"/>
    </row>
    <row r="21" spans="5:7">
      <c r="E21" s="4"/>
      <c r="F21" s="4"/>
      <c r="G21" s="4"/>
    </row>
    <row r="22" spans="5:7">
      <c r="E22" s="4"/>
      <c r="F22" s="4"/>
      <c r="G22" s="4"/>
    </row>
    <row r="23" spans="5:7">
      <c r="E23" s="4"/>
      <c r="F23" s="4"/>
      <c r="G23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F2F6-2B8E-4584-9E3C-09BAAC3C7E5A}">
  <sheetPr>
    <tabColor theme="7" tint="-0.249977111117893"/>
  </sheetPr>
  <dimension ref="A1:G16"/>
  <sheetViews>
    <sheetView workbookViewId="0">
      <selection activeCell="P6" sqref="P6"/>
    </sheetView>
  </sheetViews>
  <sheetFormatPr defaultRowHeight="14.45"/>
  <cols>
    <col min="2" max="2" width="14.5703125" bestFit="1" customWidth="1"/>
    <col min="3" max="3" width="10" bestFit="1" customWidth="1"/>
    <col min="4" max="4" width="9.7109375" bestFit="1" customWidth="1"/>
    <col min="5" max="5" width="8.7109375"/>
    <col min="7" max="7" width="10.140625" bestFit="1" customWidth="1"/>
  </cols>
  <sheetData>
    <row r="1" spans="1:7">
      <c r="A1" t="s">
        <v>11</v>
      </c>
      <c r="B1" t="s">
        <v>12</v>
      </c>
      <c r="C1" t="s">
        <v>13</v>
      </c>
      <c r="D1" t="s">
        <v>14</v>
      </c>
      <c r="F1" t="s">
        <v>15</v>
      </c>
      <c r="G1" t="s">
        <v>16</v>
      </c>
    </row>
    <row r="2" spans="1:7">
      <c r="A2" t="s">
        <v>17</v>
      </c>
      <c r="B2" t="s">
        <v>18</v>
      </c>
      <c r="C2">
        <v>132</v>
      </c>
      <c r="D2">
        <v>40</v>
      </c>
      <c r="F2">
        <f>10+40</f>
        <v>50</v>
      </c>
      <c r="G2">
        <f>C2+D2</f>
        <v>172</v>
      </c>
    </row>
    <row r="3" spans="1:7">
      <c r="A3" t="s">
        <v>19</v>
      </c>
      <c r="B3" t="s">
        <v>20</v>
      </c>
      <c r="C3">
        <v>234</v>
      </c>
      <c r="D3">
        <v>30</v>
      </c>
      <c r="F3">
        <f>30-40</f>
        <v>-10</v>
      </c>
      <c r="G3">
        <f>C3-D3</f>
        <v>204</v>
      </c>
    </row>
    <row r="4" spans="1:7">
      <c r="A4" t="s">
        <v>21</v>
      </c>
      <c r="B4" t="s">
        <v>22</v>
      </c>
      <c r="C4">
        <v>459</v>
      </c>
      <c r="D4">
        <v>20</v>
      </c>
      <c r="F4">
        <f>30*20</f>
        <v>600</v>
      </c>
      <c r="G4">
        <f>C4*D4</f>
        <v>9180</v>
      </c>
    </row>
    <row r="5" spans="1:7">
      <c r="A5" t="s">
        <v>23</v>
      </c>
      <c r="B5" t="s">
        <v>24</v>
      </c>
      <c r="C5">
        <v>767</v>
      </c>
      <c r="D5">
        <v>10</v>
      </c>
      <c r="F5">
        <f>40/10</f>
        <v>4</v>
      </c>
      <c r="G5">
        <f>C5/D5</f>
        <v>76.7</v>
      </c>
    </row>
    <row r="6" spans="1:7">
      <c r="A6" t="s">
        <v>25</v>
      </c>
      <c r="B6" t="s">
        <v>26</v>
      </c>
      <c r="C6">
        <v>8</v>
      </c>
      <c r="D6">
        <v>2</v>
      </c>
      <c r="F6">
        <f>3^2</f>
        <v>9</v>
      </c>
      <c r="G6">
        <f>C6^D6</f>
        <v>64</v>
      </c>
    </row>
    <row r="10" spans="1:7">
      <c r="B10" t="s">
        <v>27</v>
      </c>
      <c r="C10" s="5">
        <f>SUM(C2:C6)</f>
        <v>1600</v>
      </c>
      <c r="D10" s="5">
        <f t="shared" ref="D10:G10" si="0">SUM(D2:D6)</f>
        <v>102</v>
      </c>
      <c r="E10" s="5">
        <f t="shared" si="0"/>
        <v>0</v>
      </c>
      <c r="F10" s="5">
        <f t="shared" si="0"/>
        <v>653</v>
      </c>
      <c r="G10" s="5">
        <f t="shared" si="0"/>
        <v>9696.7000000000007</v>
      </c>
    </row>
    <row r="11" spans="1:7">
      <c r="B11" t="s">
        <v>28</v>
      </c>
      <c r="C11">
        <f>AVERAGE(C2:C6)</f>
        <v>320</v>
      </c>
      <c r="D11">
        <f t="shared" ref="D11:G11" si="1">AVERAGE(D2:D6)</f>
        <v>20.399999999999999</v>
      </c>
      <c r="E11" t="e">
        <f t="shared" si="1"/>
        <v>#DIV/0!</v>
      </c>
      <c r="F11">
        <f t="shared" si="1"/>
        <v>130.6</v>
      </c>
      <c r="G11">
        <f t="shared" si="1"/>
        <v>1939.3400000000001</v>
      </c>
    </row>
    <row r="12" spans="1:7">
      <c r="B12" t="s">
        <v>29</v>
      </c>
      <c r="C12">
        <f>MAX(C2:C6)</f>
        <v>767</v>
      </c>
      <c r="D12">
        <f t="shared" ref="D12:G12" si="2">MAX(D2:D6)</f>
        <v>40</v>
      </c>
      <c r="E12">
        <f t="shared" si="2"/>
        <v>0</v>
      </c>
      <c r="F12">
        <f t="shared" si="2"/>
        <v>600</v>
      </c>
      <c r="G12">
        <f t="shared" si="2"/>
        <v>9180</v>
      </c>
    </row>
    <row r="13" spans="1:7">
      <c r="B13" t="s">
        <v>30</v>
      </c>
      <c r="C13">
        <f>MIN(C2:C6)</f>
        <v>8</v>
      </c>
      <c r="D13">
        <f t="shared" ref="D13:G13" si="3">MIN(D2:D6)</f>
        <v>2</v>
      </c>
      <c r="E13">
        <f t="shared" si="3"/>
        <v>0</v>
      </c>
      <c r="F13">
        <f t="shared" si="3"/>
        <v>-10</v>
      </c>
      <c r="G13">
        <f t="shared" si="3"/>
        <v>64</v>
      </c>
    </row>
    <row r="15" spans="1:7">
      <c r="B15" t="s">
        <v>31</v>
      </c>
      <c r="C15">
        <f>LARGE(C2:C6,2)</f>
        <v>459</v>
      </c>
      <c r="D15">
        <f t="shared" ref="D15:G15" si="4">LARGE(D2:D6,2)</f>
        <v>30</v>
      </c>
      <c r="E15" t="e">
        <f t="shared" si="4"/>
        <v>#NUM!</v>
      </c>
      <c r="F15">
        <f t="shared" si="4"/>
        <v>50</v>
      </c>
      <c r="G15">
        <f t="shared" si="4"/>
        <v>204</v>
      </c>
    </row>
    <row r="16" spans="1:7">
      <c r="B16" t="s">
        <v>32</v>
      </c>
      <c r="C16">
        <f>SMALL(C2:C6,2)</f>
        <v>132</v>
      </c>
      <c r="D16">
        <f t="shared" ref="D16:G16" si="5">SMALL(D2:D6,2)</f>
        <v>10</v>
      </c>
      <c r="E16" t="e">
        <f t="shared" si="5"/>
        <v>#NUM!</v>
      </c>
      <c r="F16">
        <f t="shared" si="5"/>
        <v>4</v>
      </c>
      <c r="G16">
        <f t="shared" si="5"/>
        <v>76.7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C1EF-3E52-4839-B21E-4ECA546D6991}">
  <sheetPr>
    <tabColor theme="9" tint="-0.499984740745262"/>
  </sheetPr>
  <dimension ref="A1:K28"/>
  <sheetViews>
    <sheetView tabSelected="1" zoomScaleNormal="100" workbookViewId="0">
      <selection activeCell="G14" sqref="G14"/>
    </sheetView>
  </sheetViews>
  <sheetFormatPr defaultRowHeight="14.45"/>
  <cols>
    <col min="1" max="1" width="17.42578125" bestFit="1" customWidth="1"/>
    <col min="2" max="2" width="17.85546875" bestFit="1" customWidth="1"/>
    <col min="4" max="4" width="11.5703125" bestFit="1" customWidth="1"/>
    <col min="5" max="5" width="10.140625" bestFit="1" customWidth="1"/>
    <col min="6" max="6" width="20.85546875" bestFit="1" customWidth="1"/>
    <col min="7" max="7" width="21.7109375" customWidth="1"/>
    <col min="11" max="11" width="10.42578125" bestFit="1" customWidth="1"/>
  </cols>
  <sheetData>
    <row r="1" spans="1:11">
      <c r="A1" t="s">
        <v>33</v>
      </c>
    </row>
    <row r="2" spans="1:11">
      <c r="A2" t="s">
        <v>34</v>
      </c>
      <c r="B2" s="6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27</v>
      </c>
      <c r="K2" t="s">
        <v>40</v>
      </c>
    </row>
    <row r="3" spans="1:11">
      <c r="A3">
        <v>2</v>
      </c>
      <c r="B3" t="s">
        <v>41</v>
      </c>
      <c r="C3" s="7">
        <v>35</v>
      </c>
      <c r="D3" s="8">
        <v>0.05</v>
      </c>
      <c r="E3" s="7">
        <f>(C3*D3)</f>
        <v>1.75</v>
      </c>
      <c r="F3" s="7">
        <f>C3-E3</f>
        <v>33.25</v>
      </c>
      <c r="G3" s="7">
        <f>F3*A3</f>
        <v>66.5</v>
      </c>
      <c r="J3" t="s">
        <v>42</v>
      </c>
      <c r="K3" s="7">
        <f>SUM(G3:G20000)</f>
        <v>2621.99</v>
      </c>
    </row>
    <row r="4" spans="1:11">
      <c r="A4">
        <v>4</v>
      </c>
      <c r="B4" t="s">
        <v>43</v>
      </c>
      <c r="C4" s="7">
        <v>2</v>
      </c>
      <c r="D4" s="8">
        <v>0.01</v>
      </c>
      <c r="E4" s="7">
        <f t="shared" ref="E4:E20" si="0">(C4*D4)</f>
        <v>0.02</v>
      </c>
      <c r="F4" s="7">
        <f t="shared" ref="F4:F20" si="1">C4-E4</f>
        <v>1.98</v>
      </c>
      <c r="G4" s="7">
        <f t="shared" ref="G4:G20" si="2">F4*A4</f>
        <v>7.92</v>
      </c>
      <c r="J4" t="s">
        <v>44</v>
      </c>
      <c r="K4" s="7">
        <f>AVERAGE(G3:G20000)</f>
        <v>145.66611111111109</v>
      </c>
    </row>
    <row r="5" spans="1:11">
      <c r="A5">
        <v>1</v>
      </c>
      <c r="B5" t="s">
        <v>45</v>
      </c>
      <c r="C5" s="7">
        <v>8</v>
      </c>
      <c r="D5" s="8">
        <v>0.02</v>
      </c>
      <c r="E5" s="7">
        <f t="shared" si="0"/>
        <v>0.16</v>
      </c>
      <c r="F5" s="7">
        <f t="shared" si="1"/>
        <v>7.84</v>
      </c>
      <c r="G5" s="7">
        <f t="shared" si="2"/>
        <v>7.84</v>
      </c>
      <c r="J5" t="s">
        <v>29</v>
      </c>
      <c r="K5" s="7">
        <f>MAX(G3:G20000)</f>
        <v>755.76</v>
      </c>
    </row>
    <row r="6" spans="1:11">
      <c r="A6">
        <v>2</v>
      </c>
      <c r="B6" t="s">
        <v>46</v>
      </c>
      <c r="C6" s="7">
        <v>13</v>
      </c>
      <c r="D6" s="8">
        <v>0.03</v>
      </c>
      <c r="E6" s="7">
        <f t="shared" si="0"/>
        <v>0.39</v>
      </c>
      <c r="F6" s="7">
        <f t="shared" si="1"/>
        <v>12.61</v>
      </c>
      <c r="G6" s="7">
        <f t="shared" si="2"/>
        <v>25.22</v>
      </c>
      <c r="J6" t="s">
        <v>30</v>
      </c>
      <c r="K6" s="7">
        <f>MIN(G3:G20000)</f>
        <v>1.9200000000000159</v>
      </c>
    </row>
    <row r="7" spans="1:11">
      <c r="A7">
        <v>3</v>
      </c>
      <c r="B7" t="s">
        <v>47</v>
      </c>
      <c r="C7" s="7">
        <v>24</v>
      </c>
      <c r="D7" s="8">
        <v>0.09</v>
      </c>
      <c r="E7" s="7">
        <f t="shared" si="0"/>
        <v>2.16</v>
      </c>
      <c r="F7" s="7">
        <f t="shared" si="1"/>
        <v>21.84</v>
      </c>
      <c r="G7" s="7">
        <f t="shared" si="2"/>
        <v>65.52</v>
      </c>
    </row>
    <row r="8" spans="1:11">
      <c r="A8">
        <v>4</v>
      </c>
      <c r="B8" t="s">
        <v>48</v>
      </c>
      <c r="C8" s="7">
        <v>11</v>
      </c>
      <c r="D8" s="8">
        <v>0.12</v>
      </c>
      <c r="E8" s="7">
        <f t="shared" si="0"/>
        <v>1.3199999999999998</v>
      </c>
      <c r="F8" s="7">
        <f t="shared" si="1"/>
        <v>9.68</v>
      </c>
      <c r="G8" s="7">
        <f t="shared" si="2"/>
        <v>38.72</v>
      </c>
    </row>
    <row r="9" spans="1:11">
      <c r="A9">
        <v>5</v>
      </c>
      <c r="B9" t="s">
        <v>49</v>
      </c>
      <c r="C9" s="7">
        <v>5</v>
      </c>
      <c r="D9" s="8">
        <v>0.03</v>
      </c>
      <c r="E9" s="7">
        <f t="shared" si="0"/>
        <v>0.15</v>
      </c>
      <c r="F9" s="7">
        <f t="shared" si="1"/>
        <v>4.8499999999999996</v>
      </c>
      <c r="G9" s="7">
        <f t="shared" si="2"/>
        <v>24.25</v>
      </c>
    </row>
    <row r="10" spans="1:11">
      <c r="A10">
        <v>6</v>
      </c>
      <c r="B10" t="s">
        <v>50</v>
      </c>
      <c r="C10" s="7">
        <v>3</v>
      </c>
      <c r="D10" s="8">
        <v>0.03</v>
      </c>
      <c r="E10" s="7">
        <f t="shared" si="0"/>
        <v>0.09</v>
      </c>
      <c r="F10" s="7">
        <f t="shared" si="1"/>
        <v>2.91</v>
      </c>
      <c r="G10" s="7">
        <f t="shared" si="2"/>
        <v>17.46</v>
      </c>
    </row>
    <row r="11" spans="1:11">
      <c r="A11">
        <v>7</v>
      </c>
      <c r="B11" t="s">
        <v>51</v>
      </c>
      <c r="C11" s="7">
        <v>1</v>
      </c>
      <c r="D11" s="8">
        <v>0.2</v>
      </c>
      <c r="E11" s="7">
        <f t="shared" si="0"/>
        <v>0.2</v>
      </c>
      <c r="F11" s="7">
        <f t="shared" si="1"/>
        <v>0.8</v>
      </c>
      <c r="G11" s="7">
        <f t="shared" si="2"/>
        <v>5.6000000000000005</v>
      </c>
    </row>
    <row r="12" spans="1:11">
      <c r="A12">
        <v>8</v>
      </c>
      <c r="B12" t="s">
        <v>52</v>
      </c>
      <c r="C12" s="7">
        <v>22</v>
      </c>
      <c r="D12" s="8">
        <v>0.05</v>
      </c>
      <c r="E12" s="7">
        <f t="shared" si="0"/>
        <v>1.1000000000000001</v>
      </c>
      <c r="F12" s="7">
        <f t="shared" si="1"/>
        <v>20.9</v>
      </c>
      <c r="G12" s="7">
        <f t="shared" si="2"/>
        <v>167.2</v>
      </c>
    </row>
    <row r="13" spans="1:11">
      <c r="A13">
        <v>9</v>
      </c>
      <c r="B13" t="s">
        <v>53</v>
      </c>
      <c r="C13" s="7">
        <v>45</v>
      </c>
      <c r="D13" s="8">
        <v>0.03</v>
      </c>
      <c r="E13" s="7">
        <f t="shared" si="0"/>
        <v>1.3499999999999999</v>
      </c>
      <c r="F13" s="7">
        <f t="shared" si="1"/>
        <v>43.65</v>
      </c>
      <c r="G13" s="7">
        <f t="shared" si="2"/>
        <v>392.84999999999997</v>
      </c>
    </row>
    <row r="14" spans="1:11">
      <c r="A14">
        <v>10</v>
      </c>
      <c r="B14" t="s">
        <v>54</v>
      </c>
      <c r="C14" s="7">
        <v>25</v>
      </c>
      <c r="D14" s="8">
        <v>0.02</v>
      </c>
      <c r="E14" s="7">
        <f t="shared" si="0"/>
        <v>0.5</v>
      </c>
      <c r="F14" s="7">
        <f t="shared" si="1"/>
        <v>24.5</v>
      </c>
      <c r="G14" s="7">
        <f t="shared" si="2"/>
        <v>245</v>
      </c>
    </row>
    <row r="15" spans="1:11">
      <c r="A15">
        <v>11</v>
      </c>
      <c r="B15" t="s">
        <v>55</v>
      </c>
      <c r="C15" s="7">
        <v>9</v>
      </c>
      <c r="D15" s="8">
        <v>0.09</v>
      </c>
      <c r="E15" s="7">
        <f t="shared" si="0"/>
        <v>0.80999999999999994</v>
      </c>
      <c r="F15" s="7">
        <f t="shared" si="1"/>
        <v>8.19</v>
      </c>
      <c r="G15" s="7">
        <f t="shared" si="2"/>
        <v>90.089999999999989</v>
      </c>
    </row>
    <row r="16" spans="1:11">
      <c r="A16">
        <v>12</v>
      </c>
      <c r="B16" t="s">
        <v>56</v>
      </c>
      <c r="C16" s="7">
        <v>67</v>
      </c>
      <c r="D16" s="8">
        <v>0.06</v>
      </c>
      <c r="E16" s="7">
        <f t="shared" si="0"/>
        <v>4.0199999999999996</v>
      </c>
      <c r="F16" s="7">
        <f t="shared" si="1"/>
        <v>62.980000000000004</v>
      </c>
      <c r="G16" s="7">
        <f t="shared" si="2"/>
        <v>755.76</v>
      </c>
    </row>
    <row r="17" spans="1:7">
      <c r="A17">
        <v>13</v>
      </c>
      <c r="B17" t="s">
        <v>57</v>
      </c>
      <c r="C17" s="7">
        <v>8</v>
      </c>
      <c r="D17" s="8">
        <v>0.04</v>
      </c>
      <c r="E17" s="7">
        <f t="shared" si="0"/>
        <v>0.32</v>
      </c>
      <c r="F17" s="7">
        <f t="shared" si="1"/>
        <v>7.68</v>
      </c>
      <c r="G17" s="7">
        <f t="shared" si="2"/>
        <v>99.84</v>
      </c>
    </row>
    <row r="18" spans="1:7">
      <c r="A18">
        <v>14</v>
      </c>
      <c r="B18" t="s">
        <v>58</v>
      </c>
      <c r="C18" s="7">
        <v>22</v>
      </c>
      <c r="D18" s="8">
        <v>0.5</v>
      </c>
      <c r="E18" s="7">
        <f t="shared" si="0"/>
        <v>11</v>
      </c>
      <c r="F18" s="7">
        <f t="shared" si="1"/>
        <v>11</v>
      </c>
      <c r="G18" s="7">
        <f t="shared" si="2"/>
        <v>154</v>
      </c>
    </row>
    <row r="19" spans="1:7">
      <c r="A19">
        <v>15</v>
      </c>
      <c r="B19" t="s">
        <v>59</v>
      </c>
      <c r="C19" s="7">
        <v>39</v>
      </c>
      <c r="D19" s="8">
        <v>0.22</v>
      </c>
      <c r="E19" s="7">
        <f t="shared" si="0"/>
        <v>8.58</v>
      </c>
      <c r="F19" s="7">
        <f t="shared" si="1"/>
        <v>30.42</v>
      </c>
      <c r="G19" s="7">
        <f t="shared" si="2"/>
        <v>456.3</v>
      </c>
    </row>
    <row r="20" spans="1:7">
      <c r="A20">
        <v>16</v>
      </c>
      <c r="B20" t="s">
        <v>60</v>
      </c>
      <c r="C20" s="7">
        <v>12</v>
      </c>
      <c r="D20" s="8">
        <v>0.99</v>
      </c>
      <c r="E20" s="7">
        <f t="shared" si="0"/>
        <v>11.879999999999999</v>
      </c>
      <c r="F20" s="7">
        <f t="shared" si="1"/>
        <v>0.12000000000000099</v>
      </c>
      <c r="G20" s="7">
        <f t="shared" si="2"/>
        <v>1.9200000000000159</v>
      </c>
    </row>
    <row r="28" spans="1:7">
      <c r="A28" s="9"/>
    </row>
  </sheetData>
  <conditionalFormatting sqref="G3:G20">
    <cfRule type="cellIs" dxfId="1" priority="2" operator="equal">
      <formula>$K$5</formula>
    </cfRule>
    <cfRule type="cellIs" dxfId="0" priority="1" operator="equal">
      <formula>$K$6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A3B6-88F9-4FD6-B9A8-929E9677158A}">
  <sheetPr>
    <tabColor rgb="FF000066"/>
  </sheetPr>
  <dimension ref="A1"/>
  <sheetViews>
    <sheetView workbookViewId="0"/>
  </sheetViews>
  <sheetFormatPr defaultRowHeight="14.4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A1FB-2F04-4AB3-8383-7F995312C28D}">
  <sheetPr>
    <tabColor theme="1" tint="4.9989318521683403E-2"/>
  </sheetPr>
  <dimension ref="A1"/>
  <sheetViews>
    <sheetView topLeftCell="MAC1" workbookViewId="0">
      <selection activeCell="MAE4" sqref="MAE4:MAH15"/>
    </sheetView>
  </sheetViews>
  <sheetFormatPr defaultRowHeight="14.4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CPS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LAB07</dc:creator>
  <cp:keywords/>
  <dc:description/>
  <cp:lastModifiedBy>GUILHERME CUSTODIO NIETO</cp:lastModifiedBy>
  <cp:revision/>
  <dcterms:created xsi:type="dcterms:W3CDTF">2023-10-19T13:54:57Z</dcterms:created>
  <dcterms:modified xsi:type="dcterms:W3CDTF">2023-10-26T15:00:26Z</dcterms:modified>
  <cp:category/>
  <cp:contentStatus/>
</cp:coreProperties>
</file>