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ção dos dados" sheetId="1" state="visible" r:id="rId3"/>
    <sheet name="Organização Tabular" sheetId="2" state="visible" r:id="rId4"/>
    <sheet name="Organização Gráfica" sheetId="3" state="visible" r:id="rId5"/>
    <sheet name="Medidas descritiva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<sst xmlns="http://schemas.openxmlformats.org/spreadsheetml/2006/main" count="138" uniqueCount="76">
  <si>
    <t xml:space="preserve">matricula</t>
  </si>
  <si>
    <t xml:space="preserve">nome</t>
  </si>
  <si>
    <t xml:space="preserve">cidade</t>
  </si>
  <si>
    <t xml:space="preserve">estado</t>
  </si>
  <si>
    <t xml:space="preserve">pais</t>
  </si>
  <si>
    <t xml:space="preserve">idade</t>
  </si>
  <si>
    <t xml:space="preserve">departamento</t>
  </si>
  <si>
    <t xml:space="preserve">cargo</t>
  </si>
  <si>
    <t xml:space="preserve">salario</t>
  </si>
  <si>
    <t xml:space="preserve">escolaridade</t>
  </si>
  <si>
    <t xml:space="preserve">nota</t>
  </si>
  <si>
    <t xml:space="preserve">Lucas</t>
  </si>
  <si>
    <t xml:space="preserve">Atibaia</t>
  </si>
  <si>
    <t xml:space="preserve">SP</t>
  </si>
  <si>
    <t xml:space="preserve">Brasil</t>
  </si>
  <si>
    <t xml:space="preserve">Compras</t>
  </si>
  <si>
    <t xml:space="preserve">Gerente</t>
  </si>
  <si>
    <t xml:space="preserve">Superior</t>
  </si>
  <si>
    <t xml:space="preserve">Ana</t>
  </si>
  <si>
    <t xml:space="preserve">São Paulo</t>
  </si>
  <si>
    <t xml:space="preserve">Vendas</t>
  </si>
  <si>
    <t xml:space="preserve">Coordenador</t>
  </si>
  <si>
    <t xml:space="preserve">Luiza</t>
  </si>
  <si>
    <t xml:space="preserve">Santos</t>
  </si>
  <si>
    <t xml:space="preserve">Finanças</t>
  </si>
  <si>
    <t xml:space="preserve">MBA</t>
  </si>
  <si>
    <t xml:space="preserve">Fernando</t>
  </si>
  <si>
    <t xml:space="preserve">Marketing</t>
  </si>
  <si>
    <t xml:space="preserve">Diretor</t>
  </si>
  <si>
    <t xml:space="preserve">Mestrado</t>
  </si>
  <si>
    <t xml:space="preserve">Sandra</t>
  </si>
  <si>
    <t xml:space="preserve">Produção</t>
  </si>
  <si>
    <t xml:space="preserve">Analista</t>
  </si>
  <si>
    <t xml:space="preserve">Douglas</t>
  </si>
  <si>
    <t xml:space="preserve">Bragança</t>
  </si>
  <si>
    <t xml:space="preserve">Eduardo</t>
  </si>
  <si>
    <t xml:space="preserve">Extrema</t>
  </si>
  <si>
    <t xml:space="preserve">MG</t>
  </si>
  <si>
    <t xml:space="preserve">Ester</t>
  </si>
  <si>
    <t xml:space="preserve">Itapeva</t>
  </si>
  <si>
    <t xml:space="preserve">Pedro</t>
  </si>
  <si>
    <t xml:space="preserve">Maria</t>
  </si>
  <si>
    <t xml:space="preserve">Medidas descritivas</t>
  </si>
  <si>
    <t xml:space="preserve">Tendencia central</t>
  </si>
  <si>
    <t xml:space="preserve">Média</t>
  </si>
  <si>
    <t xml:space="preserve">Valor esperado</t>
  </si>
  <si>
    <t xml:space="preserve">soma de todos os valores / quantidade de valores</t>
  </si>
  <si>
    <t xml:space="preserve">Mediana</t>
  </si>
  <si>
    <t xml:space="preserve">Valor central</t>
  </si>
  <si>
    <t xml:space="preserve">é o elemento central de uma série de números</t>
  </si>
  <si>
    <t xml:space="preserve">Moda</t>
  </si>
  <si>
    <t xml:space="preserve">Valor que aparece mais vezes</t>
  </si>
  <si>
    <t xml:space="preserve">Medidas de dispersão</t>
  </si>
  <si>
    <t xml:space="preserve">Variância</t>
  </si>
  <si>
    <t xml:space="preserve">Desvio-padrão</t>
  </si>
  <si>
    <t xml:space="preserve">Medidas separatrizes</t>
  </si>
  <si>
    <t xml:space="preserve">Mínimo</t>
  </si>
  <si>
    <t xml:space="preserve">Valores Reais</t>
  </si>
  <si>
    <t xml:space="preserve">Q1</t>
  </si>
  <si>
    <t xml:space="preserve">Q2</t>
  </si>
  <si>
    <t xml:space="preserve">Q3</t>
  </si>
  <si>
    <t xml:space="preserve">Máximo</t>
  </si>
  <si>
    <t xml:space="preserve">AIQ</t>
  </si>
  <si>
    <t xml:space="preserve">Q3 - Q1</t>
  </si>
  <si>
    <t xml:space="preserve">LI</t>
  </si>
  <si>
    <t xml:space="preserve">Valores Teóricos</t>
  </si>
  <si>
    <t xml:space="preserve">LI = Q1 - 1,5 * AIQ</t>
  </si>
  <si>
    <t xml:space="preserve">LS</t>
  </si>
  <si>
    <t xml:space="preserve">LS = Q3 + 1,5 * AIQ</t>
  </si>
  <si>
    <t xml:space="preserve">Exemplo nota vs salário</t>
  </si>
  <si>
    <t xml:space="preserve">Desvio Padrão</t>
  </si>
  <si>
    <t xml:space="preserve">Medida de Associação</t>
  </si>
  <si>
    <t xml:space="preserve">Coeficiente de Correlação</t>
  </si>
  <si>
    <t xml:space="preserve">Coeficiente de Determinação</t>
  </si>
  <si>
    <t xml:space="preserve">Propaganda (R$)</t>
  </si>
  <si>
    <t xml:space="preserve">Venda (R$)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</si>
</sst>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0"/>
    <numFmt numFmtId="169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B6D7A8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2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2" t="n">
        <v>35</v>
      </c>
      <c r="G2" s="3" t="s">
        <v>15</v>
      </c>
      <c r="H2" s="3" t="s">
        <v>16</v>
      </c>
      <c r="I2" s="4" t="n">
        <v>25000</v>
      </c>
      <c r="J2" s="3" t="s">
        <v>17</v>
      </c>
      <c r="K2" s="2" t="n">
        <v>8</v>
      </c>
      <c r="M2" s="2"/>
    </row>
    <row r="3" customFormat="false" ht="15.75" hidden="false" customHeight="false" outlineLevel="0" collapsed="false">
      <c r="A3" s="2" t="n">
        <v>2</v>
      </c>
      <c r="B3" s="3" t="s">
        <v>18</v>
      </c>
      <c r="C3" s="3" t="s">
        <v>19</v>
      </c>
      <c r="D3" s="3" t="s">
        <v>13</v>
      </c>
      <c r="E3" s="3" t="s">
        <v>14</v>
      </c>
      <c r="F3" s="2" t="n">
        <v>29</v>
      </c>
      <c r="G3" s="3" t="s">
        <v>20</v>
      </c>
      <c r="H3" s="3" t="s">
        <v>21</v>
      </c>
      <c r="I3" s="4" t="n">
        <v>12000</v>
      </c>
      <c r="J3" s="3" t="s">
        <v>17</v>
      </c>
      <c r="K3" s="2" t="n">
        <v>6</v>
      </c>
      <c r="M3" s="2"/>
    </row>
    <row r="4" customFormat="false" ht="15.75" hidden="false" customHeight="false" outlineLevel="0" collapsed="false">
      <c r="A4" s="2" t="n">
        <v>3</v>
      </c>
      <c r="B4" s="3" t="s">
        <v>22</v>
      </c>
      <c r="C4" s="3" t="s">
        <v>23</v>
      </c>
      <c r="D4" s="3" t="s">
        <v>13</v>
      </c>
      <c r="E4" s="3" t="s">
        <v>14</v>
      </c>
      <c r="F4" s="2" t="n">
        <v>38</v>
      </c>
      <c r="G4" s="3" t="s">
        <v>24</v>
      </c>
      <c r="H4" s="3" t="s">
        <v>16</v>
      </c>
      <c r="I4" s="4" t="n">
        <v>28000</v>
      </c>
      <c r="J4" s="3" t="s">
        <v>25</v>
      </c>
      <c r="K4" s="2" t="n">
        <v>9</v>
      </c>
      <c r="M4" s="2"/>
    </row>
    <row r="5" customFormat="false" ht="15.75" hidden="false" customHeight="false" outlineLevel="0" collapsed="false">
      <c r="A5" s="2" t="n">
        <v>4</v>
      </c>
      <c r="B5" s="3" t="s">
        <v>26</v>
      </c>
      <c r="C5" s="3" t="s">
        <v>12</v>
      </c>
      <c r="D5" s="3" t="s">
        <v>13</v>
      </c>
      <c r="E5" s="3" t="s">
        <v>14</v>
      </c>
      <c r="F5" s="2" t="n">
        <v>36</v>
      </c>
      <c r="G5" s="3" t="s">
        <v>27</v>
      </c>
      <c r="H5" s="3" t="s">
        <v>28</v>
      </c>
      <c r="I5" s="4" t="n">
        <v>40000</v>
      </c>
      <c r="J5" s="3" t="s">
        <v>29</v>
      </c>
      <c r="K5" s="2" t="n">
        <v>7</v>
      </c>
      <c r="M5" s="2"/>
    </row>
    <row r="6" customFormat="false" ht="15.75" hidden="false" customHeight="false" outlineLevel="0" collapsed="false">
      <c r="A6" s="2" t="n">
        <v>5</v>
      </c>
      <c r="B6" s="3" t="s">
        <v>30</v>
      </c>
      <c r="C6" s="3" t="s">
        <v>12</v>
      </c>
      <c r="D6" s="3" t="s">
        <v>13</v>
      </c>
      <c r="E6" s="3" t="s">
        <v>14</v>
      </c>
      <c r="F6" s="2" t="n">
        <v>28</v>
      </c>
      <c r="G6" s="3" t="s">
        <v>31</v>
      </c>
      <c r="H6" s="3" t="s">
        <v>32</v>
      </c>
      <c r="I6" s="4" t="n">
        <v>23000</v>
      </c>
      <c r="J6" s="3" t="s">
        <v>17</v>
      </c>
      <c r="K6" s="2" t="n">
        <v>5</v>
      </c>
      <c r="M6" s="5"/>
    </row>
    <row r="7" customFormat="false" ht="15.75" hidden="false" customHeight="false" outlineLevel="0" collapsed="false">
      <c r="A7" s="2" t="n">
        <v>6</v>
      </c>
      <c r="B7" s="3" t="s">
        <v>33</v>
      </c>
      <c r="C7" s="3" t="s">
        <v>34</v>
      </c>
      <c r="D7" s="3" t="s">
        <v>13</v>
      </c>
      <c r="E7" s="3" t="s">
        <v>14</v>
      </c>
      <c r="F7" s="2" t="n">
        <v>29</v>
      </c>
      <c r="G7" s="3" t="s">
        <v>24</v>
      </c>
      <c r="H7" s="3" t="s">
        <v>32</v>
      </c>
      <c r="I7" s="4" t="n">
        <v>11000</v>
      </c>
      <c r="J7" s="3" t="s">
        <v>17</v>
      </c>
      <c r="K7" s="2" t="n">
        <v>9</v>
      </c>
      <c r="M7" s="5"/>
    </row>
    <row r="8" customFormat="false" ht="15.75" hidden="false" customHeight="false" outlineLevel="0" collapsed="false">
      <c r="A8" s="2" t="n">
        <v>7</v>
      </c>
      <c r="B8" s="3" t="s">
        <v>35</v>
      </c>
      <c r="C8" s="3" t="s">
        <v>36</v>
      </c>
      <c r="D8" s="3" t="s">
        <v>37</v>
      </c>
      <c r="E8" s="3" t="s">
        <v>14</v>
      </c>
      <c r="F8" s="2" t="n">
        <v>30</v>
      </c>
      <c r="G8" s="3" t="s">
        <v>27</v>
      </c>
      <c r="H8" s="3" t="s">
        <v>16</v>
      </c>
      <c r="I8" s="4" t="n">
        <v>12000</v>
      </c>
      <c r="J8" s="3" t="s">
        <v>25</v>
      </c>
      <c r="K8" s="2" t="n">
        <v>4</v>
      </c>
      <c r="M8" s="2"/>
    </row>
    <row r="9" customFormat="false" ht="15.75" hidden="false" customHeight="false" outlineLevel="0" collapsed="false">
      <c r="A9" s="2" t="n">
        <v>8</v>
      </c>
      <c r="B9" s="3" t="s">
        <v>38</v>
      </c>
      <c r="C9" s="3" t="s">
        <v>39</v>
      </c>
      <c r="D9" s="3" t="s">
        <v>37</v>
      </c>
      <c r="E9" s="3" t="s">
        <v>14</v>
      </c>
      <c r="F9" s="2" t="n">
        <v>29</v>
      </c>
      <c r="G9" s="3" t="s">
        <v>15</v>
      </c>
      <c r="H9" s="3" t="s">
        <v>32</v>
      </c>
      <c r="I9" s="4" t="n">
        <v>10000</v>
      </c>
      <c r="J9" s="3" t="s">
        <v>17</v>
      </c>
      <c r="K9" s="2" t="n">
        <v>2</v>
      </c>
      <c r="M9" s="2"/>
    </row>
    <row r="10" customFormat="false" ht="15.75" hidden="false" customHeight="false" outlineLevel="0" collapsed="false">
      <c r="A10" s="2" t="n">
        <v>9</v>
      </c>
      <c r="B10" s="3" t="s">
        <v>40</v>
      </c>
      <c r="C10" s="3" t="s">
        <v>36</v>
      </c>
      <c r="D10" s="3" t="s">
        <v>37</v>
      </c>
      <c r="E10" s="3" t="s">
        <v>14</v>
      </c>
      <c r="F10" s="2" t="n">
        <v>30</v>
      </c>
      <c r="G10" s="3" t="s">
        <v>27</v>
      </c>
      <c r="H10" s="3" t="s">
        <v>32</v>
      </c>
      <c r="I10" s="4" t="n">
        <v>13000</v>
      </c>
      <c r="J10" s="3" t="s">
        <v>17</v>
      </c>
      <c r="K10" s="2" t="n">
        <v>1</v>
      </c>
      <c r="M10" s="2"/>
    </row>
    <row r="11" customFormat="false" ht="15.75" hidden="false" customHeight="false" outlineLevel="0" collapsed="false">
      <c r="A11" s="2" t="n">
        <v>10</v>
      </c>
      <c r="B11" s="3" t="s">
        <v>41</v>
      </c>
      <c r="C11" s="3" t="s">
        <v>36</v>
      </c>
      <c r="D11" s="3" t="s">
        <v>37</v>
      </c>
      <c r="E11" s="3" t="s">
        <v>14</v>
      </c>
      <c r="F11" s="2" t="n">
        <v>40</v>
      </c>
      <c r="G11" s="3" t="s">
        <v>31</v>
      </c>
      <c r="H11" s="3" t="s">
        <v>32</v>
      </c>
      <c r="I11" s="4" t="n">
        <v>12000</v>
      </c>
      <c r="J11" s="3" t="s">
        <v>25</v>
      </c>
      <c r="K11" s="2" t="n">
        <v>7</v>
      </c>
      <c r="M11" s="2"/>
    </row>
    <row r="13" customFormat="false" ht="15.75" hidden="false" customHeight="false" outlineLevel="0" collapsed="false">
      <c r="A13" s="6"/>
      <c r="B13" s="3"/>
      <c r="C13" s="3"/>
      <c r="D13" s="3"/>
      <c r="E13" s="3"/>
      <c r="F13" s="6"/>
      <c r="G13" s="3"/>
      <c r="H13" s="3"/>
      <c r="I13" s="6"/>
      <c r="J13" s="3"/>
      <c r="K13" s="6"/>
    </row>
    <row r="14" customFormat="false" ht="15.75" hidden="false" customHeight="false" outlineLevel="0" collapsed="false">
      <c r="A14" s="6"/>
      <c r="B14" s="3"/>
      <c r="C14" s="3"/>
      <c r="D14" s="3"/>
      <c r="E14" s="3"/>
      <c r="F14" s="6"/>
      <c r="G14" s="3"/>
      <c r="H14" s="3"/>
      <c r="I14" s="6"/>
      <c r="J14" s="3"/>
      <c r="K14" s="6"/>
    </row>
    <row r="15" customFormat="false" ht="15.75" hidden="false" customHeight="false" outlineLevel="0" collapsed="false">
      <c r="B15" s="3"/>
      <c r="C15" s="3"/>
      <c r="D15" s="3"/>
      <c r="E15" s="3"/>
      <c r="F15" s="6"/>
      <c r="G15" s="3"/>
      <c r="H15" s="3"/>
      <c r="I15" s="6"/>
      <c r="J15" s="3"/>
      <c r="K15" s="6"/>
    </row>
    <row r="16" customFormat="false" ht="15.75" hidden="false" customHeight="false" outlineLevel="0" collapsed="false">
      <c r="B16" s="3"/>
      <c r="C16" s="3"/>
      <c r="D16" s="3"/>
      <c r="E16" s="3"/>
      <c r="F16" s="6"/>
      <c r="G16" s="3"/>
      <c r="H16" s="3"/>
      <c r="I16" s="6"/>
      <c r="J16" s="3"/>
      <c r="K16" s="6"/>
    </row>
    <row r="17" customFormat="false" ht="15.75" hidden="false" customHeight="false" outlineLevel="0" collapsed="false">
      <c r="B17" s="3"/>
      <c r="C17" s="3"/>
      <c r="D17" s="3"/>
      <c r="E17" s="3"/>
      <c r="F17" s="6"/>
      <c r="G17" s="3"/>
      <c r="H17" s="3"/>
      <c r="I17" s="6"/>
      <c r="J17" s="3"/>
      <c r="K17" s="6"/>
    </row>
    <row r="20" customFormat="false" ht="15.75" hidden="false" customHeight="false" outlineLevel="0" collapsed="false">
      <c r="E20" s="7"/>
      <c r="F20" s="7"/>
    </row>
    <row r="21" customFormat="false" ht="15.75" hidden="false" customHeight="false" outlineLevel="0" collapsed="false">
      <c r="E21" s="7"/>
      <c r="F21" s="7"/>
    </row>
    <row r="22" customFormat="false" ht="15.75" hidden="false" customHeight="false" outlineLevel="0" collapsed="false">
      <c r="E22" s="7"/>
      <c r="F22" s="7"/>
    </row>
    <row r="24" customFormat="false" ht="15.75" hidden="false" customHeight="false" outlineLevel="0" collapsed="false">
      <c r="E24" s="6"/>
      <c r="F24" s="6"/>
    </row>
    <row r="25" customFormat="false" ht="15.75" hidden="false" customHeight="false" outlineLevel="0" collapsed="false">
      <c r="E25" s="6"/>
      <c r="F25" s="8"/>
    </row>
    <row r="26" customFormat="false" ht="15.75" hidden="false" customHeight="false" outlineLevel="0" collapsed="false">
      <c r="E26" s="6"/>
      <c r="F26" s="8"/>
    </row>
    <row r="28" customFormat="false" ht="15.75" hidden="false" customHeight="false" outlineLevel="0" collapsed="false">
      <c r="E28" s="6"/>
      <c r="F28" s="6"/>
    </row>
    <row r="29" customFormat="false" ht="15.75" hidden="false" customHeight="false" outlineLevel="0" collapsed="false">
      <c r="E29" s="6"/>
      <c r="F29" s="6"/>
    </row>
    <row r="30" customFormat="false" ht="15.75" hidden="false" customHeight="false" outlineLevel="0" collapsed="false">
      <c r="E30" s="6"/>
      <c r="F30" s="6"/>
    </row>
    <row r="31" customFormat="false" ht="15.75" hidden="false" customHeight="false" outlineLevel="0" collapsed="false">
      <c r="E31" s="6"/>
      <c r="F31" s="6"/>
    </row>
    <row r="32" customFormat="false" ht="15.75" hidden="false" customHeight="false" outlineLevel="0" collapsed="false">
      <c r="E32" s="6"/>
      <c r="F32" s="6"/>
    </row>
    <row r="33" customFormat="false" ht="15.75" hidden="false" customHeight="false" outlineLevel="0" collapsed="false">
      <c r="E33" s="6"/>
      <c r="F33" s="6"/>
    </row>
    <row r="34" customFormat="false" ht="15.75" hidden="false" customHeight="false" outlineLevel="0" collapsed="false">
      <c r="E34" s="6"/>
      <c r="F34" s="6"/>
    </row>
    <row r="35" customFormat="false" ht="15.75" hidden="false" customHeight="false" outlineLevel="0" collapsed="false">
      <c r="E35" s="6"/>
      <c r="F3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6" min="6" style="9" width="17.25"/>
    <col collapsed="false" customWidth="true" hidden="false" outlineLevel="0" max="7" min="7" style="9" width="22.5"/>
    <col collapsed="false" customWidth="true" hidden="false" outlineLevel="0" max="8" min="8" style="9" width="23.25"/>
  </cols>
  <sheetData>
    <row r="1" customFormat="false" ht="15.75" hidden="false" customHeight="false" outlineLevel="0" collapsed="false">
      <c r="B1" s="1" t="s">
        <v>5</v>
      </c>
      <c r="C1" s="1" t="s">
        <v>8</v>
      </c>
      <c r="D1" s="1" t="s">
        <v>10</v>
      </c>
      <c r="F1" s="6" t="s">
        <v>42</v>
      </c>
    </row>
    <row r="2" customFormat="false" ht="15.75" hidden="false" customHeight="false" outlineLevel="0" collapsed="false">
      <c r="B2" s="2" t="n">
        <v>35</v>
      </c>
      <c r="C2" s="4" t="n">
        <v>25000</v>
      </c>
      <c r="D2" s="2" t="n">
        <v>8</v>
      </c>
      <c r="F2" s="10" t="s">
        <v>43</v>
      </c>
      <c r="G2" s="6" t="s">
        <v>44</v>
      </c>
      <c r="H2" s="6" t="s">
        <v>45</v>
      </c>
      <c r="I2" s="6" t="s">
        <v>46</v>
      </c>
    </row>
    <row r="3" customFormat="false" ht="15.75" hidden="false" customHeight="false" outlineLevel="0" collapsed="false">
      <c r="B3" s="2" t="n">
        <v>29</v>
      </c>
      <c r="C3" s="4" t="n">
        <v>12000</v>
      </c>
      <c r="D3" s="2" t="n">
        <v>6</v>
      </c>
      <c r="F3" s="10"/>
      <c r="G3" s="6" t="s">
        <v>47</v>
      </c>
      <c r="H3" s="6" t="s">
        <v>48</v>
      </c>
      <c r="I3" s="6" t="s">
        <v>49</v>
      </c>
    </row>
    <row r="4" customFormat="false" ht="15.75" hidden="false" customHeight="false" outlineLevel="0" collapsed="false">
      <c r="B4" s="2" t="n">
        <v>38</v>
      </c>
      <c r="C4" s="4" t="n">
        <v>28000</v>
      </c>
      <c r="D4" s="2" t="n">
        <v>9</v>
      </c>
      <c r="F4" s="10"/>
      <c r="G4" s="6" t="s">
        <v>50</v>
      </c>
      <c r="H4" s="6" t="s">
        <v>51</v>
      </c>
    </row>
    <row r="5" customFormat="false" ht="15.75" hidden="false" customHeight="false" outlineLevel="0" collapsed="false">
      <c r="B5" s="2" t="n">
        <v>36</v>
      </c>
      <c r="C5" s="4" t="n">
        <v>40000</v>
      </c>
      <c r="D5" s="2" t="n">
        <v>7</v>
      </c>
    </row>
    <row r="6" customFormat="false" ht="15.75" hidden="false" customHeight="false" outlineLevel="0" collapsed="false">
      <c r="B6" s="2" t="n">
        <v>28</v>
      </c>
      <c r="C6" s="4" t="n">
        <v>23000</v>
      </c>
      <c r="D6" s="2" t="n">
        <v>5</v>
      </c>
      <c r="F6" s="10" t="s">
        <v>52</v>
      </c>
      <c r="G6" s="6" t="s">
        <v>53</v>
      </c>
    </row>
    <row r="7" customFormat="false" ht="15.75" hidden="false" customHeight="false" outlineLevel="0" collapsed="false">
      <c r="B7" s="2" t="n">
        <v>29</v>
      </c>
      <c r="C7" s="4" t="n">
        <v>11000</v>
      </c>
      <c r="D7" s="2" t="n">
        <v>9</v>
      </c>
      <c r="F7" s="10"/>
      <c r="G7" s="6" t="s">
        <v>54</v>
      </c>
    </row>
    <row r="8" customFormat="false" ht="15.75" hidden="false" customHeight="false" outlineLevel="0" collapsed="false">
      <c r="B8" s="2" t="n">
        <v>30</v>
      </c>
      <c r="C8" s="4" t="n">
        <v>12000</v>
      </c>
      <c r="D8" s="2" t="n">
        <v>4</v>
      </c>
    </row>
    <row r="9" customFormat="false" ht="15.75" hidden="false" customHeight="false" outlineLevel="0" collapsed="false">
      <c r="B9" s="2" t="n">
        <v>29</v>
      </c>
      <c r="C9" s="4" t="n">
        <v>10000</v>
      </c>
      <c r="D9" s="2" t="n">
        <v>2</v>
      </c>
      <c r="F9" s="10" t="s">
        <v>55</v>
      </c>
      <c r="G9" s="6" t="s">
        <v>56</v>
      </c>
      <c r="H9" s="6" t="s">
        <v>57</v>
      </c>
    </row>
    <row r="10" customFormat="false" ht="15.75" hidden="false" customHeight="false" outlineLevel="0" collapsed="false">
      <c r="B10" s="2" t="n">
        <v>30</v>
      </c>
      <c r="C10" s="4" t="n">
        <v>13000</v>
      </c>
      <c r="D10" s="2" t="n">
        <v>1</v>
      </c>
      <c r="F10" s="10"/>
      <c r="G10" s="6" t="s">
        <v>58</v>
      </c>
      <c r="H10" s="6" t="s">
        <v>57</v>
      </c>
    </row>
    <row r="11" customFormat="false" ht="15.75" hidden="false" customHeight="false" outlineLevel="0" collapsed="false">
      <c r="B11" s="2" t="n">
        <v>40</v>
      </c>
      <c r="C11" s="4" t="n">
        <v>12000</v>
      </c>
      <c r="D11" s="2" t="n">
        <v>7</v>
      </c>
      <c r="F11" s="10"/>
      <c r="G11" s="6" t="s">
        <v>59</v>
      </c>
      <c r="H11" s="6" t="s">
        <v>57</v>
      </c>
    </row>
    <row r="12" customFormat="false" ht="15.75" hidden="false" customHeight="false" outlineLevel="0" collapsed="false">
      <c r="F12" s="10"/>
      <c r="G12" s="6" t="s">
        <v>60</v>
      </c>
      <c r="H12" s="6" t="s">
        <v>57</v>
      </c>
    </row>
    <row r="13" customFormat="false" ht="15.75" hidden="false" customHeight="false" outlineLevel="0" collapsed="false">
      <c r="A13" s="6" t="s">
        <v>44</v>
      </c>
      <c r="B13" s="6" t="n">
        <f aca="false">AVERAGE(B2:B11)</f>
        <v>32.4</v>
      </c>
      <c r="C13" s="11" t="n">
        <f aca="false">AVERAGE(C2:C11)</f>
        <v>18600</v>
      </c>
      <c r="D13" s="6" t="n">
        <f aca="false">AVERAGE(D2:D11)</f>
        <v>5.8</v>
      </c>
      <c r="F13" s="10"/>
      <c r="G13" s="6" t="s">
        <v>61</v>
      </c>
      <c r="H13" s="6" t="s">
        <v>57</v>
      </c>
    </row>
    <row r="14" customFormat="false" ht="15.75" hidden="false" customHeight="false" outlineLevel="0" collapsed="false">
      <c r="A14" s="6" t="s">
        <v>47</v>
      </c>
      <c r="B14" s="6" t="n">
        <f aca="false">MEDIAN(B2:B11)</f>
        <v>30</v>
      </c>
      <c r="C14" s="11" t="n">
        <f aca="false">MEDIAN(C2:C11)</f>
        <v>12500</v>
      </c>
      <c r="D14" s="6" t="n">
        <f aca="false">MEDIAN(D2:D11)</f>
        <v>6.5</v>
      </c>
      <c r="F14" s="10"/>
      <c r="G14" s="6" t="s">
        <v>62</v>
      </c>
      <c r="H14" s="6" t="s">
        <v>57</v>
      </c>
      <c r="I14" s="6" t="s">
        <v>63</v>
      </c>
    </row>
    <row r="15" customFormat="false" ht="15.75" hidden="false" customHeight="false" outlineLevel="0" collapsed="false">
      <c r="A15" s="6" t="s">
        <v>50</v>
      </c>
      <c r="B15" s="6" t="n">
        <f aca="false">MODE(B2:B11)</f>
        <v>29</v>
      </c>
      <c r="C15" s="6" t="n">
        <f aca="false">MODE(C2:C11)</f>
        <v>12000</v>
      </c>
      <c r="D15" s="6" t="n">
        <f aca="false">MODE(D2:D11)</f>
        <v>7</v>
      </c>
      <c r="F15" s="10"/>
      <c r="G15" s="6" t="s">
        <v>64</v>
      </c>
      <c r="H15" s="6" t="s">
        <v>65</v>
      </c>
      <c r="I15" s="6" t="s">
        <v>66</v>
      </c>
    </row>
    <row r="16" customFormat="false" ht="15.75" hidden="false" customHeight="false" outlineLevel="0" collapsed="false">
      <c r="F16" s="10"/>
      <c r="G16" s="6" t="s">
        <v>67</v>
      </c>
      <c r="H16" s="6" t="s">
        <v>65</v>
      </c>
      <c r="I16" s="6" t="s">
        <v>68</v>
      </c>
    </row>
    <row r="17" customFormat="false" ht="15.75" hidden="false" customHeight="false" outlineLevel="0" collapsed="false">
      <c r="A17" s="6" t="s">
        <v>53</v>
      </c>
      <c r="B17" s="12" t="n">
        <f aca="false">_xlfn.VAR.S(B2:B11)</f>
        <v>19.3777777777778</v>
      </c>
      <c r="C17" s="12" t="n">
        <f aca="false">_xlfn.VAR.S(C2:C11)</f>
        <v>100044444.444444</v>
      </c>
      <c r="D17" s="12" t="n">
        <f aca="false">_xlfn.VAR.S(D2:D11)</f>
        <v>7.73333333333333</v>
      </c>
      <c r="H17" s="6" t="s">
        <v>69</v>
      </c>
    </row>
    <row r="18" customFormat="false" ht="15.75" hidden="false" customHeight="false" outlineLevel="0" collapsed="false">
      <c r="A18" s="6" t="s">
        <v>70</v>
      </c>
      <c r="B18" s="12" t="n">
        <f aca="false">STDEVA(B2:B11)</f>
        <v>4.40201973845845</v>
      </c>
      <c r="C18" s="12" t="n">
        <f aca="false">STDEVA(C2:C11)</f>
        <v>10002.2219753635</v>
      </c>
      <c r="D18" s="12" t="n">
        <f aca="false">STDEVA(D2:D11)</f>
        <v>2.78088714861523</v>
      </c>
      <c r="F18" s="10" t="s">
        <v>71</v>
      </c>
      <c r="G18" s="6" t="s">
        <v>72</v>
      </c>
      <c r="H18" s="13" t="n">
        <f aca="false">CORREL(D2:D11,C2:C11)</f>
        <v>0.416241479</v>
      </c>
    </row>
    <row r="19" customFormat="false" ht="15.75" hidden="false" customHeight="false" outlineLevel="0" collapsed="false">
      <c r="F19" s="10"/>
      <c r="G19" s="6" t="s">
        <v>73</v>
      </c>
      <c r="H19" s="14" t="n">
        <f aca="false">H18^2</f>
        <v>0.1732569688</v>
      </c>
    </row>
    <row r="20" customFormat="false" ht="15.75" hidden="false" customHeight="false" outlineLevel="0" collapsed="false">
      <c r="A20" s="6" t="s">
        <v>56</v>
      </c>
      <c r="B20" s="6" t="n">
        <f aca="false">MIN(B2:B11)</f>
        <v>28</v>
      </c>
      <c r="C20" s="11" t="n">
        <f aca="false">MIN(C2:C11)</f>
        <v>10000</v>
      </c>
      <c r="D20" s="6" t="n">
        <f aca="false">MIN(D2:D11)</f>
        <v>1</v>
      </c>
    </row>
    <row r="21" customFormat="false" ht="15.75" hidden="false" customHeight="false" outlineLevel="0" collapsed="false">
      <c r="A21" s="6" t="s">
        <v>58</v>
      </c>
      <c r="B21" s="6" t="n">
        <f aca="false">_xlfn.QUARTILE.EXC(B2:B11,1)</f>
        <v>29</v>
      </c>
      <c r="C21" s="6" t="n">
        <f aca="false">_xlfn.QUARTILE.EXC(C2:C11,1)</f>
        <v>11750</v>
      </c>
      <c r="D21" s="6" t="n">
        <f aca="false">_xlfn.QUARTILE.EXC(D2:D11,1)</f>
        <v>3.5</v>
      </c>
    </row>
    <row r="22" customFormat="false" ht="15.75" hidden="false" customHeight="false" outlineLevel="0" collapsed="false">
      <c r="A22" s="6" t="s">
        <v>59</v>
      </c>
      <c r="B22" s="6" t="n">
        <f aca="false">_xlfn.QUARTILE.EXC(B2:B11,2)</f>
        <v>30</v>
      </c>
      <c r="C22" s="6" t="n">
        <f aca="false">_xlfn.QUARTILE.EXC(C2:C11,2)</f>
        <v>12500</v>
      </c>
      <c r="D22" s="6" t="n">
        <f aca="false">_xlfn.QUARTILE.EXC(D2:D11,2)</f>
        <v>6.5</v>
      </c>
      <c r="H22" s="6" t="s">
        <v>74</v>
      </c>
      <c r="I22" s="6" t="s">
        <v>75</v>
      </c>
    </row>
    <row r="23" customFormat="false" ht="15.75" hidden="false" customHeight="false" outlineLevel="0" collapsed="false">
      <c r="A23" s="6" t="s">
        <v>60</v>
      </c>
      <c r="B23" s="6" t="n">
        <f aca="false">_xlfn.QUARTILE.EXC(B2:B11,3)</f>
        <v>36.5</v>
      </c>
      <c r="C23" s="6" t="n">
        <f aca="false">_xlfn.QUARTILE.EXC(C2:C11,3)</f>
        <v>25750</v>
      </c>
      <c r="D23" s="6" t="n">
        <f aca="false">_xlfn.QUARTILE.EXC(D2:D11,3)</f>
        <v>8.25</v>
      </c>
      <c r="H23" s="6" t="n">
        <v>1</v>
      </c>
      <c r="I23" s="6" t="n">
        <v>1</v>
      </c>
    </row>
    <row r="24" customFormat="false" ht="15.75" hidden="false" customHeight="false" outlineLevel="0" collapsed="false">
      <c r="A24" s="6" t="s">
        <v>61</v>
      </c>
      <c r="B24" s="6" t="n">
        <f aca="false">MAX(B2:B11)</f>
        <v>40</v>
      </c>
      <c r="C24" s="11" t="n">
        <f aca="false">MAX(C2:C11)</f>
        <v>40000</v>
      </c>
      <c r="D24" s="6" t="n">
        <f aca="false">MAX(D2:D11)</f>
        <v>9</v>
      </c>
      <c r="H24" s="6" t="n">
        <v>2</v>
      </c>
      <c r="I24" s="6" t="n">
        <v>2</v>
      </c>
    </row>
    <row r="25" customFormat="false" ht="15.75" hidden="false" customHeight="false" outlineLevel="0" collapsed="false">
      <c r="A25" s="6" t="s">
        <v>62</v>
      </c>
      <c r="B25" s="6" t="n">
        <f aca="false">B23-B21</f>
        <v>7.5</v>
      </c>
      <c r="C25" s="6" t="n">
        <f aca="false">C23-C21</f>
        <v>14000</v>
      </c>
      <c r="D25" s="6" t="n">
        <f aca="false">D23-D21</f>
        <v>4.75</v>
      </c>
      <c r="H25" s="6" t="n">
        <v>3</v>
      </c>
      <c r="I25" s="6" t="n">
        <v>4</v>
      </c>
    </row>
    <row r="26" customFormat="false" ht="15.75" hidden="false" customHeight="false" outlineLevel="0" collapsed="false">
      <c r="A26" s="6" t="s">
        <v>64</v>
      </c>
      <c r="B26" s="6" t="n">
        <f aca="false">B21 - 1.5 * B25</f>
        <v>17.75</v>
      </c>
      <c r="C26" s="6" t="n">
        <f aca="false">C21 - 1.5 * C25</f>
        <v>-9250</v>
      </c>
      <c r="D26" s="6" t="n">
        <f aca="false">D21 - 1.5 * D25</f>
        <v>-3.625</v>
      </c>
      <c r="H26" s="6" t="n">
        <v>4</v>
      </c>
      <c r="I26" s="6" t="n">
        <v>5</v>
      </c>
    </row>
    <row r="27" customFormat="false" ht="15.75" hidden="false" customHeight="false" outlineLevel="0" collapsed="false">
      <c r="A27" s="6" t="s">
        <v>67</v>
      </c>
      <c r="B27" s="6" t="n">
        <f aca="false">B23 + 1.5 * B25</f>
        <v>47.75</v>
      </c>
      <c r="C27" s="6" t="n">
        <f aca="false">C23 + 1.5 * C25</f>
        <v>46750</v>
      </c>
      <c r="D27" s="6" t="n">
        <f aca="false">D23 + 1.5 * D25</f>
        <v>15.375</v>
      </c>
      <c r="H27" s="6" t="n">
        <v>5</v>
      </c>
      <c r="I27" s="6" t="n">
        <v>8</v>
      </c>
    </row>
    <row r="29" customFormat="false" ht="15.75" hidden="false" customHeight="false" outlineLevel="0" collapsed="false">
      <c r="H29" s="6" t="s">
        <v>72</v>
      </c>
      <c r="I29" s="6" t="n">
        <f aca="false">CORREL(H23:H27,I23:I27)</f>
        <v>0.9814954576</v>
      </c>
    </row>
    <row r="30" customFormat="false" ht="15.75" hidden="false" customHeight="false" outlineLevel="0" collapsed="false">
      <c r="H30" s="6" t="s">
        <v>73</v>
      </c>
      <c r="I30" s="14" t="n">
        <f aca="false">I29^2</f>
        <v>0.9633333333</v>
      </c>
    </row>
  </sheetData>
  <mergeCells count="4">
    <mergeCell ref="F2:F4"/>
    <mergeCell ref="F6:F7"/>
    <mergeCell ref="F9:F16"/>
    <mergeCell ref="F18:F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2025-02-26T15:35:18Z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