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28800" windowHeight="13620" tabRatio="167" firstSheet="0" activeTab="0" autoFilterDateGrouping="1"/>
  </bookViews>
  <sheets>
    <sheet name="DETALHE" sheetId="1" state="visible" r:id="rId1"/>
    <sheet name="PREVIA" sheetId="2" state="visible" r:id="rId2"/>
  </sheets>
  <definedNames>
    <definedName name="_xlnm._FilterDatabase" localSheetId="0" hidden="1">'DETALHE'!$BY$1:$BY$243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dd/mm"/>
    <numFmt numFmtId="165" formatCode="[=0]&quot;&quot;;General"/>
  </numFmts>
  <fonts count="18">
    <font>
      <name val="Calibri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Calibri"/>
      <family val="2"/>
      <b val="1"/>
      <color theme="0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9"/>
      <u val="single"/>
      <scheme val="minor"/>
    </font>
    <font>
      <name val="Arial"/>
      <family val="2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theme="0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Arial"/>
      <family val="2"/>
      <b val="1"/>
      <color theme="0"/>
      <sz val="14"/>
    </font>
    <font>
      <name val="Arial"/>
      <family val="2"/>
      <b val="1"/>
      <sz val="18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8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"/>
      </right>
      <top style="thin">
        <color auto="1"/>
      </top>
      <bottom/>
      <diagonal/>
    </border>
    <border>
      <left style="thin">
        <color theme="0" tint="-0.249946592608417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8"/>
      </right>
      <top/>
      <bottom style="thin">
        <color indexed="64"/>
      </bottom>
      <diagonal/>
    </border>
    <border>
      <left style="thin">
        <color theme="0" tint="-0.349986266670735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 applyAlignment="1" applyProtection="1">
      <alignment vertical="top"/>
      <protection locked="0" hidden="0"/>
    </xf>
    <xf numFmtId="0" fontId="3" fillId="0" borderId="0"/>
    <xf numFmtId="0" fontId="6" fillId="0" borderId="0"/>
  </cellStyleXfs>
  <cellXfs count="227">
    <xf numFmtId="0" fontId="0" fillId="0" borderId="0" pivotButton="0" quotePrefix="0" xfId="0"/>
    <xf numFmtId="0" fontId="2" fillId="2" borderId="1" applyAlignment="1" applyProtection="1" pivotButton="0" quotePrefix="1" xfId="1">
      <alignment horizontal="center" vertical="center"/>
      <protection locked="0" hidden="0"/>
    </xf>
    <xf numFmtId="164" fontId="2" fillId="2" borderId="2" applyAlignment="1" applyProtection="1" pivotButton="0" quotePrefix="0" xfId="2">
      <alignment horizontal="center" vertical="center"/>
      <protection locked="0" hidden="0"/>
    </xf>
    <xf numFmtId="164" fontId="2" fillId="2" borderId="3" applyAlignment="1" applyProtection="1" pivotButton="0" quotePrefix="0" xfId="2">
      <alignment horizontal="center" vertical="center"/>
      <protection locked="0" hidden="0"/>
    </xf>
    <xf numFmtId="0" fontId="2" fillId="2" borderId="1" applyAlignment="1" applyProtection="1" pivotButton="0" quotePrefix="0" xfId="1">
      <alignment horizontal="center" vertical="center"/>
      <protection locked="0" hidden="0"/>
    </xf>
    <xf numFmtId="0" fontId="2" fillId="3" borderId="4" applyAlignment="1" applyProtection="1" pivotButton="0" quotePrefix="1" xfId="2">
      <alignment horizontal="center" vertical="center"/>
      <protection locked="0" hidden="0"/>
    </xf>
    <xf numFmtId="0" fontId="2" fillId="3" borderId="5" applyAlignment="1" applyProtection="1" pivotButton="0" quotePrefix="0" xfId="2">
      <alignment horizontal="center" vertical="center"/>
      <protection locked="0" hidden="0"/>
    </xf>
    <xf numFmtId="0" fontId="2" fillId="3" borderId="6" applyAlignment="1" applyProtection="1" pivotButton="0" quotePrefix="0" xfId="2">
      <alignment horizontal="center" vertical="center"/>
      <protection locked="0" hidden="0"/>
    </xf>
    <xf numFmtId="0" fontId="4" fillId="4" borderId="6" applyAlignment="1" applyProtection="1" pivotButton="0" quotePrefix="0" xfId="2">
      <alignment horizontal="center" vertical="center"/>
      <protection locked="0" hidden="0"/>
    </xf>
    <xf numFmtId="0" fontId="2" fillId="3" borderId="4" applyAlignment="1" applyProtection="1" pivotButton="0" quotePrefix="0" xfId="2">
      <alignment horizontal="center" vertical="center"/>
      <protection locked="0" hidden="0"/>
    </xf>
    <xf numFmtId="20" fontId="2" fillId="2" borderId="8" applyAlignment="1" applyProtection="1" pivotButton="0" quotePrefix="0" xfId="1">
      <alignment horizontal="center" vertical="center"/>
      <protection locked="0" hidden="0"/>
    </xf>
    <xf numFmtId="0" fontId="2" fillId="2" borderId="0" applyAlignment="1" applyProtection="1" pivotButton="0" quotePrefix="0" xfId="2">
      <alignment horizontal="center" vertical="center"/>
      <protection locked="0" hidden="0"/>
    </xf>
    <xf numFmtId="0" fontId="2" fillId="2" borderId="9" applyAlignment="1" applyProtection="1" pivotButton="0" quotePrefix="0" xfId="2">
      <alignment horizontal="center" vertical="center"/>
      <protection locked="0" hidden="0"/>
    </xf>
    <xf numFmtId="20" fontId="2" fillId="2" borderId="10" applyAlignment="1" applyProtection="1" pivotButton="0" quotePrefix="0" xfId="1">
      <alignment horizontal="center" vertical="center"/>
      <protection locked="0" hidden="0"/>
    </xf>
    <xf numFmtId="0" fontId="2" fillId="2" borderId="11" applyAlignment="1" applyProtection="1" pivotButton="0" quotePrefix="0" xfId="2">
      <alignment horizontal="center" vertical="center"/>
      <protection locked="0" hidden="0"/>
    </xf>
    <xf numFmtId="0" fontId="2" fillId="2" borderId="12" applyAlignment="1" applyProtection="1" pivotButton="0" quotePrefix="0" xfId="2">
      <alignment horizontal="center" vertical="center"/>
      <protection locked="0" hidden="0"/>
    </xf>
    <xf numFmtId="0" fontId="4" fillId="0" borderId="7" applyAlignment="1" applyProtection="1" pivotButton="0" quotePrefix="0" xfId="2">
      <alignment horizontal="center" vertical="center"/>
      <protection locked="0" hidden="0"/>
    </xf>
    <xf numFmtId="0" fontId="4" fillId="0" borderId="13" applyAlignment="1" applyProtection="1" pivotButton="0" quotePrefix="0" xfId="2">
      <alignment horizontal="center" vertical="center"/>
      <protection locked="0" hidden="0"/>
    </xf>
    <xf numFmtId="0" fontId="4" fillId="0" borderId="14" applyAlignment="1" applyProtection="1" pivotButton="0" quotePrefix="0" xfId="2">
      <alignment horizontal="center" vertical="center"/>
      <protection locked="0" hidden="0"/>
    </xf>
    <xf numFmtId="165" fontId="4" fillId="6" borderId="25" applyAlignment="1" applyProtection="1" pivotButton="0" quotePrefix="0" xfId="2">
      <alignment horizontal="center" vertical="center" shrinkToFit="1"/>
      <protection locked="0" hidden="0"/>
    </xf>
    <xf numFmtId="165" fontId="4" fillId="6" borderId="26" applyAlignment="1" applyProtection="1" pivotButton="0" quotePrefix="0" xfId="2">
      <alignment horizontal="center" vertical="center" shrinkToFit="1"/>
      <protection locked="0" hidden="0"/>
    </xf>
    <xf numFmtId="165" fontId="4" fillId="3" borderId="24" applyAlignment="1" applyProtection="1" pivotButton="0" quotePrefix="0" xfId="2">
      <alignment horizontal="center" vertical="center" shrinkToFit="1"/>
      <protection locked="0" hidden="0"/>
    </xf>
    <xf numFmtId="165" fontId="4" fillId="6" borderId="27" applyAlignment="1" applyProtection="1" pivotButton="0" quotePrefix="0" xfId="2">
      <alignment horizontal="center" vertical="center" shrinkToFit="1"/>
      <protection locked="0" hidden="0"/>
    </xf>
    <xf numFmtId="165" fontId="4" fillId="6" borderId="23" applyAlignment="1" applyProtection="1" pivotButton="0" quotePrefix="0" xfId="2">
      <alignment horizontal="center" vertical="center" shrinkToFit="1"/>
      <protection locked="0" hidden="0"/>
    </xf>
    <xf numFmtId="165" fontId="4" fillId="3" borderId="27" applyAlignment="1" applyProtection="1" pivotButton="0" quotePrefix="0" xfId="2">
      <alignment horizontal="center" vertical="center" shrinkToFit="1"/>
      <protection locked="0" hidden="0"/>
    </xf>
    <xf numFmtId="165" fontId="4" fillId="3" borderId="23" applyAlignment="1" applyProtection="1" pivotButton="0" quotePrefix="0" xfId="2">
      <alignment horizontal="center" vertical="center" shrinkToFit="1"/>
      <protection locked="0" hidden="0"/>
    </xf>
    <xf numFmtId="165" fontId="4" fillId="4" borderId="27" applyAlignment="1" applyProtection="1" pivotButton="0" quotePrefix="0" xfId="2">
      <alignment horizontal="center" vertical="center" shrinkToFit="1"/>
      <protection locked="0" hidden="0"/>
    </xf>
    <xf numFmtId="165" fontId="4" fillId="4" borderId="23" applyAlignment="1" applyProtection="1" pivotButton="0" quotePrefix="0" xfId="2">
      <alignment horizontal="center" vertical="center" shrinkToFit="1"/>
      <protection locked="0" hidden="0"/>
    </xf>
    <xf numFmtId="165" fontId="4" fillId="4" borderId="24" applyAlignment="1" applyProtection="1" pivotButton="0" quotePrefix="0" xfId="2">
      <alignment horizontal="center" vertical="center" shrinkToFit="1"/>
      <protection locked="0" hidden="0"/>
    </xf>
    <xf numFmtId="165" fontId="4" fillId="5" borderId="30" applyAlignment="1" applyProtection="1" pivotButton="0" quotePrefix="0" xfId="2">
      <alignment horizontal="center" vertical="center" shrinkToFit="1"/>
      <protection locked="0" hidden="0"/>
    </xf>
    <xf numFmtId="165" fontId="4" fillId="11" borderId="30" applyAlignment="1" applyProtection="1" pivotButton="0" quotePrefix="0" xfId="2">
      <alignment horizontal="center" vertical="center" shrinkToFit="1"/>
      <protection locked="0" hidden="0"/>
    </xf>
    <xf numFmtId="165" fontId="4" fillId="3" borderId="30" applyAlignment="1" applyProtection="1" pivotButton="0" quotePrefix="0" xfId="2">
      <alignment horizontal="center" vertical="center" shrinkToFit="1"/>
      <protection locked="0" hidden="0"/>
    </xf>
    <xf numFmtId="165" fontId="4" fillId="7" borderId="30" applyAlignment="1" applyProtection="1" pivotButton="0" quotePrefix="0" xfId="2">
      <alignment horizontal="center" vertical="center" shrinkToFit="1"/>
      <protection locked="0" hidden="0"/>
    </xf>
    <xf numFmtId="165" fontId="4" fillId="8" borderId="30" applyAlignment="1" applyProtection="1" pivotButton="0" quotePrefix="0" xfId="2">
      <alignment horizontal="center" vertical="center" shrinkToFit="1"/>
      <protection locked="0" hidden="0"/>
    </xf>
    <xf numFmtId="165" fontId="4" fillId="4" borderId="30" applyAlignment="1" applyProtection="1" pivotButton="0" quotePrefix="0" xfId="2">
      <alignment horizontal="center" vertical="center" shrinkToFit="1"/>
      <protection locked="0" hidden="0"/>
    </xf>
    <xf numFmtId="165" fontId="4" fillId="6" borderId="13" applyAlignment="1" applyProtection="1" pivotButton="0" quotePrefix="0" xfId="2">
      <alignment horizontal="center" vertical="center" shrinkToFit="1"/>
      <protection locked="0" hidden="0"/>
    </xf>
    <xf numFmtId="165" fontId="4" fillId="6" borderId="14" applyAlignment="1" applyProtection="1" pivotButton="0" quotePrefix="0" xfId="2">
      <alignment horizontal="center" vertical="center" shrinkToFit="1"/>
      <protection locked="0" hidden="0"/>
    </xf>
    <xf numFmtId="165" fontId="4" fillId="3" borderId="7" applyAlignment="1" applyProtection="1" pivotButton="0" quotePrefix="0" xfId="2">
      <alignment horizontal="center" vertical="center" shrinkToFit="1"/>
      <protection locked="0" hidden="0"/>
    </xf>
    <xf numFmtId="165" fontId="4" fillId="6" borderId="21" applyAlignment="1" applyProtection="1" pivotButton="0" quotePrefix="0" xfId="2">
      <alignment horizontal="center" vertical="center" shrinkToFit="1"/>
      <protection locked="0" hidden="0"/>
    </xf>
    <xf numFmtId="165" fontId="4" fillId="6" borderId="22" applyAlignment="1" applyProtection="1" pivotButton="0" quotePrefix="0" xfId="2">
      <alignment horizontal="center" vertical="center" shrinkToFit="1"/>
      <protection locked="0" hidden="0"/>
    </xf>
    <xf numFmtId="165" fontId="4" fillId="3" borderId="21" applyAlignment="1" applyProtection="1" pivotButton="0" quotePrefix="0" xfId="2">
      <alignment horizontal="center" vertical="center" shrinkToFit="1"/>
      <protection locked="0" hidden="0"/>
    </xf>
    <xf numFmtId="165" fontId="4" fillId="3" borderId="22" applyAlignment="1" applyProtection="1" pivotButton="0" quotePrefix="0" xfId="2">
      <alignment horizontal="center" vertical="center" shrinkToFit="1"/>
      <protection locked="0" hidden="0"/>
    </xf>
    <xf numFmtId="165" fontId="4" fillId="4" borderId="21" applyAlignment="1" applyProtection="1" pivotButton="0" quotePrefix="0" xfId="2">
      <alignment horizontal="center" vertical="center" shrinkToFit="1"/>
      <protection locked="0" hidden="0"/>
    </xf>
    <xf numFmtId="165" fontId="4" fillId="4" borderId="22" applyAlignment="1" applyProtection="1" pivotButton="0" quotePrefix="0" xfId="2">
      <alignment horizontal="center" vertical="center" shrinkToFit="1"/>
      <protection locked="0" hidden="0"/>
    </xf>
    <xf numFmtId="165" fontId="4" fillId="4" borderId="7" applyAlignment="1" applyProtection="1" pivotButton="0" quotePrefix="0" xfId="2">
      <alignment horizontal="center" vertical="center" shrinkToFit="1"/>
      <protection locked="0" hidden="0"/>
    </xf>
    <xf numFmtId="165" fontId="4" fillId="8" borderId="30" applyAlignment="1" applyProtection="1" pivotButton="0" quotePrefix="1" xfId="2">
      <alignment horizontal="center" vertical="center" shrinkToFit="1"/>
      <protection locked="0" hidden="0"/>
    </xf>
    <xf numFmtId="165" fontId="4" fillId="5" borderId="33" applyAlignment="1" applyProtection="1" pivotButton="0" quotePrefix="0" xfId="2">
      <alignment horizontal="center" vertical="center" shrinkToFit="1"/>
      <protection locked="0" hidden="0"/>
    </xf>
    <xf numFmtId="165" fontId="4" fillId="11" borderId="33" applyAlignment="1" applyProtection="1" pivotButton="0" quotePrefix="0" xfId="2">
      <alignment horizontal="center" vertical="center" shrinkToFit="1"/>
      <protection locked="0" hidden="0"/>
    </xf>
    <xf numFmtId="165" fontId="4" fillId="3" borderId="33" applyAlignment="1" applyProtection="1" pivotButton="0" quotePrefix="0" xfId="2">
      <alignment horizontal="center" vertical="center" shrinkToFit="1"/>
      <protection locked="0" hidden="0"/>
    </xf>
    <xf numFmtId="165" fontId="4" fillId="7" borderId="33" applyAlignment="1" applyProtection="1" pivotButton="0" quotePrefix="0" xfId="2">
      <alignment horizontal="center" vertical="center" shrinkToFit="1"/>
      <protection locked="0" hidden="0"/>
    </xf>
    <xf numFmtId="165" fontId="4" fillId="8" borderId="33" applyAlignment="1" applyProtection="1" pivotButton="0" quotePrefix="0" xfId="2">
      <alignment horizontal="center" vertical="center" shrinkToFit="1"/>
      <protection locked="0" hidden="0"/>
    </xf>
    <xf numFmtId="165" fontId="4" fillId="4" borderId="33" applyAlignment="1" applyProtection="1" pivotButton="0" quotePrefix="0" xfId="2">
      <alignment horizontal="center" vertical="center" shrinkToFit="1"/>
      <protection locked="0" hidden="0"/>
    </xf>
    <xf numFmtId="165" fontId="5" fillId="6" borderId="22" applyAlignment="1" applyProtection="1" pivotButton="0" quotePrefix="0" xfId="2">
      <alignment horizontal="center" vertical="center" shrinkToFit="1"/>
      <protection locked="0" hidden="0"/>
    </xf>
    <xf numFmtId="0" fontId="4" fillId="4" borderId="5" applyAlignment="1" applyProtection="1" pivotButton="0" quotePrefix="0" xfId="2">
      <alignment horizontal="center" vertical="center"/>
      <protection locked="0" hidden="0"/>
    </xf>
    <xf numFmtId="3" fontId="7" fillId="0" borderId="0" applyAlignment="1" pivotButton="0" quotePrefix="0" xfId="3">
      <alignment horizontal="center"/>
    </xf>
    <xf numFmtId="0" fontId="8" fillId="0" borderId="0" applyAlignment="1" pivotButton="0" quotePrefix="0" xfId="3">
      <alignment horizontal="center" vertical="center"/>
    </xf>
    <xf numFmtId="0" fontId="9" fillId="0" borderId="0" pivotButton="0" quotePrefix="0" xfId="3"/>
    <xf numFmtId="0" fontId="6" fillId="0" borderId="0" applyAlignment="1" pivotButton="0" quotePrefix="0" xfId="3">
      <alignment horizontal="right" vertical="center"/>
    </xf>
    <xf numFmtId="3" fontId="7" fillId="9" borderId="24" applyAlignment="1" pivotButton="0" quotePrefix="0" xfId="3">
      <alignment horizontal="center" vertical="center"/>
    </xf>
    <xf numFmtId="3" fontId="7" fillId="9" borderId="12" applyAlignment="1" pivotButton="0" quotePrefix="0" xfId="3">
      <alignment horizontal="center" vertical="center"/>
    </xf>
    <xf numFmtId="0" fontId="7" fillId="9" borderId="36" applyAlignment="1" pivotButton="0" quotePrefix="0" xfId="3">
      <alignment horizontal="center" vertical="center"/>
    </xf>
    <xf numFmtId="3" fontId="8" fillId="10" borderId="39" applyAlignment="1" pivotButton="0" quotePrefix="0" xfId="3">
      <alignment horizontal="center" vertical="center"/>
    </xf>
    <xf numFmtId="3" fontId="8" fillId="10" borderId="38" applyAlignment="1" pivotButton="0" quotePrefix="0" xfId="3">
      <alignment horizontal="center" vertical="center"/>
    </xf>
    <xf numFmtId="3" fontId="8" fillId="10" borderId="4" applyAlignment="1" pivotButton="0" quotePrefix="0" xfId="3">
      <alignment horizontal="center" vertical="center"/>
    </xf>
    <xf numFmtId="3" fontId="7" fillId="9" borderId="45" applyAlignment="1" pivotButton="0" quotePrefix="0" xfId="3">
      <alignment horizontal="center" vertical="center"/>
    </xf>
    <xf numFmtId="3" fontId="7" fillId="9" borderId="42" applyAlignment="1" pivotButton="0" quotePrefix="0" xfId="3">
      <alignment horizontal="center" vertical="center"/>
    </xf>
    <xf numFmtId="3" fontId="7" fillId="9" borderId="49" applyAlignment="1" pivotButton="0" quotePrefix="0" xfId="3">
      <alignment horizontal="center" vertical="center"/>
    </xf>
    <xf numFmtId="3" fontId="7" fillId="9" borderId="51" applyAlignment="1" pivotButton="0" quotePrefix="0" xfId="3">
      <alignment horizontal="center" vertical="center"/>
    </xf>
    <xf numFmtId="0" fontId="10" fillId="12" borderId="39" applyAlignment="1" pivotButton="0" quotePrefix="0" xfId="3">
      <alignment horizontal="center" vertical="center"/>
    </xf>
    <xf numFmtId="0" fontId="10" fillId="12" borderId="38" applyAlignment="1" pivotButton="0" quotePrefix="0" xfId="3">
      <alignment horizontal="center" vertical="center"/>
    </xf>
    <xf numFmtId="0" fontId="10" fillId="12" borderId="4" applyAlignment="1" pivotButton="0" quotePrefix="0" xfId="3">
      <alignment horizontal="center"/>
    </xf>
    <xf numFmtId="0" fontId="6" fillId="0" borderId="0" applyAlignment="1" pivotButton="0" quotePrefix="0" xfId="3">
      <alignment horizontal="right"/>
    </xf>
    <xf numFmtId="0" fontId="9" fillId="0" borderId="0" applyAlignment="1" pivotButton="0" quotePrefix="0" xfId="3">
      <alignment vertical="center"/>
    </xf>
    <xf numFmtId="0" fontId="11" fillId="0" borderId="0" pivotButton="0" quotePrefix="0" xfId="3"/>
    <xf numFmtId="3" fontId="11" fillId="0" borderId="0" applyAlignment="1" pivotButton="0" quotePrefix="0" xfId="3">
      <alignment horizontal="center"/>
    </xf>
    <xf numFmtId="0" fontId="6" fillId="0" borderId="0" applyAlignment="1" pivotButton="0" quotePrefix="0" xfId="3">
      <alignment horizontal="center"/>
    </xf>
    <xf numFmtId="0" fontId="6" fillId="0" borderId="0" applyAlignment="1" pivotButton="0" quotePrefix="0" xfId="3">
      <alignment horizontal="center" vertical="center"/>
    </xf>
    <xf numFmtId="0" fontId="9" fillId="0" borderId="0" applyAlignment="1" pivotButton="0" quotePrefix="0" xfId="3">
      <alignment horizontal="center" vertical="center"/>
    </xf>
    <xf numFmtId="3" fontId="7" fillId="0" borderId="50" applyAlignment="1" pivotButton="0" quotePrefix="0" xfId="3">
      <alignment horizontal="center" vertical="center"/>
    </xf>
    <xf numFmtId="3" fontId="7" fillId="0" borderId="43" applyAlignment="1" pivotButton="0" quotePrefix="0" xfId="3">
      <alignment horizontal="center" vertical="center"/>
    </xf>
    <xf numFmtId="3" fontId="7" fillId="0" borderId="52" applyAlignment="1" pivotButton="0" quotePrefix="0" xfId="3">
      <alignment horizontal="center" vertical="center"/>
    </xf>
    <xf numFmtId="3" fontId="7" fillId="0" borderId="51" applyAlignment="1" pivotButton="0" quotePrefix="0" xfId="3">
      <alignment horizontal="center" vertical="center"/>
    </xf>
    <xf numFmtId="3" fontId="7" fillId="0" borderId="44" applyAlignment="1" pivotButton="0" quotePrefix="0" xfId="3">
      <alignment horizontal="center" vertical="center"/>
    </xf>
    <xf numFmtId="3" fontId="7" fillId="0" borderId="42" applyAlignment="1" pivotButton="0" quotePrefix="0" xfId="3">
      <alignment horizontal="center" vertical="center"/>
    </xf>
    <xf numFmtId="3" fontId="7" fillId="0" borderId="48" applyAlignment="1" pivotButton="0" quotePrefix="0" xfId="3">
      <alignment horizontal="center" vertical="center"/>
    </xf>
    <xf numFmtId="3" fontId="7" fillId="0" borderId="47" applyAlignment="1" pivotButton="0" quotePrefix="0" xfId="3">
      <alignment horizontal="center" vertical="center"/>
    </xf>
    <xf numFmtId="3" fontId="7" fillId="0" borderId="46" applyAlignment="1" pivotButton="0" quotePrefix="0" xfId="3">
      <alignment horizontal="center" vertical="center"/>
    </xf>
    <xf numFmtId="3" fontId="7" fillId="0" borderId="11" applyAlignment="1" pivotButton="0" quotePrefix="0" xfId="3">
      <alignment horizontal="center" vertical="center"/>
    </xf>
    <xf numFmtId="3" fontId="7" fillId="0" borderId="10" applyAlignment="1" pivotButton="0" quotePrefix="0" xfId="3">
      <alignment horizontal="center" vertical="center"/>
    </xf>
    <xf numFmtId="3" fontId="7" fillId="0" borderId="12" applyAlignment="1" pivotButton="0" quotePrefix="0" xfId="3">
      <alignment horizontal="center" vertical="center"/>
    </xf>
    <xf numFmtId="0" fontId="6" fillId="0" borderId="0" pivotButton="0" quotePrefix="0" xfId="3"/>
    <xf numFmtId="3" fontId="8" fillId="0" borderId="38" applyAlignment="1" pivotButton="0" quotePrefix="0" xfId="3">
      <alignment horizontal="center" vertical="center"/>
    </xf>
    <xf numFmtId="3" fontId="8" fillId="0" borderId="39" applyAlignment="1" pivotButton="0" quotePrefix="0" xfId="3">
      <alignment horizontal="center" vertical="center"/>
    </xf>
    <xf numFmtId="165" fontId="4" fillId="3" borderId="61" applyAlignment="1" applyProtection="1" pivotButton="0" quotePrefix="0" xfId="2">
      <alignment horizontal="center" vertical="center" shrinkToFit="1"/>
      <protection locked="0" hidden="0"/>
    </xf>
    <xf numFmtId="165" fontId="4" fillId="4" borderId="61" applyAlignment="1" applyProtection="1" pivotButton="0" quotePrefix="0" xfId="2">
      <alignment horizontal="center" vertical="center" shrinkToFit="1"/>
      <protection locked="0" hidden="0"/>
    </xf>
    <xf numFmtId="164" fontId="2" fillId="2" borderId="1" applyAlignment="1" applyProtection="1" pivotButton="0" quotePrefix="0" xfId="2">
      <alignment horizontal="left" vertical="center"/>
      <protection locked="0" hidden="0"/>
    </xf>
    <xf numFmtId="20" fontId="2" fillId="2" borderId="8" applyAlignment="1" applyProtection="1" pivotButton="0" quotePrefix="0" xfId="1">
      <alignment horizontal="left" vertical="center"/>
      <protection locked="0" hidden="0"/>
    </xf>
    <xf numFmtId="20" fontId="2" fillId="2" borderId="10" applyAlignment="1" applyProtection="1" pivotButton="0" quotePrefix="0" xfId="1">
      <alignment horizontal="left" vertical="center"/>
      <protection locked="0" hidden="0"/>
    </xf>
    <xf numFmtId="0" fontId="15" fillId="0" borderId="0" pivotButton="0" quotePrefix="0" xfId="0"/>
    <xf numFmtId="0" fontId="14" fillId="0" borderId="0" pivotButton="0" quotePrefix="0" xfId="0"/>
    <xf numFmtId="0" fontId="4" fillId="0" borderId="1" applyAlignment="1" applyProtection="1" pivotButton="0" quotePrefix="0" xfId="2">
      <alignment horizontal="center" vertical="center" shrinkToFit="1"/>
      <protection locked="0" hidden="0"/>
    </xf>
    <xf numFmtId="0" fontId="4" fillId="0" borderId="1" applyAlignment="1" applyProtection="1" pivotButton="0" quotePrefix="0" xfId="2">
      <alignment horizontal="left" vertical="center" shrinkToFit="1"/>
      <protection locked="0" hidden="0"/>
    </xf>
    <xf numFmtId="0" fontId="4" fillId="0" borderId="3" applyAlignment="1" applyProtection="1" pivotButton="0" quotePrefix="0" xfId="2">
      <alignment horizontal="center" vertical="center" shrinkToFit="1"/>
      <protection locked="0" hidden="0"/>
    </xf>
    <xf numFmtId="0" fontId="4" fillId="0" borderId="2" applyAlignment="1" applyProtection="1" pivotButton="0" quotePrefix="0" xfId="2">
      <alignment horizontal="center" vertical="center" shrinkToFit="1"/>
      <protection locked="0" hidden="0"/>
    </xf>
    <xf numFmtId="0" fontId="4" fillId="0" borderId="15" applyAlignment="1" applyProtection="1" pivotButton="0" quotePrefix="0" xfId="2">
      <alignment horizontal="center" vertical="center" shrinkToFit="1"/>
      <protection locked="0" hidden="0"/>
    </xf>
    <xf numFmtId="165" fontId="4" fillId="5" borderId="16" applyAlignment="1" applyProtection="1" pivotButton="0" quotePrefix="0" xfId="2">
      <alignment horizontal="center" vertical="center" shrinkToFit="1"/>
      <protection locked="0" hidden="0"/>
    </xf>
    <xf numFmtId="165" fontId="4" fillId="5" borderId="17" applyAlignment="1" applyProtection="1" pivotButton="0" quotePrefix="0" xfId="2">
      <alignment horizontal="center" vertical="center" shrinkToFit="1"/>
      <protection locked="0" hidden="0"/>
    </xf>
    <xf numFmtId="165" fontId="4" fillId="6" borderId="15" applyAlignment="1" applyProtection="1" pivotButton="0" quotePrefix="0" xfId="2">
      <alignment horizontal="center" vertical="center" shrinkToFit="1"/>
      <protection locked="0" hidden="0"/>
    </xf>
    <xf numFmtId="165" fontId="4" fillId="6" borderId="15" applyAlignment="1" applyProtection="1" pivotButton="0" quotePrefix="1" xfId="2">
      <alignment horizontal="center" vertical="center" shrinkToFit="1"/>
      <protection locked="0" hidden="0"/>
    </xf>
    <xf numFmtId="165" fontId="4" fillId="7" borderId="15" applyAlignment="1" applyProtection="1" pivotButton="0" quotePrefix="0" xfId="2">
      <alignment horizontal="center" vertical="center" shrinkToFit="1"/>
      <protection locked="0" hidden="0"/>
    </xf>
    <xf numFmtId="165" fontId="4" fillId="8" borderId="16" applyAlignment="1" applyProtection="1" pivotButton="0" quotePrefix="0" xfId="2">
      <alignment horizontal="center" vertical="center" shrinkToFit="1"/>
      <protection locked="0" hidden="0"/>
    </xf>
    <xf numFmtId="165" fontId="4" fillId="8" borderId="17" applyAlignment="1" applyProtection="1" pivotButton="0" quotePrefix="0" xfId="2">
      <alignment horizontal="center" vertical="center" shrinkToFit="1"/>
      <protection locked="0" hidden="0"/>
    </xf>
    <xf numFmtId="165" fontId="4" fillId="4" borderId="15" applyAlignment="1" applyProtection="1" pivotButton="0" quotePrefix="0" xfId="2">
      <alignment horizontal="center" vertical="center" shrinkToFit="1"/>
      <protection locked="0" hidden="0"/>
    </xf>
    <xf numFmtId="0" fontId="4" fillId="0" borderId="8" applyAlignment="1" applyProtection="1" pivotButton="0" quotePrefix="0" xfId="2">
      <alignment horizontal="center" vertical="center" shrinkToFit="1"/>
      <protection locked="0" hidden="0"/>
    </xf>
    <xf numFmtId="0" fontId="4" fillId="0" borderId="8" applyAlignment="1" applyProtection="1" pivotButton="0" quotePrefix="0" xfId="2">
      <alignment horizontal="left" vertical="center" shrinkToFit="1"/>
      <protection locked="0" hidden="0"/>
    </xf>
    <xf numFmtId="0" fontId="4" fillId="0" borderId="9" applyAlignment="1" applyProtection="1" pivotButton="0" quotePrefix="0" xfId="2">
      <alignment horizontal="center" vertical="center" shrinkToFit="1"/>
      <protection locked="0" hidden="0"/>
    </xf>
    <xf numFmtId="0" fontId="4" fillId="0" borderId="0" applyAlignment="1" applyProtection="1" pivotButton="0" quotePrefix="0" xfId="2">
      <alignment horizontal="center" vertical="center" shrinkToFit="1"/>
      <protection locked="0" hidden="0"/>
    </xf>
    <xf numFmtId="0" fontId="4" fillId="0" borderId="18" applyAlignment="1" applyProtection="1" pivotButton="0" quotePrefix="0" xfId="2">
      <alignment horizontal="center" vertical="center" shrinkToFit="1"/>
      <protection locked="0" hidden="0"/>
    </xf>
    <xf numFmtId="165" fontId="4" fillId="5" borderId="19" applyAlignment="1" applyProtection="1" pivotButton="0" quotePrefix="0" xfId="2">
      <alignment horizontal="center" vertical="center" shrinkToFit="1"/>
      <protection locked="0" hidden="0"/>
    </xf>
    <xf numFmtId="165" fontId="4" fillId="5" borderId="20" applyAlignment="1" applyProtection="1" pivotButton="0" quotePrefix="0" xfId="2">
      <alignment horizontal="center" vertical="center" shrinkToFit="1"/>
      <protection locked="0" hidden="0"/>
    </xf>
    <xf numFmtId="165" fontId="4" fillId="6" borderId="18" applyAlignment="1" applyProtection="1" pivotButton="0" quotePrefix="0" xfId="2">
      <alignment horizontal="center" vertical="center" shrinkToFit="1"/>
      <protection locked="0" hidden="0"/>
    </xf>
    <xf numFmtId="165" fontId="4" fillId="7" borderId="18" applyAlignment="1" applyProtection="1" pivotButton="0" quotePrefix="0" xfId="2">
      <alignment horizontal="center" vertical="center" shrinkToFit="1"/>
      <protection locked="0" hidden="0"/>
    </xf>
    <xf numFmtId="165" fontId="4" fillId="8" borderId="19" applyAlignment="1" applyProtection="1" pivotButton="0" quotePrefix="0" xfId="2">
      <alignment horizontal="center" vertical="center" shrinkToFit="1"/>
      <protection locked="0" hidden="0"/>
    </xf>
    <xf numFmtId="165" fontId="4" fillId="8" borderId="20" applyAlignment="1" applyProtection="1" pivotButton="0" quotePrefix="0" xfId="2">
      <alignment horizontal="center" vertical="center" shrinkToFit="1"/>
      <protection locked="0" hidden="0"/>
    </xf>
    <xf numFmtId="165" fontId="4" fillId="4" borderId="18" applyAlignment="1" applyProtection="1" pivotButton="0" quotePrefix="0" xfId="2">
      <alignment horizontal="center" vertical="center" shrinkToFit="1"/>
      <protection locked="0" hidden="0"/>
    </xf>
    <xf numFmtId="0" fontId="4" fillId="2" borderId="4" applyAlignment="1" applyProtection="1" pivotButton="0" quotePrefix="0" xfId="2">
      <alignment horizontal="center" vertical="center" shrinkToFit="1"/>
      <protection locked="0" hidden="0"/>
    </xf>
    <xf numFmtId="0" fontId="4" fillId="2" borderId="4" applyAlignment="1" applyProtection="1" pivotButton="0" quotePrefix="0" xfId="2">
      <alignment horizontal="left" vertical="center" shrinkToFit="1"/>
      <protection locked="0" hidden="0"/>
    </xf>
    <xf numFmtId="0" fontId="4" fillId="2" borderId="6" applyAlignment="1" applyProtection="1" pivotButton="0" quotePrefix="0" xfId="2">
      <alignment horizontal="center" vertical="center" shrinkToFit="1"/>
      <protection locked="0" hidden="0"/>
    </xf>
    <xf numFmtId="0" fontId="4" fillId="2" borderId="5" applyAlignment="1" applyProtection="1" pivotButton="0" quotePrefix="0" xfId="2">
      <alignment horizontal="center" vertical="center" shrinkToFit="1"/>
      <protection locked="0" hidden="0"/>
    </xf>
    <xf numFmtId="0" fontId="4" fillId="2" borderId="7" applyAlignment="1" applyProtection="1" pivotButton="0" quotePrefix="0" xfId="2">
      <alignment horizontal="center" vertical="center" shrinkToFit="1"/>
      <protection locked="0" hidden="0"/>
    </xf>
    <xf numFmtId="165" fontId="5" fillId="5" borderId="20" applyAlignment="1" applyProtection="1" pivotButton="0" quotePrefix="0" xfId="2">
      <alignment horizontal="center" vertical="center" shrinkToFit="1"/>
      <protection locked="0" hidden="0"/>
    </xf>
    <xf numFmtId="165" fontId="4" fillId="7" borderId="24" applyAlignment="1" applyProtection="1" pivotButton="0" quotePrefix="0" xfId="2">
      <alignment horizontal="center" vertical="center" shrinkToFit="1"/>
      <protection locked="0" hidden="0"/>
    </xf>
    <xf numFmtId="165" fontId="4" fillId="5" borderId="27" applyAlignment="1" applyProtection="1" pivotButton="0" quotePrefix="0" xfId="2">
      <alignment horizontal="center" vertical="center" shrinkToFit="1"/>
      <protection locked="0" hidden="0"/>
    </xf>
    <xf numFmtId="165" fontId="4" fillId="5" borderId="23" applyAlignment="1" applyProtection="1" pivotButton="0" quotePrefix="0" xfId="2">
      <alignment horizontal="center" vertical="center" shrinkToFit="1"/>
      <protection locked="0" hidden="0"/>
    </xf>
    <xf numFmtId="0" fontId="4" fillId="9" borderId="18" applyAlignment="1" applyProtection="1" pivotButton="0" quotePrefix="0" xfId="2">
      <alignment horizontal="center" vertical="center" shrinkToFit="1"/>
      <protection locked="0" hidden="0"/>
    </xf>
    <xf numFmtId="0" fontId="5" fillId="0" borderId="2" applyAlignment="1" applyProtection="1" pivotButton="0" quotePrefix="0" xfId="2">
      <alignment horizontal="center" vertical="center" shrinkToFit="1"/>
      <protection locked="0" hidden="0"/>
    </xf>
    <xf numFmtId="165" fontId="5" fillId="5" borderId="19" applyAlignment="1" applyProtection="1" pivotButton="0" quotePrefix="0" xfId="2">
      <alignment horizontal="center" vertical="center" shrinkToFit="1"/>
      <protection locked="0" hidden="0"/>
    </xf>
    <xf numFmtId="0" fontId="4" fillId="2" borderId="0" applyAlignment="1" applyProtection="1" pivotButton="0" quotePrefix="0" xfId="2">
      <alignment horizontal="center" vertical="center" shrinkToFit="1"/>
      <protection locked="0" hidden="0"/>
    </xf>
    <xf numFmtId="165" fontId="4" fillId="6" borderId="0" applyAlignment="1" applyProtection="1" pivotButton="0" quotePrefix="0" xfId="2">
      <alignment horizontal="center" vertical="center" shrinkToFit="1"/>
      <protection locked="0" hidden="0"/>
    </xf>
    <xf numFmtId="165" fontId="4" fillId="3" borderId="0" applyAlignment="1" applyProtection="1" pivotButton="0" quotePrefix="0" xfId="2">
      <alignment horizontal="center" vertical="center" shrinkToFit="1"/>
      <protection locked="0" hidden="0"/>
    </xf>
    <xf numFmtId="165" fontId="4" fillId="4" borderId="0" applyAlignment="1" applyProtection="1" pivotButton="0" quotePrefix="0" xfId="2">
      <alignment horizontal="center" vertical="center" shrinkToFit="1"/>
      <protection locked="0" hidden="0"/>
    </xf>
    <xf numFmtId="0" fontId="4" fillId="0" borderId="0" applyAlignment="1" applyProtection="1" pivotButton="0" quotePrefix="0" xfId="2">
      <alignment horizontal="left" vertical="center" shrinkToFit="1"/>
      <protection locked="0" hidden="0"/>
    </xf>
    <xf numFmtId="0" fontId="4" fillId="9" borderId="0" applyAlignment="1" applyProtection="1" pivotButton="0" quotePrefix="0" xfId="2">
      <alignment horizontal="center" vertical="center" shrinkToFit="1"/>
      <protection locked="0" hidden="0"/>
    </xf>
    <xf numFmtId="0" fontId="4" fillId="2" borderId="1" applyAlignment="1" applyProtection="1" pivotButton="0" quotePrefix="0" xfId="2">
      <alignment horizontal="center" vertical="center" shrinkToFit="1"/>
      <protection locked="0" hidden="0"/>
    </xf>
    <xf numFmtId="0" fontId="16" fillId="2" borderId="1" applyAlignment="1" applyProtection="1" pivotButton="0" quotePrefix="0" xfId="2">
      <alignment horizontal="left" vertical="center" shrinkToFit="1"/>
      <protection locked="0" hidden="0"/>
    </xf>
    <xf numFmtId="0" fontId="17" fillId="2" borderId="2" applyAlignment="1" applyProtection="1" pivotButton="0" quotePrefix="0" xfId="2">
      <alignment horizontal="center" vertical="center" shrinkToFit="1"/>
      <protection locked="0" hidden="0"/>
    </xf>
    <xf numFmtId="0" fontId="17" fillId="2" borderId="40" applyAlignment="1" applyProtection="1" pivotButton="0" quotePrefix="0" xfId="2">
      <alignment horizontal="center" vertical="center" shrinkToFit="1"/>
      <protection locked="0" hidden="0"/>
    </xf>
    <xf numFmtId="0" fontId="4" fillId="2" borderId="15" applyAlignment="1" applyProtection="1" pivotButton="0" quotePrefix="0" xfId="2">
      <alignment horizontal="center" vertical="center" shrinkToFit="1"/>
      <protection locked="0" hidden="0"/>
    </xf>
    <xf numFmtId="0" fontId="4" fillId="2" borderId="10" applyAlignment="1" applyProtection="1" pivotButton="0" quotePrefix="0" xfId="2">
      <alignment horizontal="center" vertical="center" shrinkToFit="1"/>
      <protection locked="0" hidden="0"/>
    </xf>
    <xf numFmtId="0" fontId="17" fillId="2" borderId="11" applyAlignment="1" applyProtection="1" pivotButton="0" quotePrefix="0" xfId="2">
      <alignment horizontal="center" vertical="center" shrinkToFit="1"/>
      <protection locked="0" hidden="0"/>
    </xf>
    <xf numFmtId="0" fontId="4" fillId="2" borderId="24" applyAlignment="1" applyProtection="1" pivotButton="0" quotePrefix="0" xfId="2">
      <alignment horizontal="center" vertical="center" shrinkToFit="1"/>
      <protection locked="0" hidden="0"/>
    </xf>
    <xf numFmtId="0" fontId="4" fillId="10" borderId="28" applyAlignment="1" applyProtection="1" pivotButton="0" quotePrefix="0" xfId="2">
      <alignment horizontal="center" vertical="center" shrinkToFit="1"/>
      <protection locked="0" hidden="0"/>
    </xf>
    <xf numFmtId="0" fontId="16" fillId="10" borderId="29" applyAlignment="1" applyProtection="1" pivotButton="0" quotePrefix="0" xfId="2">
      <alignment horizontal="left" vertical="center" shrinkToFit="1"/>
      <protection locked="0" hidden="0"/>
    </xf>
    <xf numFmtId="0" fontId="17" fillId="10" borderId="29" applyAlignment="1" applyProtection="1" pivotButton="0" quotePrefix="0" xfId="2">
      <alignment horizontal="center" vertical="center" shrinkToFit="1"/>
      <protection locked="0" hidden="0"/>
    </xf>
    <xf numFmtId="0" fontId="4" fillId="10" borderId="30" applyAlignment="1" applyProtection="1" pivotButton="0" quotePrefix="0" xfId="2">
      <alignment horizontal="center" vertical="center" shrinkToFit="1"/>
      <protection locked="0" hidden="0"/>
    </xf>
    <xf numFmtId="0" fontId="16" fillId="10" borderId="31" applyAlignment="1" applyProtection="1" pivotButton="0" quotePrefix="0" xfId="2">
      <alignment horizontal="left" vertical="center" shrinkToFit="1"/>
      <protection locked="0" hidden="0"/>
    </xf>
    <xf numFmtId="0" fontId="17" fillId="10" borderId="31" applyAlignment="1" applyProtection="1" pivotButton="0" quotePrefix="0" xfId="2">
      <alignment horizontal="center" vertical="center" shrinkToFit="1"/>
      <protection locked="0" hidden="0"/>
    </xf>
    <xf numFmtId="0" fontId="16" fillId="2" borderId="4" applyAlignment="1" applyProtection="1" pivotButton="0" quotePrefix="0" xfId="2">
      <alignment horizontal="left" vertical="center" shrinkToFit="1"/>
      <protection locked="0" hidden="0"/>
    </xf>
    <xf numFmtId="0" fontId="17" fillId="2" borderId="5" applyAlignment="1" applyProtection="1" pivotButton="0" quotePrefix="0" xfId="2">
      <alignment horizontal="center" vertical="center" shrinkToFit="1"/>
      <protection locked="0" hidden="0"/>
    </xf>
    <xf numFmtId="0" fontId="17" fillId="2" borderId="38" applyAlignment="1" applyProtection="1" pivotButton="0" quotePrefix="0" xfId="2">
      <alignment horizontal="center" vertical="center" shrinkToFit="1"/>
      <protection locked="0" hidden="0"/>
    </xf>
    <xf numFmtId="0" fontId="4" fillId="2" borderId="36" applyAlignment="1" applyProtection="1" pivotButton="0" quotePrefix="0" xfId="2">
      <alignment horizontal="center" vertical="center" shrinkToFit="1"/>
      <protection locked="0" hidden="0"/>
    </xf>
    <xf numFmtId="0" fontId="16" fillId="10" borderId="5" applyAlignment="1" applyProtection="1" pivotButton="0" quotePrefix="0" xfId="2">
      <alignment horizontal="left" vertical="center" shrinkToFit="1"/>
      <protection locked="0" hidden="0"/>
    </xf>
    <xf numFmtId="0" fontId="17" fillId="10" borderId="5" applyAlignment="1" applyProtection="1" pivotButton="0" quotePrefix="0" xfId="2">
      <alignment horizontal="center" vertical="center" shrinkToFit="1"/>
      <protection locked="0" hidden="0"/>
    </xf>
    <xf numFmtId="0" fontId="17" fillId="10" borderId="38" applyAlignment="1" applyProtection="1" pivotButton="0" quotePrefix="0" xfId="2">
      <alignment horizontal="center" vertical="center" shrinkToFit="1"/>
      <protection locked="0" hidden="0"/>
    </xf>
    <xf numFmtId="0" fontId="16" fillId="0" borderId="0" applyAlignment="1" applyProtection="1" pivotButton="0" quotePrefix="0" xfId="2">
      <alignment horizontal="left" vertical="center" shrinkToFit="1"/>
      <protection locked="0" hidden="0"/>
    </xf>
    <xf numFmtId="0" fontId="17" fillId="0" borderId="0" applyAlignment="1" applyProtection="1" pivotButton="0" quotePrefix="0" xfId="2">
      <alignment horizontal="center" vertical="center" shrinkToFit="1"/>
      <protection locked="0" hidden="0"/>
    </xf>
    <xf numFmtId="0" fontId="4" fillId="10" borderId="32" applyAlignment="1" applyProtection="1" pivotButton="0" quotePrefix="0" xfId="2">
      <alignment horizontal="center" vertical="center" shrinkToFit="1"/>
      <protection locked="0" hidden="0"/>
    </xf>
    <xf numFmtId="0" fontId="4" fillId="10" borderId="33" applyAlignment="1" applyProtection="1" pivotButton="0" quotePrefix="0" xfId="2">
      <alignment horizontal="center" vertical="center" shrinkToFit="1"/>
      <protection locked="0" hidden="0"/>
    </xf>
    <xf numFmtId="0" fontId="4" fillId="10" borderId="29" applyAlignment="1" applyProtection="1" pivotButton="0" quotePrefix="0" xfId="2">
      <alignment horizontal="left" vertical="center" shrinkToFit="1"/>
      <protection locked="0" hidden="0"/>
    </xf>
    <xf numFmtId="0" fontId="4" fillId="10" borderId="29" applyAlignment="1" applyProtection="1" pivotButton="0" quotePrefix="0" xfId="2">
      <alignment horizontal="center" vertical="center" shrinkToFit="1"/>
      <protection locked="0" hidden="0"/>
    </xf>
    <xf numFmtId="0" fontId="4" fillId="10" borderId="31" applyAlignment="1" applyProtection="1" pivotButton="0" quotePrefix="0" xfId="2">
      <alignment horizontal="left" vertical="center" shrinkToFit="1"/>
      <protection locked="0" hidden="0"/>
    </xf>
    <xf numFmtId="0" fontId="4" fillId="10" borderId="31" applyAlignment="1" applyProtection="1" pivotButton="0" quotePrefix="0" xfId="2">
      <alignment horizontal="center" vertical="center" shrinkToFit="1"/>
      <protection locked="0" hidden="0"/>
    </xf>
    <xf numFmtId="0" fontId="4" fillId="10" borderId="34" applyAlignment="1" applyProtection="1" pivotButton="0" quotePrefix="0" xfId="2">
      <alignment horizontal="center" vertical="center" shrinkToFit="1"/>
      <protection locked="0" hidden="0"/>
    </xf>
    <xf numFmtId="0" fontId="4" fillId="10" borderId="35" applyAlignment="1" applyProtection="1" pivotButton="0" quotePrefix="0" xfId="2">
      <alignment horizontal="left" vertical="center" shrinkToFit="1"/>
      <protection locked="0" hidden="0"/>
    </xf>
    <xf numFmtId="0" fontId="4" fillId="10" borderId="35" applyAlignment="1" applyProtection="1" pivotButton="0" quotePrefix="0" xfId="2">
      <alignment horizontal="center" vertical="center" shrinkToFit="1"/>
      <protection locked="0" hidden="0"/>
    </xf>
    <xf numFmtId="0" fontId="4" fillId="10" borderId="41" applyAlignment="1" applyProtection="1" pivotButton="0" quotePrefix="0" xfId="2">
      <alignment horizontal="center" vertical="center" shrinkToFit="1"/>
      <protection locked="0" hidden="0"/>
    </xf>
    <xf numFmtId="0" fontId="4" fillId="2" borderId="38" applyAlignment="1" applyProtection="1" pivotButton="0" quotePrefix="0" xfId="2">
      <alignment horizontal="center" vertical="center" shrinkToFit="1"/>
      <protection locked="0" hidden="0"/>
    </xf>
    <xf numFmtId="0" fontId="4" fillId="10" borderId="4" applyAlignment="1" applyProtection="1" pivotButton="0" quotePrefix="0" xfId="2">
      <alignment horizontal="center" vertical="center" shrinkToFit="1"/>
      <protection locked="0" hidden="0"/>
    </xf>
    <xf numFmtId="0" fontId="4" fillId="10" borderId="5" applyAlignment="1" applyProtection="1" pivotButton="0" quotePrefix="0" xfId="2">
      <alignment horizontal="left" vertical="center" shrinkToFit="1"/>
      <protection locked="0" hidden="0"/>
    </xf>
    <xf numFmtId="0" fontId="4" fillId="10" borderId="5" applyAlignment="1" applyProtection="1" pivotButton="0" quotePrefix="0" xfId="2">
      <alignment horizontal="center" vertical="center" shrinkToFit="1"/>
      <protection locked="0" hidden="0"/>
    </xf>
    <xf numFmtId="0" fontId="4" fillId="10" borderId="38" applyAlignment="1" applyProtection="1" pivotButton="0" quotePrefix="0" xfId="2">
      <alignment horizontal="center" vertical="center" shrinkToFit="1"/>
      <protection locked="0" hidden="0"/>
    </xf>
    <xf numFmtId="0" fontId="4" fillId="10" borderId="36" applyAlignment="1" applyProtection="1" pivotButton="0" quotePrefix="0" xfId="2">
      <alignment horizontal="center" vertical="center" shrinkToFit="1"/>
      <protection locked="0" hidden="0"/>
    </xf>
    <xf numFmtId="0" fontId="4" fillId="2" borderId="61" applyAlignment="1" applyProtection="1" pivotButton="0" quotePrefix="0" xfId="2">
      <alignment horizontal="center" vertical="center" shrinkToFit="1"/>
      <protection locked="0" hidden="0"/>
    </xf>
    <xf numFmtId="0" fontId="4" fillId="0" borderId="0" applyAlignment="1" pivotButton="0" quotePrefix="0" xfId="3">
      <alignment horizontal="center" vertical="center"/>
    </xf>
    <xf numFmtId="0" fontId="4" fillId="0" borderId="0" applyAlignment="1" pivotButton="0" quotePrefix="0" xfId="3">
      <alignment horizontal="left" vertical="center"/>
    </xf>
    <xf numFmtId="0" fontId="4" fillId="0" borderId="0" applyAlignment="1" pivotButton="0" quotePrefix="1" xfId="3">
      <alignment horizontal="center" vertical="center"/>
    </xf>
    <xf numFmtId="0" fontId="4" fillId="10" borderId="7" applyAlignment="1" applyProtection="1" pivotButton="0" quotePrefix="0" xfId="2">
      <alignment horizontal="center" vertical="center" shrinkToFit="1"/>
      <protection locked="0" hidden="0"/>
    </xf>
    <xf numFmtId="165" fontId="4" fillId="5" borderId="21" applyAlignment="1" applyProtection="1" pivotButton="0" quotePrefix="0" xfId="2">
      <alignment horizontal="center" vertical="center" shrinkToFit="1"/>
      <protection locked="0" hidden="0"/>
    </xf>
    <xf numFmtId="165" fontId="4" fillId="5" borderId="22" applyAlignment="1" applyProtection="1" pivotButton="0" quotePrefix="0" xfId="2">
      <alignment horizontal="center" vertical="center" shrinkToFit="1"/>
      <protection locked="0" hidden="0"/>
    </xf>
    <xf numFmtId="165" fontId="4" fillId="6" borderId="7" applyAlignment="1" applyProtection="1" pivotButton="0" quotePrefix="0" xfId="2">
      <alignment horizontal="center" vertical="center" shrinkToFit="1"/>
      <protection locked="0" hidden="0"/>
    </xf>
    <xf numFmtId="165" fontId="4" fillId="6" borderId="7" applyAlignment="1" applyProtection="1" pivotButton="0" quotePrefix="1" xfId="2">
      <alignment horizontal="center" vertical="center" shrinkToFit="1"/>
      <protection locked="0" hidden="0"/>
    </xf>
    <xf numFmtId="165" fontId="4" fillId="7" borderId="7" applyAlignment="1" applyProtection="1" pivotButton="0" quotePrefix="0" xfId="2">
      <alignment horizontal="center" vertical="center" shrinkToFit="1"/>
      <protection locked="0" hidden="0"/>
    </xf>
    <xf numFmtId="165" fontId="4" fillId="8" borderId="21" applyAlignment="1" applyProtection="1" pivotButton="0" quotePrefix="0" xfId="2">
      <alignment horizontal="center" vertical="center" shrinkToFit="1"/>
      <protection locked="0" hidden="0"/>
    </xf>
    <xf numFmtId="165" fontId="4" fillId="8" borderId="22" applyAlignment="1" applyProtection="1" pivotButton="0" quotePrefix="0" xfId="2">
      <alignment horizontal="center" vertical="center" shrinkToFit="1"/>
      <protection locked="0" hidden="0"/>
    </xf>
    <xf numFmtId="0" fontId="14" fillId="0" borderId="0" applyAlignment="1" pivotButton="0" quotePrefix="0" xfId="0">
      <alignment horizontal="left"/>
    </xf>
    <xf numFmtId="0" fontId="4" fillId="4" borderId="4" applyAlignment="1" applyProtection="1" pivotButton="0" quotePrefix="0" xfId="2">
      <alignment horizontal="center" vertical="center"/>
      <protection locked="0" hidden="0"/>
    </xf>
    <xf numFmtId="0" fontId="8" fillId="10" borderId="36" applyAlignment="1" pivotButton="0" quotePrefix="0" xfId="3">
      <alignment horizontal="center" vertical="center"/>
    </xf>
    <xf numFmtId="0" fontId="0" fillId="0" borderId="0" pivotButton="0" quotePrefix="0" xfId="0"/>
    <xf numFmtId="49" fontId="4" fillId="0" borderId="36" applyAlignment="1" applyProtection="1" pivotButton="0" quotePrefix="0" xfId="2">
      <alignment horizontal="center" vertical="center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" fillId="4" borderId="4" applyAlignment="1" applyProtection="1" pivotButton="0" quotePrefix="0" xfId="2">
      <alignment horizontal="center" vertical="center"/>
      <protection locked="0" hidden="0"/>
    </xf>
    <xf numFmtId="0" fontId="2" fillId="3" borderId="7" applyAlignment="1" applyProtection="1" pivotButton="0" quotePrefix="0" xfId="2">
      <alignment horizontal="center" vertical="center"/>
      <protection locked="0" hidden="0"/>
    </xf>
    <xf numFmtId="0" fontId="0" fillId="0" borderId="38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14" fontId="13" fillId="0" borderId="15" applyAlignment="1" pivotButton="0" quotePrefix="0" xfId="3">
      <alignment horizontal="center" vertical="center"/>
    </xf>
    <xf numFmtId="0" fontId="0" fillId="0" borderId="40" pivotButton="0" quotePrefix="0" xfId="0"/>
    <xf numFmtId="0" fontId="0" fillId="0" borderId="3" pivotButton="0" quotePrefix="0" xfId="0"/>
    <xf numFmtId="3" fontId="8" fillId="0" borderId="53" applyAlignment="1" pivotButton="0" quotePrefix="0" xfId="3">
      <alignment horizontal="center"/>
    </xf>
    <xf numFmtId="0" fontId="0" fillId="0" borderId="53" pivotButton="0" quotePrefix="0" xfId="0"/>
    <xf numFmtId="0" fontId="7" fillId="9" borderId="24" applyAlignment="1" pivotButton="0" quotePrefix="0" xfId="3">
      <alignment horizontal="center" vertical="center"/>
    </xf>
    <xf numFmtId="0" fontId="0" fillId="0" borderId="24" pivotButton="0" quotePrefix="0" xfId="0"/>
    <xf numFmtId="0" fontId="8" fillId="10" borderId="55" applyAlignment="1" pivotButton="0" quotePrefix="0" xfId="3">
      <alignment horizontal="center" vertical="center"/>
    </xf>
    <xf numFmtId="0" fontId="0" fillId="0" borderId="54" pivotButton="0" quotePrefix="0" xfId="0"/>
    <xf numFmtId="0" fontId="12" fillId="12" borderId="60" applyAlignment="1" pivotButton="0" quotePrefix="0" xfId="3">
      <alignment horizontal="center"/>
    </xf>
    <xf numFmtId="0" fontId="0" fillId="0" borderId="59" pivotButton="0" quotePrefix="0" xfId="0"/>
    <xf numFmtId="0" fontId="0" fillId="0" borderId="58" pivotButton="0" quotePrefix="0" xfId="0"/>
    <xf numFmtId="0" fontId="8" fillId="10" borderId="36" applyAlignment="1" pivotButton="0" quotePrefix="0" xfId="3">
      <alignment horizontal="center" vertical="center"/>
    </xf>
    <xf numFmtId="0" fontId="0" fillId="0" borderId="6" pivotButton="0" quotePrefix="0" xfId="0"/>
    <xf numFmtId="0" fontId="7" fillId="9" borderId="61" applyAlignment="1" pivotButton="0" quotePrefix="0" xfId="3">
      <alignment horizontal="center" vertical="center"/>
    </xf>
    <xf numFmtId="3" fontId="8" fillId="0" borderId="54" applyAlignment="1" pivotButton="0" quotePrefix="0" xfId="3">
      <alignment horizontal="center"/>
    </xf>
    <xf numFmtId="0" fontId="8" fillId="10" borderId="57" applyAlignment="1" pivotButton="0" quotePrefix="0" xfId="3">
      <alignment horizontal="center" vertical="center"/>
    </xf>
    <xf numFmtId="0" fontId="0" fillId="0" borderId="57" pivotButton="0" quotePrefix="0" xfId="0"/>
    <xf numFmtId="0" fontId="8" fillId="10" borderId="56" applyAlignment="1" pivotButton="0" quotePrefix="0" xfId="3">
      <alignment horizontal="center" vertical="center"/>
    </xf>
    <xf numFmtId="0" fontId="0" fillId="0" borderId="56" pivotButton="0" quotePrefix="0" xfId="0"/>
    <xf numFmtId="0" fontId="8" fillId="10" borderId="0" applyAlignment="1" pivotButton="0" quotePrefix="0" xfId="3">
      <alignment horizontal="center" vertical="center"/>
    </xf>
    <xf numFmtId="0" fontId="0" fillId="0" borderId="0" pivotButton="0" quotePrefix="0" xfId="0"/>
  </cellXfs>
  <cellStyles count="4">
    <cellStyle name="Normal" xfId="0" builtinId="0"/>
    <cellStyle name="Hiperlink 3" xfId="1"/>
    <cellStyle name="Normal 2" xfId="2"/>
    <cellStyle name="Normal 2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BZ243"/>
  <sheetViews>
    <sheetView showGridLines="0" tabSelected="1" zoomScale="130" zoomScaleNormal="130" workbookViewId="0">
      <pane xSplit="6" ySplit="3" topLeftCell="G112" activePane="bottomRight" state="frozen"/>
      <selection pane="topRight" activeCell="G1" sqref="G1"/>
      <selection pane="bottomLeft" activeCell="A4" sqref="A4"/>
      <selection pane="bottomRight" activeCell="Z195" sqref="Z195"/>
    </sheetView>
  </sheetViews>
  <sheetFormatPr baseColWidth="8" defaultColWidth="9.140625" defaultRowHeight="15"/>
  <cols>
    <col width="8.7109375" customWidth="1" style="99" min="1" max="1"/>
    <col width="19" bestFit="1" customWidth="1" style="194" min="2" max="2"/>
    <col width="8.7109375" customWidth="1" style="99" min="3" max="4"/>
    <col width="9.140625" customWidth="1" style="99" min="5" max="6"/>
    <col width="4.7109375" customWidth="1" style="99" min="7" max="76"/>
    <col width="9.140625" customWidth="1" style="98" min="77" max="77"/>
    <col width="9.140625" customWidth="1" style="99" min="78" max="1168"/>
    <col width="9.140625" customWidth="1" style="99" min="1169" max="16384"/>
  </cols>
  <sheetData>
    <row r="1">
      <c r="A1" s="1" t="n"/>
      <c r="B1" s="95">
        <f>TODAY()</f>
        <v/>
      </c>
      <c r="C1" s="2" t="n"/>
      <c r="D1" s="2" t="n"/>
      <c r="E1" s="3" t="n"/>
      <c r="F1" s="4" t="n"/>
      <c r="G1" s="5" t="n"/>
      <c r="H1" s="6" t="n"/>
      <c r="I1" s="6" t="n"/>
      <c r="J1" s="6" t="n"/>
      <c r="K1" s="6" t="inlineStr">
        <is>
          <t>PREVISÃO "D"</t>
        </is>
      </c>
      <c r="L1" s="6" t="n"/>
      <c r="M1" s="6" t="n"/>
      <c r="N1" s="6" t="n"/>
      <c r="O1" s="6" t="n"/>
      <c r="P1" s="6" t="n"/>
      <c r="Q1" s="6" t="n"/>
      <c r="R1" s="6" t="n"/>
      <c r="S1" s="6" t="n"/>
      <c r="T1" s="7" t="n"/>
      <c r="U1" s="201" t="n"/>
      <c r="V1" s="53" t="n"/>
      <c r="W1" s="53" t="n"/>
      <c r="X1" s="53" t="n"/>
      <c r="Y1" s="53" t="n"/>
      <c r="Z1" s="201" t="inlineStr">
        <is>
          <t>PREVISÃO "D+1"</t>
        </is>
      </c>
      <c r="AA1" s="53" t="n"/>
      <c r="AB1" s="53" t="n"/>
      <c r="AC1" s="53" t="n"/>
      <c r="AD1" s="53" t="n"/>
      <c r="AE1" s="53" t="n"/>
      <c r="AF1" s="53" t="n"/>
      <c r="AG1" s="53" t="n"/>
      <c r="AH1" s="8" t="n"/>
      <c r="AI1" s="9" t="n"/>
      <c r="AJ1" s="6" t="n"/>
      <c r="AK1" s="6" t="n"/>
      <c r="AL1" s="6" t="n"/>
      <c r="AM1" s="6" t="n"/>
      <c r="AN1" s="6" t="n"/>
      <c r="AO1" s="9" t="inlineStr">
        <is>
          <t>PREVISÃO "D+2"</t>
        </is>
      </c>
      <c r="AP1" s="6" t="n"/>
      <c r="AQ1" s="6" t="n"/>
      <c r="AR1" s="6" t="n"/>
      <c r="AS1" s="6" t="n"/>
      <c r="AT1" s="6" t="n"/>
      <c r="AU1" s="6" t="n"/>
      <c r="AV1" s="7" t="n"/>
      <c r="AW1" s="201" t="inlineStr">
        <is>
          <t>PREVISÃO "D+3"</t>
        </is>
      </c>
      <c r="AX1" s="199" t="n"/>
      <c r="AY1" s="199" t="n"/>
      <c r="AZ1" s="199" t="n"/>
      <c r="BA1" s="199" t="n"/>
      <c r="BB1" s="199" t="n"/>
      <c r="BC1" s="199" t="n"/>
      <c r="BD1" s="199" t="n"/>
      <c r="BE1" s="199" t="n"/>
      <c r="BF1" s="199" t="n"/>
      <c r="BG1" s="199" t="n"/>
      <c r="BH1" s="199" t="n"/>
      <c r="BI1" s="199" t="n"/>
      <c r="BJ1" s="199" t="n"/>
      <c r="BK1" s="202" t="inlineStr">
        <is>
          <t>PREVISÃO "D+4"</t>
        </is>
      </c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4" t="n"/>
    </row>
    <row r="2">
      <c r="A2" s="10" t="n"/>
      <c r="B2" s="96" t="n"/>
      <c r="C2" s="11" t="n"/>
      <c r="D2" s="11" t="n"/>
      <c r="E2" s="12" t="n"/>
      <c r="F2" s="10" t="n"/>
      <c r="G2" s="198" t="inlineStr">
        <is>
          <t xml:space="preserve">     01h / 07h</t>
        </is>
      </c>
      <c r="H2" s="199" t="n"/>
      <c r="I2" s="200" t="n"/>
      <c r="J2" s="198" t="inlineStr">
        <is>
          <t>07h / 13h</t>
        </is>
      </c>
      <c r="K2" s="199" t="n"/>
      <c r="L2" s="200" t="n"/>
      <c r="M2" s="198" t="inlineStr">
        <is>
          <t>13h / 19h</t>
        </is>
      </c>
      <c r="N2" s="199" t="n"/>
      <c r="O2" s="200" t="n"/>
      <c r="P2" s="198" t="inlineStr">
        <is>
          <t>19h / 01h</t>
        </is>
      </c>
      <c r="Q2" s="199" t="n"/>
      <c r="R2" s="200" t="n"/>
      <c r="S2" s="198" t="inlineStr">
        <is>
          <t>TT "D"</t>
        </is>
      </c>
      <c r="T2" s="200" t="n"/>
      <c r="U2" s="198" t="inlineStr">
        <is>
          <t>01h / 07h</t>
        </is>
      </c>
      <c r="V2" s="199" t="n"/>
      <c r="W2" s="200" t="n"/>
      <c r="X2" s="198" t="inlineStr">
        <is>
          <t>07h / 13h</t>
        </is>
      </c>
      <c r="Y2" s="199" t="n"/>
      <c r="Z2" s="200" t="n"/>
      <c r="AA2" s="198" t="inlineStr">
        <is>
          <t>13h / 19h</t>
        </is>
      </c>
      <c r="AB2" s="199" t="n"/>
      <c r="AC2" s="200" t="n"/>
      <c r="AD2" s="198" t="inlineStr">
        <is>
          <t>19h / 01h</t>
        </is>
      </c>
      <c r="AE2" s="199" t="n"/>
      <c r="AF2" s="200" t="n"/>
      <c r="AG2" s="198" t="inlineStr">
        <is>
          <t>TT "D+1"</t>
        </is>
      </c>
      <c r="AH2" s="200" t="n"/>
      <c r="AI2" s="198" t="inlineStr">
        <is>
          <t>01h / 07h</t>
        </is>
      </c>
      <c r="AJ2" s="199" t="n"/>
      <c r="AK2" s="200" t="n"/>
      <c r="AL2" s="198" t="inlineStr">
        <is>
          <t>07h / 13h</t>
        </is>
      </c>
      <c r="AM2" s="199" t="n"/>
      <c r="AN2" s="200" t="n"/>
      <c r="AO2" s="198" t="inlineStr">
        <is>
          <t>13h / 19h</t>
        </is>
      </c>
      <c r="AP2" s="199" t="n"/>
      <c r="AQ2" s="200" t="n"/>
      <c r="AR2" s="198" t="inlineStr">
        <is>
          <t>19h / 01h</t>
        </is>
      </c>
      <c r="AS2" s="199" t="n"/>
      <c r="AT2" s="200" t="n"/>
      <c r="AU2" s="198" t="inlineStr">
        <is>
          <t>TT "D+2"</t>
        </is>
      </c>
      <c r="AV2" s="200" t="n"/>
      <c r="AW2" s="198" t="inlineStr">
        <is>
          <t>01h / 07h</t>
        </is>
      </c>
      <c r="AX2" s="199" t="n"/>
      <c r="AY2" s="200" t="n"/>
      <c r="AZ2" s="198" t="inlineStr">
        <is>
          <t>07h / 13h</t>
        </is>
      </c>
      <c r="BA2" s="199" t="n"/>
      <c r="BB2" s="200" t="n"/>
      <c r="BC2" s="198" t="inlineStr">
        <is>
          <t>13h / 19h</t>
        </is>
      </c>
      <c r="BD2" s="199" t="n"/>
      <c r="BE2" s="200" t="n"/>
      <c r="BF2" s="198" t="inlineStr">
        <is>
          <t>19h / 01h</t>
        </is>
      </c>
      <c r="BG2" s="199" t="n"/>
      <c r="BH2" s="200" t="n"/>
      <c r="BI2" s="198" t="inlineStr">
        <is>
          <t>TT "D+3"</t>
        </is>
      </c>
      <c r="BJ2" s="200" t="n"/>
      <c r="BK2" s="198" t="inlineStr">
        <is>
          <t>01h / 07h</t>
        </is>
      </c>
      <c r="BL2" s="199" t="n"/>
      <c r="BM2" s="200" t="n"/>
      <c r="BN2" s="198" t="inlineStr">
        <is>
          <t>07h / 13h</t>
        </is>
      </c>
      <c r="BO2" s="199" t="n"/>
      <c r="BP2" s="200" t="n"/>
      <c r="BQ2" s="198" t="inlineStr">
        <is>
          <t>13h / 19h</t>
        </is>
      </c>
      <c r="BR2" s="199" t="n"/>
      <c r="BS2" s="200" t="n"/>
      <c r="BT2" s="198" t="inlineStr">
        <is>
          <t>19h / 01h</t>
        </is>
      </c>
      <c r="BU2" s="199" t="n"/>
      <c r="BV2" s="200" t="n"/>
      <c r="BW2" s="198" t="inlineStr">
        <is>
          <t>TT "D+4"</t>
        </is>
      </c>
      <c r="BX2" s="200" t="n"/>
    </row>
    <row r="3">
      <c r="A3" s="13" t="inlineStr">
        <is>
          <t>LOCAL</t>
        </is>
      </c>
      <c r="B3" s="97" t="inlineStr">
        <is>
          <t>MOEGA</t>
        </is>
      </c>
      <c r="C3" s="14" t="inlineStr">
        <is>
          <t>TERM</t>
        </is>
      </c>
      <c r="D3" s="14" t="inlineStr">
        <is>
          <t>SEGM</t>
        </is>
      </c>
      <c r="E3" s="15" t="inlineStr">
        <is>
          <t>PRODUTO</t>
        </is>
      </c>
      <c r="F3" s="13" t="inlineStr">
        <is>
          <t>FERRO</t>
        </is>
      </c>
      <c r="G3" s="17" t="inlineStr">
        <is>
          <t>EX</t>
        </is>
      </c>
      <c r="H3" s="18" t="inlineStr">
        <is>
          <t>REC</t>
        </is>
      </c>
      <c r="I3" s="16" t="inlineStr">
        <is>
          <t>P.D.</t>
        </is>
      </c>
      <c r="J3" s="16" t="inlineStr">
        <is>
          <t>SD</t>
        </is>
      </c>
      <c r="K3" s="16" t="inlineStr">
        <is>
          <t>REC</t>
        </is>
      </c>
      <c r="L3" s="16" t="inlineStr">
        <is>
          <t>P.D.</t>
        </is>
      </c>
      <c r="M3" s="16" t="inlineStr">
        <is>
          <t>SD</t>
        </is>
      </c>
      <c r="N3" s="16" t="inlineStr">
        <is>
          <t>REC</t>
        </is>
      </c>
      <c r="O3" s="16" t="inlineStr">
        <is>
          <t>P.D.</t>
        </is>
      </c>
      <c r="P3" s="16" t="inlineStr">
        <is>
          <t>SD</t>
        </is>
      </c>
      <c r="Q3" s="16" t="inlineStr">
        <is>
          <t>REC</t>
        </is>
      </c>
      <c r="R3" s="16" t="inlineStr">
        <is>
          <t>P.D.</t>
        </is>
      </c>
      <c r="S3" s="16" t="inlineStr">
        <is>
          <t>OF.</t>
        </is>
      </c>
      <c r="T3" s="16" t="inlineStr">
        <is>
          <t>P.D.</t>
        </is>
      </c>
      <c r="U3" s="16" t="inlineStr">
        <is>
          <t>EX</t>
        </is>
      </c>
      <c r="V3" s="16" t="inlineStr">
        <is>
          <t>REC</t>
        </is>
      </c>
      <c r="W3" s="16" t="inlineStr">
        <is>
          <t>P.D.</t>
        </is>
      </c>
      <c r="X3" s="16" t="inlineStr">
        <is>
          <t>SD</t>
        </is>
      </c>
      <c r="Y3" s="16" t="inlineStr">
        <is>
          <t>REC</t>
        </is>
      </c>
      <c r="Z3" s="16" t="inlineStr">
        <is>
          <t>P.D.</t>
        </is>
      </c>
      <c r="AA3" s="16" t="inlineStr">
        <is>
          <t>SD</t>
        </is>
      </c>
      <c r="AB3" s="16" t="inlineStr">
        <is>
          <t>REC</t>
        </is>
      </c>
      <c r="AC3" s="16" t="inlineStr">
        <is>
          <t>P.D.</t>
        </is>
      </c>
      <c r="AD3" s="16" t="inlineStr">
        <is>
          <t>SD</t>
        </is>
      </c>
      <c r="AE3" s="16" t="inlineStr">
        <is>
          <t>REC</t>
        </is>
      </c>
      <c r="AF3" s="16" t="inlineStr">
        <is>
          <t>P.D.</t>
        </is>
      </c>
      <c r="AG3" s="16" t="inlineStr">
        <is>
          <t>OF.</t>
        </is>
      </c>
      <c r="AH3" s="16" t="inlineStr">
        <is>
          <t>P.D.</t>
        </is>
      </c>
      <c r="AI3" s="17" t="inlineStr">
        <is>
          <t>EX</t>
        </is>
      </c>
      <c r="AJ3" s="18" t="inlineStr">
        <is>
          <t>REC</t>
        </is>
      </c>
      <c r="AK3" s="16" t="inlineStr">
        <is>
          <t>P.D.</t>
        </is>
      </c>
      <c r="AL3" s="16" t="inlineStr">
        <is>
          <t>SD</t>
        </is>
      </c>
      <c r="AM3" s="16" t="inlineStr">
        <is>
          <t>REC</t>
        </is>
      </c>
      <c r="AN3" s="16" t="inlineStr">
        <is>
          <t>P.D.</t>
        </is>
      </c>
      <c r="AO3" s="16" t="inlineStr">
        <is>
          <t>SD</t>
        </is>
      </c>
      <c r="AP3" s="16" t="inlineStr">
        <is>
          <t>REC</t>
        </is>
      </c>
      <c r="AQ3" s="16" t="inlineStr">
        <is>
          <t>P.D.</t>
        </is>
      </c>
      <c r="AR3" s="16" t="inlineStr">
        <is>
          <t>SD</t>
        </is>
      </c>
      <c r="AS3" s="16" t="inlineStr">
        <is>
          <t>REC</t>
        </is>
      </c>
      <c r="AT3" s="16" t="inlineStr">
        <is>
          <t>P.D.</t>
        </is>
      </c>
      <c r="AU3" s="16" t="inlineStr">
        <is>
          <t>OF.</t>
        </is>
      </c>
      <c r="AV3" s="16" t="inlineStr">
        <is>
          <t>P.D.</t>
        </is>
      </c>
      <c r="AW3" s="16" t="inlineStr">
        <is>
          <t>EX</t>
        </is>
      </c>
      <c r="AX3" s="16" t="inlineStr">
        <is>
          <t>REC</t>
        </is>
      </c>
      <c r="AY3" s="16" t="inlineStr">
        <is>
          <t>P.D.</t>
        </is>
      </c>
      <c r="AZ3" s="16" t="inlineStr">
        <is>
          <t>SD</t>
        </is>
      </c>
      <c r="BA3" s="16" t="inlineStr">
        <is>
          <t>REC</t>
        </is>
      </c>
      <c r="BB3" s="16" t="inlineStr">
        <is>
          <t>P.D.</t>
        </is>
      </c>
      <c r="BC3" s="16" t="inlineStr">
        <is>
          <t>SD</t>
        </is>
      </c>
      <c r="BD3" s="16" t="inlineStr">
        <is>
          <t>REC</t>
        </is>
      </c>
      <c r="BE3" s="16" t="inlineStr">
        <is>
          <t>P.D.</t>
        </is>
      </c>
      <c r="BF3" s="16" t="inlineStr">
        <is>
          <t>SD</t>
        </is>
      </c>
      <c r="BG3" s="16" t="inlineStr">
        <is>
          <t>REC</t>
        </is>
      </c>
      <c r="BH3" s="16" t="inlineStr">
        <is>
          <t>P.D.</t>
        </is>
      </c>
      <c r="BI3" s="16" t="inlineStr">
        <is>
          <t>OF.</t>
        </is>
      </c>
      <c r="BJ3" s="16" t="inlineStr">
        <is>
          <t>P.D.</t>
        </is>
      </c>
      <c r="BK3" s="17" t="inlineStr">
        <is>
          <t>EX</t>
        </is>
      </c>
      <c r="BL3" s="18" t="inlineStr">
        <is>
          <t>REC</t>
        </is>
      </c>
      <c r="BM3" s="16" t="inlineStr">
        <is>
          <t>P.D.</t>
        </is>
      </c>
      <c r="BN3" s="16" t="inlineStr">
        <is>
          <t>SD</t>
        </is>
      </c>
      <c r="BO3" s="16" t="inlineStr">
        <is>
          <t>REC</t>
        </is>
      </c>
      <c r="BP3" s="16" t="inlineStr">
        <is>
          <t>P.D.</t>
        </is>
      </c>
      <c r="BQ3" s="16" t="inlineStr">
        <is>
          <t>SD</t>
        </is>
      </c>
      <c r="BR3" s="16" t="inlineStr">
        <is>
          <t>REC</t>
        </is>
      </c>
      <c r="BS3" s="16" t="inlineStr">
        <is>
          <t>P.D.</t>
        </is>
      </c>
      <c r="BT3" s="16" t="inlineStr">
        <is>
          <t>SD</t>
        </is>
      </c>
      <c r="BU3" s="16" t="inlineStr">
        <is>
          <t>REC</t>
        </is>
      </c>
      <c r="BV3" s="16" t="inlineStr">
        <is>
          <t>P.D.</t>
        </is>
      </c>
      <c r="BW3" s="16" t="inlineStr">
        <is>
          <t>OF.</t>
        </is>
      </c>
      <c r="BX3" s="16" t="inlineStr">
        <is>
          <t>P.D.</t>
        </is>
      </c>
    </row>
    <row r="4">
      <c r="A4" s="100" t="inlineStr">
        <is>
          <t>PCZ</t>
        </is>
      </c>
      <c r="B4" s="101" t="inlineStr">
        <is>
          <t>TGG</t>
        </is>
      </c>
      <c r="C4" s="102" t="inlineStr">
        <is>
          <t>TGG</t>
        </is>
      </c>
      <c r="D4" s="103" t="inlineStr">
        <is>
          <t>Grão</t>
        </is>
      </c>
      <c r="E4" s="102" t="inlineStr">
        <is>
          <t>FARELO</t>
        </is>
      </c>
      <c r="F4" s="104" t="inlineStr">
        <is>
          <t>RUMO</t>
        </is>
      </c>
      <c r="G4" s="105" t="n">
        <v>0</v>
      </c>
      <c r="H4" s="106" t="n">
        <v>0</v>
      </c>
      <c r="I4" s="107" t="n">
        <v>0</v>
      </c>
      <c r="J4" s="105">
        <f>G4+H4-I4</f>
        <v/>
      </c>
      <c r="K4" s="106" t="n">
        <v>0</v>
      </c>
      <c r="L4" s="107" t="n">
        <v>0</v>
      </c>
      <c r="M4" s="105">
        <f>J4+K4-L4</f>
        <v/>
      </c>
      <c r="N4" s="106" t="n">
        <v>0</v>
      </c>
      <c r="O4" s="108" t="n">
        <v>0</v>
      </c>
      <c r="P4" s="105">
        <f>M4+N4-O4</f>
        <v/>
      </c>
      <c r="Q4" s="106" t="n">
        <v>0</v>
      </c>
      <c r="R4" s="107" t="n">
        <v>0</v>
      </c>
      <c r="S4" s="109">
        <f>G4+H4+K4+N4+Q4</f>
        <v/>
      </c>
      <c r="T4" s="109">
        <f>I4+L4+O4+R4</f>
        <v/>
      </c>
      <c r="U4" s="110">
        <f>S4-T4</f>
        <v/>
      </c>
      <c r="V4" s="111" t="n">
        <v>0</v>
      </c>
      <c r="W4" s="112" t="n">
        <v>0</v>
      </c>
      <c r="X4" s="110">
        <f>U4+V4-W4</f>
        <v/>
      </c>
      <c r="Y4" s="111" t="n">
        <v>0</v>
      </c>
      <c r="Z4" s="112" t="n">
        <v>0</v>
      </c>
      <c r="AA4" s="110">
        <f>X4+Y4-Z4</f>
        <v/>
      </c>
      <c r="AB4" s="111" t="n">
        <v>0</v>
      </c>
      <c r="AC4" s="112" t="n">
        <v>0</v>
      </c>
      <c r="AD4" s="110">
        <f>AA4+AB4-AC4</f>
        <v/>
      </c>
      <c r="AE4" s="111" t="n">
        <v>0</v>
      </c>
      <c r="AF4" s="112" t="n">
        <v>0</v>
      </c>
      <c r="AG4" s="109">
        <f>U4+V4+Y4+AB4+AE4</f>
        <v/>
      </c>
      <c r="AH4" s="109">
        <f>W4+Z4+AC4+AF4</f>
        <v/>
      </c>
      <c r="AI4" s="105">
        <f>AG4-AH4</f>
        <v/>
      </c>
      <c r="AJ4" s="106" t="n">
        <v>0</v>
      </c>
      <c r="AK4" s="107" t="n">
        <v>0</v>
      </c>
      <c r="AL4" s="105">
        <f>AI4+AJ4-AK4</f>
        <v/>
      </c>
      <c r="AM4" s="106" t="n">
        <v>0</v>
      </c>
      <c r="AN4" s="107" t="n">
        <v>0</v>
      </c>
      <c r="AO4" s="105">
        <f>AL4+AM4-AN4</f>
        <v/>
      </c>
      <c r="AP4" s="106" t="n">
        <v>0</v>
      </c>
      <c r="AQ4" s="108" t="n">
        <v>0</v>
      </c>
      <c r="AR4" s="105">
        <f>AO4+AP4-AQ4</f>
        <v/>
      </c>
      <c r="AS4" s="106" t="n">
        <v>0</v>
      </c>
      <c r="AT4" s="107" t="n">
        <v>0</v>
      </c>
      <c r="AU4" s="109">
        <f>AI4+AJ4+AM4+AP4+AS4</f>
        <v/>
      </c>
      <c r="AV4" s="109">
        <f>AK4+AN4+AQ4+AT4</f>
        <v/>
      </c>
      <c r="AW4" s="110">
        <f>AU4-AV4</f>
        <v/>
      </c>
      <c r="AX4" s="111" t="n">
        <v>0</v>
      </c>
      <c r="AY4" s="112" t="n">
        <v>0</v>
      </c>
      <c r="AZ4" s="110">
        <f>AW4+AX4-AY4</f>
        <v/>
      </c>
      <c r="BA4" s="111" t="n">
        <v>0</v>
      </c>
      <c r="BB4" s="112" t="n">
        <v>0</v>
      </c>
      <c r="BC4" s="110">
        <f>AZ4+BA4-BB4</f>
        <v/>
      </c>
      <c r="BD4" s="111" t="n">
        <v>0</v>
      </c>
      <c r="BE4" s="112" t="n">
        <v>0</v>
      </c>
      <c r="BF4" s="110">
        <f>BC4+BD4-BE4</f>
        <v/>
      </c>
      <c r="BG4" s="111" t="n">
        <v>0</v>
      </c>
      <c r="BH4" s="112" t="n">
        <v>0</v>
      </c>
      <c r="BI4" s="109">
        <f>AW4+AX4+BA4+BD4+BG4</f>
        <v/>
      </c>
      <c r="BJ4" s="109">
        <f>AY4+BB4+BE4+BH4</f>
        <v/>
      </c>
      <c r="BK4" s="105">
        <f>BI4-BJ4</f>
        <v/>
      </c>
      <c r="BL4" s="106" t="n">
        <v>0</v>
      </c>
      <c r="BM4" s="107" t="n">
        <v>0</v>
      </c>
      <c r="BN4" s="105">
        <f>BK4+BL4-BM4</f>
        <v/>
      </c>
      <c r="BO4" s="106" t="n">
        <v>0</v>
      </c>
      <c r="BP4" s="107" t="n">
        <v>0</v>
      </c>
      <c r="BQ4" s="105">
        <f>BN4+BO4-BP4</f>
        <v/>
      </c>
      <c r="BR4" s="106" t="n">
        <v>0</v>
      </c>
      <c r="BS4" s="108" t="n">
        <v>0</v>
      </c>
      <c r="BT4" s="105">
        <f>BQ4+BR4-BS4</f>
        <v/>
      </c>
      <c r="BU4" s="106" t="n">
        <v>0</v>
      </c>
      <c r="BV4" s="107" t="n">
        <v>0</v>
      </c>
      <c r="BW4" s="109">
        <f>BK4+BL4+BO4+BR4+BU4</f>
        <v/>
      </c>
      <c r="BX4" s="109">
        <f>BM4+BP4+BS4+BV4</f>
        <v/>
      </c>
      <c r="BY4" s="98">
        <f>IF(SUM(S4,T4,AG4,AH4,AU4,AV4,BI4,BJ4,BW4,BX4)&gt;0,"S","N")</f>
        <v/>
      </c>
      <c r="BZ4" s="98" t="n"/>
    </row>
    <row r="5">
      <c r="A5" s="113" t="inlineStr">
        <is>
          <t>PCZ</t>
        </is>
      </c>
      <c r="B5" s="114" t="inlineStr">
        <is>
          <t>TGG</t>
        </is>
      </c>
      <c r="C5" s="115" t="inlineStr">
        <is>
          <t>TGG</t>
        </is>
      </c>
      <c r="D5" s="116" t="inlineStr">
        <is>
          <t>Grão</t>
        </is>
      </c>
      <c r="E5" s="115" t="inlineStr">
        <is>
          <t>FARELO</t>
        </is>
      </c>
      <c r="F5" s="117" t="inlineStr">
        <is>
          <t>MRS</t>
        </is>
      </c>
      <c r="G5" s="118" t="n">
        <v>0</v>
      </c>
      <c r="H5" s="119" t="n">
        <v>0</v>
      </c>
      <c r="I5" s="120" t="n">
        <v>0</v>
      </c>
      <c r="J5" s="118">
        <f>G5+H5-I5</f>
        <v/>
      </c>
      <c r="K5" s="119" t="n">
        <v>0</v>
      </c>
      <c r="L5" s="120" t="n">
        <v>0</v>
      </c>
      <c r="M5" s="118">
        <f>J5+K5-L5</f>
        <v/>
      </c>
      <c r="N5" s="119" t="n">
        <v>0</v>
      </c>
      <c r="O5" s="120" t="n">
        <v>0</v>
      </c>
      <c r="P5" s="118">
        <f>M5+N5-O5</f>
        <v/>
      </c>
      <c r="Q5" s="119" t="n">
        <v>0</v>
      </c>
      <c r="R5" s="120" t="n">
        <v>0</v>
      </c>
      <c r="S5" s="121">
        <f>G5+H5+K5+N5+Q5</f>
        <v/>
      </c>
      <c r="T5" s="121">
        <f>I5+L5+O5+R5</f>
        <v/>
      </c>
      <c r="U5" s="122">
        <f>S5-T5</f>
        <v/>
      </c>
      <c r="V5" s="123" t="n">
        <v>0</v>
      </c>
      <c r="W5" s="124" t="n">
        <v>0</v>
      </c>
      <c r="X5" s="122">
        <f>U5+V5-W5</f>
        <v/>
      </c>
      <c r="Y5" s="123" t="n">
        <v>0</v>
      </c>
      <c r="Z5" s="124" t="n">
        <v>0</v>
      </c>
      <c r="AA5" s="122">
        <f>X5+Y5-Z5</f>
        <v/>
      </c>
      <c r="AB5" s="123" t="n">
        <v>0</v>
      </c>
      <c r="AC5" s="124" t="n">
        <v>0</v>
      </c>
      <c r="AD5" s="122">
        <f>AA5+AB5-AC5</f>
        <v/>
      </c>
      <c r="AE5" s="123" t="n">
        <v>0</v>
      </c>
      <c r="AF5" s="124" t="n">
        <v>0</v>
      </c>
      <c r="AG5" s="121">
        <f>U5+V5+Y5+AB5+AE5</f>
        <v/>
      </c>
      <c r="AH5" s="121">
        <f>W5+Z5+AC5+AF5</f>
        <v/>
      </c>
      <c r="AI5" s="118">
        <f>AG5-AH5</f>
        <v/>
      </c>
      <c r="AJ5" s="119" t="n">
        <v>0</v>
      </c>
      <c r="AK5" s="120" t="n">
        <v>0</v>
      </c>
      <c r="AL5" s="118">
        <f>AI5+AJ5-AK5</f>
        <v/>
      </c>
      <c r="AM5" s="119" t="n">
        <v>0</v>
      </c>
      <c r="AN5" s="120" t="n">
        <v>0</v>
      </c>
      <c r="AO5" s="118">
        <f>AL5+AM5-AN5</f>
        <v/>
      </c>
      <c r="AP5" s="119" t="n">
        <v>0</v>
      </c>
      <c r="AQ5" s="120" t="n">
        <v>0</v>
      </c>
      <c r="AR5" s="118">
        <f>AO5+AP5-AQ5</f>
        <v/>
      </c>
      <c r="AS5" s="119" t="n">
        <v>0</v>
      </c>
      <c r="AT5" s="120" t="n">
        <v>0</v>
      </c>
      <c r="AU5" s="121">
        <f>AI5+AJ5+AM5+AP5+AS5</f>
        <v/>
      </c>
      <c r="AV5" s="121">
        <f>AK5+AN5+AQ5+AT5</f>
        <v/>
      </c>
      <c r="AW5" s="122">
        <f>AU5-AV5</f>
        <v/>
      </c>
      <c r="AX5" s="123" t="n">
        <v>0</v>
      </c>
      <c r="AY5" s="124" t="n">
        <v>0</v>
      </c>
      <c r="AZ5" s="122">
        <f>AW5+AX5-AY5</f>
        <v/>
      </c>
      <c r="BA5" s="123" t="n">
        <v>0</v>
      </c>
      <c r="BB5" s="124" t="n">
        <v>0</v>
      </c>
      <c r="BC5" s="122">
        <f>AZ5+BA5-BB5</f>
        <v/>
      </c>
      <c r="BD5" s="123" t="n">
        <v>0</v>
      </c>
      <c r="BE5" s="124" t="n">
        <v>0</v>
      </c>
      <c r="BF5" s="122">
        <f>BC5+BD5-BE5</f>
        <v/>
      </c>
      <c r="BG5" s="123" t="n">
        <v>0</v>
      </c>
      <c r="BH5" s="124" t="n">
        <v>0</v>
      </c>
      <c r="BI5" s="121">
        <f>AW5+AX5+BA5+BD5+BG5</f>
        <v/>
      </c>
      <c r="BJ5" s="121">
        <f>AY5+BB5+BE5+BH5</f>
        <v/>
      </c>
      <c r="BK5" s="118">
        <f>BI5-BJ5</f>
        <v/>
      </c>
      <c r="BL5" s="119" t="n">
        <v>0</v>
      </c>
      <c r="BM5" s="120" t="n">
        <v>0</v>
      </c>
      <c r="BN5" s="118">
        <f>BK5+BL5-BM5</f>
        <v/>
      </c>
      <c r="BO5" s="119" t="n">
        <v>0</v>
      </c>
      <c r="BP5" s="120" t="n">
        <v>0</v>
      </c>
      <c r="BQ5" s="118">
        <f>BN5+BO5-BP5</f>
        <v/>
      </c>
      <c r="BR5" s="119" t="n">
        <v>0</v>
      </c>
      <c r="BS5" s="120" t="n">
        <v>0</v>
      </c>
      <c r="BT5" s="118">
        <f>BQ5+BR5-BS5</f>
        <v/>
      </c>
      <c r="BU5" s="119" t="n">
        <v>0</v>
      </c>
      <c r="BV5" s="120" t="n">
        <v>0</v>
      </c>
      <c r="BW5" s="121">
        <f>BK5+BL5+BO5+BR5+BU5</f>
        <v/>
      </c>
      <c r="BX5" s="121">
        <f>BM5+BP5+BS5+BV5</f>
        <v/>
      </c>
      <c r="BY5" s="98">
        <f>IF(SUM(S5,T5,AG5,AH5,AU5,AV5,BI5,BJ5,BW5,BX5)&gt;0,"S","N")</f>
        <v/>
      </c>
    </row>
    <row r="6">
      <c r="A6" s="113" t="inlineStr">
        <is>
          <t>PCZ</t>
        </is>
      </c>
      <c r="B6" s="114" t="inlineStr">
        <is>
          <t>TGG</t>
        </is>
      </c>
      <c r="C6" s="115" t="inlineStr">
        <is>
          <t>TGG</t>
        </is>
      </c>
      <c r="D6" s="116" t="inlineStr">
        <is>
          <t>Grão</t>
        </is>
      </c>
      <c r="E6" s="115" t="inlineStr">
        <is>
          <t>FARELO</t>
        </is>
      </c>
      <c r="F6" s="117" t="inlineStr">
        <is>
          <t>VLI</t>
        </is>
      </c>
      <c r="G6" s="118" t="n">
        <v>0</v>
      </c>
      <c r="H6" s="119" t="n">
        <v>0</v>
      </c>
      <c r="I6" s="120" t="n">
        <v>0</v>
      </c>
      <c r="J6" s="118">
        <f>G6+H6-I6</f>
        <v/>
      </c>
      <c r="K6" s="119" t="n">
        <v>0</v>
      </c>
      <c r="L6" s="120" t="n">
        <v>0</v>
      </c>
      <c r="M6" s="118">
        <f>J6+K6-L6</f>
        <v/>
      </c>
      <c r="N6" s="119" t="n">
        <v>0</v>
      </c>
      <c r="O6" s="120" t="n">
        <v>0</v>
      </c>
      <c r="P6" s="118">
        <f>M6+N6-O6</f>
        <v/>
      </c>
      <c r="Q6" s="119" t="n">
        <v>0</v>
      </c>
      <c r="R6" s="120" t="n">
        <v>0</v>
      </c>
      <c r="S6" s="121">
        <f>G6+H6+K6+N6+Q6</f>
        <v/>
      </c>
      <c r="T6" s="121">
        <f>I6+L6+O6+R6</f>
        <v/>
      </c>
      <c r="U6" s="122">
        <f>S6-T6</f>
        <v/>
      </c>
      <c r="V6" s="123" t="n">
        <v>0</v>
      </c>
      <c r="W6" s="124" t="n">
        <v>0</v>
      </c>
      <c r="X6" s="122">
        <f>U6+V6-W6</f>
        <v/>
      </c>
      <c r="Y6" s="123" t="n">
        <v>0</v>
      </c>
      <c r="Z6" s="124" t="n">
        <v>0</v>
      </c>
      <c r="AA6" s="122">
        <f>X6+Y6-Z6</f>
        <v/>
      </c>
      <c r="AB6" s="123" t="n">
        <v>0</v>
      </c>
      <c r="AC6" s="124" t="n">
        <v>0</v>
      </c>
      <c r="AD6" s="122">
        <f>AA6+AB6-AC6</f>
        <v/>
      </c>
      <c r="AE6" s="123" t="n">
        <v>0</v>
      </c>
      <c r="AF6" s="124" t="n">
        <v>0</v>
      </c>
      <c r="AG6" s="121">
        <f>U6+V6+Y6+AB6+AE6</f>
        <v/>
      </c>
      <c r="AH6" s="121">
        <f>W6+Z6+AC6+AF6</f>
        <v/>
      </c>
      <c r="AI6" s="118">
        <f>AG6-AH6</f>
        <v/>
      </c>
      <c r="AJ6" s="119" t="n">
        <v>0</v>
      </c>
      <c r="AK6" s="120" t="n">
        <v>0</v>
      </c>
      <c r="AL6" s="118">
        <f>AI6+AJ6-AK6</f>
        <v/>
      </c>
      <c r="AM6" s="119" t="n">
        <v>0</v>
      </c>
      <c r="AN6" s="120" t="n">
        <v>0</v>
      </c>
      <c r="AO6" s="118">
        <f>AL6+AM6-AN6</f>
        <v/>
      </c>
      <c r="AP6" s="119" t="n">
        <v>0</v>
      </c>
      <c r="AQ6" s="120" t="n">
        <v>0</v>
      </c>
      <c r="AR6" s="118">
        <f>AO6+AP6-AQ6</f>
        <v/>
      </c>
      <c r="AS6" s="119" t="n">
        <v>0</v>
      </c>
      <c r="AT6" s="120" t="n">
        <v>0</v>
      </c>
      <c r="AU6" s="121">
        <f>AI6+AJ6+AM6+AP6+AS6</f>
        <v/>
      </c>
      <c r="AV6" s="121">
        <f>AK6+AN6+AQ6+AT6</f>
        <v/>
      </c>
      <c r="AW6" s="122">
        <f>AU6-AV6</f>
        <v/>
      </c>
      <c r="AX6" s="123" t="n">
        <v>0</v>
      </c>
      <c r="AY6" s="124" t="n">
        <v>0</v>
      </c>
      <c r="AZ6" s="122">
        <f>AW6+AX6-AY6</f>
        <v/>
      </c>
      <c r="BA6" s="123" t="n">
        <v>0</v>
      </c>
      <c r="BB6" s="124" t="n">
        <v>0</v>
      </c>
      <c r="BC6" s="122">
        <f>AZ6+BA6-BB6</f>
        <v/>
      </c>
      <c r="BD6" s="123" t="n">
        <v>0</v>
      </c>
      <c r="BE6" s="124" t="n">
        <v>0</v>
      </c>
      <c r="BF6" s="122">
        <f>BC6+BD6-BE6</f>
        <v/>
      </c>
      <c r="BG6" s="123" t="n">
        <v>0</v>
      </c>
      <c r="BH6" s="124" t="n">
        <v>0</v>
      </c>
      <c r="BI6" s="121">
        <f>AW6+AX6+BA6+BD6+BG6</f>
        <v/>
      </c>
      <c r="BJ6" s="121">
        <f>AY6+BB6+BE6+BH6</f>
        <v/>
      </c>
      <c r="BK6" s="118">
        <f>BI6-BJ6</f>
        <v/>
      </c>
      <c r="BL6" s="119" t="n">
        <v>0</v>
      </c>
      <c r="BM6" s="120" t="n">
        <v>0</v>
      </c>
      <c r="BN6" s="118">
        <f>BK6+BL6-BM6</f>
        <v/>
      </c>
      <c r="BO6" s="119" t="n">
        <v>0</v>
      </c>
      <c r="BP6" s="120" t="n">
        <v>0</v>
      </c>
      <c r="BQ6" s="118">
        <f>BN6+BO6-BP6</f>
        <v/>
      </c>
      <c r="BR6" s="119" t="n">
        <v>0</v>
      </c>
      <c r="BS6" s="120" t="n">
        <v>0</v>
      </c>
      <c r="BT6" s="118">
        <f>BQ6+BR6-BS6</f>
        <v/>
      </c>
      <c r="BU6" s="119" t="n">
        <v>0</v>
      </c>
      <c r="BV6" s="120" t="n">
        <v>0</v>
      </c>
      <c r="BW6" s="121">
        <f>BK6+BL6+BO6+BR6+BU6</f>
        <v/>
      </c>
      <c r="BX6" s="121">
        <f>BM6+BP6+BS6+BV6</f>
        <v/>
      </c>
      <c r="BY6" s="98">
        <f>IF(SUM(S6,T6,AG6,AH6,AU6,AV6,BI6,BJ6,BW6,BX6)&gt;0,"S","N")</f>
        <v/>
      </c>
    </row>
    <row r="7">
      <c r="A7" s="100" t="inlineStr">
        <is>
          <t>PCZ</t>
        </is>
      </c>
      <c r="B7" s="101" t="inlineStr">
        <is>
          <t>TGG</t>
        </is>
      </c>
      <c r="C7" s="102" t="inlineStr">
        <is>
          <t>TGG</t>
        </is>
      </c>
      <c r="D7" s="103" t="inlineStr">
        <is>
          <t>Grão</t>
        </is>
      </c>
      <c r="E7" s="102" t="inlineStr">
        <is>
          <t>MILHO</t>
        </is>
      </c>
      <c r="F7" s="104" t="inlineStr">
        <is>
          <t>RUMO</t>
        </is>
      </c>
      <c r="G7" s="105" t="n">
        <v>24</v>
      </c>
      <c r="H7" s="106" t="n">
        <v>41</v>
      </c>
      <c r="I7" s="107" t="n">
        <v>32</v>
      </c>
      <c r="J7" s="105" t="n">
        <v>33</v>
      </c>
      <c r="K7" s="106" t="n">
        <v>118</v>
      </c>
      <c r="L7" s="107" t="n">
        <v>48</v>
      </c>
      <c r="M7" s="105" t="n">
        <v>103</v>
      </c>
      <c r="N7" s="106" t="n">
        <v>41</v>
      </c>
      <c r="O7" s="108" t="n">
        <v>48</v>
      </c>
      <c r="P7" s="105" t="n">
        <v>96</v>
      </c>
      <c r="Q7" s="106" t="n">
        <v>119</v>
      </c>
      <c r="R7" s="107" t="n">
        <v>48</v>
      </c>
      <c r="S7" s="109">
        <f>G7+H7+K7+N7+Q7</f>
        <v/>
      </c>
      <c r="T7" s="109">
        <f>I7+L7+O7+R7</f>
        <v/>
      </c>
      <c r="U7" s="110" t="n">
        <v>167</v>
      </c>
      <c r="V7" s="111" t="n">
        <v>0</v>
      </c>
      <c r="W7" s="112" t="n">
        <v>48</v>
      </c>
      <c r="X7" s="110" t="n">
        <v>119</v>
      </c>
      <c r="Y7" s="111" t="n">
        <v>120</v>
      </c>
      <c r="Z7" s="112" t="n">
        <v>48</v>
      </c>
      <c r="AA7" s="110" t="n">
        <v>191</v>
      </c>
      <c r="AB7" s="111" t="n">
        <v>44</v>
      </c>
      <c r="AC7" s="112" t="n">
        <v>48</v>
      </c>
      <c r="AD7" s="110" t="n">
        <v>187</v>
      </c>
      <c r="AE7" s="111" t="n">
        <v>86</v>
      </c>
      <c r="AF7" s="112" t="n">
        <v>48</v>
      </c>
      <c r="AG7" s="109">
        <f>U7+V7+Y7+AB7+AE7</f>
        <v/>
      </c>
      <c r="AH7" s="109">
        <f>W7+Z7+AC7+AF7</f>
        <v/>
      </c>
      <c r="AI7" s="105" t="n">
        <v>225</v>
      </c>
      <c r="AJ7" s="106" t="n">
        <v>41</v>
      </c>
      <c r="AK7" s="107" t="n">
        <v>48</v>
      </c>
      <c r="AL7" s="105" t="n">
        <v>218</v>
      </c>
      <c r="AM7" s="106" t="n">
        <v>0</v>
      </c>
      <c r="AN7" s="107" t="n">
        <v>48</v>
      </c>
      <c r="AO7" s="105" t="n">
        <v>170</v>
      </c>
      <c r="AP7" s="106" t="n">
        <v>0</v>
      </c>
      <c r="AQ7" s="108" t="n">
        <v>48</v>
      </c>
      <c r="AR7" s="105" t="n">
        <v>122</v>
      </c>
      <c r="AS7" s="106" t="n">
        <v>0</v>
      </c>
      <c r="AT7" s="107" t="n">
        <v>48</v>
      </c>
      <c r="AU7" s="109">
        <f>AI7+AJ7+AM7+AP7+AS7</f>
        <v/>
      </c>
      <c r="AV7" s="109">
        <f>AK7+AN7+AQ7+AT7</f>
        <v/>
      </c>
      <c r="AW7" s="110" t="n">
        <v>74</v>
      </c>
      <c r="AX7" s="111" t="n">
        <v>0</v>
      </c>
      <c r="AY7" s="112" t="n">
        <v>48</v>
      </c>
      <c r="AZ7" s="110" t="n">
        <v>26</v>
      </c>
      <c r="BA7" s="111" t="n">
        <v>0</v>
      </c>
      <c r="BB7" s="112" t="n">
        <v>26</v>
      </c>
      <c r="BC7" s="110" t="n">
        <v>0</v>
      </c>
      <c r="BD7" s="111" t="n">
        <v>0</v>
      </c>
      <c r="BE7" s="112" t="n">
        <v>0</v>
      </c>
      <c r="BF7" s="110" t="n">
        <v>0</v>
      </c>
      <c r="BG7" s="111" t="n">
        <v>0</v>
      </c>
      <c r="BH7" s="112" t="n">
        <v>0</v>
      </c>
      <c r="BI7" s="109">
        <f>AW7+AX7+BA7+BD7+BG7</f>
        <v/>
      </c>
      <c r="BJ7" s="109">
        <f>AY7+BB7+BE7+BH7</f>
        <v/>
      </c>
      <c r="BK7" s="105" t="n">
        <v>0</v>
      </c>
      <c r="BL7" s="106" t="n">
        <v>0</v>
      </c>
      <c r="BM7" s="107" t="n">
        <v>0</v>
      </c>
      <c r="BN7" s="105" t="n">
        <v>0</v>
      </c>
      <c r="BO7" s="106" t="n">
        <v>0</v>
      </c>
      <c r="BP7" s="107" t="n">
        <v>0</v>
      </c>
      <c r="BQ7" s="105" t="n">
        <v>0</v>
      </c>
      <c r="BR7" s="106" t="n">
        <v>0</v>
      </c>
      <c r="BS7" s="108" t="n">
        <v>0</v>
      </c>
      <c r="BT7" s="105" t="n">
        <v>0</v>
      </c>
      <c r="BU7" s="106" t="n">
        <v>0</v>
      </c>
      <c r="BV7" s="107" t="n">
        <v>8</v>
      </c>
      <c r="BW7" s="109">
        <f>BK7+BL7+BO7+BR7+BU7</f>
        <v/>
      </c>
      <c r="BX7" s="109">
        <f>BM7+BP7+BS7+BV7</f>
        <v/>
      </c>
      <c r="BY7" s="98">
        <f>IF(SUM(S7,T7,AG7,AH7,AU7,AV7,BI7,BJ7,BW7,BX7)&gt;0,"S","N")</f>
        <v/>
      </c>
    </row>
    <row r="8">
      <c r="A8" s="113" t="inlineStr">
        <is>
          <t>PCZ</t>
        </is>
      </c>
      <c r="B8" s="114" t="inlineStr">
        <is>
          <t>TGG</t>
        </is>
      </c>
      <c r="C8" s="115" t="inlineStr">
        <is>
          <t>TGG</t>
        </is>
      </c>
      <c r="D8" s="116" t="inlineStr">
        <is>
          <t>Grão</t>
        </is>
      </c>
      <c r="E8" s="115" t="inlineStr">
        <is>
          <t>MILHO</t>
        </is>
      </c>
      <c r="F8" s="117" t="inlineStr">
        <is>
          <t>MRS</t>
        </is>
      </c>
      <c r="G8" s="118" t="n">
        <v>0</v>
      </c>
      <c r="H8" s="119" t="n">
        <v>0</v>
      </c>
      <c r="I8" s="120" t="n">
        <v>0</v>
      </c>
      <c r="J8" s="118">
        <f>G8+H8-I8</f>
        <v/>
      </c>
      <c r="K8" s="119" t="n">
        <v>0</v>
      </c>
      <c r="L8" s="120" t="n">
        <v>0</v>
      </c>
      <c r="M8" s="118">
        <f>J8+K8-L8</f>
        <v/>
      </c>
      <c r="N8" s="119" t="n">
        <v>0</v>
      </c>
      <c r="O8" s="120" t="n">
        <v>0</v>
      </c>
      <c r="P8" s="118">
        <f>M8+N8-O8</f>
        <v/>
      </c>
      <c r="Q8" s="119" t="n">
        <v>0</v>
      </c>
      <c r="R8" s="120" t="n">
        <v>0</v>
      </c>
      <c r="S8" s="121">
        <f>G8+H8+K8+N8+Q8</f>
        <v/>
      </c>
      <c r="T8" s="121">
        <f>I8+L8+O8+R8</f>
        <v/>
      </c>
      <c r="U8" s="122">
        <f>S8-T8</f>
        <v/>
      </c>
      <c r="V8" s="123" t="n">
        <v>0</v>
      </c>
      <c r="W8" s="124" t="n">
        <v>0</v>
      </c>
      <c r="X8" s="122">
        <f>U8+V8-W8</f>
        <v/>
      </c>
      <c r="Y8" s="123" t="n">
        <v>0</v>
      </c>
      <c r="Z8" s="124" t="n">
        <v>0</v>
      </c>
      <c r="AA8" s="122">
        <f>X8+Y8-Z8</f>
        <v/>
      </c>
      <c r="AB8" s="123" t="n">
        <v>0</v>
      </c>
      <c r="AC8" s="124" t="n">
        <v>0</v>
      </c>
      <c r="AD8" s="122">
        <f>AA8+AB8-AC8</f>
        <v/>
      </c>
      <c r="AE8" s="123" t="n">
        <v>0</v>
      </c>
      <c r="AF8" s="124" t="n">
        <v>0</v>
      </c>
      <c r="AG8" s="121">
        <f>U8+V8+Y8+AB8+AE8</f>
        <v/>
      </c>
      <c r="AH8" s="121">
        <f>W8+Z8+AC8+AF8</f>
        <v/>
      </c>
      <c r="AI8" s="118">
        <f>AG8-AH8</f>
        <v/>
      </c>
      <c r="AJ8" s="119" t="n">
        <v>0</v>
      </c>
      <c r="AK8" s="120" t="n">
        <v>0</v>
      </c>
      <c r="AL8" s="118">
        <f>AI8+AJ8-AK8</f>
        <v/>
      </c>
      <c r="AM8" s="119" t="n">
        <v>0</v>
      </c>
      <c r="AN8" s="120" t="n">
        <v>0</v>
      </c>
      <c r="AO8" s="118">
        <f>AL8+AM8-AN8</f>
        <v/>
      </c>
      <c r="AP8" s="119" t="n">
        <v>0</v>
      </c>
      <c r="AQ8" s="120" t="n">
        <v>0</v>
      </c>
      <c r="AR8" s="118">
        <f>AO8+AP8-AQ8</f>
        <v/>
      </c>
      <c r="AS8" s="119" t="n">
        <v>0</v>
      </c>
      <c r="AT8" s="120" t="n">
        <v>0</v>
      </c>
      <c r="AU8" s="121">
        <f>AI8+AJ8+AM8+AP8+AS8</f>
        <v/>
      </c>
      <c r="AV8" s="121">
        <f>AK8+AN8+AQ8+AT8</f>
        <v/>
      </c>
      <c r="AW8" s="122">
        <f>AU8-AV8</f>
        <v/>
      </c>
      <c r="AX8" s="123" t="n">
        <v>0</v>
      </c>
      <c r="AY8" s="124" t="n">
        <v>0</v>
      </c>
      <c r="AZ8" s="122">
        <f>AW8+AX8-AY8</f>
        <v/>
      </c>
      <c r="BA8" s="123" t="n">
        <v>0</v>
      </c>
      <c r="BB8" s="124" t="n">
        <v>0</v>
      </c>
      <c r="BC8" s="122">
        <f>AZ8+BA8-BB8</f>
        <v/>
      </c>
      <c r="BD8" s="123" t="n">
        <v>0</v>
      </c>
      <c r="BE8" s="124" t="n">
        <v>0</v>
      </c>
      <c r="BF8" s="122">
        <f>BC8+BD8-BE8</f>
        <v/>
      </c>
      <c r="BG8" s="123" t="n">
        <v>0</v>
      </c>
      <c r="BH8" s="124" t="n">
        <v>0</v>
      </c>
      <c r="BI8" s="121">
        <f>AW8+AX8+BA8+BD8+BG8</f>
        <v/>
      </c>
      <c r="BJ8" s="121">
        <f>AY8+BB8+BE8+BH8</f>
        <v/>
      </c>
      <c r="BK8" s="118">
        <f>BI8-BJ8</f>
        <v/>
      </c>
      <c r="BL8" s="119" t="n">
        <v>0</v>
      </c>
      <c r="BM8" s="120" t="n">
        <v>0</v>
      </c>
      <c r="BN8" s="118">
        <f>BK8+BL8-BM8</f>
        <v/>
      </c>
      <c r="BO8" s="119" t="n">
        <v>0</v>
      </c>
      <c r="BP8" s="120" t="n">
        <v>0</v>
      </c>
      <c r="BQ8" s="118">
        <f>BN8+BO8-BP8</f>
        <v/>
      </c>
      <c r="BR8" s="119" t="n">
        <v>0</v>
      </c>
      <c r="BS8" s="120" t="n">
        <v>0</v>
      </c>
      <c r="BT8" s="118">
        <f>BQ8+BR8-BS8</f>
        <v/>
      </c>
      <c r="BU8" s="119" t="n">
        <v>0</v>
      </c>
      <c r="BV8" s="120" t="n">
        <v>0</v>
      </c>
      <c r="BW8" s="121">
        <f>BK8+BL8+BO8+BR8+BU8</f>
        <v/>
      </c>
      <c r="BX8" s="121">
        <f>BM8+BP8+BS8+BV8</f>
        <v/>
      </c>
      <c r="BY8" s="98">
        <f>IF(SUM(S8,T8,AG8,AH8,AU8,AV8,BI8,BJ8,BW8,BX8)&gt;0,"S","N")</f>
        <v/>
      </c>
    </row>
    <row r="9">
      <c r="A9" s="113" t="inlineStr">
        <is>
          <t>PCZ</t>
        </is>
      </c>
      <c r="B9" s="114" t="inlineStr">
        <is>
          <t>TGG</t>
        </is>
      </c>
      <c r="C9" s="115" t="inlineStr">
        <is>
          <t>TGG</t>
        </is>
      </c>
      <c r="D9" s="116" t="inlineStr">
        <is>
          <t>Grão</t>
        </is>
      </c>
      <c r="E9" s="115" t="inlineStr">
        <is>
          <t>MILHO</t>
        </is>
      </c>
      <c r="F9" s="117" t="inlineStr">
        <is>
          <t>VLI</t>
        </is>
      </c>
      <c r="G9" s="118" t="n">
        <v>0</v>
      </c>
      <c r="H9" s="119" t="n">
        <v>0</v>
      </c>
      <c r="I9" s="120" t="n">
        <v>0</v>
      </c>
      <c r="J9" s="118">
        <f>G9+H9-I9</f>
        <v/>
      </c>
      <c r="K9" s="119" t="n">
        <v>0</v>
      </c>
      <c r="L9" s="120" t="n">
        <v>0</v>
      </c>
      <c r="M9" s="118">
        <f>J9+K9-L9</f>
        <v/>
      </c>
      <c r="N9" s="119" t="n">
        <v>0</v>
      </c>
      <c r="O9" s="120" t="n">
        <v>0</v>
      </c>
      <c r="P9" s="118">
        <f>M9+N9-O9</f>
        <v/>
      </c>
      <c r="Q9" s="119" t="n">
        <v>0</v>
      </c>
      <c r="R9" s="120" t="n">
        <v>0</v>
      </c>
      <c r="S9" s="121">
        <f>G9+H9+K9+N9+Q9</f>
        <v/>
      </c>
      <c r="T9" s="121">
        <f>I9+L9+O9+R9</f>
        <v/>
      </c>
      <c r="U9" s="122">
        <f>S9-T9</f>
        <v/>
      </c>
      <c r="V9" s="123" t="n">
        <v>0</v>
      </c>
      <c r="W9" s="124" t="n">
        <v>0</v>
      </c>
      <c r="X9" s="122">
        <f>U9+V9-W9</f>
        <v/>
      </c>
      <c r="Y9" s="123" t="n">
        <v>0</v>
      </c>
      <c r="Z9" s="124" t="n">
        <v>0</v>
      </c>
      <c r="AA9" s="122">
        <f>X9+Y9-Z9</f>
        <v/>
      </c>
      <c r="AB9" s="123" t="n">
        <v>0</v>
      </c>
      <c r="AC9" s="124" t="n">
        <v>0</v>
      </c>
      <c r="AD9" s="122">
        <f>AA9+AB9-AC9</f>
        <v/>
      </c>
      <c r="AE9" s="123" t="n">
        <v>0</v>
      </c>
      <c r="AF9" s="124" t="n">
        <v>0</v>
      </c>
      <c r="AG9" s="121">
        <f>U9+V9+Y9+AB9+AE9</f>
        <v/>
      </c>
      <c r="AH9" s="121">
        <f>W9+Z9+AC9+AF9</f>
        <v/>
      </c>
      <c r="AI9" s="118">
        <f>AG9-AH9</f>
        <v/>
      </c>
      <c r="AJ9" s="119" t="n">
        <v>0</v>
      </c>
      <c r="AK9" s="120" t="n">
        <v>0</v>
      </c>
      <c r="AL9" s="118">
        <f>AI9+AJ9-AK9</f>
        <v/>
      </c>
      <c r="AM9" s="119" t="n">
        <v>0</v>
      </c>
      <c r="AN9" s="120" t="n">
        <v>0</v>
      </c>
      <c r="AO9" s="118">
        <f>AL9+AM9-AN9</f>
        <v/>
      </c>
      <c r="AP9" s="119" t="n">
        <v>0</v>
      </c>
      <c r="AQ9" s="120" t="n">
        <v>0</v>
      </c>
      <c r="AR9" s="118">
        <f>AO9+AP9-AQ9</f>
        <v/>
      </c>
      <c r="AS9" s="119" t="n">
        <v>0</v>
      </c>
      <c r="AT9" s="120" t="n">
        <v>0</v>
      </c>
      <c r="AU9" s="121">
        <f>AI9+AJ9+AM9+AP9+AS9</f>
        <v/>
      </c>
      <c r="AV9" s="121">
        <f>AK9+AN9+AQ9+AT9</f>
        <v/>
      </c>
      <c r="AW9" s="122">
        <f>AU9-AV9</f>
        <v/>
      </c>
      <c r="AX9" s="123" t="n">
        <v>0</v>
      </c>
      <c r="AY9" s="124" t="n">
        <v>0</v>
      </c>
      <c r="AZ9" s="122">
        <f>AW9+AX9-AY9</f>
        <v/>
      </c>
      <c r="BA9" s="123" t="n">
        <v>0</v>
      </c>
      <c r="BB9" s="124" t="n">
        <v>0</v>
      </c>
      <c r="BC9" s="122">
        <f>AZ9+BA9-BB9</f>
        <v/>
      </c>
      <c r="BD9" s="123" t="n">
        <v>0</v>
      </c>
      <c r="BE9" s="124" t="n">
        <v>0</v>
      </c>
      <c r="BF9" s="122">
        <f>BC9+BD9-BE9</f>
        <v/>
      </c>
      <c r="BG9" s="123" t="n">
        <v>0</v>
      </c>
      <c r="BH9" s="124" t="n">
        <v>0</v>
      </c>
      <c r="BI9" s="121">
        <f>AW9+AX9+BA9+BD9+BG9</f>
        <v/>
      </c>
      <c r="BJ9" s="121">
        <f>AY9+BB9+BE9+BH9</f>
        <v/>
      </c>
      <c r="BK9" s="118">
        <f>BI9-BJ9</f>
        <v/>
      </c>
      <c r="BL9" s="119" t="n">
        <v>0</v>
      </c>
      <c r="BM9" s="120" t="n">
        <v>0</v>
      </c>
      <c r="BN9" s="118">
        <f>BK9+BL9-BM9</f>
        <v/>
      </c>
      <c r="BO9" s="119" t="n">
        <v>0</v>
      </c>
      <c r="BP9" s="120" t="n">
        <v>0</v>
      </c>
      <c r="BQ9" s="118">
        <f>BN9+BO9-BP9</f>
        <v/>
      </c>
      <c r="BR9" s="119" t="n">
        <v>0</v>
      </c>
      <c r="BS9" s="120" t="n">
        <v>0</v>
      </c>
      <c r="BT9" s="118">
        <f>BQ9+BR9-BS9</f>
        <v/>
      </c>
      <c r="BU9" s="119" t="n">
        <v>0</v>
      </c>
      <c r="BV9" s="120" t="n">
        <v>0</v>
      </c>
      <c r="BW9" s="121">
        <f>BK9+BL9+BO9+BR9+BU9</f>
        <v/>
      </c>
      <c r="BX9" s="121">
        <f>BM9+BP9+BS9+BV9</f>
        <v/>
      </c>
      <c r="BY9" s="98">
        <f>IF(SUM(S9,T9,AG9,AH9,AU9,AV9,BI9,BJ9,BW9,BX9)&gt;0,"S","N")</f>
        <v/>
      </c>
    </row>
    <row r="10">
      <c r="A10" s="100" t="inlineStr">
        <is>
          <t>PCZ</t>
        </is>
      </c>
      <c r="B10" s="101" t="inlineStr">
        <is>
          <t>TGG</t>
        </is>
      </c>
      <c r="C10" s="102" t="inlineStr">
        <is>
          <t>TGG</t>
        </is>
      </c>
      <c r="D10" s="103" t="inlineStr">
        <is>
          <t>Grão</t>
        </is>
      </c>
      <c r="E10" s="102" t="inlineStr">
        <is>
          <t>SOJA</t>
        </is>
      </c>
      <c r="F10" s="104" t="inlineStr">
        <is>
          <t>RUMO</t>
        </is>
      </c>
      <c r="G10" s="105" t="n">
        <v>0</v>
      </c>
      <c r="H10" s="106" t="n">
        <v>0</v>
      </c>
      <c r="I10" s="107" t="n">
        <v>0</v>
      </c>
      <c r="J10" s="105">
        <f>G10+H10-I10</f>
        <v/>
      </c>
      <c r="K10" s="106" t="n">
        <v>0</v>
      </c>
      <c r="L10" s="107" t="n">
        <v>0</v>
      </c>
      <c r="M10" s="105">
        <f>J10+K10-L10</f>
        <v/>
      </c>
      <c r="N10" s="106" t="n">
        <v>0</v>
      </c>
      <c r="O10" s="108" t="n">
        <v>0</v>
      </c>
      <c r="P10" s="105">
        <f>M10+N10-O10</f>
        <v/>
      </c>
      <c r="Q10" s="106" t="n">
        <v>0</v>
      </c>
      <c r="R10" s="107" t="n">
        <v>0</v>
      </c>
      <c r="S10" s="109">
        <f>G10+H10+K10+N10+Q10</f>
        <v/>
      </c>
      <c r="T10" s="109">
        <f>I10+L10+O10+R10</f>
        <v/>
      </c>
      <c r="U10" s="110">
        <f>S10-T10</f>
        <v/>
      </c>
      <c r="V10" s="111" t="n">
        <v>0</v>
      </c>
      <c r="W10" s="112" t="n">
        <v>0</v>
      </c>
      <c r="X10" s="110">
        <f>U10+V10-W10</f>
        <v/>
      </c>
      <c r="Y10" s="111" t="n">
        <v>0</v>
      </c>
      <c r="Z10" s="112" t="n">
        <v>0</v>
      </c>
      <c r="AA10" s="110">
        <f>X10+Y10-Z10</f>
        <v/>
      </c>
      <c r="AB10" s="111" t="n">
        <v>0</v>
      </c>
      <c r="AC10" s="112" t="n">
        <v>0</v>
      </c>
      <c r="AD10" s="110">
        <f>AA10+AB10-AC10</f>
        <v/>
      </c>
      <c r="AE10" s="111" t="n">
        <v>0</v>
      </c>
      <c r="AF10" s="112" t="n">
        <v>0</v>
      </c>
      <c r="AG10" s="109">
        <f>U10+V10+Y10+AB10+AE10</f>
        <v/>
      </c>
      <c r="AH10" s="109">
        <f>W10+Z10+AC10+AF10</f>
        <v/>
      </c>
      <c r="AI10" s="105">
        <f>AG10-AH10</f>
        <v/>
      </c>
      <c r="AJ10" s="106" t="n">
        <v>0</v>
      </c>
      <c r="AK10" s="107" t="n">
        <v>0</v>
      </c>
      <c r="AL10" s="105">
        <f>AI10+AJ10-AK10</f>
        <v/>
      </c>
      <c r="AM10" s="106" t="n">
        <v>0</v>
      </c>
      <c r="AN10" s="107" t="n">
        <v>0</v>
      </c>
      <c r="AO10" s="105">
        <f>AL10+AM10-AN10</f>
        <v/>
      </c>
      <c r="AP10" s="106" t="n">
        <v>0</v>
      </c>
      <c r="AQ10" s="108" t="n">
        <v>0</v>
      </c>
      <c r="AR10" s="105">
        <f>AO10+AP10-AQ10</f>
        <v/>
      </c>
      <c r="AS10" s="106" t="n">
        <v>0</v>
      </c>
      <c r="AT10" s="107" t="n">
        <v>0</v>
      </c>
      <c r="AU10" s="109">
        <f>AI10+AJ10+AM10+AP10+AS10</f>
        <v/>
      </c>
      <c r="AV10" s="109">
        <f>AK10+AN10+AQ10+AT10</f>
        <v/>
      </c>
      <c r="AW10" s="110">
        <f>AU10-AV10</f>
        <v/>
      </c>
      <c r="AX10" s="111" t="n">
        <v>0</v>
      </c>
      <c r="AY10" s="112" t="n">
        <v>0</v>
      </c>
      <c r="AZ10" s="110">
        <f>AW10+AX10-AY10</f>
        <v/>
      </c>
      <c r="BA10" s="111" t="n">
        <v>0</v>
      </c>
      <c r="BB10" s="112" t="n">
        <v>0</v>
      </c>
      <c r="BC10" s="110">
        <f>AZ10+BA10-BB10</f>
        <v/>
      </c>
      <c r="BD10" s="111" t="n">
        <v>0</v>
      </c>
      <c r="BE10" s="112" t="n">
        <v>0</v>
      </c>
      <c r="BF10" s="110">
        <f>BC10+BD10-BE10</f>
        <v/>
      </c>
      <c r="BG10" s="111" t="n">
        <v>0</v>
      </c>
      <c r="BH10" s="112" t="n">
        <v>0</v>
      </c>
      <c r="BI10" s="109">
        <f>AW10+AX10+BA10+BD10+BG10</f>
        <v/>
      </c>
      <c r="BJ10" s="109">
        <f>AY10+BB10+BE10+BH10</f>
        <v/>
      </c>
      <c r="BK10" s="105">
        <f>BI10-BJ10</f>
        <v/>
      </c>
      <c r="BL10" s="106" t="n">
        <v>0</v>
      </c>
      <c r="BM10" s="107" t="n">
        <v>0</v>
      </c>
      <c r="BN10" s="105">
        <f>BK10+BL10-BM10</f>
        <v/>
      </c>
      <c r="BO10" s="106" t="n">
        <v>0</v>
      </c>
      <c r="BP10" s="107" t="n">
        <v>0</v>
      </c>
      <c r="BQ10" s="105">
        <f>BN10+BO10-BP10</f>
        <v/>
      </c>
      <c r="BR10" s="106" t="n">
        <v>0</v>
      </c>
      <c r="BS10" s="108" t="n">
        <v>0</v>
      </c>
      <c r="BT10" s="105">
        <f>BQ10+BR10-BS10</f>
        <v/>
      </c>
      <c r="BU10" s="106" t="n">
        <v>0</v>
      </c>
      <c r="BV10" s="107" t="n">
        <v>0</v>
      </c>
      <c r="BW10" s="109">
        <f>BK10+BL10+BO10+BR10+BU10</f>
        <v/>
      </c>
      <c r="BX10" s="109">
        <f>BM10+BP10+BS10+BV10</f>
        <v/>
      </c>
      <c r="BY10" s="98">
        <f>IF(SUM(S10,T10,AG10,AH10,AU10,AV10,BI10,BJ10,BW10,BX10)&gt;0,"S","N")</f>
        <v/>
      </c>
    </row>
    <row r="11">
      <c r="A11" s="113" t="inlineStr">
        <is>
          <t>PCZ</t>
        </is>
      </c>
      <c r="B11" s="114" t="inlineStr">
        <is>
          <t>TGG</t>
        </is>
      </c>
      <c r="C11" s="115" t="inlineStr">
        <is>
          <t>TGG</t>
        </is>
      </c>
      <c r="D11" s="116" t="inlineStr">
        <is>
          <t>Grão</t>
        </is>
      </c>
      <c r="E11" s="115" t="inlineStr">
        <is>
          <t>SOJA</t>
        </is>
      </c>
      <c r="F11" s="117" t="inlineStr">
        <is>
          <t>MRS</t>
        </is>
      </c>
      <c r="G11" s="118" t="n">
        <v>0</v>
      </c>
      <c r="H11" s="119" t="n">
        <v>0</v>
      </c>
      <c r="I11" s="120" t="n">
        <v>0</v>
      </c>
      <c r="J11" s="118">
        <f>G11+H11-I11</f>
        <v/>
      </c>
      <c r="K11" s="119" t="n">
        <v>0</v>
      </c>
      <c r="L11" s="120" t="n">
        <v>0</v>
      </c>
      <c r="M11" s="118">
        <f>J11+K11-L11</f>
        <v/>
      </c>
      <c r="N11" s="119" t="n">
        <v>0</v>
      </c>
      <c r="O11" s="120" t="n">
        <v>0</v>
      </c>
      <c r="P11" s="118">
        <f>M11+N11-O11</f>
        <v/>
      </c>
      <c r="Q11" s="119" t="n">
        <v>0</v>
      </c>
      <c r="R11" s="120" t="n">
        <v>0</v>
      </c>
      <c r="S11" s="121">
        <f>G11+H11+K11+N11+Q11</f>
        <v/>
      </c>
      <c r="T11" s="121">
        <f>I11+L11+O11+R11</f>
        <v/>
      </c>
      <c r="U11" s="122">
        <f>S11-T11</f>
        <v/>
      </c>
      <c r="V11" s="123" t="n">
        <v>0</v>
      </c>
      <c r="W11" s="124" t="n">
        <v>0</v>
      </c>
      <c r="X11" s="122">
        <f>U11+V11-W11</f>
        <v/>
      </c>
      <c r="Y11" s="123" t="n">
        <v>0</v>
      </c>
      <c r="Z11" s="124" t="n">
        <v>0</v>
      </c>
      <c r="AA11" s="122">
        <f>X11+Y11-Z11</f>
        <v/>
      </c>
      <c r="AB11" s="123" t="n">
        <v>0</v>
      </c>
      <c r="AC11" s="124" t="n">
        <v>0</v>
      </c>
      <c r="AD11" s="122">
        <f>AA11+AB11-AC11</f>
        <v/>
      </c>
      <c r="AE11" s="123" t="n">
        <v>0</v>
      </c>
      <c r="AF11" s="124" t="n">
        <v>0</v>
      </c>
      <c r="AG11" s="121">
        <f>U11+V11+Y11+AB11+AE11</f>
        <v/>
      </c>
      <c r="AH11" s="121">
        <f>W11+Z11+AC11+AF11</f>
        <v/>
      </c>
      <c r="AI11" s="118">
        <f>AG11-AH11</f>
        <v/>
      </c>
      <c r="AJ11" s="119" t="n">
        <v>0</v>
      </c>
      <c r="AK11" s="120" t="n">
        <v>0</v>
      </c>
      <c r="AL11" s="118">
        <f>AI11+AJ11-AK11</f>
        <v/>
      </c>
      <c r="AM11" s="119" t="n">
        <v>0</v>
      </c>
      <c r="AN11" s="120" t="n">
        <v>0</v>
      </c>
      <c r="AO11" s="118">
        <f>AL11+AM11-AN11</f>
        <v/>
      </c>
      <c r="AP11" s="119" t="n">
        <v>0</v>
      </c>
      <c r="AQ11" s="120" t="n">
        <v>0</v>
      </c>
      <c r="AR11" s="118">
        <f>AO11+AP11-AQ11</f>
        <v/>
      </c>
      <c r="AS11" s="119" t="n">
        <v>0</v>
      </c>
      <c r="AT11" s="120" t="n">
        <v>0</v>
      </c>
      <c r="AU11" s="121">
        <f>AI11+AJ11+AM11+AP11+AS11</f>
        <v/>
      </c>
      <c r="AV11" s="121">
        <f>AK11+AN11+AQ11+AT11</f>
        <v/>
      </c>
      <c r="AW11" s="122">
        <f>AU11-AV11</f>
        <v/>
      </c>
      <c r="AX11" s="123" t="n">
        <v>0</v>
      </c>
      <c r="AY11" s="124" t="n">
        <v>0</v>
      </c>
      <c r="AZ11" s="122">
        <f>AW11+AX11-AY11</f>
        <v/>
      </c>
      <c r="BA11" s="123" t="n">
        <v>0</v>
      </c>
      <c r="BB11" s="124" t="n">
        <v>0</v>
      </c>
      <c r="BC11" s="122">
        <f>AZ11+BA11-BB11</f>
        <v/>
      </c>
      <c r="BD11" s="123" t="n">
        <v>0</v>
      </c>
      <c r="BE11" s="124" t="n">
        <v>0</v>
      </c>
      <c r="BF11" s="122">
        <f>BC11+BD11-BE11</f>
        <v/>
      </c>
      <c r="BG11" s="123" t="n">
        <v>0</v>
      </c>
      <c r="BH11" s="124" t="n">
        <v>0</v>
      </c>
      <c r="BI11" s="121">
        <f>AW11+AX11+BA11+BD11+BG11</f>
        <v/>
      </c>
      <c r="BJ11" s="121">
        <f>AY11+BB11+BE11+BH11</f>
        <v/>
      </c>
      <c r="BK11" s="118">
        <f>BI11-BJ11</f>
        <v/>
      </c>
      <c r="BL11" s="119" t="n">
        <v>0</v>
      </c>
      <c r="BM11" s="120" t="n">
        <v>0</v>
      </c>
      <c r="BN11" s="118">
        <f>BK11+BL11-BM11</f>
        <v/>
      </c>
      <c r="BO11" s="119" t="n">
        <v>0</v>
      </c>
      <c r="BP11" s="120" t="n">
        <v>0</v>
      </c>
      <c r="BQ11" s="118">
        <f>BN11+BO11-BP11</f>
        <v/>
      </c>
      <c r="BR11" s="119" t="n">
        <v>0</v>
      </c>
      <c r="BS11" s="120" t="n">
        <v>0</v>
      </c>
      <c r="BT11" s="118">
        <f>BQ11+BR11-BS11</f>
        <v/>
      </c>
      <c r="BU11" s="119" t="n">
        <v>0</v>
      </c>
      <c r="BV11" s="120" t="n">
        <v>0</v>
      </c>
      <c r="BW11" s="121">
        <f>BK11+BL11+BO11+BR11+BU11</f>
        <v/>
      </c>
      <c r="BX11" s="121">
        <f>BM11+BP11+BS11+BV11</f>
        <v/>
      </c>
      <c r="BY11" s="98">
        <f>IF(SUM(S11,T11,AG11,AH11,AU11,AV11,BI11,BJ11,BW11,BX11)&gt;0,"S","N")</f>
        <v/>
      </c>
    </row>
    <row r="12">
      <c r="A12" s="113" t="inlineStr">
        <is>
          <t>PCZ</t>
        </is>
      </c>
      <c r="B12" s="114" t="inlineStr">
        <is>
          <t>TGG</t>
        </is>
      </c>
      <c r="C12" s="115" t="inlineStr">
        <is>
          <t>TGG</t>
        </is>
      </c>
      <c r="D12" s="116" t="inlineStr">
        <is>
          <t>Grão</t>
        </is>
      </c>
      <c r="E12" s="115" t="inlineStr">
        <is>
          <t>SOJA</t>
        </is>
      </c>
      <c r="F12" s="117" t="inlineStr">
        <is>
          <t>VLI</t>
        </is>
      </c>
      <c r="G12" s="118" t="n">
        <v>0</v>
      </c>
      <c r="H12" s="119" t="n">
        <v>0</v>
      </c>
      <c r="I12" s="120" t="n">
        <v>0</v>
      </c>
      <c r="J12" s="118">
        <f>G12+H12-I12</f>
        <v/>
      </c>
      <c r="K12" s="119" t="n">
        <v>0</v>
      </c>
      <c r="L12" s="120" t="n">
        <v>0</v>
      </c>
      <c r="M12" s="118">
        <f>J12+K12-L12</f>
        <v/>
      </c>
      <c r="N12" s="119" t="n">
        <v>0</v>
      </c>
      <c r="O12" s="120" t="n">
        <v>0</v>
      </c>
      <c r="P12" s="118">
        <f>M12+N12-O12</f>
        <v/>
      </c>
      <c r="Q12" s="119" t="n">
        <v>0</v>
      </c>
      <c r="R12" s="120" t="n">
        <v>0</v>
      </c>
      <c r="S12" s="121">
        <f>G12+H12+K12+N12+Q12</f>
        <v/>
      </c>
      <c r="T12" s="121">
        <f>I12+L12+O12+R12</f>
        <v/>
      </c>
      <c r="U12" s="122">
        <f>S12-T12</f>
        <v/>
      </c>
      <c r="V12" s="123" t="n">
        <v>0</v>
      </c>
      <c r="W12" s="124" t="n">
        <v>0</v>
      </c>
      <c r="X12" s="122">
        <f>U12+V12-W12</f>
        <v/>
      </c>
      <c r="Y12" s="123" t="n">
        <v>0</v>
      </c>
      <c r="Z12" s="124" t="n">
        <v>0</v>
      </c>
      <c r="AA12" s="122">
        <f>X12+Y12-Z12</f>
        <v/>
      </c>
      <c r="AB12" s="123" t="n">
        <v>0</v>
      </c>
      <c r="AC12" s="124" t="n">
        <v>0</v>
      </c>
      <c r="AD12" s="122">
        <f>AA12+AB12-AC12</f>
        <v/>
      </c>
      <c r="AE12" s="123" t="n">
        <v>0</v>
      </c>
      <c r="AF12" s="124" t="n">
        <v>0</v>
      </c>
      <c r="AG12" s="121">
        <f>U12+V12+Y12+AB12+AE12</f>
        <v/>
      </c>
      <c r="AH12" s="121">
        <f>W12+Z12+AC12+AF12</f>
        <v/>
      </c>
      <c r="AI12" s="118">
        <f>AG12-AH12</f>
        <v/>
      </c>
      <c r="AJ12" s="119" t="n">
        <v>0</v>
      </c>
      <c r="AK12" s="120" t="n">
        <v>0</v>
      </c>
      <c r="AL12" s="118">
        <f>AI12+AJ12-AK12</f>
        <v/>
      </c>
      <c r="AM12" s="119" t="n">
        <v>0</v>
      </c>
      <c r="AN12" s="120" t="n">
        <v>0</v>
      </c>
      <c r="AO12" s="118">
        <f>AL12+AM12-AN12</f>
        <v/>
      </c>
      <c r="AP12" s="119" t="n">
        <v>0</v>
      </c>
      <c r="AQ12" s="120" t="n">
        <v>0</v>
      </c>
      <c r="AR12" s="118">
        <f>AO12+AP12-AQ12</f>
        <v/>
      </c>
      <c r="AS12" s="119" t="n">
        <v>0</v>
      </c>
      <c r="AT12" s="120" t="n">
        <v>0</v>
      </c>
      <c r="AU12" s="121">
        <f>AI12+AJ12+AM12+AP12+AS12</f>
        <v/>
      </c>
      <c r="AV12" s="121">
        <f>AK12+AN12+AQ12+AT12</f>
        <v/>
      </c>
      <c r="AW12" s="122">
        <f>AU12-AV12</f>
        <v/>
      </c>
      <c r="AX12" s="123" t="n">
        <v>0</v>
      </c>
      <c r="AY12" s="124" t="n">
        <v>0</v>
      </c>
      <c r="AZ12" s="122">
        <f>AW12+AX12-AY12</f>
        <v/>
      </c>
      <c r="BA12" s="123" t="n">
        <v>0</v>
      </c>
      <c r="BB12" s="124" t="n">
        <v>0</v>
      </c>
      <c r="BC12" s="122">
        <f>AZ12+BA12-BB12</f>
        <v/>
      </c>
      <c r="BD12" s="123" t="n">
        <v>0</v>
      </c>
      <c r="BE12" s="124" t="n">
        <v>0</v>
      </c>
      <c r="BF12" s="122">
        <f>BC12+BD12-BE12</f>
        <v/>
      </c>
      <c r="BG12" s="123" t="n">
        <v>0</v>
      </c>
      <c r="BH12" s="124" t="n">
        <v>0</v>
      </c>
      <c r="BI12" s="121">
        <f>AW12+AX12+BA12+BD12+BG12</f>
        <v/>
      </c>
      <c r="BJ12" s="121">
        <f>AY12+BB12+BE12+BH12</f>
        <v/>
      </c>
      <c r="BK12" s="118">
        <f>BI12-BJ12</f>
        <v/>
      </c>
      <c r="BL12" s="119" t="n">
        <v>0</v>
      </c>
      <c r="BM12" s="120" t="n">
        <v>0</v>
      </c>
      <c r="BN12" s="118">
        <f>BK12+BL12-BM12</f>
        <v/>
      </c>
      <c r="BO12" s="119" t="n">
        <v>0</v>
      </c>
      <c r="BP12" s="120" t="n">
        <v>0</v>
      </c>
      <c r="BQ12" s="118">
        <f>BN12+BO12-BP12</f>
        <v/>
      </c>
      <c r="BR12" s="119" t="n">
        <v>0</v>
      </c>
      <c r="BS12" s="120" t="n">
        <v>0</v>
      </c>
      <c r="BT12" s="118">
        <f>BQ12+BR12-BS12</f>
        <v/>
      </c>
      <c r="BU12" s="119" t="n">
        <v>0</v>
      </c>
      <c r="BV12" s="120" t="n">
        <v>0</v>
      </c>
      <c r="BW12" s="121">
        <f>BK12+BL12+BO12+BR12+BU12</f>
        <v/>
      </c>
      <c r="BX12" s="121">
        <f>BM12+BP12+BS12+BV12</f>
        <v/>
      </c>
      <c r="BY12" s="98">
        <f>IF(SUM(S12,T12,AG12,AH12,AU12,AV12,BI12,BJ12,BW12,BX12)&gt;0,"S","N")</f>
        <v/>
      </c>
    </row>
    <row r="13">
      <c r="A13" s="125" t="inlineStr">
        <is>
          <t>TOTAL</t>
        </is>
      </c>
      <c r="B13" s="126" t="inlineStr">
        <is>
          <t>TOTAL</t>
        </is>
      </c>
      <c r="C13" s="127" t="n"/>
      <c r="D13" s="128" t="n"/>
      <c r="E13" s="127" t="n"/>
      <c r="F13" s="129" t="n"/>
      <c r="G13" s="35">
        <f>SUM(G4:G12)</f>
        <v/>
      </c>
      <c r="H13" s="36">
        <f>SUM(H4:H12)</f>
        <v/>
      </c>
      <c r="I13" s="37">
        <f>SUM(I4:I12)</f>
        <v/>
      </c>
      <c r="J13" s="38">
        <f>SUM(J4:J12)</f>
        <v/>
      </c>
      <c r="K13" s="39">
        <f>SUM(K4:K12)</f>
        <v/>
      </c>
      <c r="L13" s="37">
        <f>SUM(L4:L12)</f>
        <v/>
      </c>
      <c r="M13" s="38">
        <f>SUM(M4:M12)</f>
        <v/>
      </c>
      <c r="N13" s="39">
        <f>SUM(N4:N12)</f>
        <v/>
      </c>
      <c r="O13" s="37">
        <f>SUM(O4:O12)</f>
        <v/>
      </c>
      <c r="P13" s="38">
        <f>SUM(P4:P12)</f>
        <v/>
      </c>
      <c r="Q13" s="39">
        <f>SUM(Q4:Q12)</f>
        <v/>
      </c>
      <c r="R13" s="37">
        <f>SUM(R4:R12)</f>
        <v/>
      </c>
      <c r="S13" s="37">
        <f>SUM(S4:S12)</f>
        <v/>
      </c>
      <c r="T13" s="37">
        <f>SUM(T4:T12)</f>
        <v/>
      </c>
      <c r="U13" s="42">
        <f>SUM(U4:U12)</f>
        <v/>
      </c>
      <c r="V13" s="43">
        <f>SUM(V4:V12)</f>
        <v/>
      </c>
      <c r="W13" s="44">
        <f>SUM(W4:W12)</f>
        <v/>
      </c>
      <c r="X13" s="42">
        <f>SUM(X4:X12)</f>
        <v/>
      </c>
      <c r="Y13" s="43">
        <f>SUM(Y4:Y12)</f>
        <v/>
      </c>
      <c r="Z13" s="44">
        <f>SUM(Z4:Z12)</f>
        <v/>
      </c>
      <c r="AA13" s="42">
        <f>SUM(AA4:AA12)</f>
        <v/>
      </c>
      <c r="AB13" s="43">
        <f>SUM(AB4:AB12)</f>
        <v/>
      </c>
      <c r="AC13" s="44">
        <f>SUM(AC4:AC12)</f>
        <v/>
      </c>
      <c r="AD13" s="42">
        <f>SUM(AD4:AD12)</f>
        <v/>
      </c>
      <c r="AE13" s="43">
        <f>SUM(AE4:AE12)</f>
        <v/>
      </c>
      <c r="AF13" s="44">
        <f>SUM(AF4:AF12)</f>
        <v/>
      </c>
      <c r="AG13" s="44">
        <f>SUM(AG4:AG12)</f>
        <v/>
      </c>
      <c r="AH13" s="44">
        <f>SUM(AH4:AH12)</f>
        <v/>
      </c>
      <c r="AI13" s="35">
        <f>SUM(AI4:AI12)</f>
        <v/>
      </c>
      <c r="AJ13" s="36">
        <f>SUM(AJ4:AJ12)</f>
        <v/>
      </c>
      <c r="AK13" s="37">
        <f>SUM(AK4:AK12)</f>
        <v/>
      </c>
      <c r="AL13" s="35">
        <f>SUM(AL4:AL12)</f>
        <v/>
      </c>
      <c r="AM13" s="36">
        <f>SUM(AM4:AM12)</f>
        <v/>
      </c>
      <c r="AN13" s="37">
        <f>SUM(AN4:AN12)</f>
        <v/>
      </c>
      <c r="AO13" s="35">
        <f>SUM(AO4:AO12)</f>
        <v/>
      </c>
      <c r="AP13" s="36">
        <f>SUM(AP4:AP12)</f>
        <v/>
      </c>
      <c r="AQ13" s="37">
        <f>SUM(AQ4:AQ12)</f>
        <v/>
      </c>
      <c r="AR13" s="35">
        <f>SUM(AR4:AR12)</f>
        <v/>
      </c>
      <c r="AS13" s="36">
        <f>SUM(AS4:AS12)</f>
        <v/>
      </c>
      <c r="AT13" s="37">
        <f>SUM(AT4:AT12)</f>
        <v/>
      </c>
      <c r="AU13" s="37">
        <f>SUM(AU4:AU12)</f>
        <v/>
      </c>
      <c r="AV13" s="37">
        <f>SUM(AV4:AV12)</f>
        <v/>
      </c>
      <c r="AW13" s="42">
        <f>SUM(AW4:AW12)</f>
        <v/>
      </c>
      <c r="AX13" s="43">
        <f>SUM(AX4:AX12)</f>
        <v/>
      </c>
      <c r="AY13" s="44">
        <f>SUM(AY4:AY12)</f>
        <v/>
      </c>
      <c r="AZ13" s="42">
        <f>SUM(AZ4:AZ12)</f>
        <v/>
      </c>
      <c r="BA13" s="43">
        <f>SUM(BA4:BA12)</f>
        <v/>
      </c>
      <c r="BB13" s="44">
        <f>SUM(BB4:BB12)</f>
        <v/>
      </c>
      <c r="BC13" s="42">
        <f>SUM(BC4:BC12)</f>
        <v/>
      </c>
      <c r="BD13" s="43">
        <f>SUM(BD4:BD12)</f>
        <v/>
      </c>
      <c r="BE13" s="44">
        <f>SUM(BE4:BE12)</f>
        <v/>
      </c>
      <c r="BF13" s="42">
        <f>SUM(BF4:BF12)</f>
        <v/>
      </c>
      <c r="BG13" s="43">
        <f>SUM(BG4:BG12)</f>
        <v/>
      </c>
      <c r="BH13" s="44">
        <f>SUM(BH4:BH12)</f>
        <v/>
      </c>
      <c r="BI13" s="44">
        <f>SUM(BI4:BI12)</f>
        <v/>
      </c>
      <c r="BJ13" s="44">
        <f>SUM(BJ4:BJ12)</f>
        <v/>
      </c>
      <c r="BK13" s="35">
        <f>SUM(BK4:BK12)</f>
        <v/>
      </c>
      <c r="BL13" s="36">
        <f>SUM(BL4:BL12)</f>
        <v/>
      </c>
      <c r="BM13" s="37">
        <f>SUM(BM4:BM12)</f>
        <v/>
      </c>
      <c r="BN13" s="35">
        <f>SUM(BN4:BN12)</f>
        <v/>
      </c>
      <c r="BO13" s="36">
        <f>SUM(BO4:BO12)</f>
        <v/>
      </c>
      <c r="BP13" s="37">
        <f>SUM(BP4:BP12)</f>
        <v/>
      </c>
      <c r="BQ13" s="35">
        <f>SUM(BQ4:BQ12)</f>
        <v/>
      </c>
      <c r="BR13" s="36">
        <f>SUM(BR4:BR12)</f>
        <v/>
      </c>
      <c r="BS13" s="37">
        <f>SUM(BS4:BS12)</f>
        <v/>
      </c>
      <c r="BT13" s="35">
        <f>SUM(BT4:BT12)</f>
        <v/>
      </c>
      <c r="BU13" s="36">
        <f>SUM(BU4:BU12)</f>
        <v/>
      </c>
      <c r="BV13" s="37">
        <f>SUM(BV4:BV12)</f>
        <v/>
      </c>
      <c r="BW13" s="37">
        <f>SUM(BW4:BW12)</f>
        <v/>
      </c>
      <c r="BX13" s="37">
        <f>SUM(BX4:BX12)</f>
        <v/>
      </c>
      <c r="BY13" s="98">
        <f>IF(SUM(S13,T13,AG13,AH13,AU13,AV13,BI13,BJ13,BW13,BX13)&gt;0,"S","N")</f>
        <v/>
      </c>
    </row>
    <row r="14">
      <c r="A14" s="100" t="inlineStr">
        <is>
          <t>PCZ</t>
        </is>
      </c>
      <c r="B14" s="101" t="inlineStr">
        <is>
          <t>TEG</t>
        </is>
      </c>
      <c r="C14" s="102" t="inlineStr">
        <is>
          <t>TEG</t>
        </is>
      </c>
      <c r="D14" s="103" t="inlineStr">
        <is>
          <t>Grão</t>
        </is>
      </c>
      <c r="E14" s="102" t="inlineStr">
        <is>
          <t>FARELO</t>
        </is>
      </c>
      <c r="F14" s="104" t="inlineStr">
        <is>
          <t>RUMO</t>
        </is>
      </c>
      <c r="G14" s="105" t="n">
        <v>0</v>
      </c>
      <c r="H14" s="106" t="n">
        <v>0</v>
      </c>
      <c r="I14" s="107" t="n">
        <v>0</v>
      </c>
      <c r="J14" s="105">
        <f>G14+H14-I14</f>
        <v/>
      </c>
      <c r="K14" s="106" t="n">
        <v>0</v>
      </c>
      <c r="L14" s="107" t="n">
        <v>0</v>
      </c>
      <c r="M14" s="105">
        <f>J14+K14-L14</f>
        <v/>
      </c>
      <c r="N14" s="106" t="n">
        <v>0</v>
      </c>
      <c r="O14" s="108" t="n">
        <v>0</v>
      </c>
      <c r="P14" s="105">
        <f>M14+N14-O14</f>
        <v/>
      </c>
      <c r="Q14" s="106" t="n">
        <v>0</v>
      </c>
      <c r="R14" s="107" t="n">
        <v>0</v>
      </c>
      <c r="S14" s="109">
        <f>G14+H14+K14+N14+Q14</f>
        <v/>
      </c>
      <c r="T14" s="109">
        <f>I14+L14+O14+R14</f>
        <v/>
      </c>
      <c r="U14" s="110">
        <f>S14-T14</f>
        <v/>
      </c>
      <c r="V14" s="111" t="n">
        <v>0</v>
      </c>
      <c r="W14" s="112" t="n">
        <v>0</v>
      </c>
      <c r="X14" s="110">
        <f>U14+V14-W14</f>
        <v/>
      </c>
      <c r="Y14" s="111" t="n">
        <v>0</v>
      </c>
      <c r="Z14" s="112" t="n">
        <v>0</v>
      </c>
      <c r="AA14" s="110">
        <f>X14+Y14-Z14</f>
        <v/>
      </c>
      <c r="AB14" s="111" t="n">
        <v>0</v>
      </c>
      <c r="AC14" s="112" t="n">
        <v>0</v>
      </c>
      <c r="AD14" s="110">
        <f>AA14+AB14-AC14</f>
        <v/>
      </c>
      <c r="AE14" s="111" t="n">
        <v>0</v>
      </c>
      <c r="AF14" s="112" t="n">
        <v>0</v>
      </c>
      <c r="AG14" s="109">
        <f>U14+V14+Y14+AB14+AE14</f>
        <v/>
      </c>
      <c r="AH14" s="109">
        <f>W14+Z14+AC14+AF14</f>
        <v/>
      </c>
      <c r="AI14" s="105">
        <f>AG14-AH14</f>
        <v/>
      </c>
      <c r="AJ14" s="106" t="n">
        <v>0</v>
      </c>
      <c r="AK14" s="107" t="n">
        <v>0</v>
      </c>
      <c r="AL14" s="105">
        <f>AI14+AJ14-AK14</f>
        <v/>
      </c>
      <c r="AM14" s="106" t="n">
        <v>0</v>
      </c>
      <c r="AN14" s="107" t="n">
        <v>0</v>
      </c>
      <c r="AO14" s="105">
        <f>AL14+AM14-AN14</f>
        <v/>
      </c>
      <c r="AP14" s="106" t="n">
        <v>0</v>
      </c>
      <c r="AQ14" s="108" t="n">
        <v>0</v>
      </c>
      <c r="AR14" s="105">
        <f>AO14+AP14-AQ14</f>
        <v/>
      </c>
      <c r="AS14" s="106" t="n">
        <v>0</v>
      </c>
      <c r="AT14" s="107" t="n">
        <v>0</v>
      </c>
      <c r="AU14" s="109">
        <f>AI14+AJ14+AM14+AP14+AS14</f>
        <v/>
      </c>
      <c r="AV14" s="109">
        <f>AK14+AN14+AQ14+AT14</f>
        <v/>
      </c>
      <c r="AW14" s="110">
        <f>AU14-AV14</f>
        <v/>
      </c>
      <c r="AX14" s="111" t="n">
        <v>0</v>
      </c>
      <c r="AY14" s="112" t="n">
        <v>0</v>
      </c>
      <c r="AZ14" s="110">
        <f>AW14+AX14-AY14</f>
        <v/>
      </c>
      <c r="BA14" s="111" t="n">
        <v>0</v>
      </c>
      <c r="BB14" s="112" t="n">
        <v>0</v>
      </c>
      <c r="BC14" s="110">
        <f>AZ14+BA14-BB14</f>
        <v/>
      </c>
      <c r="BD14" s="111" t="n">
        <v>0</v>
      </c>
      <c r="BE14" s="112" t="n">
        <v>0</v>
      </c>
      <c r="BF14" s="110">
        <f>BC14+BD14-BE14</f>
        <v/>
      </c>
      <c r="BG14" s="111" t="n">
        <v>0</v>
      </c>
      <c r="BH14" s="112" t="n">
        <v>0</v>
      </c>
      <c r="BI14" s="109">
        <f>AW14+AX14+BA14+BD14+BG14</f>
        <v/>
      </c>
      <c r="BJ14" s="109">
        <f>AY14+BB14+BE14+BH14</f>
        <v/>
      </c>
      <c r="BK14" s="105">
        <f>BI14-BJ14</f>
        <v/>
      </c>
      <c r="BL14" s="106" t="n">
        <v>0</v>
      </c>
      <c r="BM14" s="107" t="n">
        <v>0</v>
      </c>
      <c r="BN14" s="105">
        <f>BK14+BL14-BM14</f>
        <v/>
      </c>
      <c r="BO14" s="106" t="n">
        <v>0</v>
      </c>
      <c r="BP14" s="107" t="n">
        <v>0</v>
      </c>
      <c r="BQ14" s="105">
        <f>BN14+BO14-BP14</f>
        <v/>
      </c>
      <c r="BR14" s="106" t="n">
        <v>0</v>
      </c>
      <c r="BS14" s="108" t="n">
        <v>0</v>
      </c>
      <c r="BT14" s="105">
        <f>BQ14+BR14-BS14</f>
        <v/>
      </c>
      <c r="BU14" s="106" t="n">
        <v>0</v>
      </c>
      <c r="BV14" s="107" t="n">
        <v>0</v>
      </c>
      <c r="BW14" s="109">
        <f>BK14+BL14+BO14+BR14+BU14</f>
        <v/>
      </c>
      <c r="BX14" s="109">
        <f>BM14+BP14+BS14+BV14</f>
        <v/>
      </c>
      <c r="BY14" s="98">
        <f>IF(SUM(S14,T14,AG14,AH14,AU14,AV14,BI14,BJ14,BW14,BX14)&gt;0,"S","N")</f>
        <v/>
      </c>
    </row>
    <row r="15">
      <c r="A15" s="113" t="inlineStr">
        <is>
          <t>PCZ</t>
        </is>
      </c>
      <c r="B15" s="114" t="inlineStr">
        <is>
          <t>TEG</t>
        </is>
      </c>
      <c r="C15" s="115" t="inlineStr">
        <is>
          <t>TEG</t>
        </is>
      </c>
      <c r="D15" s="116" t="inlineStr">
        <is>
          <t>Grão</t>
        </is>
      </c>
      <c r="E15" s="115" t="inlineStr">
        <is>
          <t>FARELO</t>
        </is>
      </c>
      <c r="F15" s="117" t="inlineStr">
        <is>
          <t>MRS</t>
        </is>
      </c>
      <c r="G15" s="118" t="n">
        <v>0</v>
      </c>
      <c r="H15" s="119" t="n">
        <v>0</v>
      </c>
      <c r="I15" s="120" t="n">
        <v>0</v>
      </c>
      <c r="J15" s="118">
        <f>G15+H15-I15</f>
        <v/>
      </c>
      <c r="K15" s="119" t="n">
        <v>0</v>
      </c>
      <c r="L15" s="120" t="n">
        <v>0</v>
      </c>
      <c r="M15" s="118">
        <f>J15+K15-L15</f>
        <v/>
      </c>
      <c r="N15" s="119" t="n">
        <v>0</v>
      </c>
      <c r="O15" s="120" t="n">
        <v>0</v>
      </c>
      <c r="P15" s="118">
        <f>M15+N15-O15</f>
        <v/>
      </c>
      <c r="Q15" s="119" t="n">
        <v>0</v>
      </c>
      <c r="R15" s="120" t="n">
        <v>0</v>
      </c>
      <c r="S15" s="121">
        <f>G15+H15+K15+N15+Q15</f>
        <v/>
      </c>
      <c r="T15" s="121">
        <f>I15+L15+O15+R15</f>
        <v/>
      </c>
      <c r="U15" s="122">
        <f>S15-T15</f>
        <v/>
      </c>
      <c r="V15" s="123" t="n">
        <v>0</v>
      </c>
      <c r="W15" s="124" t="n">
        <v>0</v>
      </c>
      <c r="X15" s="122">
        <f>U15+V15-W15</f>
        <v/>
      </c>
      <c r="Y15" s="123" t="n">
        <v>0</v>
      </c>
      <c r="Z15" s="124" t="n">
        <v>0</v>
      </c>
      <c r="AA15" s="122">
        <f>X15+Y15-Z15</f>
        <v/>
      </c>
      <c r="AB15" s="123" t="n">
        <v>0</v>
      </c>
      <c r="AC15" s="124" t="n">
        <v>0</v>
      </c>
      <c r="AD15" s="122">
        <f>AA15+AB15-AC15</f>
        <v/>
      </c>
      <c r="AE15" s="123" t="n">
        <v>0</v>
      </c>
      <c r="AF15" s="124" t="n">
        <v>0</v>
      </c>
      <c r="AG15" s="121">
        <f>U15+V15+Y15+AB15+AE15</f>
        <v/>
      </c>
      <c r="AH15" s="121">
        <f>W15+Z15+AC15+AF15</f>
        <v/>
      </c>
      <c r="AI15" s="118">
        <f>AG15-AH15</f>
        <v/>
      </c>
      <c r="AJ15" s="119" t="n">
        <v>0</v>
      </c>
      <c r="AK15" s="120" t="n">
        <v>0</v>
      </c>
      <c r="AL15" s="118">
        <f>AI15+AJ15-AK15</f>
        <v/>
      </c>
      <c r="AM15" s="119" t="n">
        <v>0</v>
      </c>
      <c r="AN15" s="120" t="n">
        <v>0</v>
      </c>
      <c r="AO15" s="118">
        <f>AL15+AM15-AN15</f>
        <v/>
      </c>
      <c r="AP15" s="119" t="n">
        <v>0</v>
      </c>
      <c r="AQ15" s="120" t="n">
        <v>0</v>
      </c>
      <c r="AR15" s="118">
        <f>AO15+AP15-AQ15</f>
        <v/>
      </c>
      <c r="AS15" s="119" t="n">
        <v>0</v>
      </c>
      <c r="AT15" s="120" t="n">
        <v>0</v>
      </c>
      <c r="AU15" s="121">
        <f>AI15+AJ15+AM15+AP15+AS15</f>
        <v/>
      </c>
      <c r="AV15" s="121">
        <f>AK15+AN15+AQ15+AT15</f>
        <v/>
      </c>
      <c r="AW15" s="122">
        <f>AU15-AV15</f>
        <v/>
      </c>
      <c r="AX15" s="123" t="n">
        <v>0</v>
      </c>
      <c r="AY15" s="124" t="n">
        <v>0</v>
      </c>
      <c r="AZ15" s="122">
        <f>AW15+AX15-AY15</f>
        <v/>
      </c>
      <c r="BA15" s="123" t="n">
        <v>0</v>
      </c>
      <c r="BB15" s="124" t="n">
        <v>0</v>
      </c>
      <c r="BC15" s="122">
        <f>AZ15+BA15-BB15</f>
        <v/>
      </c>
      <c r="BD15" s="123" t="n">
        <v>0</v>
      </c>
      <c r="BE15" s="124" t="n">
        <v>0</v>
      </c>
      <c r="BF15" s="122">
        <f>BC15+BD15-BE15</f>
        <v/>
      </c>
      <c r="BG15" s="123" t="n">
        <v>0</v>
      </c>
      <c r="BH15" s="124" t="n">
        <v>0</v>
      </c>
      <c r="BI15" s="121">
        <f>AW15+AX15+BA15+BD15+BG15</f>
        <v/>
      </c>
      <c r="BJ15" s="121">
        <f>AY15+BB15+BE15+BH15</f>
        <v/>
      </c>
      <c r="BK15" s="118">
        <f>BI15-BJ15</f>
        <v/>
      </c>
      <c r="BL15" s="119" t="n">
        <v>0</v>
      </c>
      <c r="BM15" s="120" t="n">
        <v>0</v>
      </c>
      <c r="BN15" s="118">
        <f>BK15+BL15-BM15</f>
        <v/>
      </c>
      <c r="BO15" s="119" t="n">
        <v>0</v>
      </c>
      <c r="BP15" s="120" t="n">
        <v>0</v>
      </c>
      <c r="BQ15" s="118">
        <f>BN15+BO15-BP15</f>
        <v/>
      </c>
      <c r="BR15" s="119" t="n">
        <v>0</v>
      </c>
      <c r="BS15" s="120" t="n">
        <v>0</v>
      </c>
      <c r="BT15" s="118">
        <f>BQ15+BR15-BS15</f>
        <v/>
      </c>
      <c r="BU15" s="119" t="n">
        <v>0</v>
      </c>
      <c r="BV15" s="120" t="n">
        <v>0</v>
      </c>
      <c r="BW15" s="121">
        <f>BK15+BL15+BO15+BR15+BU15</f>
        <v/>
      </c>
      <c r="BX15" s="121">
        <f>BM15+BP15+BS15+BV15</f>
        <v/>
      </c>
      <c r="BY15" s="98">
        <f>IF(SUM(S15,T15,AG15,AH15,AU15,AV15,BI15,BJ15,BW15,BX15)&gt;0,"S","N")</f>
        <v/>
      </c>
    </row>
    <row r="16">
      <c r="A16" s="113" t="inlineStr">
        <is>
          <t>PCZ</t>
        </is>
      </c>
      <c r="B16" s="114" t="inlineStr">
        <is>
          <t>TEG</t>
        </is>
      </c>
      <c r="C16" s="115" t="inlineStr">
        <is>
          <t>TEG</t>
        </is>
      </c>
      <c r="D16" s="116" t="inlineStr">
        <is>
          <t>Grão</t>
        </is>
      </c>
      <c r="E16" s="115" t="inlineStr">
        <is>
          <t>FARELO</t>
        </is>
      </c>
      <c r="F16" s="117" t="inlineStr">
        <is>
          <t>VLI</t>
        </is>
      </c>
      <c r="G16" s="118" t="n">
        <v>0</v>
      </c>
      <c r="H16" s="119" t="n">
        <v>0</v>
      </c>
      <c r="I16" s="120" t="n">
        <v>0</v>
      </c>
      <c r="J16" s="118">
        <f>G16+H16-I16</f>
        <v/>
      </c>
      <c r="K16" s="119" t="n">
        <v>0</v>
      </c>
      <c r="L16" s="120" t="n">
        <v>0</v>
      </c>
      <c r="M16" s="118">
        <f>J16+K16-L16</f>
        <v/>
      </c>
      <c r="N16" s="119" t="n">
        <v>0</v>
      </c>
      <c r="O16" s="120" t="n">
        <v>0</v>
      </c>
      <c r="P16" s="118">
        <f>M16+N16-O16</f>
        <v/>
      </c>
      <c r="Q16" s="119" t="n">
        <v>0</v>
      </c>
      <c r="R16" s="120" t="n">
        <v>0</v>
      </c>
      <c r="S16" s="121">
        <f>G16+H16+K16+N16+Q16</f>
        <v/>
      </c>
      <c r="T16" s="121">
        <f>I16+L16+O16+R16</f>
        <v/>
      </c>
      <c r="U16" s="122">
        <f>S16-T16</f>
        <v/>
      </c>
      <c r="V16" s="123" t="n">
        <v>0</v>
      </c>
      <c r="W16" s="124" t="n">
        <v>0</v>
      </c>
      <c r="X16" s="122">
        <f>U16+V16-W16</f>
        <v/>
      </c>
      <c r="Y16" s="123" t="n">
        <v>0</v>
      </c>
      <c r="Z16" s="124" t="n">
        <v>0</v>
      </c>
      <c r="AA16" s="122">
        <f>X16+Y16-Z16</f>
        <v/>
      </c>
      <c r="AB16" s="123" t="n">
        <v>0</v>
      </c>
      <c r="AC16" s="124" t="n">
        <v>0</v>
      </c>
      <c r="AD16" s="122">
        <f>AA16+AB16-AC16</f>
        <v/>
      </c>
      <c r="AE16" s="123" t="n">
        <v>0</v>
      </c>
      <c r="AF16" s="124" t="n">
        <v>0</v>
      </c>
      <c r="AG16" s="121">
        <f>U16+V16+Y16+AB16+AE16</f>
        <v/>
      </c>
      <c r="AH16" s="121">
        <f>W16+Z16+AC16+AF16</f>
        <v/>
      </c>
      <c r="AI16" s="118">
        <f>AG16-AH16</f>
        <v/>
      </c>
      <c r="AJ16" s="119" t="n">
        <v>0</v>
      </c>
      <c r="AK16" s="120" t="n">
        <v>0</v>
      </c>
      <c r="AL16" s="118">
        <f>AI16+AJ16-AK16</f>
        <v/>
      </c>
      <c r="AM16" s="119" t="n">
        <v>0</v>
      </c>
      <c r="AN16" s="120" t="n">
        <v>0</v>
      </c>
      <c r="AO16" s="118">
        <f>AL16+AM16-AN16</f>
        <v/>
      </c>
      <c r="AP16" s="119" t="n">
        <v>0</v>
      </c>
      <c r="AQ16" s="120" t="n">
        <v>0</v>
      </c>
      <c r="AR16" s="118">
        <f>AO16+AP16-AQ16</f>
        <v/>
      </c>
      <c r="AS16" s="119" t="n">
        <v>0</v>
      </c>
      <c r="AT16" s="120" t="n">
        <v>0</v>
      </c>
      <c r="AU16" s="121">
        <f>AI16+AJ16+AM16+AP16+AS16</f>
        <v/>
      </c>
      <c r="AV16" s="121">
        <f>AK16+AN16+AQ16+AT16</f>
        <v/>
      </c>
      <c r="AW16" s="122">
        <f>AU16-AV16</f>
        <v/>
      </c>
      <c r="AX16" s="123" t="n">
        <v>0</v>
      </c>
      <c r="AY16" s="124" t="n">
        <v>0</v>
      </c>
      <c r="AZ16" s="122">
        <f>AW16+AX16-AY16</f>
        <v/>
      </c>
      <c r="BA16" s="123" t="n">
        <v>0</v>
      </c>
      <c r="BB16" s="124" t="n">
        <v>0</v>
      </c>
      <c r="BC16" s="122">
        <f>AZ16+BA16-BB16</f>
        <v/>
      </c>
      <c r="BD16" s="123" t="n">
        <v>0</v>
      </c>
      <c r="BE16" s="124" t="n">
        <v>0</v>
      </c>
      <c r="BF16" s="122">
        <f>BC16+BD16-BE16</f>
        <v/>
      </c>
      <c r="BG16" s="123" t="n">
        <v>0</v>
      </c>
      <c r="BH16" s="124" t="n">
        <v>0</v>
      </c>
      <c r="BI16" s="121">
        <f>AW16+AX16+BA16+BD16+BG16</f>
        <v/>
      </c>
      <c r="BJ16" s="121">
        <f>AY16+BB16+BE16+BH16</f>
        <v/>
      </c>
      <c r="BK16" s="118">
        <f>BI16-BJ16</f>
        <v/>
      </c>
      <c r="BL16" s="119" t="n">
        <v>0</v>
      </c>
      <c r="BM16" s="120" t="n">
        <v>0</v>
      </c>
      <c r="BN16" s="118">
        <f>BK16+BL16-BM16</f>
        <v/>
      </c>
      <c r="BO16" s="119" t="n">
        <v>0</v>
      </c>
      <c r="BP16" s="120" t="n">
        <v>0</v>
      </c>
      <c r="BQ16" s="118">
        <f>BN16+BO16-BP16</f>
        <v/>
      </c>
      <c r="BR16" s="119" t="n">
        <v>0</v>
      </c>
      <c r="BS16" s="120" t="n">
        <v>0</v>
      </c>
      <c r="BT16" s="118">
        <f>BQ16+BR16-BS16</f>
        <v/>
      </c>
      <c r="BU16" s="119" t="n">
        <v>0</v>
      </c>
      <c r="BV16" s="120" t="n">
        <v>0</v>
      </c>
      <c r="BW16" s="121">
        <f>BK16+BL16+BO16+BR16+BU16</f>
        <v/>
      </c>
      <c r="BX16" s="121">
        <f>BM16+BP16+BS16+BV16</f>
        <v/>
      </c>
      <c r="BY16" s="98">
        <f>IF(SUM(S16,T16,AG16,AH16,AU16,AV16,BI16,BJ16,BW16,BX16)&gt;0,"S","N")</f>
        <v/>
      </c>
    </row>
    <row r="17">
      <c r="A17" s="100" t="inlineStr">
        <is>
          <t>PCZ</t>
        </is>
      </c>
      <c r="B17" s="101" t="inlineStr">
        <is>
          <t>TEG</t>
        </is>
      </c>
      <c r="C17" s="102" t="inlineStr">
        <is>
          <t>TEG</t>
        </is>
      </c>
      <c r="D17" s="103" t="inlineStr">
        <is>
          <t>Grão</t>
        </is>
      </c>
      <c r="E17" s="102" t="inlineStr">
        <is>
          <t>MILHO</t>
        </is>
      </c>
      <c r="F17" s="104" t="inlineStr">
        <is>
          <t>RUMO</t>
        </is>
      </c>
      <c r="G17" s="105" t="n">
        <v>0</v>
      </c>
      <c r="H17" s="106" t="n">
        <v>0</v>
      </c>
      <c r="I17" s="107" t="n">
        <v>0</v>
      </c>
      <c r="J17" s="105">
        <f>G17+H17-I17</f>
        <v/>
      </c>
      <c r="K17" s="106" t="n">
        <v>0</v>
      </c>
      <c r="L17" s="107" t="n">
        <v>0</v>
      </c>
      <c r="M17" s="105">
        <f>J17+K17-L17</f>
        <v/>
      </c>
      <c r="N17" s="106" t="n">
        <v>0</v>
      </c>
      <c r="O17" s="108" t="n">
        <v>0</v>
      </c>
      <c r="P17" s="105">
        <f>M17+N17-O17</f>
        <v/>
      </c>
      <c r="Q17" s="106" t="n">
        <v>0</v>
      </c>
      <c r="R17" s="107" t="n">
        <v>0</v>
      </c>
      <c r="S17" s="109">
        <f>G17+H17+K17+N17+Q17</f>
        <v/>
      </c>
      <c r="T17" s="109">
        <f>I17+L17+O17+R17</f>
        <v/>
      </c>
      <c r="U17" s="110">
        <f>S17-T17</f>
        <v/>
      </c>
      <c r="V17" s="111" t="n">
        <v>0</v>
      </c>
      <c r="W17" s="112" t="n">
        <v>0</v>
      </c>
      <c r="X17" s="110">
        <f>U17+V17-W17</f>
        <v/>
      </c>
      <c r="Y17" s="111" t="n">
        <v>0</v>
      </c>
      <c r="Z17" s="112" t="n">
        <v>0</v>
      </c>
      <c r="AA17" s="110">
        <f>X17+Y17-Z17</f>
        <v/>
      </c>
      <c r="AB17" s="111" t="n">
        <v>0</v>
      </c>
      <c r="AC17" s="112" t="n">
        <v>0</v>
      </c>
      <c r="AD17" s="110">
        <f>AA17+AB17-AC17</f>
        <v/>
      </c>
      <c r="AE17" s="111" t="n">
        <v>0</v>
      </c>
      <c r="AF17" s="112" t="n">
        <v>0</v>
      </c>
      <c r="AG17" s="109">
        <f>U17+V17+Y17+AB17+AE17</f>
        <v/>
      </c>
      <c r="AH17" s="109">
        <f>W17+Z17+AC17+AF17</f>
        <v/>
      </c>
      <c r="AI17" s="105">
        <f>AG17-AH17</f>
        <v/>
      </c>
      <c r="AJ17" s="106" t="n">
        <v>0</v>
      </c>
      <c r="AK17" s="107" t="n">
        <v>0</v>
      </c>
      <c r="AL17" s="105">
        <f>AI17+AJ17-AK17</f>
        <v/>
      </c>
      <c r="AM17" s="106" t="n">
        <v>0</v>
      </c>
      <c r="AN17" s="107" t="n">
        <v>0</v>
      </c>
      <c r="AO17" s="105">
        <f>AL17+AM17-AN17</f>
        <v/>
      </c>
      <c r="AP17" s="106" t="n">
        <v>0</v>
      </c>
      <c r="AQ17" s="108" t="n">
        <v>0</v>
      </c>
      <c r="AR17" s="105">
        <f>AO17+AP17-AQ17</f>
        <v/>
      </c>
      <c r="AS17" s="106" t="n">
        <v>0</v>
      </c>
      <c r="AT17" s="107" t="n">
        <v>0</v>
      </c>
      <c r="AU17" s="109">
        <f>AI17+AJ17+AM17+AP17+AS17</f>
        <v/>
      </c>
      <c r="AV17" s="109">
        <f>AK17+AN17+AQ17+AT17</f>
        <v/>
      </c>
      <c r="AW17" s="110">
        <f>AU17-AV17</f>
        <v/>
      </c>
      <c r="AX17" s="111" t="n">
        <v>0</v>
      </c>
      <c r="AY17" s="112" t="n">
        <v>0</v>
      </c>
      <c r="AZ17" s="110">
        <f>AW17+AX17-AY17</f>
        <v/>
      </c>
      <c r="BA17" s="111" t="n">
        <v>0</v>
      </c>
      <c r="BB17" s="112" t="n">
        <v>0</v>
      </c>
      <c r="BC17" s="110">
        <f>AZ17+BA17-BB17</f>
        <v/>
      </c>
      <c r="BD17" s="111" t="n">
        <v>0</v>
      </c>
      <c r="BE17" s="112" t="n">
        <v>0</v>
      </c>
      <c r="BF17" s="110">
        <f>BC17+BD17-BE17</f>
        <v/>
      </c>
      <c r="BG17" s="111" t="n">
        <v>0</v>
      </c>
      <c r="BH17" s="112" t="n">
        <v>0</v>
      </c>
      <c r="BI17" s="109">
        <f>AW17+AX17+BA17+BD17+BG17</f>
        <v/>
      </c>
      <c r="BJ17" s="109">
        <f>AY17+BB17+BE17+BH17</f>
        <v/>
      </c>
      <c r="BK17" s="105">
        <f>BI17-BJ17</f>
        <v/>
      </c>
      <c r="BL17" s="106" t="n">
        <v>0</v>
      </c>
      <c r="BM17" s="107" t="n">
        <v>0</v>
      </c>
      <c r="BN17" s="105">
        <f>BK17+BL17-BM17</f>
        <v/>
      </c>
      <c r="BO17" s="106" t="n">
        <v>0</v>
      </c>
      <c r="BP17" s="107" t="n">
        <v>0</v>
      </c>
      <c r="BQ17" s="105">
        <f>BN17+BO17-BP17</f>
        <v/>
      </c>
      <c r="BR17" s="106" t="n">
        <v>0</v>
      </c>
      <c r="BS17" s="108" t="n">
        <v>0</v>
      </c>
      <c r="BT17" s="105">
        <f>BQ17+BR17-BS17</f>
        <v/>
      </c>
      <c r="BU17" s="106" t="n">
        <v>0</v>
      </c>
      <c r="BV17" s="107" t="n">
        <v>0</v>
      </c>
      <c r="BW17" s="109">
        <f>BK17+BL17+BO17+BR17+BU17</f>
        <v/>
      </c>
      <c r="BX17" s="109">
        <f>BM17+BP17+BS17+BV17</f>
        <v/>
      </c>
      <c r="BY17" s="98">
        <f>IF(SUM(S17,T17,AG17,AH17,AU17,AV17,BI17,BJ17,BW17,BX17)&gt;0,"S","N")</f>
        <v/>
      </c>
    </row>
    <row r="18">
      <c r="A18" s="113" t="inlineStr">
        <is>
          <t>PCZ</t>
        </is>
      </c>
      <c r="B18" s="114" t="inlineStr">
        <is>
          <t>TEG</t>
        </is>
      </c>
      <c r="C18" s="115" t="inlineStr">
        <is>
          <t>TEG</t>
        </is>
      </c>
      <c r="D18" s="116" t="inlineStr">
        <is>
          <t>Grão</t>
        </is>
      </c>
      <c r="E18" s="115" t="inlineStr">
        <is>
          <t>MILHO</t>
        </is>
      </c>
      <c r="F18" s="117" t="inlineStr">
        <is>
          <t>MRS</t>
        </is>
      </c>
      <c r="G18" s="118" t="n">
        <v>0</v>
      </c>
      <c r="H18" s="130" t="n">
        <v>0</v>
      </c>
      <c r="I18" s="120" t="n">
        <v>0</v>
      </c>
      <c r="J18" s="118">
        <f>G18+H18-I18</f>
        <v/>
      </c>
      <c r="K18" s="119" t="n">
        <v>0</v>
      </c>
      <c r="L18" s="120" t="n">
        <v>0</v>
      </c>
      <c r="M18" s="118">
        <f>J18+K18-L18</f>
        <v/>
      </c>
      <c r="N18" s="119" t="n">
        <v>0</v>
      </c>
      <c r="O18" s="120" t="n">
        <v>0</v>
      </c>
      <c r="P18" s="118">
        <f>M18+N18-O18</f>
        <v/>
      </c>
      <c r="Q18" s="119" t="n">
        <v>0</v>
      </c>
      <c r="R18" s="120" t="n">
        <v>0</v>
      </c>
      <c r="S18" s="121">
        <f>G18+H18+K18+N18+Q18</f>
        <v/>
      </c>
      <c r="T18" s="121">
        <f>I18+L18+O18+R18</f>
        <v/>
      </c>
      <c r="U18" s="122">
        <f>S18-T18</f>
        <v/>
      </c>
      <c r="V18" s="123" t="n">
        <v>0</v>
      </c>
      <c r="W18" s="124" t="n">
        <v>0</v>
      </c>
      <c r="X18" s="122">
        <f>U18+V18-W18</f>
        <v/>
      </c>
      <c r="Y18" s="123" t="n">
        <v>0</v>
      </c>
      <c r="Z18" s="124" t="n">
        <v>0</v>
      </c>
      <c r="AA18" s="122">
        <f>X18+Y18-Z18</f>
        <v/>
      </c>
      <c r="AB18" s="123" t="n">
        <v>0</v>
      </c>
      <c r="AC18" s="124" t="n">
        <v>0</v>
      </c>
      <c r="AD18" s="122">
        <f>AA18+AB18-AC18</f>
        <v/>
      </c>
      <c r="AE18" s="123" t="n">
        <v>0</v>
      </c>
      <c r="AF18" s="124" t="n">
        <v>0</v>
      </c>
      <c r="AG18" s="121">
        <f>U18+V18+Y18+AB18+AE18</f>
        <v/>
      </c>
      <c r="AH18" s="121">
        <f>W18+Z18+AC18+AF18</f>
        <v/>
      </c>
      <c r="AI18" s="118">
        <f>AG18-AH18</f>
        <v/>
      </c>
      <c r="AJ18" s="119" t="n">
        <v>0</v>
      </c>
      <c r="AK18" s="120" t="n">
        <v>0</v>
      </c>
      <c r="AL18" s="118">
        <f>AI18+AJ18-AK18</f>
        <v/>
      </c>
      <c r="AM18" s="119" t="n">
        <v>0</v>
      </c>
      <c r="AN18" s="120" t="n">
        <v>0</v>
      </c>
      <c r="AO18" s="118">
        <f>AL18+AM18-AN18</f>
        <v/>
      </c>
      <c r="AP18" s="119" t="n">
        <v>0</v>
      </c>
      <c r="AQ18" s="120" t="n">
        <v>0</v>
      </c>
      <c r="AR18" s="118">
        <f>AO18+AP18-AQ18</f>
        <v/>
      </c>
      <c r="AS18" s="119" t="n">
        <v>0</v>
      </c>
      <c r="AT18" s="120" t="n">
        <v>0</v>
      </c>
      <c r="AU18" s="121">
        <f>AI18+AJ18+AM18+AP18+AS18</f>
        <v/>
      </c>
      <c r="AV18" s="121">
        <f>AK18+AN18+AQ18+AT18</f>
        <v/>
      </c>
      <c r="AW18" s="122">
        <f>AU18-AV18</f>
        <v/>
      </c>
      <c r="AX18" s="123" t="n">
        <v>0</v>
      </c>
      <c r="AY18" s="124" t="n">
        <v>0</v>
      </c>
      <c r="AZ18" s="122">
        <f>AW18+AX18-AY18</f>
        <v/>
      </c>
      <c r="BA18" s="123" t="n">
        <v>0</v>
      </c>
      <c r="BB18" s="124" t="n">
        <v>0</v>
      </c>
      <c r="BC18" s="122">
        <f>AZ18+BA18-BB18</f>
        <v/>
      </c>
      <c r="BD18" s="123" t="n">
        <v>0</v>
      </c>
      <c r="BE18" s="124" t="n">
        <v>0</v>
      </c>
      <c r="BF18" s="122">
        <f>BC18+BD18-BE18</f>
        <v/>
      </c>
      <c r="BG18" s="123" t="n">
        <v>0</v>
      </c>
      <c r="BH18" s="124" t="n">
        <v>0</v>
      </c>
      <c r="BI18" s="121">
        <f>AW18+AX18+BA18+BD18+BG18</f>
        <v/>
      </c>
      <c r="BJ18" s="121">
        <f>AY18+BB18+BE18+BH18</f>
        <v/>
      </c>
      <c r="BK18" s="118">
        <f>BI18-BJ18</f>
        <v/>
      </c>
      <c r="BL18" s="119" t="n">
        <v>0</v>
      </c>
      <c r="BM18" s="120" t="n">
        <v>0</v>
      </c>
      <c r="BN18" s="118">
        <f>BK18+BL18-BM18</f>
        <v/>
      </c>
      <c r="BO18" s="119" t="n">
        <v>0</v>
      </c>
      <c r="BP18" s="120" t="n">
        <v>0</v>
      </c>
      <c r="BQ18" s="118">
        <f>BN18+BO18-BP18</f>
        <v/>
      </c>
      <c r="BR18" s="119" t="n">
        <v>0</v>
      </c>
      <c r="BS18" s="120" t="n">
        <v>0</v>
      </c>
      <c r="BT18" s="118">
        <f>BQ18+BR18-BS18</f>
        <v/>
      </c>
      <c r="BU18" s="119" t="n">
        <v>0</v>
      </c>
      <c r="BV18" s="120" t="n">
        <v>0</v>
      </c>
      <c r="BW18" s="121">
        <f>BK18+BL18+BO18+BR18+BU18</f>
        <v/>
      </c>
      <c r="BX18" s="121">
        <f>BM18+BP18+BS18+BV18</f>
        <v/>
      </c>
      <c r="BY18" s="98">
        <f>IF(SUM(S18,T18,AG18,AH18,AU18,AV18,BI18,BJ18,BW18,BX18)&gt;0,"S","N")</f>
        <v/>
      </c>
    </row>
    <row r="19">
      <c r="A19" s="113" t="inlineStr">
        <is>
          <t>PCZ</t>
        </is>
      </c>
      <c r="B19" s="114" t="inlineStr">
        <is>
          <t>TEG</t>
        </is>
      </c>
      <c r="C19" s="115" t="inlineStr">
        <is>
          <t>TEG</t>
        </is>
      </c>
      <c r="D19" s="116" t="inlineStr">
        <is>
          <t>Grão</t>
        </is>
      </c>
      <c r="E19" s="115" t="inlineStr">
        <is>
          <t>MILHO</t>
        </is>
      </c>
      <c r="F19" s="117" t="inlineStr">
        <is>
          <t>VLI</t>
        </is>
      </c>
      <c r="G19" s="118" t="n">
        <v>0</v>
      </c>
      <c r="H19" s="119" t="n">
        <v>0</v>
      </c>
      <c r="I19" s="120" t="n">
        <v>0</v>
      </c>
      <c r="J19" s="118">
        <f>G19+H19-I19</f>
        <v/>
      </c>
      <c r="K19" s="119" t="n">
        <v>0</v>
      </c>
      <c r="L19" s="120" t="n">
        <v>0</v>
      </c>
      <c r="M19" s="118">
        <f>J19+K19-L19</f>
        <v/>
      </c>
      <c r="N19" s="119" t="n">
        <v>0</v>
      </c>
      <c r="O19" s="120" t="n">
        <v>0</v>
      </c>
      <c r="P19" s="118">
        <f>M19+N19-O19</f>
        <v/>
      </c>
      <c r="Q19" s="119" t="n">
        <v>0</v>
      </c>
      <c r="R19" s="120" t="n">
        <v>0</v>
      </c>
      <c r="S19" s="121">
        <f>G19+H19+K19+N19+Q19</f>
        <v/>
      </c>
      <c r="T19" s="121">
        <f>I19+L19+O19+R19</f>
        <v/>
      </c>
      <c r="U19" s="122">
        <f>S19-T19</f>
        <v/>
      </c>
      <c r="V19" s="123" t="n">
        <v>0</v>
      </c>
      <c r="W19" s="124" t="n">
        <v>0</v>
      </c>
      <c r="X19" s="122">
        <f>U19+V19-W19</f>
        <v/>
      </c>
      <c r="Y19" s="123" t="n">
        <v>0</v>
      </c>
      <c r="Z19" s="124" t="n">
        <v>0</v>
      </c>
      <c r="AA19" s="122">
        <f>X19+Y19-Z19</f>
        <v/>
      </c>
      <c r="AB19" s="123" t="n">
        <v>0</v>
      </c>
      <c r="AC19" s="124" t="n">
        <v>0</v>
      </c>
      <c r="AD19" s="122">
        <f>AA19+AB19-AC19</f>
        <v/>
      </c>
      <c r="AE19" s="123" t="n">
        <v>0</v>
      </c>
      <c r="AF19" s="124" t="n">
        <v>0</v>
      </c>
      <c r="AG19" s="121">
        <f>U19+V19+Y19+AB19+AE19</f>
        <v/>
      </c>
      <c r="AH19" s="121">
        <f>W19+Z19+AC19+AF19</f>
        <v/>
      </c>
      <c r="AI19" s="118">
        <f>AG19-AH19</f>
        <v/>
      </c>
      <c r="AJ19" s="119" t="n">
        <v>0</v>
      </c>
      <c r="AK19" s="120" t="n">
        <v>0</v>
      </c>
      <c r="AL19" s="118">
        <f>AI19+AJ19-AK19</f>
        <v/>
      </c>
      <c r="AM19" s="119" t="n">
        <v>0</v>
      </c>
      <c r="AN19" s="120" t="n">
        <v>0</v>
      </c>
      <c r="AO19" s="118">
        <f>AL19+AM19-AN19</f>
        <v/>
      </c>
      <c r="AP19" s="119" t="n">
        <v>0</v>
      </c>
      <c r="AQ19" s="120" t="n">
        <v>0</v>
      </c>
      <c r="AR19" s="118">
        <f>AO19+AP19-AQ19</f>
        <v/>
      </c>
      <c r="AS19" s="119" t="n">
        <v>0</v>
      </c>
      <c r="AT19" s="120" t="n">
        <v>0</v>
      </c>
      <c r="AU19" s="121">
        <f>AI19+AJ19+AM19+AP19+AS19</f>
        <v/>
      </c>
      <c r="AV19" s="121">
        <f>AK19+AN19+AQ19+AT19</f>
        <v/>
      </c>
      <c r="AW19" s="122">
        <f>AU19-AV19</f>
        <v/>
      </c>
      <c r="AX19" s="123" t="n">
        <v>0</v>
      </c>
      <c r="AY19" s="124" t="n">
        <v>0</v>
      </c>
      <c r="AZ19" s="122">
        <f>AW19+AX19-AY19</f>
        <v/>
      </c>
      <c r="BA19" s="123" t="n">
        <v>0</v>
      </c>
      <c r="BB19" s="124" t="n">
        <v>0</v>
      </c>
      <c r="BC19" s="122">
        <f>AZ19+BA19-BB19</f>
        <v/>
      </c>
      <c r="BD19" s="123" t="n">
        <v>0</v>
      </c>
      <c r="BE19" s="124" t="n">
        <v>0</v>
      </c>
      <c r="BF19" s="122">
        <f>BC19+BD19-BE19</f>
        <v/>
      </c>
      <c r="BG19" s="123" t="n">
        <v>0</v>
      </c>
      <c r="BH19" s="124" t="n">
        <v>0</v>
      </c>
      <c r="BI19" s="121">
        <f>AW19+AX19+BA19+BD19+BG19</f>
        <v/>
      </c>
      <c r="BJ19" s="121">
        <f>AY19+BB19+BE19+BH19</f>
        <v/>
      </c>
      <c r="BK19" s="118">
        <f>BI19-BJ19</f>
        <v/>
      </c>
      <c r="BL19" s="119" t="n">
        <v>0</v>
      </c>
      <c r="BM19" s="120" t="n">
        <v>0</v>
      </c>
      <c r="BN19" s="118">
        <f>BK19+BL19-BM19</f>
        <v/>
      </c>
      <c r="BO19" s="119" t="n">
        <v>0</v>
      </c>
      <c r="BP19" s="120" t="n">
        <v>0</v>
      </c>
      <c r="BQ19" s="118">
        <f>BN19+BO19-BP19</f>
        <v/>
      </c>
      <c r="BR19" s="119" t="n">
        <v>0</v>
      </c>
      <c r="BS19" s="120" t="n">
        <v>0</v>
      </c>
      <c r="BT19" s="118">
        <f>BQ19+BR19-BS19</f>
        <v/>
      </c>
      <c r="BU19" s="119" t="n">
        <v>0</v>
      </c>
      <c r="BV19" s="120" t="n">
        <v>0</v>
      </c>
      <c r="BW19" s="121">
        <f>BK19+BL19+BO19+BR19+BU19</f>
        <v/>
      </c>
      <c r="BX19" s="121">
        <f>BM19+BP19+BS19+BV19</f>
        <v/>
      </c>
      <c r="BY19" s="98">
        <f>IF(SUM(S19,T19,AG19,AH19,AU19,AV19,BI19,BJ19,BW19,BX19)&gt;0,"S","N")</f>
        <v/>
      </c>
    </row>
    <row r="20">
      <c r="A20" s="100" t="inlineStr">
        <is>
          <t>PCZ</t>
        </is>
      </c>
      <c r="B20" s="101" t="inlineStr">
        <is>
          <t>TEG</t>
        </is>
      </c>
      <c r="C20" s="102" t="inlineStr">
        <is>
          <t>TEG</t>
        </is>
      </c>
      <c r="D20" s="103" t="inlineStr">
        <is>
          <t>Grão</t>
        </is>
      </c>
      <c r="E20" s="102" t="inlineStr">
        <is>
          <t>SOJA</t>
        </is>
      </c>
      <c r="F20" s="104" t="inlineStr">
        <is>
          <t>RUMO</t>
        </is>
      </c>
      <c r="G20" s="105" t="n">
        <v>0</v>
      </c>
      <c r="H20" s="106" t="n">
        <v>43</v>
      </c>
      <c r="I20" s="107" t="n">
        <v>40</v>
      </c>
      <c r="J20" s="105" t="n">
        <v>3</v>
      </c>
      <c r="K20" s="106" t="n">
        <v>0</v>
      </c>
      <c r="L20" s="107" t="n">
        <v>3</v>
      </c>
      <c r="M20" s="105" t="n">
        <v>0</v>
      </c>
      <c r="N20" s="106" t="n">
        <v>21</v>
      </c>
      <c r="O20" s="108" t="n">
        <v>21</v>
      </c>
      <c r="P20" s="105" t="n">
        <v>0</v>
      </c>
      <c r="Q20" s="106" t="n">
        <v>0</v>
      </c>
      <c r="R20" s="107" t="n">
        <v>0</v>
      </c>
      <c r="S20" s="109">
        <f>G20+H20+K20+N20+Q20</f>
        <v/>
      </c>
      <c r="T20" s="109">
        <f>I20+L20+O20+R20</f>
        <v/>
      </c>
      <c r="U20" s="110" t="n">
        <v>0</v>
      </c>
      <c r="V20" s="111" t="n">
        <v>0</v>
      </c>
      <c r="W20" s="112" t="n">
        <v>0</v>
      </c>
      <c r="X20" s="110" t="n">
        <v>0</v>
      </c>
      <c r="Y20" s="111" t="n">
        <v>0</v>
      </c>
      <c r="Z20" s="112" t="n">
        <v>0</v>
      </c>
      <c r="AA20" s="110" t="n">
        <v>0</v>
      </c>
      <c r="AB20" s="111" t="n">
        <v>0</v>
      </c>
      <c r="AC20" s="112" t="n">
        <v>0</v>
      </c>
      <c r="AD20" s="110" t="n">
        <v>0</v>
      </c>
      <c r="AE20" s="111" t="n">
        <v>0</v>
      </c>
      <c r="AF20" s="112" t="n">
        <v>0</v>
      </c>
      <c r="AG20" s="109">
        <f>U20+V20+Y20+AB20+AE20</f>
        <v/>
      </c>
      <c r="AH20" s="109">
        <f>W20+Z20+AC20+AF20</f>
        <v/>
      </c>
      <c r="AI20" s="105" t="n">
        <v>0</v>
      </c>
      <c r="AJ20" s="106" t="n">
        <v>123</v>
      </c>
      <c r="AK20" s="107" t="n">
        <v>32</v>
      </c>
      <c r="AL20" s="105" t="n">
        <v>91</v>
      </c>
      <c r="AM20" s="106" t="n">
        <v>0</v>
      </c>
      <c r="AN20" s="107" t="n">
        <v>48</v>
      </c>
      <c r="AO20" s="105" t="n">
        <v>43</v>
      </c>
      <c r="AP20" s="106" t="n">
        <v>0</v>
      </c>
      <c r="AQ20" s="108" t="n">
        <v>43</v>
      </c>
      <c r="AR20" s="105" t="n">
        <v>0</v>
      </c>
      <c r="AS20" s="106" t="n">
        <v>0</v>
      </c>
      <c r="AT20" s="107" t="n">
        <v>0</v>
      </c>
      <c r="AU20" s="109">
        <f>AI20+AJ20+AM20+AP20+AS20</f>
        <v/>
      </c>
      <c r="AV20" s="109">
        <f>AK20+AN20+AQ20+AT20</f>
        <v/>
      </c>
      <c r="AW20" s="110" t="n">
        <v>0</v>
      </c>
      <c r="AX20" s="111" t="n">
        <v>0</v>
      </c>
      <c r="AY20" s="112" t="n">
        <v>0</v>
      </c>
      <c r="AZ20" s="110" t="n">
        <v>0</v>
      </c>
      <c r="BA20" s="111" t="n">
        <v>0</v>
      </c>
      <c r="BB20" s="112" t="n">
        <v>0</v>
      </c>
      <c r="BC20" s="110" t="n">
        <v>0</v>
      </c>
      <c r="BD20" s="111" t="n">
        <v>0</v>
      </c>
      <c r="BE20" s="112" t="n">
        <v>0</v>
      </c>
      <c r="BF20" s="110" t="n">
        <v>0</v>
      </c>
      <c r="BG20" s="111" t="n">
        <v>0</v>
      </c>
      <c r="BH20" s="112" t="n">
        <v>0</v>
      </c>
      <c r="BI20" s="109">
        <f>AW20+AX20+BA20+BD20+BG20</f>
        <v/>
      </c>
      <c r="BJ20" s="109">
        <f>AY20+BB20+BE20+BH20</f>
        <v/>
      </c>
      <c r="BK20" s="105" t="n">
        <v>0</v>
      </c>
      <c r="BL20" s="106" t="n">
        <v>0</v>
      </c>
      <c r="BM20" s="107" t="n">
        <v>0</v>
      </c>
      <c r="BN20" s="105" t="n">
        <v>0</v>
      </c>
      <c r="BO20" s="106" t="n">
        <v>0</v>
      </c>
      <c r="BP20" s="107" t="n">
        <v>0</v>
      </c>
      <c r="BQ20" s="105" t="n">
        <v>0</v>
      </c>
      <c r="BR20" s="106" t="n">
        <v>0</v>
      </c>
      <c r="BS20" s="108" t="n">
        <v>0</v>
      </c>
      <c r="BT20" s="105" t="n">
        <v>0</v>
      </c>
      <c r="BU20" s="106" t="n">
        <v>0</v>
      </c>
      <c r="BV20" s="107" t="n">
        <v>0</v>
      </c>
      <c r="BW20" s="109">
        <f>BK20+BL20+BO20+BR20+BU20</f>
        <v/>
      </c>
      <c r="BX20" s="109">
        <f>BM20+BP20+BS20+BV20</f>
        <v/>
      </c>
      <c r="BY20" s="98">
        <f>IF(SUM(S20,T20,AG20,AH20,AU20,AV20,BI20,BJ20,BW20,BX20)&gt;0,"S","N")</f>
        <v/>
      </c>
    </row>
    <row r="21">
      <c r="A21" s="113" t="inlineStr">
        <is>
          <t>PCZ</t>
        </is>
      </c>
      <c r="B21" s="114" t="inlineStr">
        <is>
          <t>TEG</t>
        </is>
      </c>
      <c r="C21" s="115" t="inlineStr">
        <is>
          <t>TEG</t>
        </is>
      </c>
      <c r="D21" s="116" t="inlineStr">
        <is>
          <t>Grão</t>
        </is>
      </c>
      <c r="E21" s="115" t="inlineStr">
        <is>
          <t>SOJA</t>
        </is>
      </c>
      <c r="F21" s="117" t="inlineStr">
        <is>
          <t>MRS</t>
        </is>
      </c>
      <c r="G21" s="118" t="n">
        <v>0</v>
      </c>
      <c r="H21" s="119" t="n">
        <v>0</v>
      </c>
      <c r="I21" s="120" t="n">
        <v>0</v>
      </c>
      <c r="J21" s="118">
        <f>G21+H21-I21</f>
        <v/>
      </c>
      <c r="K21" s="119" t="n">
        <v>0</v>
      </c>
      <c r="L21" s="120" t="n">
        <v>0</v>
      </c>
      <c r="M21" s="118">
        <f>J21+K21-L21</f>
        <v/>
      </c>
      <c r="N21" s="119" t="n">
        <v>0</v>
      </c>
      <c r="O21" s="120" t="n">
        <v>0</v>
      </c>
      <c r="P21" s="118">
        <f>M21+N21-O21</f>
        <v/>
      </c>
      <c r="Q21" s="119" t="n">
        <v>0</v>
      </c>
      <c r="R21" s="120" t="n">
        <v>0</v>
      </c>
      <c r="S21" s="121">
        <f>G21+H21+K21+N21+Q21</f>
        <v/>
      </c>
      <c r="T21" s="121">
        <f>I21+L21+O21+R21</f>
        <v/>
      </c>
      <c r="U21" s="122">
        <f>S21-T21</f>
        <v/>
      </c>
      <c r="V21" s="123" t="n">
        <v>0</v>
      </c>
      <c r="W21" s="124" t="n">
        <v>0</v>
      </c>
      <c r="X21" s="122">
        <f>U21+V21-W21</f>
        <v/>
      </c>
      <c r="Y21" s="123" t="n">
        <v>0</v>
      </c>
      <c r="Z21" s="124" t="n">
        <v>0</v>
      </c>
      <c r="AA21" s="122">
        <f>X21+Y21-Z21</f>
        <v/>
      </c>
      <c r="AB21" s="123" t="n">
        <v>0</v>
      </c>
      <c r="AC21" s="124" t="n">
        <v>0</v>
      </c>
      <c r="AD21" s="122">
        <f>AA21+AB21-AC21</f>
        <v/>
      </c>
      <c r="AE21" s="123" t="n">
        <v>0</v>
      </c>
      <c r="AF21" s="124" t="n">
        <v>0</v>
      </c>
      <c r="AG21" s="121">
        <f>U21+V21+Y21+AB21+AE21</f>
        <v/>
      </c>
      <c r="AH21" s="121">
        <f>W21+Z21+AC21+AF21</f>
        <v/>
      </c>
      <c r="AI21" s="118">
        <f>AG21-AH21</f>
        <v/>
      </c>
      <c r="AJ21" s="119" t="n">
        <v>0</v>
      </c>
      <c r="AK21" s="120" t="n">
        <v>0</v>
      </c>
      <c r="AL21" s="118">
        <f>AI21+AJ21-AK21</f>
        <v/>
      </c>
      <c r="AM21" s="119" t="n">
        <v>0</v>
      </c>
      <c r="AN21" s="120" t="n">
        <v>0</v>
      </c>
      <c r="AO21" s="118">
        <f>AL21+AM21-AN21</f>
        <v/>
      </c>
      <c r="AP21" s="119" t="n">
        <v>0</v>
      </c>
      <c r="AQ21" s="120" t="n">
        <v>0</v>
      </c>
      <c r="AR21" s="118">
        <f>AO21+AP21-AQ21</f>
        <v/>
      </c>
      <c r="AS21" s="119" t="n">
        <v>0</v>
      </c>
      <c r="AT21" s="120" t="n">
        <v>0</v>
      </c>
      <c r="AU21" s="121">
        <f>AI21+AJ21+AM21+AP21+AS21</f>
        <v/>
      </c>
      <c r="AV21" s="121">
        <f>AK21+AN21+AQ21+AT21</f>
        <v/>
      </c>
      <c r="AW21" s="122">
        <f>AU21-AV21</f>
        <v/>
      </c>
      <c r="AX21" s="123" t="n">
        <v>0</v>
      </c>
      <c r="AY21" s="124" t="n">
        <v>0</v>
      </c>
      <c r="AZ21" s="122">
        <f>AW21+AX21-AY21</f>
        <v/>
      </c>
      <c r="BA21" s="123" t="n">
        <v>0</v>
      </c>
      <c r="BB21" s="124" t="n">
        <v>0</v>
      </c>
      <c r="BC21" s="122">
        <f>AZ21+BA21-BB21</f>
        <v/>
      </c>
      <c r="BD21" s="123" t="n">
        <v>0</v>
      </c>
      <c r="BE21" s="124" t="n">
        <v>0</v>
      </c>
      <c r="BF21" s="122">
        <f>BC21+BD21-BE21</f>
        <v/>
      </c>
      <c r="BG21" s="123" t="n">
        <v>0</v>
      </c>
      <c r="BH21" s="124" t="n">
        <v>0</v>
      </c>
      <c r="BI21" s="121">
        <f>AW21+AX21+BA21+BD21+BG21</f>
        <v/>
      </c>
      <c r="BJ21" s="121">
        <f>AY21+BB21+BE21+BH21</f>
        <v/>
      </c>
      <c r="BK21" s="118">
        <f>BI21-BJ21</f>
        <v/>
      </c>
      <c r="BL21" s="119" t="n">
        <v>0</v>
      </c>
      <c r="BM21" s="120" t="n">
        <v>0</v>
      </c>
      <c r="BN21" s="118">
        <f>BK21+BL21-BM21</f>
        <v/>
      </c>
      <c r="BO21" s="119" t="n">
        <v>0</v>
      </c>
      <c r="BP21" s="120" t="n">
        <v>0</v>
      </c>
      <c r="BQ21" s="118">
        <f>BN21+BO21-BP21</f>
        <v/>
      </c>
      <c r="BR21" s="119" t="n">
        <v>0</v>
      </c>
      <c r="BS21" s="120" t="n">
        <v>0</v>
      </c>
      <c r="BT21" s="118">
        <f>BQ21+BR21-BS21</f>
        <v/>
      </c>
      <c r="BU21" s="119" t="n">
        <v>0</v>
      </c>
      <c r="BV21" s="120" t="n">
        <v>0</v>
      </c>
      <c r="BW21" s="121">
        <f>BK21+BL21+BO21+BR21+BU21</f>
        <v/>
      </c>
      <c r="BX21" s="121">
        <f>BM21+BP21+BS21+BV21</f>
        <v/>
      </c>
      <c r="BY21" s="98">
        <f>IF(SUM(S21,T21,AG21,AH21,AU21,AV21,BI21,BJ21,BW21,BX21)&gt;0,"S","N")</f>
        <v/>
      </c>
    </row>
    <row r="22">
      <c r="A22" s="113" t="inlineStr">
        <is>
          <t>PCZ</t>
        </is>
      </c>
      <c r="B22" s="114" t="inlineStr">
        <is>
          <t>TEG</t>
        </is>
      </c>
      <c r="C22" s="115" t="inlineStr">
        <is>
          <t>TEG</t>
        </is>
      </c>
      <c r="D22" s="116" t="inlineStr">
        <is>
          <t>Grão</t>
        </is>
      </c>
      <c r="E22" s="115" t="inlineStr">
        <is>
          <t>SOJA</t>
        </is>
      </c>
      <c r="F22" s="117" t="inlineStr">
        <is>
          <t>VLI</t>
        </is>
      </c>
      <c r="G22" s="118" t="n">
        <v>26</v>
      </c>
      <c r="H22" s="119" t="n">
        <v>0</v>
      </c>
      <c r="I22" s="120" t="n">
        <v>26</v>
      </c>
      <c r="J22" s="118" t="n">
        <v>0</v>
      </c>
      <c r="K22" s="119" t="n">
        <v>0</v>
      </c>
      <c r="L22" s="120" t="n">
        <v>0</v>
      </c>
      <c r="M22" s="118" t="n">
        <v>0</v>
      </c>
      <c r="N22" s="119" t="n">
        <v>77</v>
      </c>
      <c r="O22" s="120" t="n">
        <v>16</v>
      </c>
      <c r="P22" s="118" t="n">
        <v>61</v>
      </c>
      <c r="Q22" s="119" t="n">
        <v>0</v>
      </c>
      <c r="R22" s="120" t="n">
        <v>48</v>
      </c>
      <c r="S22" s="121">
        <f>G22+H22+K22+N22+Q22</f>
        <v/>
      </c>
      <c r="T22" s="121">
        <f>I22+L22+O22+R22</f>
        <v/>
      </c>
      <c r="U22" s="122" t="n">
        <v>13</v>
      </c>
      <c r="V22" s="123" t="n">
        <v>0</v>
      </c>
      <c r="W22" s="124" t="n">
        <v>13</v>
      </c>
      <c r="X22" s="122" t="n">
        <v>0</v>
      </c>
      <c r="Y22" s="123" t="n">
        <v>0</v>
      </c>
      <c r="Z22" s="124" t="n">
        <v>0</v>
      </c>
      <c r="AA22" s="122" t="n">
        <v>0</v>
      </c>
      <c r="AB22" s="123" t="n">
        <v>0</v>
      </c>
      <c r="AC22" s="124" t="n">
        <v>0</v>
      </c>
      <c r="AD22" s="122" t="n">
        <v>0</v>
      </c>
      <c r="AE22" s="123" t="n">
        <v>0</v>
      </c>
      <c r="AF22" s="124" t="n">
        <v>0</v>
      </c>
      <c r="AG22" s="121">
        <f>U22+V22+Y22+AB22+AE22</f>
        <v/>
      </c>
      <c r="AH22" s="121">
        <f>W22+Z22+AC22+AF22</f>
        <v/>
      </c>
      <c r="AI22" s="118" t="n">
        <v>0</v>
      </c>
      <c r="AJ22" s="119" t="n">
        <v>0</v>
      </c>
      <c r="AK22" s="120" t="n">
        <v>0</v>
      </c>
      <c r="AL22" s="118" t="n">
        <v>0</v>
      </c>
      <c r="AM22" s="119" t="n">
        <v>0</v>
      </c>
      <c r="AN22" s="120" t="n">
        <v>0</v>
      </c>
      <c r="AO22" s="118" t="n">
        <v>0</v>
      </c>
      <c r="AP22" s="119" t="n">
        <v>0</v>
      </c>
      <c r="AQ22" s="120" t="n">
        <v>0</v>
      </c>
      <c r="AR22" s="118" t="n">
        <v>0</v>
      </c>
      <c r="AS22" s="119" t="n">
        <v>0</v>
      </c>
      <c r="AT22" s="120" t="n">
        <v>0</v>
      </c>
      <c r="AU22" s="121">
        <f>AI22+AJ22+AM22+AP22+AS22</f>
        <v/>
      </c>
      <c r="AV22" s="121">
        <f>AK22+AN22+AQ22+AT22</f>
        <v/>
      </c>
      <c r="AW22" s="122" t="n">
        <v>0</v>
      </c>
      <c r="AX22" s="123" t="n">
        <v>0</v>
      </c>
      <c r="AY22" s="124" t="n">
        <v>0</v>
      </c>
      <c r="AZ22" s="122" t="n">
        <v>0</v>
      </c>
      <c r="BA22" s="123" t="n">
        <v>0</v>
      </c>
      <c r="BB22" s="124" t="n">
        <v>0</v>
      </c>
      <c r="BC22" s="122" t="n">
        <v>0</v>
      </c>
      <c r="BD22" s="123" t="n">
        <v>0</v>
      </c>
      <c r="BE22" s="124" t="n">
        <v>0</v>
      </c>
      <c r="BF22" s="122" t="n">
        <v>0</v>
      </c>
      <c r="BG22" s="123" t="n">
        <v>0</v>
      </c>
      <c r="BH22" s="124" t="n">
        <v>0</v>
      </c>
      <c r="BI22" s="121">
        <f>AW22+AX22+BA22+BD22+BG22</f>
        <v/>
      </c>
      <c r="BJ22" s="121">
        <f>AY22+BB22+BE22+BH22</f>
        <v/>
      </c>
      <c r="BK22" s="118" t="n">
        <v>0</v>
      </c>
      <c r="BL22" s="119" t="n">
        <v>0</v>
      </c>
      <c r="BM22" s="120" t="n">
        <v>0</v>
      </c>
      <c r="BN22" s="118" t="n">
        <v>0</v>
      </c>
      <c r="BO22" s="119" t="n">
        <v>0</v>
      </c>
      <c r="BP22" s="120" t="n">
        <v>0</v>
      </c>
      <c r="BQ22" s="118" t="n">
        <v>0</v>
      </c>
      <c r="BR22" s="119" t="n">
        <v>0</v>
      </c>
      <c r="BS22" s="120" t="n">
        <v>0</v>
      </c>
      <c r="BT22" s="118" t="n">
        <v>0</v>
      </c>
      <c r="BU22" s="119" t="n">
        <v>0</v>
      </c>
      <c r="BV22" s="120" t="n">
        <v>8</v>
      </c>
      <c r="BW22" s="121">
        <f>BK22+BL22+BO22+BR22+BU22</f>
        <v/>
      </c>
      <c r="BX22" s="121">
        <f>BM22+BP22+BS22+BV22</f>
        <v/>
      </c>
      <c r="BY22" s="98">
        <f>IF(SUM(S22,T22,AG22,AH22,AU22,AV22,BI22,BJ22,BW22,BX22)&gt;0,"S","N")</f>
        <v/>
      </c>
    </row>
    <row r="23">
      <c r="A23" s="125" t="inlineStr">
        <is>
          <t>TOTAL</t>
        </is>
      </c>
      <c r="B23" s="126" t="inlineStr">
        <is>
          <t>TOTAL</t>
        </is>
      </c>
      <c r="C23" s="127" t="n"/>
      <c r="D23" s="128" t="n"/>
      <c r="E23" s="127" t="n"/>
      <c r="F23" s="129" t="n"/>
      <c r="G23" s="35">
        <f>SUM(G14:G22)</f>
        <v/>
      </c>
      <c r="H23" s="36">
        <f>SUM(H14:H22)</f>
        <v/>
      </c>
      <c r="I23" s="37">
        <f>SUM(I14:I22)</f>
        <v/>
      </c>
      <c r="J23" s="38">
        <f>SUM(J14:J22)</f>
        <v/>
      </c>
      <c r="K23" s="39">
        <f>SUM(K14:K22)</f>
        <v/>
      </c>
      <c r="L23" s="37">
        <f>SUM(L14:L22)</f>
        <v/>
      </c>
      <c r="M23" s="38">
        <f>SUM(M14:M22)</f>
        <v/>
      </c>
      <c r="N23" s="39">
        <f>SUM(N14:N22)</f>
        <v/>
      </c>
      <c r="O23" s="37">
        <f>SUM(O14:O22)</f>
        <v/>
      </c>
      <c r="P23" s="38">
        <f>SUM(P14:P22)</f>
        <v/>
      </c>
      <c r="Q23" s="39">
        <f>SUM(Q14:Q22)</f>
        <v/>
      </c>
      <c r="R23" s="37">
        <f>SUM(R14:R22)</f>
        <v/>
      </c>
      <c r="S23" s="37">
        <f>SUM(S14:S22)</f>
        <v/>
      </c>
      <c r="T23" s="37">
        <f>SUM(T14:T22)</f>
        <v/>
      </c>
      <c r="U23" s="42">
        <f>SUM(U14:U22)</f>
        <v/>
      </c>
      <c r="V23" s="43">
        <f>SUM(V14:V22)</f>
        <v/>
      </c>
      <c r="W23" s="44">
        <f>SUM(W14:W22)</f>
        <v/>
      </c>
      <c r="X23" s="42">
        <f>SUM(X14:X22)</f>
        <v/>
      </c>
      <c r="Y23" s="43">
        <f>SUM(Y14:Y22)</f>
        <v/>
      </c>
      <c r="Z23" s="44">
        <f>SUM(Z14:Z22)</f>
        <v/>
      </c>
      <c r="AA23" s="42">
        <f>SUM(AA14:AA22)</f>
        <v/>
      </c>
      <c r="AB23" s="43">
        <f>SUM(AB14:AB22)</f>
        <v/>
      </c>
      <c r="AC23" s="44">
        <f>SUM(AC14:AC22)</f>
        <v/>
      </c>
      <c r="AD23" s="42">
        <f>SUM(AD14:AD22)</f>
        <v/>
      </c>
      <c r="AE23" s="43">
        <f>SUM(AE14:AE22)</f>
        <v/>
      </c>
      <c r="AF23" s="44">
        <f>SUM(AF14:AF22)</f>
        <v/>
      </c>
      <c r="AG23" s="44">
        <f>SUM(AG14:AG22)</f>
        <v/>
      </c>
      <c r="AH23" s="44">
        <f>SUM(AH14:AH22)</f>
        <v/>
      </c>
      <c r="AI23" s="35">
        <f>SUM(AI14:AI22)</f>
        <v/>
      </c>
      <c r="AJ23" s="36">
        <f>SUM(AJ14:AJ22)</f>
        <v/>
      </c>
      <c r="AK23" s="37">
        <f>SUM(AK14:AK22)</f>
        <v/>
      </c>
      <c r="AL23" s="35">
        <f>SUM(AL14:AL22)</f>
        <v/>
      </c>
      <c r="AM23" s="36">
        <f>SUM(AM14:AM22)</f>
        <v/>
      </c>
      <c r="AN23" s="37">
        <f>SUM(AN14:AN22)</f>
        <v/>
      </c>
      <c r="AO23" s="35">
        <f>SUM(AO14:AO22)</f>
        <v/>
      </c>
      <c r="AP23" s="36">
        <f>SUM(AP14:AP22)</f>
        <v/>
      </c>
      <c r="AQ23" s="37">
        <f>SUM(AQ14:AQ22)</f>
        <v/>
      </c>
      <c r="AR23" s="35">
        <f>SUM(AR14:AR22)</f>
        <v/>
      </c>
      <c r="AS23" s="36">
        <f>SUM(AS14:AS22)</f>
        <v/>
      </c>
      <c r="AT23" s="37">
        <f>SUM(AT14:AT22)</f>
        <v/>
      </c>
      <c r="AU23" s="37">
        <f>SUM(AU14:AU22)</f>
        <v/>
      </c>
      <c r="AV23" s="37">
        <f>SUM(AV14:AV22)</f>
        <v/>
      </c>
      <c r="AW23" s="42">
        <f>SUM(AW14:AW22)</f>
        <v/>
      </c>
      <c r="AX23" s="43">
        <f>SUM(AX14:AX22)</f>
        <v/>
      </c>
      <c r="AY23" s="44">
        <f>SUM(AY14:AY22)</f>
        <v/>
      </c>
      <c r="AZ23" s="42">
        <f>SUM(AZ14:AZ22)</f>
        <v/>
      </c>
      <c r="BA23" s="43">
        <f>SUM(BA14:BA22)</f>
        <v/>
      </c>
      <c r="BB23" s="44">
        <f>SUM(BB14:BB22)</f>
        <v/>
      </c>
      <c r="BC23" s="42">
        <f>SUM(BC14:BC22)</f>
        <v/>
      </c>
      <c r="BD23" s="43">
        <f>SUM(BD14:BD22)</f>
        <v/>
      </c>
      <c r="BE23" s="44">
        <f>SUM(BE14:BE22)</f>
        <v/>
      </c>
      <c r="BF23" s="42">
        <f>SUM(BF14:BF22)</f>
        <v/>
      </c>
      <c r="BG23" s="43">
        <f>SUM(BG14:BG22)</f>
        <v/>
      </c>
      <c r="BH23" s="44">
        <f>SUM(BH14:BH22)</f>
        <v/>
      </c>
      <c r="BI23" s="44">
        <f>SUM(BI14:BI22)</f>
        <v/>
      </c>
      <c r="BJ23" s="44">
        <f>SUM(BJ14:BJ22)</f>
        <v/>
      </c>
      <c r="BK23" s="35">
        <f>SUM(BK14:BK22)</f>
        <v/>
      </c>
      <c r="BL23" s="36">
        <f>SUM(BL14:BL22)</f>
        <v/>
      </c>
      <c r="BM23" s="37">
        <f>SUM(BM14:BM22)</f>
        <v/>
      </c>
      <c r="BN23" s="35">
        <f>SUM(BN14:BN22)</f>
        <v/>
      </c>
      <c r="BO23" s="36">
        <f>SUM(BO14:BO22)</f>
        <v/>
      </c>
      <c r="BP23" s="37">
        <f>SUM(BP14:BP22)</f>
        <v/>
      </c>
      <c r="BQ23" s="35">
        <f>SUM(BQ14:BQ22)</f>
        <v/>
      </c>
      <c r="BR23" s="36">
        <f>SUM(BR14:BR22)</f>
        <v/>
      </c>
      <c r="BS23" s="37">
        <f>SUM(BS14:BS22)</f>
        <v/>
      </c>
      <c r="BT23" s="35">
        <f>SUM(BT14:BT22)</f>
        <v/>
      </c>
      <c r="BU23" s="36">
        <f>SUM(BU14:BU22)</f>
        <v/>
      </c>
      <c r="BV23" s="37">
        <f>SUM(BV14:BV22)</f>
        <v/>
      </c>
      <c r="BW23" s="37">
        <f>SUM(BW14:BW22)</f>
        <v/>
      </c>
      <c r="BX23" s="37">
        <f>SUM(BX14:BX22)</f>
        <v/>
      </c>
      <c r="BY23" s="98">
        <f>IF(SUM(S23,T23,AG23,AH23,AU23,AV23,BI23,BJ23,BW23,BX23)&gt;0,"S","N")</f>
        <v/>
      </c>
    </row>
    <row r="24">
      <c r="A24" s="100" t="inlineStr">
        <is>
          <t>PCZ</t>
        </is>
      </c>
      <c r="B24" s="101" t="inlineStr">
        <is>
          <t>TEAG</t>
        </is>
      </c>
      <c r="C24" s="102" t="inlineStr">
        <is>
          <t>TEAG</t>
        </is>
      </c>
      <c r="D24" s="103" t="inlineStr">
        <is>
          <t>Grão</t>
        </is>
      </c>
      <c r="E24" s="102" t="inlineStr">
        <is>
          <t>FARELO</t>
        </is>
      </c>
      <c r="F24" s="104" t="inlineStr">
        <is>
          <t>RUMO</t>
        </is>
      </c>
      <c r="G24" s="105" t="n">
        <v>0</v>
      </c>
      <c r="H24" s="106" t="n">
        <v>0</v>
      </c>
      <c r="I24" s="107" t="n">
        <v>0</v>
      </c>
      <c r="J24" s="105">
        <f>G24+H24-I24</f>
        <v/>
      </c>
      <c r="K24" s="106" t="n">
        <v>0</v>
      </c>
      <c r="L24" s="107" t="n">
        <v>0</v>
      </c>
      <c r="M24" s="105">
        <f>J24+K24-L24</f>
        <v/>
      </c>
      <c r="N24" s="106" t="n">
        <v>0</v>
      </c>
      <c r="O24" s="108" t="n">
        <v>0</v>
      </c>
      <c r="P24" s="105">
        <f>M24+N24-O24</f>
        <v/>
      </c>
      <c r="Q24" s="106" t="n">
        <v>0</v>
      </c>
      <c r="R24" s="107" t="n">
        <v>0</v>
      </c>
      <c r="S24" s="109">
        <f>G24+H24+K24+N24+Q24</f>
        <v/>
      </c>
      <c r="T24" s="109">
        <f>I24+L24+O24+R24</f>
        <v/>
      </c>
      <c r="U24" s="110">
        <f>S24-T24</f>
        <v/>
      </c>
      <c r="V24" s="111" t="n">
        <v>0</v>
      </c>
      <c r="W24" s="112" t="n">
        <v>0</v>
      </c>
      <c r="X24" s="110">
        <f>U24+V24-W24</f>
        <v/>
      </c>
      <c r="Y24" s="111" t="n">
        <v>0</v>
      </c>
      <c r="Z24" s="112" t="n">
        <v>0</v>
      </c>
      <c r="AA24" s="110">
        <f>X24+Y24-Z24</f>
        <v/>
      </c>
      <c r="AB24" s="111" t="n">
        <v>0</v>
      </c>
      <c r="AC24" s="112" t="n">
        <v>0</v>
      </c>
      <c r="AD24" s="110">
        <f>AA24+AB24-AC24</f>
        <v/>
      </c>
      <c r="AE24" s="111" t="n">
        <v>0</v>
      </c>
      <c r="AF24" s="112" t="n">
        <v>0</v>
      </c>
      <c r="AG24" s="109">
        <f>U24+V24+Y24+AB24+AE24</f>
        <v/>
      </c>
      <c r="AH24" s="109">
        <f>W24+Z24+AC24+AF24</f>
        <v/>
      </c>
      <c r="AI24" s="105">
        <f>AG24-AH24</f>
        <v/>
      </c>
      <c r="AJ24" s="106" t="n">
        <v>0</v>
      </c>
      <c r="AK24" s="107" t="n">
        <v>0</v>
      </c>
      <c r="AL24" s="105">
        <f>AI24+AJ24-AK24</f>
        <v/>
      </c>
      <c r="AM24" s="106" t="n">
        <v>0</v>
      </c>
      <c r="AN24" s="107" t="n">
        <v>0</v>
      </c>
      <c r="AO24" s="105">
        <f>AL24+AM24-AN24</f>
        <v/>
      </c>
      <c r="AP24" s="106" t="n">
        <v>0</v>
      </c>
      <c r="AQ24" s="108" t="n">
        <v>0</v>
      </c>
      <c r="AR24" s="105">
        <f>AO24+AP24-AQ24</f>
        <v/>
      </c>
      <c r="AS24" s="106" t="n">
        <v>0</v>
      </c>
      <c r="AT24" s="107" t="n">
        <v>0</v>
      </c>
      <c r="AU24" s="109">
        <f>AI24+AJ24+AM24+AP24+AS24</f>
        <v/>
      </c>
      <c r="AV24" s="109">
        <f>AK24+AN24+AQ24+AT24</f>
        <v/>
      </c>
      <c r="AW24" s="110">
        <f>AU24-AV24</f>
        <v/>
      </c>
      <c r="AX24" s="111" t="n">
        <v>0</v>
      </c>
      <c r="AY24" s="112" t="n">
        <v>0</v>
      </c>
      <c r="AZ24" s="110">
        <f>AW24+AX24-AY24</f>
        <v/>
      </c>
      <c r="BA24" s="111" t="n">
        <v>0</v>
      </c>
      <c r="BB24" s="112" t="n">
        <v>0</v>
      </c>
      <c r="BC24" s="110">
        <f>AZ24+BA24-BB24</f>
        <v/>
      </c>
      <c r="BD24" s="111" t="n">
        <v>0</v>
      </c>
      <c r="BE24" s="112" t="n">
        <v>0</v>
      </c>
      <c r="BF24" s="110">
        <f>BC24+BD24-BE24</f>
        <v/>
      </c>
      <c r="BG24" s="111" t="n">
        <v>0</v>
      </c>
      <c r="BH24" s="112" t="n">
        <v>0</v>
      </c>
      <c r="BI24" s="109">
        <f>AW24+AX24+BA24+BD24+BG24</f>
        <v/>
      </c>
      <c r="BJ24" s="109">
        <f>AY24+BB24+BE24+BH24</f>
        <v/>
      </c>
      <c r="BK24" s="105">
        <f>BI24-BJ24</f>
        <v/>
      </c>
      <c r="BL24" s="106" t="n">
        <v>0</v>
      </c>
      <c r="BM24" s="107" t="n">
        <v>0</v>
      </c>
      <c r="BN24" s="105">
        <f>BK24+BL24-BM24</f>
        <v/>
      </c>
      <c r="BO24" s="106" t="n">
        <v>0</v>
      </c>
      <c r="BP24" s="107" t="n">
        <v>0</v>
      </c>
      <c r="BQ24" s="105">
        <f>BN24+BO24-BP24</f>
        <v/>
      </c>
      <c r="BR24" s="106" t="n">
        <v>0</v>
      </c>
      <c r="BS24" s="108" t="n">
        <v>0</v>
      </c>
      <c r="BT24" s="105">
        <f>BQ24+BR24-BS24</f>
        <v/>
      </c>
      <c r="BU24" s="106" t="n">
        <v>0</v>
      </c>
      <c r="BV24" s="107" t="n">
        <v>0</v>
      </c>
      <c r="BW24" s="109">
        <f>BK24+BL24+BO24+BR24+BU24</f>
        <v/>
      </c>
      <c r="BX24" s="109">
        <f>BM24+BP24+BS24+BV24</f>
        <v/>
      </c>
      <c r="BY24" s="98">
        <f>IF(SUM(S24,T24,AG24,AH24,AU24,AV24,BI24,BJ24,BW24,BX24)&gt;0,"S","N")</f>
        <v/>
      </c>
    </row>
    <row r="25">
      <c r="A25" s="113" t="inlineStr">
        <is>
          <t>PCZ</t>
        </is>
      </c>
      <c r="B25" s="114" t="inlineStr">
        <is>
          <t>TEAG</t>
        </is>
      </c>
      <c r="C25" s="115" t="inlineStr">
        <is>
          <t>TEAG</t>
        </is>
      </c>
      <c r="D25" s="116" t="inlineStr">
        <is>
          <t>Grão</t>
        </is>
      </c>
      <c r="E25" s="115" t="inlineStr">
        <is>
          <t>FARELO</t>
        </is>
      </c>
      <c r="F25" s="117" t="inlineStr">
        <is>
          <t>MRS</t>
        </is>
      </c>
      <c r="G25" s="118" t="n">
        <v>0</v>
      </c>
      <c r="H25" s="119" t="n">
        <v>0</v>
      </c>
      <c r="I25" s="120" t="n">
        <v>0</v>
      </c>
      <c r="J25" s="118">
        <f>G25+H25-I25</f>
        <v/>
      </c>
      <c r="K25" s="119" t="n">
        <v>0</v>
      </c>
      <c r="L25" s="120" t="n">
        <v>0</v>
      </c>
      <c r="M25" s="118">
        <f>J25+K25-L25</f>
        <v/>
      </c>
      <c r="N25" s="119" t="n">
        <v>0</v>
      </c>
      <c r="O25" s="120" t="n">
        <v>0</v>
      </c>
      <c r="P25" s="118">
        <f>M25+N25-O25</f>
        <v/>
      </c>
      <c r="Q25" s="119" t="n">
        <v>0</v>
      </c>
      <c r="R25" s="120" t="n">
        <v>0</v>
      </c>
      <c r="S25" s="121">
        <f>G25+H25+K25+N25+Q25</f>
        <v/>
      </c>
      <c r="T25" s="121">
        <f>I25+L25+O25+R25</f>
        <v/>
      </c>
      <c r="U25" s="122">
        <f>S25-T25</f>
        <v/>
      </c>
      <c r="V25" s="123" t="n">
        <v>0</v>
      </c>
      <c r="W25" s="124" t="n">
        <v>0</v>
      </c>
      <c r="X25" s="122">
        <f>U25+V25-W25</f>
        <v/>
      </c>
      <c r="Y25" s="123" t="n">
        <v>0</v>
      </c>
      <c r="Z25" s="124" t="n">
        <v>0</v>
      </c>
      <c r="AA25" s="122">
        <f>X25+Y25-Z25</f>
        <v/>
      </c>
      <c r="AB25" s="123" t="n">
        <v>0</v>
      </c>
      <c r="AC25" s="124" t="n">
        <v>0</v>
      </c>
      <c r="AD25" s="122">
        <f>AA25+AB25-AC25</f>
        <v/>
      </c>
      <c r="AE25" s="123" t="n">
        <v>0</v>
      </c>
      <c r="AF25" s="124" t="n">
        <v>0</v>
      </c>
      <c r="AG25" s="121">
        <f>U25+V25+Y25+AB25+AE25</f>
        <v/>
      </c>
      <c r="AH25" s="121">
        <f>W25+Z25+AC25+AF25</f>
        <v/>
      </c>
      <c r="AI25" s="118">
        <f>AG25-AH25</f>
        <v/>
      </c>
      <c r="AJ25" s="119" t="n">
        <v>0</v>
      </c>
      <c r="AK25" s="120" t="n">
        <v>0</v>
      </c>
      <c r="AL25" s="118">
        <f>AI25+AJ25-AK25</f>
        <v/>
      </c>
      <c r="AM25" s="119" t="n">
        <v>0</v>
      </c>
      <c r="AN25" s="120" t="n">
        <v>0</v>
      </c>
      <c r="AO25" s="118">
        <f>AL25+AM25-AN25</f>
        <v/>
      </c>
      <c r="AP25" s="119" t="n">
        <v>0</v>
      </c>
      <c r="AQ25" s="120" t="n">
        <v>0</v>
      </c>
      <c r="AR25" s="118">
        <f>AO25+AP25-AQ25</f>
        <v/>
      </c>
      <c r="AS25" s="119" t="n">
        <v>0</v>
      </c>
      <c r="AT25" s="120" t="n">
        <v>0</v>
      </c>
      <c r="AU25" s="121">
        <f>AI25+AJ25+AM25+AP25+AS25</f>
        <v/>
      </c>
      <c r="AV25" s="121">
        <f>AK25+AN25+AQ25+AT25</f>
        <v/>
      </c>
      <c r="AW25" s="122">
        <f>AU25-AV25</f>
        <v/>
      </c>
      <c r="AX25" s="123" t="n">
        <v>0</v>
      </c>
      <c r="AY25" s="124" t="n">
        <v>0</v>
      </c>
      <c r="AZ25" s="122">
        <f>AW25+AX25-AY25</f>
        <v/>
      </c>
      <c r="BA25" s="123" t="n">
        <v>0</v>
      </c>
      <c r="BB25" s="124" t="n">
        <v>0</v>
      </c>
      <c r="BC25" s="122">
        <f>AZ25+BA25-BB25</f>
        <v/>
      </c>
      <c r="BD25" s="123" t="n">
        <v>0</v>
      </c>
      <c r="BE25" s="124" t="n">
        <v>0</v>
      </c>
      <c r="BF25" s="122">
        <f>BC25+BD25-BE25</f>
        <v/>
      </c>
      <c r="BG25" s="123" t="n">
        <v>0</v>
      </c>
      <c r="BH25" s="124" t="n">
        <v>0</v>
      </c>
      <c r="BI25" s="121">
        <f>AW25+AX25+BA25+BD25+BG25</f>
        <v/>
      </c>
      <c r="BJ25" s="121">
        <f>AY25+BB25+BE25+BH25</f>
        <v/>
      </c>
      <c r="BK25" s="118">
        <f>BI25-BJ25</f>
        <v/>
      </c>
      <c r="BL25" s="119" t="n">
        <v>0</v>
      </c>
      <c r="BM25" s="120" t="n">
        <v>0</v>
      </c>
      <c r="BN25" s="118">
        <f>BK25+BL25-BM25</f>
        <v/>
      </c>
      <c r="BO25" s="119" t="n">
        <v>0</v>
      </c>
      <c r="BP25" s="120" t="n">
        <v>0</v>
      </c>
      <c r="BQ25" s="118">
        <f>BN25+BO25-BP25</f>
        <v/>
      </c>
      <c r="BR25" s="119" t="n">
        <v>0</v>
      </c>
      <c r="BS25" s="120" t="n">
        <v>0</v>
      </c>
      <c r="BT25" s="118">
        <f>BQ25+BR25-BS25</f>
        <v/>
      </c>
      <c r="BU25" s="119" t="n">
        <v>0</v>
      </c>
      <c r="BV25" s="120" t="n">
        <v>0</v>
      </c>
      <c r="BW25" s="121">
        <f>BK25+BL25+BO25+BR25+BU25</f>
        <v/>
      </c>
      <c r="BX25" s="121">
        <f>BM25+BP25+BS25+BV25</f>
        <v/>
      </c>
      <c r="BY25" s="98">
        <f>IF(SUM(S25,T25,AG25,AH25,AU25,AV25,BI25,BJ25,BW25,BX25)&gt;0,"S","N")</f>
        <v/>
      </c>
    </row>
    <row r="26">
      <c r="A26" s="113" t="inlineStr">
        <is>
          <t>PCZ</t>
        </is>
      </c>
      <c r="B26" s="114" t="inlineStr">
        <is>
          <t>TEAG</t>
        </is>
      </c>
      <c r="C26" s="115" t="inlineStr">
        <is>
          <t>TEAG</t>
        </is>
      </c>
      <c r="D26" s="116" t="inlineStr">
        <is>
          <t>Grão</t>
        </is>
      </c>
      <c r="E26" s="115" t="inlineStr">
        <is>
          <t>FARELO</t>
        </is>
      </c>
      <c r="F26" s="117" t="inlineStr">
        <is>
          <t>VLI</t>
        </is>
      </c>
      <c r="G26" s="118" t="n">
        <v>0</v>
      </c>
      <c r="H26" s="119" t="n">
        <v>0</v>
      </c>
      <c r="I26" s="120" t="n">
        <v>0</v>
      </c>
      <c r="J26" s="118">
        <f>G26+H26-I26</f>
        <v/>
      </c>
      <c r="K26" s="119" t="n">
        <v>0</v>
      </c>
      <c r="L26" s="120" t="n">
        <v>0</v>
      </c>
      <c r="M26" s="118">
        <f>J26+K26-L26</f>
        <v/>
      </c>
      <c r="N26" s="119" t="n">
        <v>0</v>
      </c>
      <c r="O26" s="120" t="n">
        <v>0</v>
      </c>
      <c r="P26" s="118">
        <f>M26+N26-O26</f>
        <v/>
      </c>
      <c r="Q26" s="119" t="n">
        <v>0</v>
      </c>
      <c r="R26" s="120" t="n">
        <v>0</v>
      </c>
      <c r="S26" s="121">
        <f>G26+H26+K26+N26+Q26</f>
        <v/>
      </c>
      <c r="T26" s="121">
        <f>I26+L26+O26+R26</f>
        <v/>
      </c>
      <c r="U26" s="122">
        <f>S26-T26</f>
        <v/>
      </c>
      <c r="V26" s="123" t="n">
        <v>0</v>
      </c>
      <c r="W26" s="124" t="n">
        <v>0</v>
      </c>
      <c r="X26" s="122">
        <f>U26+V26-W26</f>
        <v/>
      </c>
      <c r="Y26" s="123" t="n">
        <v>0</v>
      </c>
      <c r="Z26" s="124" t="n">
        <v>0</v>
      </c>
      <c r="AA26" s="122">
        <f>X26+Y26-Z26</f>
        <v/>
      </c>
      <c r="AB26" s="123" t="n">
        <v>0</v>
      </c>
      <c r="AC26" s="124" t="n">
        <v>0</v>
      </c>
      <c r="AD26" s="122">
        <f>AA26+AB26-AC26</f>
        <v/>
      </c>
      <c r="AE26" s="123" t="n">
        <v>0</v>
      </c>
      <c r="AF26" s="124" t="n">
        <v>0</v>
      </c>
      <c r="AG26" s="121">
        <f>U26+V26+Y26+AB26+AE26</f>
        <v/>
      </c>
      <c r="AH26" s="121">
        <f>W26+Z26+AC26+AF26</f>
        <v/>
      </c>
      <c r="AI26" s="118">
        <f>AG26-AH26</f>
        <v/>
      </c>
      <c r="AJ26" s="119" t="n">
        <v>0</v>
      </c>
      <c r="AK26" s="120" t="n">
        <v>0</v>
      </c>
      <c r="AL26" s="118">
        <f>AI26+AJ26-AK26</f>
        <v/>
      </c>
      <c r="AM26" s="119" t="n">
        <v>0</v>
      </c>
      <c r="AN26" s="120" t="n">
        <v>0</v>
      </c>
      <c r="AO26" s="118">
        <f>AL26+AM26-AN26</f>
        <v/>
      </c>
      <c r="AP26" s="119" t="n">
        <v>0</v>
      </c>
      <c r="AQ26" s="120" t="n">
        <v>0</v>
      </c>
      <c r="AR26" s="118">
        <f>AO26+AP26-AQ26</f>
        <v/>
      </c>
      <c r="AS26" s="119" t="n">
        <v>0</v>
      </c>
      <c r="AT26" s="120" t="n">
        <v>0</v>
      </c>
      <c r="AU26" s="121">
        <f>AI26+AJ26+AM26+AP26+AS26</f>
        <v/>
      </c>
      <c r="AV26" s="121">
        <f>AK26+AN26+AQ26+AT26</f>
        <v/>
      </c>
      <c r="AW26" s="122">
        <f>AU26-AV26</f>
        <v/>
      </c>
      <c r="AX26" s="123" t="n">
        <v>0</v>
      </c>
      <c r="AY26" s="124" t="n">
        <v>0</v>
      </c>
      <c r="AZ26" s="122">
        <f>AW26+AX26-AY26</f>
        <v/>
      </c>
      <c r="BA26" s="123" t="n">
        <v>0</v>
      </c>
      <c r="BB26" s="124" t="n">
        <v>0</v>
      </c>
      <c r="BC26" s="122">
        <f>AZ26+BA26-BB26</f>
        <v/>
      </c>
      <c r="BD26" s="123" t="n">
        <v>0</v>
      </c>
      <c r="BE26" s="124" t="n">
        <v>0</v>
      </c>
      <c r="BF26" s="122">
        <f>BC26+BD26-BE26</f>
        <v/>
      </c>
      <c r="BG26" s="123" t="n">
        <v>0</v>
      </c>
      <c r="BH26" s="124" t="n">
        <v>0</v>
      </c>
      <c r="BI26" s="121">
        <f>AW26+AX26+BA26+BD26+BG26</f>
        <v/>
      </c>
      <c r="BJ26" s="121">
        <f>AY26+BB26+BE26+BH26</f>
        <v/>
      </c>
      <c r="BK26" s="118">
        <f>BI26-BJ26</f>
        <v/>
      </c>
      <c r="BL26" s="119" t="n">
        <v>0</v>
      </c>
      <c r="BM26" s="120" t="n">
        <v>0</v>
      </c>
      <c r="BN26" s="118">
        <f>BK26+BL26-BM26</f>
        <v/>
      </c>
      <c r="BO26" s="119" t="n">
        <v>0</v>
      </c>
      <c r="BP26" s="120" t="n">
        <v>0</v>
      </c>
      <c r="BQ26" s="118">
        <f>BN26+BO26-BP26</f>
        <v/>
      </c>
      <c r="BR26" s="119" t="n">
        <v>0</v>
      </c>
      <c r="BS26" s="120" t="n">
        <v>0</v>
      </c>
      <c r="BT26" s="118">
        <f>BQ26+BR26-BS26</f>
        <v/>
      </c>
      <c r="BU26" s="119" t="n">
        <v>0</v>
      </c>
      <c r="BV26" s="120" t="n">
        <v>0</v>
      </c>
      <c r="BW26" s="121">
        <f>BK26+BL26+BO26+BR26+BU26</f>
        <v/>
      </c>
      <c r="BX26" s="121">
        <f>BM26+BP26+BS26+BV26</f>
        <v/>
      </c>
      <c r="BY26" s="98">
        <f>IF(SUM(S26,T26,AG26,AH26,AU26,AV26,BI26,BJ26,BW26,BX26)&gt;0,"S","N")</f>
        <v/>
      </c>
    </row>
    <row r="27">
      <c r="A27" s="100" t="inlineStr">
        <is>
          <t>PCZ</t>
        </is>
      </c>
      <c r="B27" s="101" t="inlineStr">
        <is>
          <t>TEAG</t>
        </is>
      </c>
      <c r="C27" s="102" t="inlineStr">
        <is>
          <t>TEAG</t>
        </is>
      </c>
      <c r="D27" s="103" t="inlineStr">
        <is>
          <t>Grão</t>
        </is>
      </c>
      <c r="E27" s="102" t="inlineStr">
        <is>
          <t>MILHO</t>
        </is>
      </c>
      <c r="F27" s="104" t="inlineStr">
        <is>
          <t>RUMO</t>
        </is>
      </c>
      <c r="G27" s="105" t="n">
        <v>0</v>
      </c>
      <c r="H27" s="106" t="n">
        <v>0</v>
      </c>
      <c r="I27" s="107" t="n">
        <v>0</v>
      </c>
      <c r="J27" s="105">
        <f>G27+H27-I27</f>
        <v/>
      </c>
      <c r="K27" s="106" t="n">
        <v>0</v>
      </c>
      <c r="L27" s="107" t="n">
        <v>0</v>
      </c>
      <c r="M27" s="105">
        <f>J27+K27-L27</f>
        <v/>
      </c>
      <c r="N27" s="106" t="n">
        <v>0</v>
      </c>
      <c r="O27" s="108" t="n">
        <v>0</v>
      </c>
      <c r="P27" s="105">
        <f>M27+N27-O27</f>
        <v/>
      </c>
      <c r="Q27" s="106" t="n">
        <v>0</v>
      </c>
      <c r="R27" s="107" t="n">
        <v>0</v>
      </c>
      <c r="S27" s="109">
        <f>G27+H27+K27+N27+Q27</f>
        <v/>
      </c>
      <c r="T27" s="109">
        <f>I27+L27+O27+R27</f>
        <v/>
      </c>
      <c r="U27" s="110">
        <f>S27-T27</f>
        <v/>
      </c>
      <c r="V27" s="111" t="n">
        <v>0</v>
      </c>
      <c r="W27" s="112" t="n">
        <v>0</v>
      </c>
      <c r="X27" s="110">
        <f>U27+V27-W27</f>
        <v/>
      </c>
      <c r="Y27" s="111" t="n">
        <v>0</v>
      </c>
      <c r="Z27" s="112" t="n">
        <v>0</v>
      </c>
      <c r="AA27" s="110">
        <f>X27+Y27-Z27</f>
        <v/>
      </c>
      <c r="AB27" s="111" t="n">
        <v>0</v>
      </c>
      <c r="AC27" s="112" t="n">
        <v>0</v>
      </c>
      <c r="AD27" s="110">
        <f>AA27+AB27-AC27</f>
        <v/>
      </c>
      <c r="AE27" s="111" t="n">
        <v>0</v>
      </c>
      <c r="AF27" s="112" t="n">
        <v>0</v>
      </c>
      <c r="AG27" s="109">
        <f>U27+V27+Y27+AB27+AE27</f>
        <v/>
      </c>
      <c r="AH27" s="109">
        <f>W27+Z27+AC27+AF27</f>
        <v/>
      </c>
      <c r="AI27" s="105">
        <f>AG27-AH27</f>
        <v/>
      </c>
      <c r="AJ27" s="106" t="n">
        <v>0</v>
      </c>
      <c r="AK27" s="107" t="n">
        <v>0</v>
      </c>
      <c r="AL27" s="105">
        <f>AI27+AJ27-AK27</f>
        <v/>
      </c>
      <c r="AM27" s="106" t="n">
        <v>0</v>
      </c>
      <c r="AN27" s="107" t="n">
        <v>0</v>
      </c>
      <c r="AO27" s="105">
        <f>AL27+AM27-AN27</f>
        <v/>
      </c>
      <c r="AP27" s="106" t="n">
        <v>0</v>
      </c>
      <c r="AQ27" s="108" t="n">
        <v>0</v>
      </c>
      <c r="AR27" s="105">
        <f>AO27+AP27-AQ27</f>
        <v/>
      </c>
      <c r="AS27" s="106" t="n">
        <v>0</v>
      </c>
      <c r="AT27" s="107" t="n">
        <v>0</v>
      </c>
      <c r="AU27" s="109">
        <f>AI27+AJ27+AM27+AP27+AS27</f>
        <v/>
      </c>
      <c r="AV27" s="109">
        <f>AK27+AN27+AQ27+AT27</f>
        <v/>
      </c>
      <c r="AW27" s="110">
        <f>AU27-AV27</f>
        <v/>
      </c>
      <c r="AX27" s="111" t="n">
        <v>0</v>
      </c>
      <c r="AY27" s="112" t="n">
        <v>0</v>
      </c>
      <c r="AZ27" s="110">
        <f>AW27+AX27-AY27</f>
        <v/>
      </c>
      <c r="BA27" s="111" t="n">
        <v>0</v>
      </c>
      <c r="BB27" s="112" t="n">
        <v>0</v>
      </c>
      <c r="BC27" s="110">
        <f>AZ27+BA27-BB27</f>
        <v/>
      </c>
      <c r="BD27" s="111" t="n">
        <v>0</v>
      </c>
      <c r="BE27" s="112" t="n">
        <v>0</v>
      </c>
      <c r="BF27" s="110">
        <f>BC27+BD27-BE27</f>
        <v/>
      </c>
      <c r="BG27" s="111" t="n">
        <v>0</v>
      </c>
      <c r="BH27" s="112" t="n">
        <v>0</v>
      </c>
      <c r="BI27" s="109">
        <f>AW27+AX27+BA27+BD27+BG27</f>
        <v/>
      </c>
      <c r="BJ27" s="109">
        <f>AY27+BB27+BE27+BH27</f>
        <v/>
      </c>
      <c r="BK27" s="105">
        <f>BI27-BJ27</f>
        <v/>
      </c>
      <c r="BL27" s="106" t="n">
        <v>0</v>
      </c>
      <c r="BM27" s="107" t="n">
        <v>0</v>
      </c>
      <c r="BN27" s="105">
        <f>BK27+BL27-BM27</f>
        <v/>
      </c>
      <c r="BO27" s="106" t="n">
        <v>0</v>
      </c>
      <c r="BP27" s="107" t="n">
        <v>0</v>
      </c>
      <c r="BQ27" s="105">
        <f>BN27+BO27-BP27</f>
        <v/>
      </c>
      <c r="BR27" s="106" t="n">
        <v>0</v>
      </c>
      <c r="BS27" s="108" t="n">
        <v>0</v>
      </c>
      <c r="BT27" s="105">
        <f>BQ27+BR27-BS27</f>
        <v/>
      </c>
      <c r="BU27" s="106" t="n">
        <v>0</v>
      </c>
      <c r="BV27" s="107" t="n">
        <v>0</v>
      </c>
      <c r="BW27" s="109">
        <f>BK27+BL27+BO27+BR27+BU27</f>
        <v/>
      </c>
      <c r="BX27" s="109">
        <f>BM27+BP27+BS27+BV27</f>
        <v/>
      </c>
      <c r="BY27" s="98">
        <f>IF(SUM(S27,T27,AG27,AH27,AU27,AV27,BI27,BJ27,BW27,BX27)&gt;0,"S","N")</f>
        <v/>
      </c>
    </row>
    <row r="28">
      <c r="A28" s="113" t="inlineStr">
        <is>
          <t>PCZ</t>
        </is>
      </c>
      <c r="B28" s="114" t="inlineStr">
        <is>
          <t>TEAG</t>
        </is>
      </c>
      <c r="C28" s="115" t="inlineStr">
        <is>
          <t>TEAG</t>
        </is>
      </c>
      <c r="D28" s="116" t="inlineStr">
        <is>
          <t>Grão</t>
        </is>
      </c>
      <c r="E28" s="115" t="inlineStr">
        <is>
          <t>MILHO</t>
        </is>
      </c>
      <c r="F28" s="117" t="inlineStr">
        <is>
          <t>MRS</t>
        </is>
      </c>
      <c r="G28" s="118" t="n">
        <v>0</v>
      </c>
      <c r="H28" s="119" t="n">
        <v>0</v>
      </c>
      <c r="I28" s="120" t="n">
        <v>0</v>
      </c>
      <c r="J28" s="118">
        <f>G28+H28-I28</f>
        <v/>
      </c>
      <c r="K28" s="119" t="n">
        <v>0</v>
      </c>
      <c r="L28" s="120" t="n">
        <v>0</v>
      </c>
      <c r="M28" s="118">
        <f>J28+K28-L28</f>
        <v/>
      </c>
      <c r="N28" s="119" t="n">
        <v>0</v>
      </c>
      <c r="O28" s="120" t="n">
        <v>0</v>
      </c>
      <c r="P28" s="118">
        <f>M28+N28-O28</f>
        <v/>
      </c>
      <c r="Q28" s="119" t="n">
        <v>0</v>
      </c>
      <c r="R28" s="120" t="n">
        <v>0</v>
      </c>
      <c r="S28" s="121">
        <f>G28+H28+K28+N28+Q28</f>
        <v/>
      </c>
      <c r="T28" s="121">
        <f>I28+L28+O28+R28</f>
        <v/>
      </c>
      <c r="U28" s="122">
        <f>S28-T28</f>
        <v/>
      </c>
      <c r="V28" s="123" t="n">
        <v>0</v>
      </c>
      <c r="W28" s="124" t="n">
        <v>0</v>
      </c>
      <c r="X28" s="122">
        <f>U28+V28-W28</f>
        <v/>
      </c>
      <c r="Y28" s="123" t="n">
        <v>0</v>
      </c>
      <c r="Z28" s="124" t="n">
        <v>0</v>
      </c>
      <c r="AA28" s="122">
        <f>X28+Y28-Z28</f>
        <v/>
      </c>
      <c r="AB28" s="123" t="n">
        <v>0</v>
      </c>
      <c r="AC28" s="124" t="n">
        <v>0</v>
      </c>
      <c r="AD28" s="122">
        <f>AA28+AB28-AC28</f>
        <v/>
      </c>
      <c r="AE28" s="123" t="n">
        <v>0</v>
      </c>
      <c r="AF28" s="124" t="n">
        <v>0</v>
      </c>
      <c r="AG28" s="121">
        <f>U28+V28+Y28+AB28+AE28</f>
        <v/>
      </c>
      <c r="AH28" s="121">
        <f>W28+Z28+AC28+AF28</f>
        <v/>
      </c>
      <c r="AI28" s="118">
        <f>AG28-AH28</f>
        <v/>
      </c>
      <c r="AJ28" s="119" t="n">
        <v>0</v>
      </c>
      <c r="AK28" s="120" t="n">
        <v>0</v>
      </c>
      <c r="AL28" s="118">
        <f>AI28+AJ28-AK28</f>
        <v/>
      </c>
      <c r="AM28" s="119" t="n">
        <v>0</v>
      </c>
      <c r="AN28" s="120" t="n">
        <v>0</v>
      </c>
      <c r="AO28" s="118">
        <f>AL28+AM28-AN28</f>
        <v/>
      </c>
      <c r="AP28" s="119" t="n">
        <v>0</v>
      </c>
      <c r="AQ28" s="120" t="n">
        <v>0</v>
      </c>
      <c r="AR28" s="118">
        <f>AO28+AP28-AQ28</f>
        <v/>
      </c>
      <c r="AS28" s="119" t="n">
        <v>0</v>
      </c>
      <c r="AT28" s="120" t="n">
        <v>0</v>
      </c>
      <c r="AU28" s="121">
        <f>AI28+AJ28+AM28+AP28+AS28</f>
        <v/>
      </c>
      <c r="AV28" s="121">
        <f>AK28+AN28+AQ28+AT28</f>
        <v/>
      </c>
      <c r="AW28" s="122">
        <f>AU28-AV28</f>
        <v/>
      </c>
      <c r="AX28" s="123" t="n">
        <v>0</v>
      </c>
      <c r="AY28" s="124" t="n">
        <v>0</v>
      </c>
      <c r="AZ28" s="122">
        <f>AW28+AX28-AY28</f>
        <v/>
      </c>
      <c r="BA28" s="123" t="n">
        <v>0</v>
      </c>
      <c r="BB28" s="124" t="n">
        <v>0</v>
      </c>
      <c r="BC28" s="122">
        <f>AZ28+BA28-BB28</f>
        <v/>
      </c>
      <c r="BD28" s="123" t="n">
        <v>0</v>
      </c>
      <c r="BE28" s="124" t="n">
        <v>0</v>
      </c>
      <c r="BF28" s="122">
        <f>BC28+BD28-BE28</f>
        <v/>
      </c>
      <c r="BG28" s="123" t="n">
        <v>0</v>
      </c>
      <c r="BH28" s="124" t="n">
        <v>0</v>
      </c>
      <c r="BI28" s="121">
        <f>AW28+AX28+BA28+BD28+BG28</f>
        <v/>
      </c>
      <c r="BJ28" s="121">
        <f>AY28+BB28+BE28+BH28</f>
        <v/>
      </c>
      <c r="BK28" s="118">
        <f>BI28-BJ28</f>
        <v/>
      </c>
      <c r="BL28" s="119" t="n">
        <v>0</v>
      </c>
      <c r="BM28" s="120" t="n">
        <v>0</v>
      </c>
      <c r="BN28" s="118">
        <f>BK28+BL28-BM28</f>
        <v/>
      </c>
      <c r="BO28" s="119" t="n">
        <v>0</v>
      </c>
      <c r="BP28" s="120" t="n">
        <v>0</v>
      </c>
      <c r="BQ28" s="118">
        <f>BN28+BO28-BP28</f>
        <v/>
      </c>
      <c r="BR28" s="119" t="n">
        <v>0</v>
      </c>
      <c r="BS28" s="120" t="n">
        <v>0</v>
      </c>
      <c r="BT28" s="118">
        <f>BQ28+BR28-BS28</f>
        <v/>
      </c>
      <c r="BU28" s="119" t="n">
        <v>0</v>
      </c>
      <c r="BV28" s="120" t="n">
        <v>0</v>
      </c>
      <c r="BW28" s="121">
        <f>BK28+BL28+BO28+BR28+BU28</f>
        <v/>
      </c>
      <c r="BX28" s="121">
        <f>BM28+BP28+BS28+BV28</f>
        <v/>
      </c>
      <c r="BY28" s="98">
        <f>IF(SUM(S28,T28,AG28,AH28,AU28,AV28,BI28,BJ28,BW28,BX28)&gt;0,"S","N")</f>
        <v/>
      </c>
    </row>
    <row r="29">
      <c r="A29" s="113" t="inlineStr">
        <is>
          <t>PCZ</t>
        </is>
      </c>
      <c r="B29" s="114" t="inlineStr">
        <is>
          <t>TEAG</t>
        </is>
      </c>
      <c r="C29" s="115" t="inlineStr">
        <is>
          <t>TEAG</t>
        </is>
      </c>
      <c r="D29" s="116" t="inlineStr">
        <is>
          <t>Grão</t>
        </is>
      </c>
      <c r="E29" s="115" t="inlineStr">
        <is>
          <t>MILHO</t>
        </is>
      </c>
      <c r="F29" s="117" t="inlineStr">
        <is>
          <t>VLI</t>
        </is>
      </c>
      <c r="G29" s="118" t="n">
        <v>0</v>
      </c>
      <c r="H29" s="119" t="n">
        <v>0</v>
      </c>
      <c r="I29" s="120" t="n">
        <v>0</v>
      </c>
      <c r="J29" s="118">
        <f>G29+H29-I29</f>
        <v/>
      </c>
      <c r="K29" s="119" t="n">
        <v>0</v>
      </c>
      <c r="L29" s="120" t="n">
        <v>0</v>
      </c>
      <c r="M29" s="118">
        <f>J29+K29-L29</f>
        <v/>
      </c>
      <c r="N29" s="119" t="n">
        <v>0</v>
      </c>
      <c r="O29" s="120" t="n">
        <v>0</v>
      </c>
      <c r="P29" s="118">
        <f>M29+N29-O29</f>
        <v/>
      </c>
      <c r="Q29" s="119" t="n">
        <v>0</v>
      </c>
      <c r="R29" s="120" t="n">
        <v>0</v>
      </c>
      <c r="S29" s="121">
        <f>G29+H29+K29+N29+Q29</f>
        <v/>
      </c>
      <c r="T29" s="121">
        <f>I29+L29+O29+R29</f>
        <v/>
      </c>
      <c r="U29" s="122">
        <f>S29-T29</f>
        <v/>
      </c>
      <c r="V29" s="123" t="n">
        <v>0</v>
      </c>
      <c r="W29" s="124" t="n">
        <v>0</v>
      </c>
      <c r="X29" s="122">
        <f>U29+V29-W29</f>
        <v/>
      </c>
      <c r="Y29" s="123" t="n">
        <v>0</v>
      </c>
      <c r="Z29" s="124" t="n">
        <v>0</v>
      </c>
      <c r="AA29" s="122">
        <f>X29+Y29-Z29</f>
        <v/>
      </c>
      <c r="AB29" s="123" t="n">
        <v>0</v>
      </c>
      <c r="AC29" s="124" t="n">
        <v>0</v>
      </c>
      <c r="AD29" s="122">
        <f>AA29+AB29-AC29</f>
        <v/>
      </c>
      <c r="AE29" s="123" t="n">
        <v>0</v>
      </c>
      <c r="AF29" s="124" t="n">
        <v>0</v>
      </c>
      <c r="AG29" s="121">
        <f>U29+V29+Y29+AB29+AE29</f>
        <v/>
      </c>
      <c r="AH29" s="121">
        <f>W29+Z29+AC29+AF29</f>
        <v/>
      </c>
      <c r="AI29" s="118">
        <f>AG29-AH29</f>
        <v/>
      </c>
      <c r="AJ29" s="119" t="n">
        <v>0</v>
      </c>
      <c r="AK29" s="120" t="n">
        <v>0</v>
      </c>
      <c r="AL29" s="118">
        <f>AI29+AJ29-AK29</f>
        <v/>
      </c>
      <c r="AM29" s="119" t="n">
        <v>0</v>
      </c>
      <c r="AN29" s="120" t="n">
        <v>0</v>
      </c>
      <c r="AO29" s="118">
        <f>AL29+AM29-AN29</f>
        <v/>
      </c>
      <c r="AP29" s="119" t="n">
        <v>0</v>
      </c>
      <c r="AQ29" s="120" t="n">
        <v>0</v>
      </c>
      <c r="AR29" s="118">
        <f>AO29+AP29-AQ29</f>
        <v/>
      </c>
      <c r="AS29" s="119" t="n">
        <v>0</v>
      </c>
      <c r="AT29" s="120" t="n">
        <v>0</v>
      </c>
      <c r="AU29" s="121">
        <f>AI29+AJ29+AM29+AP29+AS29</f>
        <v/>
      </c>
      <c r="AV29" s="121">
        <f>AK29+AN29+AQ29+AT29</f>
        <v/>
      </c>
      <c r="AW29" s="122">
        <f>AU29-AV29</f>
        <v/>
      </c>
      <c r="AX29" s="123" t="n">
        <v>0</v>
      </c>
      <c r="AY29" s="124" t="n">
        <v>0</v>
      </c>
      <c r="AZ29" s="122">
        <f>AW29+AX29-AY29</f>
        <v/>
      </c>
      <c r="BA29" s="123" t="n">
        <v>0</v>
      </c>
      <c r="BB29" s="124" t="n">
        <v>0</v>
      </c>
      <c r="BC29" s="122">
        <f>AZ29+BA29-BB29</f>
        <v/>
      </c>
      <c r="BD29" s="123" t="n">
        <v>0</v>
      </c>
      <c r="BE29" s="124" t="n">
        <v>0</v>
      </c>
      <c r="BF29" s="122">
        <f>BC29+BD29-BE29</f>
        <v/>
      </c>
      <c r="BG29" s="123" t="n">
        <v>0</v>
      </c>
      <c r="BH29" s="124" t="n">
        <v>0</v>
      </c>
      <c r="BI29" s="121">
        <f>AW29+AX29+BA29+BD29+BG29</f>
        <v/>
      </c>
      <c r="BJ29" s="121">
        <f>AY29+BB29+BE29+BH29</f>
        <v/>
      </c>
      <c r="BK29" s="118">
        <f>BI29-BJ29</f>
        <v/>
      </c>
      <c r="BL29" s="119" t="n">
        <v>0</v>
      </c>
      <c r="BM29" s="120" t="n">
        <v>0</v>
      </c>
      <c r="BN29" s="118">
        <f>BK29+BL29-BM29</f>
        <v/>
      </c>
      <c r="BO29" s="119" t="n">
        <v>0</v>
      </c>
      <c r="BP29" s="120" t="n">
        <v>0</v>
      </c>
      <c r="BQ29" s="118">
        <f>BN29+BO29-BP29</f>
        <v/>
      </c>
      <c r="BR29" s="119" t="n">
        <v>0</v>
      </c>
      <c r="BS29" s="120" t="n">
        <v>0</v>
      </c>
      <c r="BT29" s="118">
        <f>BQ29+BR29-BS29</f>
        <v/>
      </c>
      <c r="BU29" s="119" t="n">
        <v>0</v>
      </c>
      <c r="BV29" s="120" t="n">
        <v>0</v>
      </c>
      <c r="BW29" s="121">
        <f>BK29+BL29+BO29+BR29+BU29</f>
        <v/>
      </c>
      <c r="BX29" s="121">
        <f>BM29+BP29+BS29+BV29</f>
        <v/>
      </c>
      <c r="BY29" s="98">
        <f>IF(SUM(S29,T29,AG29,AH29,AU29,AV29,BI29,BJ29,BW29,BX29)&gt;0,"S","N")</f>
        <v/>
      </c>
    </row>
    <row r="30">
      <c r="A30" s="100" t="inlineStr">
        <is>
          <t>PCZ</t>
        </is>
      </c>
      <c r="B30" s="101" t="inlineStr">
        <is>
          <t>TEAG</t>
        </is>
      </c>
      <c r="C30" s="102" t="inlineStr">
        <is>
          <t>TEAG</t>
        </is>
      </c>
      <c r="D30" s="103" t="inlineStr">
        <is>
          <t>Grão</t>
        </is>
      </c>
      <c r="E30" s="102" t="inlineStr">
        <is>
          <t>SOJA</t>
        </is>
      </c>
      <c r="F30" s="104" t="inlineStr">
        <is>
          <t>RUMO</t>
        </is>
      </c>
      <c r="G30" s="105" t="n">
        <v>0</v>
      </c>
      <c r="H30" s="106" t="n">
        <v>0</v>
      </c>
      <c r="I30" s="107" t="n">
        <v>0</v>
      </c>
      <c r="J30" s="105">
        <f>G30+H30-I30</f>
        <v/>
      </c>
      <c r="K30" s="106" t="n">
        <v>0</v>
      </c>
      <c r="L30" s="107" t="n">
        <v>0</v>
      </c>
      <c r="M30" s="105">
        <f>J30+K30-L30</f>
        <v/>
      </c>
      <c r="N30" s="106" t="n">
        <v>0</v>
      </c>
      <c r="O30" s="108" t="n">
        <v>0</v>
      </c>
      <c r="P30" s="105">
        <f>M30+N30-O30</f>
        <v/>
      </c>
      <c r="Q30" s="106" t="n">
        <v>0</v>
      </c>
      <c r="R30" s="107" t="n">
        <v>0</v>
      </c>
      <c r="S30" s="109">
        <f>G30+H30+K30+N30+Q30</f>
        <v/>
      </c>
      <c r="T30" s="109">
        <f>I30+L30+O30+R30</f>
        <v/>
      </c>
      <c r="U30" s="110">
        <f>S30-T30</f>
        <v/>
      </c>
      <c r="V30" s="111" t="n">
        <v>0</v>
      </c>
      <c r="W30" s="112" t="n">
        <v>0</v>
      </c>
      <c r="X30" s="110">
        <f>U30+V30-W30</f>
        <v/>
      </c>
      <c r="Y30" s="111" t="n">
        <v>0</v>
      </c>
      <c r="Z30" s="112" t="n">
        <v>0</v>
      </c>
      <c r="AA30" s="110">
        <f>X30+Y30-Z30</f>
        <v/>
      </c>
      <c r="AB30" s="111" t="n">
        <v>0</v>
      </c>
      <c r="AC30" s="112" t="n">
        <v>0</v>
      </c>
      <c r="AD30" s="110">
        <f>AA30+AB30-AC30</f>
        <v/>
      </c>
      <c r="AE30" s="111" t="n">
        <v>0</v>
      </c>
      <c r="AF30" s="112" t="n">
        <v>0</v>
      </c>
      <c r="AG30" s="109">
        <f>U30+V30+Y30+AB30+AE30</f>
        <v/>
      </c>
      <c r="AH30" s="109">
        <f>W30+Z30+AC30+AF30</f>
        <v/>
      </c>
      <c r="AI30" s="105">
        <f>AG30-AH30</f>
        <v/>
      </c>
      <c r="AJ30" s="106" t="n">
        <v>0</v>
      </c>
      <c r="AK30" s="107" t="n">
        <v>0</v>
      </c>
      <c r="AL30" s="105">
        <f>AI30+AJ30-AK30</f>
        <v/>
      </c>
      <c r="AM30" s="106" t="n">
        <v>0</v>
      </c>
      <c r="AN30" s="107" t="n">
        <v>0</v>
      </c>
      <c r="AO30" s="105">
        <f>AL30+AM30-AN30</f>
        <v/>
      </c>
      <c r="AP30" s="106" t="n">
        <v>0</v>
      </c>
      <c r="AQ30" s="108" t="n">
        <v>0</v>
      </c>
      <c r="AR30" s="105">
        <f>AO30+AP30-AQ30</f>
        <v/>
      </c>
      <c r="AS30" s="106" t="n">
        <v>0</v>
      </c>
      <c r="AT30" s="107" t="n">
        <v>0</v>
      </c>
      <c r="AU30" s="109">
        <f>AI30+AJ30+AM30+AP30+AS30</f>
        <v/>
      </c>
      <c r="AV30" s="109">
        <f>AK30+AN30+AQ30+AT30</f>
        <v/>
      </c>
      <c r="AW30" s="110">
        <f>AU30-AV30</f>
        <v/>
      </c>
      <c r="AX30" s="111" t="n">
        <v>0</v>
      </c>
      <c r="AY30" s="112" t="n">
        <v>0</v>
      </c>
      <c r="AZ30" s="110">
        <f>AW30+AX30-AY30</f>
        <v/>
      </c>
      <c r="BA30" s="111" t="n">
        <v>0</v>
      </c>
      <c r="BB30" s="112" t="n">
        <v>0</v>
      </c>
      <c r="BC30" s="110">
        <f>AZ30+BA30-BB30</f>
        <v/>
      </c>
      <c r="BD30" s="111" t="n">
        <v>0</v>
      </c>
      <c r="BE30" s="112" t="n">
        <v>0</v>
      </c>
      <c r="BF30" s="110">
        <f>BC30+BD30-BE30</f>
        <v/>
      </c>
      <c r="BG30" s="111" t="n">
        <v>0</v>
      </c>
      <c r="BH30" s="112" t="n">
        <v>0</v>
      </c>
      <c r="BI30" s="109">
        <f>AW30+AX30+BA30+BD30+BG30</f>
        <v/>
      </c>
      <c r="BJ30" s="109">
        <f>AY30+BB30+BE30+BH30</f>
        <v/>
      </c>
      <c r="BK30" s="105">
        <f>BI30-BJ30</f>
        <v/>
      </c>
      <c r="BL30" s="106" t="n">
        <v>0</v>
      </c>
      <c r="BM30" s="107" t="n">
        <v>0</v>
      </c>
      <c r="BN30" s="105">
        <f>BK30+BL30-BM30</f>
        <v/>
      </c>
      <c r="BO30" s="106" t="n">
        <v>0</v>
      </c>
      <c r="BP30" s="107" t="n">
        <v>0</v>
      </c>
      <c r="BQ30" s="105">
        <f>BN30+BO30-BP30</f>
        <v/>
      </c>
      <c r="BR30" s="106" t="n">
        <v>0</v>
      </c>
      <c r="BS30" s="108" t="n">
        <v>0</v>
      </c>
      <c r="BT30" s="105">
        <f>BQ30+BR30-BS30</f>
        <v/>
      </c>
      <c r="BU30" s="106" t="n">
        <v>0</v>
      </c>
      <c r="BV30" s="107" t="n">
        <v>0</v>
      </c>
      <c r="BW30" s="109">
        <f>BK30+BL30+BO30+BR30+BU30</f>
        <v/>
      </c>
      <c r="BX30" s="109">
        <f>BM30+BP30+BS30+BV30</f>
        <v/>
      </c>
      <c r="BY30" s="98">
        <f>IF(SUM(S30,T30,AG30,AH30,AU30,AV30,BI30,BJ30,BW30,BX30)&gt;0,"S","N")</f>
        <v/>
      </c>
    </row>
    <row r="31">
      <c r="A31" s="113" t="inlineStr">
        <is>
          <t>PCZ</t>
        </is>
      </c>
      <c r="B31" s="114" t="inlineStr">
        <is>
          <t>TEAG</t>
        </is>
      </c>
      <c r="C31" s="115" t="inlineStr">
        <is>
          <t>TEAG</t>
        </is>
      </c>
      <c r="D31" s="116" t="inlineStr">
        <is>
          <t>Grão</t>
        </is>
      </c>
      <c r="E31" s="115" t="inlineStr">
        <is>
          <t>SOJA</t>
        </is>
      </c>
      <c r="F31" s="117" t="inlineStr">
        <is>
          <t>MRS</t>
        </is>
      </c>
      <c r="G31" s="118" t="n">
        <v>0</v>
      </c>
      <c r="H31" s="119" t="n">
        <v>0</v>
      </c>
      <c r="I31" s="120" t="n">
        <v>0</v>
      </c>
      <c r="J31" s="118">
        <f>G31+H31-I31</f>
        <v/>
      </c>
      <c r="K31" s="119" t="n">
        <v>0</v>
      </c>
      <c r="L31" s="120" t="n">
        <v>0</v>
      </c>
      <c r="M31" s="118">
        <f>J31+K31-L31</f>
        <v/>
      </c>
      <c r="N31" s="119" t="n">
        <v>0</v>
      </c>
      <c r="O31" s="120" t="n">
        <v>0</v>
      </c>
      <c r="P31" s="118">
        <f>M31+N31-O31</f>
        <v/>
      </c>
      <c r="Q31" s="119" t="n">
        <v>0</v>
      </c>
      <c r="R31" s="120" t="n">
        <v>0</v>
      </c>
      <c r="S31" s="121">
        <f>G31+H31+K31+N31+Q31</f>
        <v/>
      </c>
      <c r="T31" s="121">
        <f>I31+L31+O31+R31</f>
        <v/>
      </c>
      <c r="U31" s="122">
        <f>S31-T31</f>
        <v/>
      </c>
      <c r="V31" s="123" t="n">
        <v>0</v>
      </c>
      <c r="W31" s="124" t="n">
        <v>0</v>
      </c>
      <c r="X31" s="122">
        <f>U31+V31-W31</f>
        <v/>
      </c>
      <c r="Y31" s="123" t="n">
        <v>0</v>
      </c>
      <c r="Z31" s="124" t="n">
        <v>0</v>
      </c>
      <c r="AA31" s="122">
        <f>X31+Y31-Z31</f>
        <v/>
      </c>
      <c r="AB31" s="123" t="n">
        <v>0</v>
      </c>
      <c r="AC31" s="124" t="n">
        <v>0</v>
      </c>
      <c r="AD31" s="122">
        <f>AA31+AB31-AC31</f>
        <v/>
      </c>
      <c r="AE31" s="123" t="n">
        <v>0</v>
      </c>
      <c r="AF31" s="124" t="n">
        <v>0</v>
      </c>
      <c r="AG31" s="121">
        <f>U31+V31+Y31+AB31+AE31</f>
        <v/>
      </c>
      <c r="AH31" s="121">
        <f>W31+Z31+AC31+AF31</f>
        <v/>
      </c>
      <c r="AI31" s="118">
        <f>AG31-AH31</f>
        <v/>
      </c>
      <c r="AJ31" s="119" t="n">
        <v>0</v>
      </c>
      <c r="AK31" s="120" t="n">
        <v>0</v>
      </c>
      <c r="AL31" s="118">
        <f>AI31+AJ31-AK31</f>
        <v/>
      </c>
      <c r="AM31" s="119" t="n">
        <v>0</v>
      </c>
      <c r="AN31" s="120" t="n">
        <v>0</v>
      </c>
      <c r="AO31" s="118">
        <f>AL31+AM31-AN31</f>
        <v/>
      </c>
      <c r="AP31" s="119" t="n">
        <v>0</v>
      </c>
      <c r="AQ31" s="120" t="n">
        <v>0</v>
      </c>
      <c r="AR31" s="118">
        <f>AO31+AP31-AQ31</f>
        <v/>
      </c>
      <c r="AS31" s="119" t="n">
        <v>0</v>
      </c>
      <c r="AT31" s="120" t="n">
        <v>0</v>
      </c>
      <c r="AU31" s="121">
        <f>AI31+AJ31+AM31+AP31+AS31</f>
        <v/>
      </c>
      <c r="AV31" s="121">
        <f>AK31+AN31+AQ31+AT31</f>
        <v/>
      </c>
      <c r="AW31" s="122">
        <f>AU31-AV31</f>
        <v/>
      </c>
      <c r="AX31" s="123" t="n">
        <v>0</v>
      </c>
      <c r="AY31" s="124" t="n">
        <v>0</v>
      </c>
      <c r="AZ31" s="122">
        <f>AW31+AX31-AY31</f>
        <v/>
      </c>
      <c r="BA31" s="123" t="n">
        <v>0</v>
      </c>
      <c r="BB31" s="124" t="n">
        <v>0</v>
      </c>
      <c r="BC31" s="122">
        <f>AZ31+BA31-BB31</f>
        <v/>
      </c>
      <c r="BD31" s="123" t="n">
        <v>0</v>
      </c>
      <c r="BE31" s="124" t="n">
        <v>0</v>
      </c>
      <c r="BF31" s="122">
        <f>BC31+BD31-BE31</f>
        <v/>
      </c>
      <c r="BG31" s="123" t="n">
        <v>0</v>
      </c>
      <c r="BH31" s="124" t="n">
        <v>0</v>
      </c>
      <c r="BI31" s="121">
        <f>AW31+AX31+BA31+BD31+BG31</f>
        <v/>
      </c>
      <c r="BJ31" s="121">
        <f>AY31+BB31+BE31+BH31</f>
        <v/>
      </c>
      <c r="BK31" s="118">
        <f>BI31-BJ31</f>
        <v/>
      </c>
      <c r="BL31" s="119" t="n">
        <v>0</v>
      </c>
      <c r="BM31" s="120" t="n">
        <v>0</v>
      </c>
      <c r="BN31" s="118">
        <f>BK31+BL31-BM31</f>
        <v/>
      </c>
      <c r="BO31" s="119" t="n">
        <v>0</v>
      </c>
      <c r="BP31" s="120" t="n">
        <v>0</v>
      </c>
      <c r="BQ31" s="118">
        <f>BN31+BO31-BP31</f>
        <v/>
      </c>
      <c r="BR31" s="119" t="n">
        <v>0</v>
      </c>
      <c r="BS31" s="120" t="n">
        <v>0</v>
      </c>
      <c r="BT31" s="118">
        <f>BQ31+BR31-BS31</f>
        <v/>
      </c>
      <c r="BU31" s="119" t="n">
        <v>0</v>
      </c>
      <c r="BV31" s="120" t="n">
        <v>0</v>
      </c>
      <c r="BW31" s="121">
        <f>BK31+BL31+BO31+BR31+BU31</f>
        <v/>
      </c>
      <c r="BX31" s="121">
        <f>BM31+BP31+BS31+BV31</f>
        <v/>
      </c>
      <c r="BY31" s="98">
        <f>IF(SUM(S31,T31,AG31,AH31,AU31,AV31,BI31,BJ31,BW31,BX31)&gt;0,"S","N")</f>
        <v/>
      </c>
    </row>
    <row r="32">
      <c r="A32" s="113" t="inlineStr">
        <is>
          <t>PCZ</t>
        </is>
      </c>
      <c r="B32" s="114" t="inlineStr">
        <is>
          <t>TEAG</t>
        </is>
      </c>
      <c r="C32" s="115" t="inlineStr">
        <is>
          <t>TEAG</t>
        </is>
      </c>
      <c r="D32" s="116" t="inlineStr">
        <is>
          <t>Grão</t>
        </is>
      </c>
      <c r="E32" s="115" t="inlineStr">
        <is>
          <t>SOJA</t>
        </is>
      </c>
      <c r="F32" s="117" t="inlineStr">
        <is>
          <t>VLI</t>
        </is>
      </c>
      <c r="G32" s="118" t="n">
        <v>0</v>
      </c>
      <c r="H32" s="119" t="n">
        <v>0</v>
      </c>
      <c r="I32" s="120" t="n">
        <v>0</v>
      </c>
      <c r="J32" s="118">
        <f>G32+H32-I32</f>
        <v/>
      </c>
      <c r="K32" s="119" t="n">
        <v>0</v>
      </c>
      <c r="L32" s="120" t="n">
        <v>0</v>
      </c>
      <c r="M32" s="118">
        <f>J32+K32-L32</f>
        <v/>
      </c>
      <c r="N32" s="119" t="n">
        <v>0</v>
      </c>
      <c r="O32" s="120" t="n">
        <v>0</v>
      </c>
      <c r="P32" s="118">
        <f>M32+N32-O32</f>
        <v/>
      </c>
      <c r="Q32" s="119" t="n">
        <v>0</v>
      </c>
      <c r="R32" s="120" t="n">
        <v>0</v>
      </c>
      <c r="S32" s="121">
        <f>G32+H32+K32+N32+Q32</f>
        <v/>
      </c>
      <c r="T32" s="121">
        <f>I32+L32+O32+R32</f>
        <v/>
      </c>
      <c r="U32" s="122">
        <f>S32-T32</f>
        <v/>
      </c>
      <c r="V32" s="123" t="n">
        <v>0</v>
      </c>
      <c r="W32" s="124" t="n">
        <v>0</v>
      </c>
      <c r="X32" s="122">
        <f>U32+V32-W32</f>
        <v/>
      </c>
      <c r="Y32" s="123" t="n">
        <v>0</v>
      </c>
      <c r="Z32" s="124" t="n">
        <v>0</v>
      </c>
      <c r="AA32" s="122">
        <f>X32+Y32-Z32</f>
        <v/>
      </c>
      <c r="AB32" s="123" t="n">
        <v>0</v>
      </c>
      <c r="AC32" s="124" t="n">
        <v>0</v>
      </c>
      <c r="AD32" s="122">
        <f>AA32+AB32-AC32</f>
        <v/>
      </c>
      <c r="AE32" s="123" t="n">
        <v>0</v>
      </c>
      <c r="AF32" s="124" t="n">
        <v>0</v>
      </c>
      <c r="AG32" s="121">
        <f>U32+V32+Y32+AB32+AE32</f>
        <v/>
      </c>
      <c r="AH32" s="121">
        <f>W32+Z32+AC32+AF32</f>
        <v/>
      </c>
      <c r="AI32" s="118">
        <f>AG32-AH32</f>
        <v/>
      </c>
      <c r="AJ32" s="119" t="n">
        <v>0</v>
      </c>
      <c r="AK32" s="120" t="n">
        <v>0</v>
      </c>
      <c r="AL32" s="118">
        <f>AI32+AJ32-AK32</f>
        <v/>
      </c>
      <c r="AM32" s="119" t="n">
        <v>0</v>
      </c>
      <c r="AN32" s="120" t="n">
        <v>0</v>
      </c>
      <c r="AO32" s="118">
        <f>AL32+AM32-AN32</f>
        <v/>
      </c>
      <c r="AP32" s="119" t="n">
        <v>0</v>
      </c>
      <c r="AQ32" s="120" t="n">
        <v>0</v>
      </c>
      <c r="AR32" s="118">
        <f>AO32+AP32-AQ32</f>
        <v/>
      </c>
      <c r="AS32" s="119" t="n">
        <v>0</v>
      </c>
      <c r="AT32" s="120" t="n">
        <v>0</v>
      </c>
      <c r="AU32" s="121">
        <f>AI32+AJ32+AM32+AP32+AS32</f>
        <v/>
      </c>
      <c r="AV32" s="121">
        <f>AK32+AN32+AQ32+AT32</f>
        <v/>
      </c>
      <c r="AW32" s="122">
        <f>AU32-AV32</f>
        <v/>
      </c>
      <c r="AX32" s="123" t="n">
        <v>0</v>
      </c>
      <c r="AY32" s="124" t="n">
        <v>0</v>
      </c>
      <c r="AZ32" s="122">
        <f>AW32+AX32-AY32</f>
        <v/>
      </c>
      <c r="BA32" s="123" t="n">
        <v>0</v>
      </c>
      <c r="BB32" s="124" t="n">
        <v>0</v>
      </c>
      <c r="BC32" s="122">
        <f>AZ32+BA32-BB32</f>
        <v/>
      </c>
      <c r="BD32" s="123" t="n">
        <v>0</v>
      </c>
      <c r="BE32" s="124" t="n">
        <v>0</v>
      </c>
      <c r="BF32" s="122">
        <f>BC32+BD32-BE32</f>
        <v/>
      </c>
      <c r="BG32" s="123" t="n">
        <v>0</v>
      </c>
      <c r="BH32" s="124" t="n">
        <v>0</v>
      </c>
      <c r="BI32" s="121">
        <f>AW32+AX32+BA32+BD32+BG32</f>
        <v/>
      </c>
      <c r="BJ32" s="121">
        <f>AY32+BB32+BE32+BH32</f>
        <v/>
      </c>
      <c r="BK32" s="118">
        <f>BI32-BJ32</f>
        <v/>
      </c>
      <c r="BL32" s="119" t="n">
        <v>0</v>
      </c>
      <c r="BM32" s="120" t="n">
        <v>0</v>
      </c>
      <c r="BN32" s="118">
        <f>BK32+BL32-BM32</f>
        <v/>
      </c>
      <c r="BO32" s="119" t="n">
        <v>0</v>
      </c>
      <c r="BP32" s="120" t="n">
        <v>0</v>
      </c>
      <c r="BQ32" s="118">
        <f>BN32+BO32-BP32</f>
        <v/>
      </c>
      <c r="BR32" s="119" t="n">
        <v>0</v>
      </c>
      <c r="BS32" s="120" t="n">
        <v>0</v>
      </c>
      <c r="BT32" s="118">
        <f>BQ32+BR32-BS32</f>
        <v/>
      </c>
      <c r="BU32" s="119" t="n">
        <v>0</v>
      </c>
      <c r="BV32" s="120" t="n">
        <v>0</v>
      </c>
      <c r="BW32" s="121">
        <f>BK32+BL32+BO32+BR32+BU32</f>
        <v/>
      </c>
      <c r="BX32" s="121">
        <f>BM32+BP32+BS32+BV32</f>
        <v/>
      </c>
      <c r="BY32" s="98">
        <f>IF(SUM(S32,T32,AG32,AH32,AU32,AV32,BI32,BJ32,BW32,BX32)&gt;0,"S","N")</f>
        <v/>
      </c>
    </row>
    <row r="33">
      <c r="A33" s="100" t="inlineStr">
        <is>
          <t>PCZ</t>
        </is>
      </c>
      <c r="B33" s="101" t="inlineStr">
        <is>
          <t>TEAG</t>
        </is>
      </c>
      <c r="C33" s="102" t="inlineStr">
        <is>
          <t>TEAG</t>
        </is>
      </c>
      <c r="D33" s="103" t="inlineStr">
        <is>
          <t>Açúcar</t>
        </is>
      </c>
      <c r="E33" s="102" t="inlineStr">
        <is>
          <t>ACUCAR</t>
        </is>
      </c>
      <c r="F33" s="104" t="inlineStr">
        <is>
          <t>RUMO</t>
        </is>
      </c>
      <c r="G33" s="105" t="n">
        <v>0</v>
      </c>
      <c r="H33" s="106" t="n">
        <v>0</v>
      </c>
      <c r="I33" s="107" t="n">
        <v>0</v>
      </c>
      <c r="J33" s="105" t="n">
        <v>0</v>
      </c>
      <c r="K33" s="106" t="n">
        <v>0</v>
      </c>
      <c r="L33" s="107" t="n">
        <v>0</v>
      </c>
      <c r="M33" s="105" t="n">
        <v>0</v>
      </c>
      <c r="N33" s="106" t="n">
        <v>0</v>
      </c>
      <c r="O33" s="108" t="n">
        <v>0</v>
      </c>
      <c r="P33" s="105" t="n">
        <v>0</v>
      </c>
      <c r="Q33" s="106" t="n">
        <v>81</v>
      </c>
      <c r="R33" s="107" t="n">
        <v>4</v>
      </c>
      <c r="S33" s="109">
        <f>G33+H33+K33+N33+Q33</f>
        <v/>
      </c>
      <c r="T33" s="109">
        <f>I33+L33+O33+R33</f>
        <v/>
      </c>
      <c r="U33" s="110" t="n">
        <v>77</v>
      </c>
      <c r="V33" s="111" t="n">
        <v>0</v>
      </c>
      <c r="W33" s="112" t="n">
        <v>24</v>
      </c>
      <c r="X33" s="110" t="n">
        <v>53</v>
      </c>
      <c r="Y33" s="111" t="n">
        <v>0</v>
      </c>
      <c r="Z33" s="112" t="n">
        <v>24</v>
      </c>
      <c r="AA33" s="110" t="n">
        <v>29</v>
      </c>
      <c r="AB33" s="111" t="n">
        <v>0</v>
      </c>
      <c r="AC33" s="112" t="n">
        <v>24</v>
      </c>
      <c r="AD33" s="110" t="n">
        <v>5</v>
      </c>
      <c r="AE33" s="111" t="n">
        <v>0</v>
      </c>
      <c r="AF33" s="112" t="n">
        <v>5</v>
      </c>
      <c r="AG33" s="109">
        <f>U33+V33+Y33+AB33+AE33</f>
        <v/>
      </c>
      <c r="AH33" s="109">
        <f>W33+Z33+AC33+AF33</f>
        <v/>
      </c>
      <c r="AI33" s="105" t="n">
        <v>0</v>
      </c>
      <c r="AJ33" s="106" t="n">
        <v>0</v>
      </c>
      <c r="AK33" s="107" t="n">
        <v>0</v>
      </c>
      <c r="AL33" s="105" t="n">
        <v>0</v>
      </c>
      <c r="AM33" s="106" t="n">
        <v>0</v>
      </c>
      <c r="AN33" s="107" t="n">
        <v>0</v>
      </c>
      <c r="AO33" s="105" t="n">
        <v>0</v>
      </c>
      <c r="AP33" s="106" t="n">
        <v>0</v>
      </c>
      <c r="AQ33" s="108" t="n">
        <v>0</v>
      </c>
      <c r="AR33" s="105" t="n">
        <v>0</v>
      </c>
      <c r="AS33" s="106" t="n">
        <v>0</v>
      </c>
      <c r="AT33" s="107" t="n">
        <v>0</v>
      </c>
      <c r="AU33" s="109">
        <f>AI33+AJ33+AM33+AP33+AS33</f>
        <v/>
      </c>
      <c r="AV33" s="109">
        <f>AK33+AN33+AQ33+AT33</f>
        <v/>
      </c>
      <c r="AW33" s="110" t="n">
        <v>0</v>
      </c>
      <c r="AX33" s="111" t="n">
        <v>0</v>
      </c>
      <c r="AY33" s="112" t="n">
        <v>0</v>
      </c>
      <c r="AZ33" s="110" t="n">
        <v>0</v>
      </c>
      <c r="BA33" s="111" t="n">
        <v>0</v>
      </c>
      <c r="BB33" s="112" t="n">
        <v>0</v>
      </c>
      <c r="BC33" s="110" t="n">
        <v>0</v>
      </c>
      <c r="BD33" s="111" t="n">
        <v>0</v>
      </c>
      <c r="BE33" s="112" t="n">
        <v>0</v>
      </c>
      <c r="BF33" s="110" t="n">
        <v>0</v>
      </c>
      <c r="BG33" s="111" t="n">
        <v>0</v>
      </c>
      <c r="BH33" s="112" t="n">
        <v>0</v>
      </c>
      <c r="BI33" s="109">
        <f>AW33+AX33+BA33+BD33+BG33</f>
        <v/>
      </c>
      <c r="BJ33" s="109">
        <f>AY33+BB33+BE33+BH33</f>
        <v/>
      </c>
      <c r="BK33" s="105" t="n">
        <v>0</v>
      </c>
      <c r="BL33" s="106" t="n">
        <v>0</v>
      </c>
      <c r="BM33" s="107" t="n">
        <v>0</v>
      </c>
      <c r="BN33" s="105" t="n">
        <v>0</v>
      </c>
      <c r="BO33" s="106" t="n">
        <v>0</v>
      </c>
      <c r="BP33" s="107" t="n">
        <v>0</v>
      </c>
      <c r="BQ33" s="105" t="n">
        <v>0</v>
      </c>
      <c r="BR33" s="106" t="n">
        <v>0</v>
      </c>
      <c r="BS33" s="108" t="n">
        <v>0</v>
      </c>
      <c r="BT33" s="105" t="n">
        <v>0</v>
      </c>
      <c r="BU33" s="106" t="n">
        <v>0</v>
      </c>
      <c r="BV33" s="107" t="n">
        <v>0</v>
      </c>
      <c r="BW33" s="109">
        <f>BK33+BL33+BO33+BR33+BU33</f>
        <v/>
      </c>
      <c r="BX33" s="109">
        <f>BM33+BP33+BS33+BV33</f>
        <v/>
      </c>
      <c r="BY33" s="98">
        <f>IF(SUM(S33,T33,AG33,AH33,AU33,AV33,BI33,BJ33,BW33,BX33)&gt;0,"S","N")</f>
        <v/>
      </c>
    </row>
    <row r="34">
      <c r="A34" s="113" t="inlineStr">
        <is>
          <t>PCZ</t>
        </is>
      </c>
      <c r="B34" s="114" t="inlineStr">
        <is>
          <t>TEAG</t>
        </is>
      </c>
      <c r="C34" s="115" t="inlineStr">
        <is>
          <t>TEAG</t>
        </is>
      </c>
      <c r="D34" s="116" t="inlineStr">
        <is>
          <t>Açúcar</t>
        </is>
      </c>
      <c r="E34" s="115" t="inlineStr">
        <is>
          <t>ACUCAR</t>
        </is>
      </c>
      <c r="F34" s="117" t="inlineStr">
        <is>
          <t>MRS</t>
        </is>
      </c>
      <c r="G34" s="118" t="n">
        <v>0</v>
      </c>
      <c r="H34" s="119" t="n">
        <v>0</v>
      </c>
      <c r="I34" s="120" t="n">
        <v>0</v>
      </c>
      <c r="J34" s="118">
        <f>G34+H34-I34</f>
        <v/>
      </c>
      <c r="K34" s="119" t="n">
        <v>0</v>
      </c>
      <c r="L34" s="120" t="n">
        <v>0</v>
      </c>
      <c r="M34" s="118">
        <f>J34+K34-L34</f>
        <v/>
      </c>
      <c r="N34" s="119" t="n">
        <v>0</v>
      </c>
      <c r="O34" s="120" t="n">
        <v>0</v>
      </c>
      <c r="P34" s="118">
        <f>M34+N34-O34</f>
        <v/>
      </c>
      <c r="Q34" s="119" t="n">
        <v>0</v>
      </c>
      <c r="R34" s="120" t="n">
        <v>0</v>
      </c>
      <c r="S34" s="121">
        <f>G34+H34+K34+N34+Q34</f>
        <v/>
      </c>
      <c r="T34" s="121">
        <f>I34+L34+O34+R34</f>
        <v/>
      </c>
      <c r="U34" s="122">
        <f>S34-T34</f>
        <v/>
      </c>
      <c r="V34" s="123" t="n">
        <v>0</v>
      </c>
      <c r="W34" s="124" t="n">
        <v>0</v>
      </c>
      <c r="X34" s="122">
        <f>U34+V34-W34</f>
        <v/>
      </c>
      <c r="Y34" s="123" t="n">
        <v>0</v>
      </c>
      <c r="Z34" s="124" t="n">
        <v>0</v>
      </c>
      <c r="AA34" s="122">
        <f>X34+Y34-Z34</f>
        <v/>
      </c>
      <c r="AB34" s="123" t="n">
        <v>0</v>
      </c>
      <c r="AC34" s="124" t="n">
        <v>0</v>
      </c>
      <c r="AD34" s="122">
        <f>AA34+AB34-AC34</f>
        <v/>
      </c>
      <c r="AE34" s="123" t="n">
        <v>0</v>
      </c>
      <c r="AF34" s="124" t="n">
        <v>0</v>
      </c>
      <c r="AG34" s="121">
        <f>U34+V34+Y34+AB34+AE34</f>
        <v/>
      </c>
      <c r="AH34" s="121">
        <f>W34+Z34+AC34+AF34</f>
        <v/>
      </c>
      <c r="AI34" s="118">
        <f>AG34-AH34</f>
        <v/>
      </c>
      <c r="AJ34" s="119" t="n">
        <v>0</v>
      </c>
      <c r="AK34" s="120" t="n">
        <v>0</v>
      </c>
      <c r="AL34" s="118">
        <f>AI34+AJ34-AK34</f>
        <v/>
      </c>
      <c r="AM34" s="119" t="n">
        <v>0</v>
      </c>
      <c r="AN34" s="120" t="n">
        <v>0</v>
      </c>
      <c r="AO34" s="118">
        <f>AL34+AM34-AN34</f>
        <v/>
      </c>
      <c r="AP34" s="119" t="n">
        <v>0</v>
      </c>
      <c r="AQ34" s="120" t="n">
        <v>0</v>
      </c>
      <c r="AR34" s="118">
        <f>AO34+AP34-AQ34</f>
        <v/>
      </c>
      <c r="AS34" s="119" t="n">
        <v>0</v>
      </c>
      <c r="AT34" s="120" t="n">
        <v>0</v>
      </c>
      <c r="AU34" s="121">
        <f>AI34+AJ34+AM34+AP34+AS34</f>
        <v/>
      </c>
      <c r="AV34" s="121">
        <f>AK34+AN34+AQ34+AT34</f>
        <v/>
      </c>
      <c r="AW34" s="122">
        <f>AU34-AV34</f>
        <v/>
      </c>
      <c r="AX34" s="123" t="n">
        <v>0</v>
      </c>
      <c r="AY34" s="124" t="n">
        <v>0</v>
      </c>
      <c r="AZ34" s="122">
        <f>AW34+AX34-AY34</f>
        <v/>
      </c>
      <c r="BA34" s="123" t="n">
        <v>0</v>
      </c>
      <c r="BB34" s="124" t="n">
        <v>0</v>
      </c>
      <c r="BC34" s="122">
        <f>AZ34+BA34-BB34</f>
        <v/>
      </c>
      <c r="BD34" s="123" t="n">
        <v>0</v>
      </c>
      <c r="BE34" s="124" t="n">
        <v>0</v>
      </c>
      <c r="BF34" s="122">
        <f>BC34+BD34-BE34</f>
        <v/>
      </c>
      <c r="BG34" s="123" t="n">
        <v>0</v>
      </c>
      <c r="BH34" s="124" t="n">
        <v>0</v>
      </c>
      <c r="BI34" s="121">
        <f>AW34+AX34+BA34+BD34+BG34</f>
        <v/>
      </c>
      <c r="BJ34" s="121">
        <f>AY34+BB34+BE34+BH34</f>
        <v/>
      </c>
      <c r="BK34" s="118">
        <f>BI34-BJ34</f>
        <v/>
      </c>
      <c r="BL34" s="119" t="n">
        <v>0</v>
      </c>
      <c r="BM34" s="120" t="n">
        <v>0</v>
      </c>
      <c r="BN34" s="118">
        <f>BK34+BL34-BM34</f>
        <v/>
      </c>
      <c r="BO34" s="119" t="n">
        <v>0</v>
      </c>
      <c r="BP34" s="120" t="n">
        <v>0</v>
      </c>
      <c r="BQ34" s="118">
        <f>BN34+BO34-BP34</f>
        <v/>
      </c>
      <c r="BR34" s="119" t="n">
        <v>0</v>
      </c>
      <c r="BS34" s="120" t="n">
        <v>0</v>
      </c>
      <c r="BT34" s="118">
        <f>BQ34+BR34-BS34</f>
        <v/>
      </c>
      <c r="BU34" s="119" t="n">
        <v>0</v>
      </c>
      <c r="BV34" s="120" t="n">
        <v>0</v>
      </c>
      <c r="BW34" s="121">
        <f>BK34+BL34+BO34+BR34+BU34</f>
        <v/>
      </c>
      <c r="BX34" s="121">
        <f>BM34+BP34+BS34+BV34</f>
        <v/>
      </c>
      <c r="BY34" s="98">
        <f>IF(SUM(S34,T34,AG34,AH34,AU34,AV34,BI34,BJ34,BW34,BX34)&gt;0,"S","N")</f>
        <v/>
      </c>
    </row>
    <row r="35">
      <c r="A35" s="113" t="inlineStr">
        <is>
          <t>PCZ</t>
        </is>
      </c>
      <c r="B35" s="114" t="inlineStr">
        <is>
          <t>TEAG</t>
        </is>
      </c>
      <c r="C35" s="115" t="inlineStr">
        <is>
          <t>TEAG</t>
        </is>
      </c>
      <c r="D35" s="116" t="inlineStr">
        <is>
          <t>Açúcar</t>
        </is>
      </c>
      <c r="E35" s="115" t="inlineStr">
        <is>
          <t>ACUCAR</t>
        </is>
      </c>
      <c r="F35" s="117" t="inlineStr">
        <is>
          <t>VLI</t>
        </is>
      </c>
      <c r="G35" s="118" t="n">
        <v>0</v>
      </c>
      <c r="H35" s="119" t="n">
        <v>0</v>
      </c>
      <c r="I35" s="120" t="n">
        <v>0</v>
      </c>
      <c r="J35" s="118">
        <f>G35+H35-I35</f>
        <v/>
      </c>
      <c r="K35" s="119" t="n">
        <v>0</v>
      </c>
      <c r="L35" s="120" t="n">
        <v>0</v>
      </c>
      <c r="M35" s="118">
        <f>J35+K35-L35</f>
        <v/>
      </c>
      <c r="N35" s="119" t="n">
        <v>0</v>
      </c>
      <c r="O35" s="120" t="n">
        <v>0</v>
      </c>
      <c r="P35" s="118">
        <f>M35+N35-O35</f>
        <v/>
      </c>
      <c r="Q35" s="119" t="n">
        <v>0</v>
      </c>
      <c r="R35" s="120" t="n">
        <v>0</v>
      </c>
      <c r="S35" s="121">
        <f>G35+H35+K35+N35+Q35</f>
        <v/>
      </c>
      <c r="T35" s="121">
        <f>I35+L35+O35+R35</f>
        <v/>
      </c>
      <c r="U35" s="122">
        <f>S35-T35</f>
        <v/>
      </c>
      <c r="V35" s="123" t="n">
        <v>0</v>
      </c>
      <c r="W35" s="124" t="n">
        <v>0</v>
      </c>
      <c r="X35" s="122">
        <f>U35+V35-W35</f>
        <v/>
      </c>
      <c r="Y35" s="123" t="n">
        <v>0</v>
      </c>
      <c r="Z35" s="124" t="n">
        <v>0</v>
      </c>
      <c r="AA35" s="122">
        <f>X35+Y35-Z35</f>
        <v/>
      </c>
      <c r="AB35" s="123" t="n">
        <v>0</v>
      </c>
      <c r="AC35" s="124" t="n">
        <v>0</v>
      </c>
      <c r="AD35" s="122">
        <f>AA35+AB35-AC35</f>
        <v/>
      </c>
      <c r="AE35" s="123" t="n">
        <v>0</v>
      </c>
      <c r="AF35" s="124" t="n">
        <v>0</v>
      </c>
      <c r="AG35" s="121">
        <f>U35+V35+Y35+AB35+AE35</f>
        <v/>
      </c>
      <c r="AH35" s="121">
        <f>W35+Z35+AC35+AF35</f>
        <v/>
      </c>
      <c r="AI35" s="118">
        <f>AG35-AH35</f>
        <v/>
      </c>
      <c r="AJ35" s="119" t="n">
        <v>0</v>
      </c>
      <c r="AK35" s="120" t="n">
        <v>0</v>
      </c>
      <c r="AL35" s="118">
        <f>AI35+AJ35-AK35</f>
        <v/>
      </c>
      <c r="AM35" s="119" t="n">
        <v>0</v>
      </c>
      <c r="AN35" s="120" t="n">
        <v>0</v>
      </c>
      <c r="AO35" s="118">
        <f>AL35+AM35-AN35</f>
        <v/>
      </c>
      <c r="AP35" s="119" t="n">
        <v>0</v>
      </c>
      <c r="AQ35" s="120" t="n">
        <v>0</v>
      </c>
      <c r="AR35" s="118">
        <f>AO35+AP35-AQ35</f>
        <v/>
      </c>
      <c r="AS35" s="119" t="n">
        <v>0</v>
      </c>
      <c r="AT35" s="120" t="n">
        <v>0</v>
      </c>
      <c r="AU35" s="121">
        <f>AI35+AJ35+AM35+AP35+AS35</f>
        <v/>
      </c>
      <c r="AV35" s="121">
        <f>AK35+AN35+AQ35+AT35</f>
        <v/>
      </c>
      <c r="AW35" s="122">
        <f>AU35-AV35</f>
        <v/>
      </c>
      <c r="AX35" s="123" t="n">
        <v>0</v>
      </c>
      <c r="AY35" s="124" t="n">
        <v>0</v>
      </c>
      <c r="AZ35" s="122">
        <f>AW35+AX35-AY35</f>
        <v/>
      </c>
      <c r="BA35" s="123" t="n">
        <v>0</v>
      </c>
      <c r="BB35" s="124" t="n">
        <v>0</v>
      </c>
      <c r="BC35" s="122">
        <f>AZ35+BA35-BB35</f>
        <v/>
      </c>
      <c r="BD35" s="123" t="n">
        <v>0</v>
      </c>
      <c r="BE35" s="124" t="n">
        <v>0</v>
      </c>
      <c r="BF35" s="122">
        <f>BC35+BD35-BE35</f>
        <v/>
      </c>
      <c r="BG35" s="123" t="n">
        <v>0</v>
      </c>
      <c r="BH35" s="124" t="n">
        <v>0</v>
      </c>
      <c r="BI35" s="121">
        <f>AW35+AX35+BA35+BD35+BG35</f>
        <v/>
      </c>
      <c r="BJ35" s="121">
        <f>AY35+BB35+BE35+BH35</f>
        <v/>
      </c>
      <c r="BK35" s="118">
        <f>BI35-BJ35</f>
        <v/>
      </c>
      <c r="BL35" s="119" t="n">
        <v>0</v>
      </c>
      <c r="BM35" s="120" t="n">
        <v>0</v>
      </c>
      <c r="BN35" s="118">
        <f>BK35+BL35-BM35</f>
        <v/>
      </c>
      <c r="BO35" s="119" t="n">
        <v>0</v>
      </c>
      <c r="BP35" s="120" t="n">
        <v>0</v>
      </c>
      <c r="BQ35" s="118">
        <f>BN35+BO35-BP35</f>
        <v/>
      </c>
      <c r="BR35" s="119" t="n">
        <v>0</v>
      </c>
      <c r="BS35" s="120" t="n">
        <v>0</v>
      </c>
      <c r="BT35" s="118">
        <f>BQ35+BR35-BS35</f>
        <v/>
      </c>
      <c r="BU35" s="119" t="n">
        <v>0</v>
      </c>
      <c r="BV35" s="120" t="n">
        <v>0</v>
      </c>
      <c r="BW35" s="121">
        <f>BK35+BL35+BO35+BR35+BU35</f>
        <v/>
      </c>
      <c r="BX35" s="121">
        <f>BM35+BP35+BS35+BV35</f>
        <v/>
      </c>
      <c r="BY35" s="98">
        <f>IF(SUM(S35,T35,AG35,AH35,AU35,AV35,BI35,BJ35,BW35,BX35)&gt;0,"S","N")</f>
        <v/>
      </c>
    </row>
    <row r="36">
      <c r="A36" s="125" t="inlineStr">
        <is>
          <t>TOTAL</t>
        </is>
      </c>
      <c r="B36" s="126" t="inlineStr">
        <is>
          <t>TOTAL</t>
        </is>
      </c>
      <c r="C36" s="127" t="n"/>
      <c r="D36" s="128" t="n"/>
      <c r="E36" s="127" t="n"/>
      <c r="F36" s="129" t="n"/>
      <c r="G36" s="35">
        <f>SUM(G24:G35)</f>
        <v/>
      </c>
      <c r="H36" s="36">
        <f>SUM(H24:H35)</f>
        <v/>
      </c>
      <c r="I36" s="37">
        <f>SUM(I24:I35)</f>
        <v/>
      </c>
      <c r="J36" s="38">
        <f>SUM(J24:J35)</f>
        <v/>
      </c>
      <c r="K36" s="39">
        <f>SUM(K24:K35)</f>
        <v/>
      </c>
      <c r="L36" s="37">
        <f>SUM(L24:L35)</f>
        <v/>
      </c>
      <c r="M36" s="38">
        <f>SUM(M24:M35)</f>
        <v/>
      </c>
      <c r="N36" s="39">
        <f>SUM(N24:N35)</f>
        <v/>
      </c>
      <c r="O36" s="37">
        <f>SUM(O24:O35)</f>
        <v/>
      </c>
      <c r="P36" s="38">
        <f>SUM(P24:P35)</f>
        <v/>
      </c>
      <c r="Q36" s="39">
        <f>SUM(Q24:Q35)</f>
        <v/>
      </c>
      <c r="R36" s="37">
        <f>SUM(R24:R35)</f>
        <v/>
      </c>
      <c r="S36" s="37">
        <f>SUM(S24:S35)</f>
        <v/>
      </c>
      <c r="T36" s="37">
        <f>SUM(T24:T35)</f>
        <v/>
      </c>
      <c r="U36" s="42">
        <f>SUM(U24:U35)</f>
        <v/>
      </c>
      <c r="V36" s="43">
        <f>SUM(V24:V35)</f>
        <v/>
      </c>
      <c r="W36" s="44">
        <f>SUM(W24:W35)</f>
        <v/>
      </c>
      <c r="X36" s="42">
        <f>SUM(X24:X35)</f>
        <v/>
      </c>
      <c r="Y36" s="43">
        <f>SUM(Y24:Y35)</f>
        <v/>
      </c>
      <c r="Z36" s="44">
        <f>SUM(Z24:Z35)</f>
        <v/>
      </c>
      <c r="AA36" s="42">
        <f>SUM(AA24:AA35)</f>
        <v/>
      </c>
      <c r="AB36" s="43">
        <f>SUM(AB24:AB35)</f>
        <v/>
      </c>
      <c r="AC36" s="44">
        <f>SUM(AC24:AC35)</f>
        <v/>
      </c>
      <c r="AD36" s="42">
        <f>SUM(AD24:AD35)</f>
        <v/>
      </c>
      <c r="AE36" s="43">
        <f>SUM(AE24:AE35)</f>
        <v/>
      </c>
      <c r="AF36" s="44">
        <f>SUM(AF24:AF35)</f>
        <v/>
      </c>
      <c r="AG36" s="44">
        <f>SUM(AG24:AG35)</f>
        <v/>
      </c>
      <c r="AH36" s="44">
        <f>SUM(AH24:AH35)</f>
        <v/>
      </c>
      <c r="AI36" s="35">
        <f>SUM(AI24:AI35)</f>
        <v/>
      </c>
      <c r="AJ36" s="36">
        <f>SUM(AJ24:AJ35)</f>
        <v/>
      </c>
      <c r="AK36" s="37">
        <f>SUM(AK24:AK35)</f>
        <v/>
      </c>
      <c r="AL36" s="35">
        <f>SUM(AL24:AL35)</f>
        <v/>
      </c>
      <c r="AM36" s="36">
        <f>SUM(AM24:AM35)</f>
        <v/>
      </c>
      <c r="AN36" s="37">
        <f>SUM(AN24:AN35)</f>
        <v/>
      </c>
      <c r="AO36" s="35">
        <f>SUM(AO24:AO35)</f>
        <v/>
      </c>
      <c r="AP36" s="36">
        <f>SUM(AP24:AP35)</f>
        <v/>
      </c>
      <c r="AQ36" s="37">
        <f>SUM(AQ24:AQ35)</f>
        <v/>
      </c>
      <c r="AR36" s="35">
        <f>SUM(AR24:AR35)</f>
        <v/>
      </c>
      <c r="AS36" s="36">
        <f>SUM(AS24:AS35)</f>
        <v/>
      </c>
      <c r="AT36" s="37">
        <f>SUM(AT24:AT35)</f>
        <v/>
      </c>
      <c r="AU36" s="37">
        <f>SUM(AU24:AU35)</f>
        <v/>
      </c>
      <c r="AV36" s="37">
        <f>SUM(AV24:AV35)</f>
        <v/>
      </c>
      <c r="AW36" s="42">
        <f>SUM(AW24:AW35)</f>
        <v/>
      </c>
      <c r="AX36" s="43">
        <f>SUM(AX24:AX35)</f>
        <v/>
      </c>
      <c r="AY36" s="44">
        <f>SUM(AY24:AY35)</f>
        <v/>
      </c>
      <c r="AZ36" s="42">
        <f>SUM(AZ24:AZ35)</f>
        <v/>
      </c>
      <c r="BA36" s="43">
        <f>SUM(BA24:BA35)</f>
        <v/>
      </c>
      <c r="BB36" s="44">
        <f>SUM(BB24:BB35)</f>
        <v/>
      </c>
      <c r="BC36" s="42">
        <f>SUM(BC24:BC35)</f>
        <v/>
      </c>
      <c r="BD36" s="43">
        <f>SUM(BD24:BD35)</f>
        <v/>
      </c>
      <c r="BE36" s="44">
        <f>SUM(BE24:BE35)</f>
        <v/>
      </c>
      <c r="BF36" s="42">
        <f>SUM(BF24:BF35)</f>
        <v/>
      </c>
      <c r="BG36" s="43">
        <f>SUM(BG24:BG35)</f>
        <v/>
      </c>
      <c r="BH36" s="44">
        <f>SUM(BH24:BH35)</f>
        <v/>
      </c>
      <c r="BI36" s="44">
        <f>SUM(BI24:BI35)</f>
        <v/>
      </c>
      <c r="BJ36" s="44">
        <f>SUM(BJ24:BJ35)</f>
        <v/>
      </c>
      <c r="BK36" s="35">
        <f>SUM(BK24:BK35)</f>
        <v/>
      </c>
      <c r="BL36" s="36">
        <f>SUM(BL24:BL35)</f>
        <v/>
      </c>
      <c r="BM36" s="37">
        <f>SUM(BM24:BM35)</f>
        <v/>
      </c>
      <c r="BN36" s="35">
        <f>SUM(BN24:BN35)</f>
        <v/>
      </c>
      <c r="BO36" s="36">
        <f>SUM(BO24:BO35)</f>
        <v/>
      </c>
      <c r="BP36" s="37">
        <f>SUM(BP24:BP35)</f>
        <v/>
      </c>
      <c r="BQ36" s="35">
        <f>SUM(BQ24:BQ35)</f>
        <v/>
      </c>
      <c r="BR36" s="36">
        <f>SUM(BR24:BR35)</f>
        <v/>
      </c>
      <c r="BS36" s="37">
        <f>SUM(BS24:BS35)</f>
        <v/>
      </c>
      <c r="BT36" s="35">
        <f>SUM(BT24:BT35)</f>
        <v/>
      </c>
      <c r="BU36" s="36">
        <f>SUM(BU24:BU35)</f>
        <v/>
      </c>
      <c r="BV36" s="37">
        <f>SUM(BV24:BV35)</f>
        <v/>
      </c>
      <c r="BW36" s="37">
        <f>SUM(BW24:BW35)</f>
        <v/>
      </c>
      <c r="BX36" s="37">
        <f>SUM(BX24:BX35)</f>
        <v/>
      </c>
      <c r="BY36" s="98">
        <f>IF(SUM(S36,T36,AG36,AH36,AU36,AV36,BI36,BJ36,BW36,BX36)&gt;0,"S","N")</f>
        <v/>
      </c>
    </row>
    <row r="37">
      <c r="A37" s="100" t="inlineStr">
        <is>
          <t>PCZ</t>
        </is>
      </c>
      <c r="B37" s="101" t="inlineStr">
        <is>
          <t>CUTRALE</t>
        </is>
      </c>
      <c r="C37" s="102" t="inlineStr">
        <is>
          <t>CUTRALE</t>
        </is>
      </c>
      <c r="D37" s="103" t="inlineStr">
        <is>
          <t>Grão</t>
        </is>
      </c>
      <c r="E37" s="102" t="inlineStr">
        <is>
          <t>FARELO</t>
        </is>
      </c>
      <c r="F37" s="104" t="inlineStr">
        <is>
          <t>RUMO</t>
        </is>
      </c>
      <c r="G37" s="105" t="n">
        <v>0</v>
      </c>
      <c r="H37" s="106" t="n">
        <v>0</v>
      </c>
      <c r="I37" s="107" t="n">
        <v>0</v>
      </c>
      <c r="J37" s="105">
        <f>G37+H37-I37</f>
        <v/>
      </c>
      <c r="K37" s="106" t="n">
        <v>0</v>
      </c>
      <c r="L37" s="107" t="n">
        <v>0</v>
      </c>
      <c r="M37" s="105">
        <f>J37+K37-L37</f>
        <v/>
      </c>
      <c r="N37" s="106" t="n">
        <v>0</v>
      </c>
      <c r="O37" s="108" t="n">
        <v>0</v>
      </c>
      <c r="P37" s="105">
        <f>M37+N37-O37</f>
        <v/>
      </c>
      <c r="Q37" s="106" t="n">
        <v>0</v>
      </c>
      <c r="R37" s="107" t="n">
        <v>0</v>
      </c>
      <c r="S37" s="109">
        <f>G37+H37+K37+N37+Q37</f>
        <v/>
      </c>
      <c r="T37" s="109">
        <f>I37+L37+O37+R37</f>
        <v/>
      </c>
      <c r="U37" s="110">
        <f>S37-T37</f>
        <v/>
      </c>
      <c r="V37" s="123" t="n">
        <v>0</v>
      </c>
      <c r="W37" s="112" t="n">
        <v>0</v>
      </c>
      <c r="X37" s="110">
        <f>U37+V37-W37</f>
        <v/>
      </c>
      <c r="Y37" s="111" t="n">
        <v>0</v>
      </c>
      <c r="Z37" s="112" t="n">
        <v>0</v>
      </c>
      <c r="AA37" s="110">
        <f>X37+Y37-Z37</f>
        <v/>
      </c>
      <c r="AB37" s="111" t="n">
        <v>0</v>
      </c>
      <c r="AC37" s="112" t="n">
        <v>0</v>
      </c>
      <c r="AD37" s="110">
        <f>AA37+AB37-AC37</f>
        <v/>
      </c>
      <c r="AE37" s="111" t="n">
        <v>0</v>
      </c>
      <c r="AF37" s="112" t="n">
        <v>0</v>
      </c>
      <c r="AG37" s="109">
        <f>U37+V37+Y37+AB37+AE37</f>
        <v/>
      </c>
      <c r="AH37" s="109">
        <f>W37+Z37+AC37+AF37</f>
        <v/>
      </c>
      <c r="AI37" s="105">
        <f>AG37-AH37</f>
        <v/>
      </c>
      <c r="AJ37" s="106" t="n">
        <v>0</v>
      </c>
      <c r="AK37" s="107" t="n">
        <v>0</v>
      </c>
      <c r="AL37" s="105">
        <f>AI37+AJ37-AK37</f>
        <v/>
      </c>
      <c r="AM37" s="106" t="n">
        <v>0</v>
      </c>
      <c r="AN37" s="107" t="n">
        <v>0</v>
      </c>
      <c r="AO37" s="105">
        <f>AL37+AM37-AN37</f>
        <v/>
      </c>
      <c r="AP37" s="106" t="n">
        <v>0</v>
      </c>
      <c r="AQ37" s="108" t="n">
        <v>0</v>
      </c>
      <c r="AR37" s="105">
        <f>AO37+AP37-AQ37</f>
        <v/>
      </c>
      <c r="AS37" s="106" t="n">
        <v>0</v>
      </c>
      <c r="AT37" s="107" t="n">
        <v>0</v>
      </c>
      <c r="AU37" s="109">
        <f>AI37+AJ37+AM37+AP37+AS37</f>
        <v/>
      </c>
      <c r="AV37" s="109">
        <f>AK37+AN37+AQ37+AT37</f>
        <v/>
      </c>
      <c r="AW37" s="110">
        <f>AU37-AV37</f>
        <v/>
      </c>
      <c r="AX37" s="123" t="n">
        <v>0</v>
      </c>
      <c r="AY37" s="112" t="n">
        <v>0</v>
      </c>
      <c r="AZ37" s="110">
        <f>AW37+AX37-AY37</f>
        <v/>
      </c>
      <c r="BA37" s="111" t="n">
        <v>0</v>
      </c>
      <c r="BB37" s="112" t="n">
        <v>0</v>
      </c>
      <c r="BC37" s="110">
        <f>AZ37+BA37-BB37</f>
        <v/>
      </c>
      <c r="BD37" s="111" t="n">
        <v>0</v>
      </c>
      <c r="BE37" s="112" t="n">
        <v>0</v>
      </c>
      <c r="BF37" s="110">
        <f>BC37+BD37-BE37</f>
        <v/>
      </c>
      <c r="BG37" s="111" t="n">
        <v>0</v>
      </c>
      <c r="BH37" s="112" t="n">
        <v>0</v>
      </c>
      <c r="BI37" s="109">
        <f>AW37+AX37+BA37+BD37+BG37</f>
        <v/>
      </c>
      <c r="BJ37" s="109">
        <f>AY37+BB37+BE37+BH37</f>
        <v/>
      </c>
      <c r="BK37" s="105">
        <f>BI37-BJ37</f>
        <v/>
      </c>
      <c r="BL37" s="106" t="n">
        <v>0</v>
      </c>
      <c r="BM37" s="107" t="n">
        <v>0</v>
      </c>
      <c r="BN37" s="105">
        <f>BK37+BL37-BM37</f>
        <v/>
      </c>
      <c r="BO37" s="106" t="n">
        <v>0</v>
      </c>
      <c r="BP37" s="107" t="n">
        <v>0</v>
      </c>
      <c r="BQ37" s="105">
        <f>BN37+BO37-BP37</f>
        <v/>
      </c>
      <c r="BR37" s="106" t="n">
        <v>0</v>
      </c>
      <c r="BS37" s="108" t="n">
        <v>0</v>
      </c>
      <c r="BT37" s="105">
        <f>BQ37+BR37-BS37</f>
        <v/>
      </c>
      <c r="BU37" s="106" t="n">
        <v>0</v>
      </c>
      <c r="BV37" s="107" t="n">
        <v>0</v>
      </c>
      <c r="BW37" s="109">
        <f>BK37+BL37+BO37+BR37+BU37</f>
        <v/>
      </c>
      <c r="BX37" s="109">
        <f>BM37+BP37+BS37+BV37</f>
        <v/>
      </c>
      <c r="BY37" s="98">
        <f>IF(SUM(S37,T37,AG37,AH37,AU37,AV37,BI37,BJ37,BW37,BX37)&gt;0,"S","N")</f>
        <v/>
      </c>
    </row>
    <row r="38">
      <c r="A38" s="113" t="inlineStr">
        <is>
          <t>PCZ</t>
        </is>
      </c>
      <c r="B38" s="114" t="inlineStr">
        <is>
          <t>CUTRALE</t>
        </is>
      </c>
      <c r="C38" s="115" t="inlineStr">
        <is>
          <t>CUTRALE</t>
        </is>
      </c>
      <c r="D38" s="116" t="inlineStr">
        <is>
          <t>Grão</t>
        </is>
      </c>
      <c r="E38" s="115" t="inlineStr">
        <is>
          <t>FARELO</t>
        </is>
      </c>
      <c r="F38" s="117" t="inlineStr">
        <is>
          <t>MRS</t>
        </is>
      </c>
      <c r="G38" s="118" t="n">
        <v>0</v>
      </c>
      <c r="H38" s="119" t="n">
        <v>0</v>
      </c>
      <c r="I38" s="120" t="n">
        <v>0</v>
      </c>
      <c r="J38" s="118">
        <f>G38+H38-I38</f>
        <v/>
      </c>
      <c r="K38" s="119" t="n">
        <v>0</v>
      </c>
      <c r="L38" s="120" t="n">
        <v>0</v>
      </c>
      <c r="M38" s="118">
        <f>J38+K38-L38</f>
        <v/>
      </c>
      <c r="N38" s="119" t="n">
        <v>0</v>
      </c>
      <c r="O38" s="120" t="n">
        <v>0</v>
      </c>
      <c r="P38" s="118">
        <f>M38+N38-O38</f>
        <v/>
      </c>
      <c r="Q38" s="119" t="n">
        <v>0</v>
      </c>
      <c r="R38" s="120" t="n">
        <v>0</v>
      </c>
      <c r="S38" s="121">
        <f>G38+H38+K38+N38+Q38</f>
        <v/>
      </c>
      <c r="T38" s="121">
        <f>I38+L38+O38+R38</f>
        <v/>
      </c>
      <c r="U38" s="122">
        <f>S38-T38</f>
        <v/>
      </c>
      <c r="V38" s="123" t="n">
        <v>0</v>
      </c>
      <c r="W38" s="124" t="n">
        <v>0</v>
      </c>
      <c r="X38" s="122">
        <f>U38+V38-W38</f>
        <v/>
      </c>
      <c r="Y38" s="123" t="n">
        <v>0</v>
      </c>
      <c r="Z38" s="124" t="n">
        <v>0</v>
      </c>
      <c r="AA38" s="122">
        <f>X38+Y38-Z38</f>
        <v/>
      </c>
      <c r="AB38" s="123" t="n">
        <v>0</v>
      </c>
      <c r="AC38" s="124" t="n">
        <v>0</v>
      </c>
      <c r="AD38" s="122">
        <f>AA38+AB38-AC38</f>
        <v/>
      </c>
      <c r="AE38" s="123" t="n">
        <v>0</v>
      </c>
      <c r="AF38" s="124" t="n">
        <v>0</v>
      </c>
      <c r="AG38" s="121">
        <f>U38+V38+Y38+AB38+AE38</f>
        <v/>
      </c>
      <c r="AH38" s="121">
        <f>W38+Z38+AC38+AF38</f>
        <v/>
      </c>
      <c r="AI38" s="118">
        <f>AG38-AH38</f>
        <v/>
      </c>
      <c r="AJ38" s="119" t="n">
        <v>0</v>
      </c>
      <c r="AK38" s="120" t="n">
        <v>0</v>
      </c>
      <c r="AL38" s="118">
        <f>AI38+AJ38-AK38</f>
        <v/>
      </c>
      <c r="AM38" s="119" t="n">
        <v>0</v>
      </c>
      <c r="AN38" s="120" t="n">
        <v>0</v>
      </c>
      <c r="AO38" s="118">
        <f>AL38+AM38-AN38</f>
        <v/>
      </c>
      <c r="AP38" s="119" t="n">
        <v>0</v>
      </c>
      <c r="AQ38" s="120" t="n">
        <v>0</v>
      </c>
      <c r="AR38" s="118">
        <f>AO38+AP38-AQ38</f>
        <v/>
      </c>
      <c r="AS38" s="119" t="n">
        <v>0</v>
      </c>
      <c r="AT38" s="120" t="n">
        <v>0</v>
      </c>
      <c r="AU38" s="121">
        <f>AI38+AJ38+AM38+AP38+AS38</f>
        <v/>
      </c>
      <c r="AV38" s="121">
        <f>AK38+AN38+AQ38+AT38</f>
        <v/>
      </c>
      <c r="AW38" s="122">
        <f>AU38-AV38</f>
        <v/>
      </c>
      <c r="AX38" s="123" t="n">
        <v>0</v>
      </c>
      <c r="AY38" s="124" t="n">
        <v>0</v>
      </c>
      <c r="AZ38" s="122">
        <f>AW38+AX38-AY38</f>
        <v/>
      </c>
      <c r="BA38" s="123" t="n">
        <v>0</v>
      </c>
      <c r="BB38" s="124" t="n">
        <v>0</v>
      </c>
      <c r="BC38" s="122">
        <f>AZ38+BA38-BB38</f>
        <v/>
      </c>
      <c r="BD38" s="123" t="n">
        <v>0</v>
      </c>
      <c r="BE38" s="124" t="n">
        <v>0</v>
      </c>
      <c r="BF38" s="122">
        <f>BC38+BD38-BE38</f>
        <v/>
      </c>
      <c r="BG38" s="123" t="n">
        <v>0</v>
      </c>
      <c r="BH38" s="124" t="n">
        <v>0</v>
      </c>
      <c r="BI38" s="121">
        <f>AW38+AX38+BA38+BD38+BG38</f>
        <v/>
      </c>
      <c r="BJ38" s="121">
        <f>AY38+BB38+BE38+BH38</f>
        <v/>
      </c>
      <c r="BK38" s="118">
        <f>BI38-BJ38</f>
        <v/>
      </c>
      <c r="BL38" s="119" t="n">
        <v>0</v>
      </c>
      <c r="BM38" s="120" t="n">
        <v>0</v>
      </c>
      <c r="BN38" s="118">
        <f>BK38+BL38-BM38</f>
        <v/>
      </c>
      <c r="BO38" s="119" t="n">
        <v>0</v>
      </c>
      <c r="BP38" s="120" t="n">
        <v>0</v>
      </c>
      <c r="BQ38" s="118">
        <f>BN38+BO38-BP38</f>
        <v/>
      </c>
      <c r="BR38" s="119" t="n">
        <v>0</v>
      </c>
      <c r="BS38" s="120" t="n">
        <v>0</v>
      </c>
      <c r="BT38" s="118">
        <f>BQ38+BR38-BS38</f>
        <v/>
      </c>
      <c r="BU38" s="119" t="n">
        <v>0</v>
      </c>
      <c r="BV38" s="120" t="n">
        <v>0</v>
      </c>
      <c r="BW38" s="121">
        <f>BK38+BL38+BO38+BR38+BU38</f>
        <v/>
      </c>
      <c r="BX38" s="121">
        <f>BM38+BP38+BS38+BV38</f>
        <v/>
      </c>
      <c r="BY38" s="98">
        <f>IF(SUM(S38,T38,AG38,AH38,AU38,AV38,BI38,BJ38,BW38,BX38)&gt;0,"S","N")</f>
        <v/>
      </c>
    </row>
    <row r="39">
      <c r="A39" s="113" t="inlineStr">
        <is>
          <t>PCZ</t>
        </is>
      </c>
      <c r="B39" s="114" t="inlineStr">
        <is>
          <t>CUTRALE</t>
        </is>
      </c>
      <c r="C39" s="115" t="inlineStr">
        <is>
          <t>CUTRALE</t>
        </is>
      </c>
      <c r="D39" s="116" t="inlineStr">
        <is>
          <t>Grão</t>
        </is>
      </c>
      <c r="E39" s="115" t="inlineStr">
        <is>
          <t>FARELO</t>
        </is>
      </c>
      <c r="F39" s="117" t="inlineStr">
        <is>
          <t>VLI</t>
        </is>
      </c>
      <c r="G39" s="118" t="n">
        <v>0</v>
      </c>
      <c r="H39" s="119" t="n">
        <v>0</v>
      </c>
      <c r="I39" s="120" t="n">
        <v>0</v>
      </c>
      <c r="J39" s="118">
        <f>G39+H39-I39</f>
        <v/>
      </c>
      <c r="K39" s="119" t="n">
        <v>0</v>
      </c>
      <c r="L39" s="120" t="n">
        <v>0</v>
      </c>
      <c r="M39" s="118">
        <f>J39+K39-L39</f>
        <v/>
      </c>
      <c r="N39" s="119" t="n">
        <v>0</v>
      </c>
      <c r="O39" s="120" t="n">
        <v>0</v>
      </c>
      <c r="P39" s="118">
        <f>M39+N39-O39</f>
        <v/>
      </c>
      <c r="Q39" s="119" t="n">
        <v>0</v>
      </c>
      <c r="R39" s="120" t="n">
        <v>0</v>
      </c>
      <c r="S39" s="121">
        <f>G39+H39+K39+N39+Q39</f>
        <v/>
      </c>
      <c r="T39" s="121">
        <f>I39+L39+O39+R39</f>
        <v/>
      </c>
      <c r="U39" s="122">
        <f>S39-T39</f>
        <v/>
      </c>
      <c r="V39" s="123" t="n">
        <v>0</v>
      </c>
      <c r="W39" s="124" t="n">
        <v>0</v>
      </c>
      <c r="X39" s="122">
        <f>U39+V39-W39</f>
        <v/>
      </c>
      <c r="Y39" s="123" t="n">
        <v>0</v>
      </c>
      <c r="Z39" s="124" t="n">
        <v>0</v>
      </c>
      <c r="AA39" s="122">
        <f>X39+Y39-Z39</f>
        <v/>
      </c>
      <c r="AB39" s="123" t="n">
        <v>0</v>
      </c>
      <c r="AC39" s="124" t="n">
        <v>0</v>
      </c>
      <c r="AD39" s="122">
        <f>AA39+AB39-AC39</f>
        <v/>
      </c>
      <c r="AE39" s="123" t="n">
        <v>0</v>
      </c>
      <c r="AF39" s="124" t="n">
        <v>0</v>
      </c>
      <c r="AG39" s="121">
        <f>U39+V39+Y39+AB39+AE39</f>
        <v/>
      </c>
      <c r="AH39" s="121">
        <f>W39+Z39+AC39+AF39</f>
        <v/>
      </c>
      <c r="AI39" s="118">
        <f>AG39-AH39</f>
        <v/>
      </c>
      <c r="AJ39" s="119" t="n">
        <v>0</v>
      </c>
      <c r="AK39" s="120" t="n">
        <v>0</v>
      </c>
      <c r="AL39" s="118">
        <f>AI39+AJ39-AK39</f>
        <v/>
      </c>
      <c r="AM39" s="119" t="n">
        <v>0</v>
      </c>
      <c r="AN39" s="120" t="n">
        <v>0</v>
      </c>
      <c r="AO39" s="118">
        <f>AL39+AM39-AN39</f>
        <v/>
      </c>
      <c r="AP39" s="119" t="n">
        <v>0</v>
      </c>
      <c r="AQ39" s="120" t="n">
        <v>0</v>
      </c>
      <c r="AR39" s="118">
        <f>AO39+AP39-AQ39</f>
        <v/>
      </c>
      <c r="AS39" s="119" t="n">
        <v>0</v>
      </c>
      <c r="AT39" s="120" t="n">
        <v>0</v>
      </c>
      <c r="AU39" s="121">
        <f>AI39+AJ39+AM39+AP39+AS39</f>
        <v/>
      </c>
      <c r="AV39" s="121">
        <f>AK39+AN39+AQ39+AT39</f>
        <v/>
      </c>
      <c r="AW39" s="122">
        <f>AU39-AV39</f>
        <v/>
      </c>
      <c r="AX39" s="123" t="n">
        <v>0</v>
      </c>
      <c r="AY39" s="124" t="n">
        <v>0</v>
      </c>
      <c r="AZ39" s="122">
        <f>AW39+AX39-AY39</f>
        <v/>
      </c>
      <c r="BA39" s="123" t="n">
        <v>0</v>
      </c>
      <c r="BB39" s="124" t="n">
        <v>0</v>
      </c>
      <c r="BC39" s="122">
        <f>AZ39+BA39-BB39</f>
        <v/>
      </c>
      <c r="BD39" s="123" t="n">
        <v>0</v>
      </c>
      <c r="BE39" s="124" t="n">
        <v>0</v>
      </c>
      <c r="BF39" s="122">
        <f>BC39+BD39-BE39</f>
        <v/>
      </c>
      <c r="BG39" s="123" t="n">
        <v>0</v>
      </c>
      <c r="BH39" s="124" t="n">
        <v>0</v>
      </c>
      <c r="BI39" s="121">
        <f>AW39+AX39+BA39+BD39+BG39</f>
        <v/>
      </c>
      <c r="BJ39" s="121">
        <f>AY39+BB39+BE39+BH39</f>
        <v/>
      </c>
      <c r="BK39" s="118">
        <f>BI39-BJ39</f>
        <v/>
      </c>
      <c r="BL39" s="119" t="n">
        <v>0</v>
      </c>
      <c r="BM39" s="120" t="n">
        <v>0</v>
      </c>
      <c r="BN39" s="118">
        <f>BK39+BL39-BM39</f>
        <v/>
      </c>
      <c r="BO39" s="119" t="n">
        <v>0</v>
      </c>
      <c r="BP39" s="120" t="n">
        <v>0</v>
      </c>
      <c r="BQ39" s="118">
        <f>BN39+BO39-BP39</f>
        <v/>
      </c>
      <c r="BR39" s="119" t="n">
        <v>0</v>
      </c>
      <c r="BS39" s="120" t="n">
        <v>0</v>
      </c>
      <c r="BT39" s="118">
        <f>BQ39+BR39-BS39</f>
        <v/>
      </c>
      <c r="BU39" s="119" t="n">
        <v>0</v>
      </c>
      <c r="BV39" s="120" t="n">
        <v>0</v>
      </c>
      <c r="BW39" s="121">
        <f>BK39+BL39+BO39+BR39+BU39</f>
        <v/>
      </c>
      <c r="BX39" s="121">
        <f>BM39+BP39+BS39+BV39</f>
        <v/>
      </c>
      <c r="BY39" s="98">
        <f>IF(SUM(S39,T39,AG39,AH39,AU39,AV39,BI39,BJ39,BW39,BX39)&gt;0,"S","N")</f>
        <v/>
      </c>
    </row>
    <row r="40">
      <c r="A40" s="100" t="inlineStr">
        <is>
          <t>PCZ</t>
        </is>
      </c>
      <c r="B40" s="101" t="inlineStr">
        <is>
          <t>CUTRALE</t>
        </is>
      </c>
      <c r="C40" s="102" t="inlineStr">
        <is>
          <t>CUTRALE</t>
        </is>
      </c>
      <c r="D40" s="103" t="inlineStr">
        <is>
          <t>Grão</t>
        </is>
      </c>
      <c r="E40" s="102" t="inlineStr">
        <is>
          <t>MILHO</t>
        </is>
      </c>
      <c r="F40" s="104" t="inlineStr">
        <is>
          <t>RUMO</t>
        </is>
      </c>
      <c r="G40" s="105" t="n">
        <v>0</v>
      </c>
      <c r="H40" s="106" t="n">
        <v>0</v>
      </c>
      <c r="I40" s="107" t="n">
        <v>0</v>
      </c>
      <c r="J40" s="105">
        <f>G40+H40-I40</f>
        <v/>
      </c>
      <c r="K40" s="106" t="n">
        <v>0</v>
      </c>
      <c r="L40" s="107" t="n">
        <v>0</v>
      </c>
      <c r="M40" s="105">
        <f>J40+K40-L40</f>
        <v/>
      </c>
      <c r="N40" s="106" t="n">
        <v>0</v>
      </c>
      <c r="O40" s="108" t="n">
        <v>0</v>
      </c>
      <c r="P40" s="105">
        <f>M40+N40-O40</f>
        <v/>
      </c>
      <c r="Q40" s="106" t="n">
        <v>0</v>
      </c>
      <c r="R40" s="107" t="n">
        <v>0</v>
      </c>
      <c r="S40" s="109">
        <f>G40+H40+K40+N40+Q40</f>
        <v/>
      </c>
      <c r="T40" s="109">
        <f>I40+L40+O40+R40</f>
        <v/>
      </c>
      <c r="U40" s="110">
        <f>S40-T40</f>
        <v/>
      </c>
      <c r="V40" s="111" t="n">
        <v>0</v>
      </c>
      <c r="W40" s="112" t="n">
        <v>0</v>
      </c>
      <c r="X40" s="110">
        <f>U40+V40-W40</f>
        <v/>
      </c>
      <c r="Y40" s="111" t="n">
        <v>0</v>
      </c>
      <c r="Z40" s="112" t="n">
        <v>0</v>
      </c>
      <c r="AA40" s="110">
        <f>X40+Y40-Z40</f>
        <v/>
      </c>
      <c r="AB40" s="111" t="n">
        <v>0</v>
      </c>
      <c r="AC40" s="112" t="n">
        <v>0</v>
      </c>
      <c r="AD40" s="110">
        <f>AA40+AB40-AC40</f>
        <v/>
      </c>
      <c r="AE40" s="111" t="n">
        <v>0</v>
      </c>
      <c r="AF40" s="112" t="n">
        <v>0</v>
      </c>
      <c r="AG40" s="109">
        <f>U40+V40+Y40+AB40+AE40</f>
        <v/>
      </c>
      <c r="AH40" s="109">
        <f>W40+Z40+AC40+AF40</f>
        <v/>
      </c>
      <c r="AI40" s="105">
        <f>AG40-AH40</f>
        <v/>
      </c>
      <c r="AJ40" s="106" t="n">
        <v>0</v>
      </c>
      <c r="AK40" s="107" t="n">
        <v>0</v>
      </c>
      <c r="AL40" s="105">
        <f>AI40+AJ40-AK40</f>
        <v/>
      </c>
      <c r="AM40" s="106" t="n">
        <v>0</v>
      </c>
      <c r="AN40" s="107" t="n">
        <v>0</v>
      </c>
      <c r="AO40" s="105">
        <f>AL40+AM40-AN40</f>
        <v/>
      </c>
      <c r="AP40" s="106" t="n">
        <v>0</v>
      </c>
      <c r="AQ40" s="108" t="n">
        <v>0</v>
      </c>
      <c r="AR40" s="105">
        <f>AO40+AP40-AQ40</f>
        <v/>
      </c>
      <c r="AS40" s="106" t="n">
        <v>0</v>
      </c>
      <c r="AT40" s="107" t="n">
        <v>0</v>
      </c>
      <c r="AU40" s="109">
        <f>AI40+AJ40+AM40+AP40+AS40</f>
        <v/>
      </c>
      <c r="AV40" s="109">
        <f>AK40+AN40+AQ40+AT40</f>
        <v/>
      </c>
      <c r="AW40" s="110">
        <f>AU40-AV40</f>
        <v/>
      </c>
      <c r="AX40" s="111" t="n">
        <v>0</v>
      </c>
      <c r="AY40" s="112" t="n">
        <v>0</v>
      </c>
      <c r="AZ40" s="110">
        <f>AW40+AX40-AY40</f>
        <v/>
      </c>
      <c r="BA40" s="111" t="n">
        <v>0</v>
      </c>
      <c r="BB40" s="112" t="n">
        <v>0</v>
      </c>
      <c r="BC40" s="110">
        <f>AZ40+BA40-BB40</f>
        <v/>
      </c>
      <c r="BD40" s="111" t="n">
        <v>0</v>
      </c>
      <c r="BE40" s="112" t="n">
        <v>0</v>
      </c>
      <c r="BF40" s="110">
        <f>BC40+BD40-BE40</f>
        <v/>
      </c>
      <c r="BG40" s="111" t="n">
        <v>0</v>
      </c>
      <c r="BH40" s="112" t="n">
        <v>0</v>
      </c>
      <c r="BI40" s="109">
        <f>AW40+AX40+BA40+BD40+BG40</f>
        <v/>
      </c>
      <c r="BJ40" s="109">
        <f>AY40+BB40+BE40+BH40</f>
        <v/>
      </c>
      <c r="BK40" s="105">
        <f>BI40-BJ40</f>
        <v/>
      </c>
      <c r="BL40" s="106" t="n">
        <v>0</v>
      </c>
      <c r="BM40" s="107" t="n">
        <v>0</v>
      </c>
      <c r="BN40" s="105">
        <f>BK40+BL40-BM40</f>
        <v/>
      </c>
      <c r="BO40" s="106" t="n">
        <v>0</v>
      </c>
      <c r="BP40" s="107" t="n">
        <v>0</v>
      </c>
      <c r="BQ40" s="105">
        <f>BN40+BO40-BP40</f>
        <v/>
      </c>
      <c r="BR40" s="106" t="n">
        <v>0</v>
      </c>
      <c r="BS40" s="108" t="n">
        <v>0</v>
      </c>
      <c r="BT40" s="105">
        <f>BQ40+BR40-BS40</f>
        <v/>
      </c>
      <c r="BU40" s="106" t="n">
        <v>0</v>
      </c>
      <c r="BV40" s="107" t="n">
        <v>0</v>
      </c>
      <c r="BW40" s="109">
        <f>BK40+BL40+BO40+BR40+BU40</f>
        <v/>
      </c>
      <c r="BX40" s="109">
        <f>BM40+BP40+BS40+BV40</f>
        <v/>
      </c>
      <c r="BY40" s="98">
        <f>IF(SUM(S40,T40,AG40,AH40,AU40,AV40,BI40,BJ40,BW40,BX40)&gt;0,"S","N")</f>
        <v/>
      </c>
    </row>
    <row r="41">
      <c r="A41" s="113" t="inlineStr">
        <is>
          <t>PCZ</t>
        </is>
      </c>
      <c r="B41" s="114" t="inlineStr">
        <is>
          <t>CUTRALE</t>
        </is>
      </c>
      <c r="C41" s="115" t="inlineStr">
        <is>
          <t>CUTRALE</t>
        </is>
      </c>
      <c r="D41" s="116" t="inlineStr">
        <is>
          <t>Grão</t>
        </is>
      </c>
      <c r="E41" s="115" t="inlineStr">
        <is>
          <t>MILHO</t>
        </is>
      </c>
      <c r="F41" s="117" t="inlineStr">
        <is>
          <t>MRS</t>
        </is>
      </c>
      <c r="G41" s="118" t="n">
        <v>0</v>
      </c>
      <c r="H41" s="119" t="n">
        <v>0</v>
      </c>
      <c r="I41" s="120" t="n">
        <v>0</v>
      </c>
      <c r="J41" s="118">
        <f>G41+H41-I41</f>
        <v/>
      </c>
      <c r="K41" s="119" t="n">
        <v>0</v>
      </c>
      <c r="L41" s="120" t="n">
        <v>0</v>
      </c>
      <c r="M41" s="118">
        <f>J41+K41-L41</f>
        <v/>
      </c>
      <c r="N41" s="119" t="n">
        <v>0</v>
      </c>
      <c r="O41" s="120" t="n">
        <v>0</v>
      </c>
      <c r="P41" s="118">
        <f>M41+N41-O41</f>
        <v/>
      </c>
      <c r="Q41" s="119" t="n">
        <v>0</v>
      </c>
      <c r="R41" s="120" t="n">
        <v>0</v>
      </c>
      <c r="S41" s="121">
        <f>G41+H41+K41+N41+Q41</f>
        <v/>
      </c>
      <c r="T41" s="121">
        <f>I41+L41+O41+R41</f>
        <v/>
      </c>
      <c r="U41" s="122">
        <f>S41-T41</f>
        <v/>
      </c>
      <c r="V41" s="123" t="n">
        <v>0</v>
      </c>
      <c r="W41" s="124" t="n">
        <v>0</v>
      </c>
      <c r="X41" s="122">
        <f>U41+V41-W41</f>
        <v/>
      </c>
      <c r="Y41" s="123" t="n">
        <v>0</v>
      </c>
      <c r="Z41" s="124" t="n">
        <v>0</v>
      </c>
      <c r="AA41" s="122">
        <f>X41+Y41-Z41</f>
        <v/>
      </c>
      <c r="AB41" s="123" t="n">
        <v>0</v>
      </c>
      <c r="AC41" s="124" t="n">
        <v>0</v>
      </c>
      <c r="AD41" s="122">
        <f>AA41+AB41-AC41</f>
        <v/>
      </c>
      <c r="AE41" s="123" t="n">
        <v>0</v>
      </c>
      <c r="AF41" s="124" t="n">
        <v>0</v>
      </c>
      <c r="AG41" s="121">
        <f>U41+V41+Y41+AB41+AE41</f>
        <v/>
      </c>
      <c r="AH41" s="121">
        <f>W41+Z41+AC41+AF41</f>
        <v/>
      </c>
      <c r="AI41" s="118">
        <f>AG41-AH41</f>
        <v/>
      </c>
      <c r="AJ41" s="119" t="n">
        <v>0</v>
      </c>
      <c r="AK41" s="120" t="n">
        <v>0</v>
      </c>
      <c r="AL41" s="118">
        <f>AI41+AJ41-AK41</f>
        <v/>
      </c>
      <c r="AM41" s="119" t="n">
        <v>0</v>
      </c>
      <c r="AN41" s="120" t="n">
        <v>0</v>
      </c>
      <c r="AO41" s="118">
        <f>AL41+AM41-AN41</f>
        <v/>
      </c>
      <c r="AP41" s="119" t="n">
        <v>0</v>
      </c>
      <c r="AQ41" s="120" t="n">
        <v>0</v>
      </c>
      <c r="AR41" s="118">
        <f>AO41+AP41-AQ41</f>
        <v/>
      </c>
      <c r="AS41" s="119" t="n">
        <v>0</v>
      </c>
      <c r="AT41" s="120" t="n">
        <v>0</v>
      </c>
      <c r="AU41" s="121">
        <f>AI41+AJ41+AM41+AP41+AS41</f>
        <v/>
      </c>
      <c r="AV41" s="121">
        <f>AK41+AN41+AQ41+AT41</f>
        <v/>
      </c>
      <c r="AW41" s="122">
        <f>AU41-AV41</f>
        <v/>
      </c>
      <c r="AX41" s="123" t="n">
        <v>0</v>
      </c>
      <c r="AY41" s="124" t="n">
        <v>0</v>
      </c>
      <c r="AZ41" s="122">
        <f>AW41+AX41-AY41</f>
        <v/>
      </c>
      <c r="BA41" s="123" t="n">
        <v>0</v>
      </c>
      <c r="BB41" s="124" t="n">
        <v>0</v>
      </c>
      <c r="BC41" s="122">
        <f>AZ41+BA41-BB41</f>
        <v/>
      </c>
      <c r="BD41" s="123" t="n">
        <v>0</v>
      </c>
      <c r="BE41" s="124" t="n">
        <v>0</v>
      </c>
      <c r="BF41" s="122">
        <f>BC41+BD41-BE41</f>
        <v/>
      </c>
      <c r="BG41" s="123" t="n">
        <v>0</v>
      </c>
      <c r="BH41" s="124" t="n">
        <v>0</v>
      </c>
      <c r="BI41" s="121">
        <f>AW41+AX41+BA41+BD41+BG41</f>
        <v/>
      </c>
      <c r="BJ41" s="121">
        <f>AY41+BB41+BE41+BH41</f>
        <v/>
      </c>
      <c r="BK41" s="118">
        <f>BI41-BJ41</f>
        <v/>
      </c>
      <c r="BL41" s="119" t="n">
        <v>0</v>
      </c>
      <c r="BM41" s="120" t="n">
        <v>0</v>
      </c>
      <c r="BN41" s="118">
        <f>BK41+BL41-BM41</f>
        <v/>
      </c>
      <c r="BO41" s="119" t="n">
        <v>0</v>
      </c>
      <c r="BP41" s="120" t="n">
        <v>0</v>
      </c>
      <c r="BQ41" s="118">
        <f>BN41+BO41-BP41</f>
        <v/>
      </c>
      <c r="BR41" s="119" t="n">
        <v>0</v>
      </c>
      <c r="BS41" s="120" t="n">
        <v>0</v>
      </c>
      <c r="BT41" s="118">
        <f>BQ41+BR41-BS41</f>
        <v/>
      </c>
      <c r="BU41" s="119" t="n">
        <v>0</v>
      </c>
      <c r="BV41" s="120" t="n">
        <v>0</v>
      </c>
      <c r="BW41" s="121">
        <f>BK41+BL41+BO41+BR41+BU41</f>
        <v/>
      </c>
      <c r="BX41" s="121">
        <f>BM41+BP41+BS41+BV41</f>
        <v/>
      </c>
      <c r="BY41" s="98">
        <f>IF(SUM(S41,T41,AG41,AH41,AU41,AV41,BI41,BJ41,BW41,BX41)&gt;0,"S","N")</f>
        <v/>
      </c>
    </row>
    <row r="42">
      <c r="A42" s="113" t="inlineStr">
        <is>
          <t>PCZ</t>
        </is>
      </c>
      <c r="B42" s="114" t="inlineStr">
        <is>
          <t>CUTRALE</t>
        </is>
      </c>
      <c r="C42" s="115" t="inlineStr">
        <is>
          <t>CUTRALE</t>
        </is>
      </c>
      <c r="D42" s="116" t="inlineStr">
        <is>
          <t>Grão</t>
        </is>
      </c>
      <c r="E42" s="115" t="inlineStr">
        <is>
          <t>MILHO</t>
        </is>
      </c>
      <c r="F42" s="117" t="inlineStr">
        <is>
          <t>VLI</t>
        </is>
      </c>
      <c r="G42" s="118" t="n">
        <v>0</v>
      </c>
      <c r="H42" s="119" t="n">
        <v>0</v>
      </c>
      <c r="I42" s="120" t="n">
        <v>0</v>
      </c>
      <c r="J42" s="118">
        <f>G42+H42-I42</f>
        <v/>
      </c>
      <c r="K42" s="119" t="n">
        <v>0</v>
      </c>
      <c r="L42" s="120" t="n">
        <v>0</v>
      </c>
      <c r="M42" s="118">
        <f>J42+K42-L42</f>
        <v/>
      </c>
      <c r="N42" s="119" t="n">
        <v>0</v>
      </c>
      <c r="O42" s="120" t="n">
        <v>0</v>
      </c>
      <c r="P42" s="118">
        <f>M42+N42-O42</f>
        <v/>
      </c>
      <c r="Q42" s="119" t="n">
        <v>0</v>
      </c>
      <c r="R42" s="120" t="n">
        <v>0</v>
      </c>
      <c r="S42" s="121">
        <f>G42+H42+K42+N42+Q42</f>
        <v/>
      </c>
      <c r="T42" s="121">
        <f>I42+L42+O42+R42</f>
        <v/>
      </c>
      <c r="U42" s="122">
        <f>S42-T42</f>
        <v/>
      </c>
      <c r="V42" s="123" t="n">
        <v>0</v>
      </c>
      <c r="W42" s="124" t="n">
        <v>0</v>
      </c>
      <c r="X42" s="122">
        <f>U42+V42-W42</f>
        <v/>
      </c>
      <c r="Y42" s="123" t="n">
        <v>0</v>
      </c>
      <c r="Z42" s="124" t="n">
        <v>0</v>
      </c>
      <c r="AA42" s="122">
        <f>X42+Y42-Z42</f>
        <v/>
      </c>
      <c r="AB42" s="123" t="n">
        <v>0</v>
      </c>
      <c r="AC42" s="124" t="n">
        <v>0</v>
      </c>
      <c r="AD42" s="122">
        <f>AA42+AB42-AC42</f>
        <v/>
      </c>
      <c r="AE42" s="123" t="n">
        <v>0</v>
      </c>
      <c r="AF42" s="124" t="n">
        <v>0</v>
      </c>
      <c r="AG42" s="121">
        <f>U42+V42+Y42+AB42+AE42</f>
        <v/>
      </c>
      <c r="AH42" s="121">
        <f>W42+Z42+AC42+AF42</f>
        <v/>
      </c>
      <c r="AI42" s="118">
        <f>AG42-AH42</f>
        <v/>
      </c>
      <c r="AJ42" s="119" t="n">
        <v>0</v>
      </c>
      <c r="AK42" s="120" t="n">
        <v>0</v>
      </c>
      <c r="AL42" s="118">
        <f>AI42+AJ42-AK42</f>
        <v/>
      </c>
      <c r="AM42" s="119" t="n">
        <v>0</v>
      </c>
      <c r="AN42" s="120" t="n">
        <v>0</v>
      </c>
      <c r="AO42" s="118">
        <f>AL42+AM42-AN42</f>
        <v/>
      </c>
      <c r="AP42" s="119" t="n">
        <v>0</v>
      </c>
      <c r="AQ42" s="120" t="n">
        <v>0</v>
      </c>
      <c r="AR42" s="118">
        <f>AO42+AP42-AQ42</f>
        <v/>
      </c>
      <c r="AS42" s="119" t="n">
        <v>0</v>
      </c>
      <c r="AT42" s="120" t="n">
        <v>0</v>
      </c>
      <c r="AU42" s="121">
        <f>AI42+AJ42+AM42+AP42+AS42</f>
        <v/>
      </c>
      <c r="AV42" s="121">
        <f>AK42+AN42+AQ42+AT42</f>
        <v/>
      </c>
      <c r="AW42" s="122">
        <f>AU42-AV42</f>
        <v/>
      </c>
      <c r="AX42" s="123" t="n">
        <v>0</v>
      </c>
      <c r="AY42" s="124" t="n">
        <v>0</v>
      </c>
      <c r="AZ42" s="122">
        <f>AW42+AX42-AY42</f>
        <v/>
      </c>
      <c r="BA42" s="123" t="n">
        <v>0</v>
      </c>
      <c r="BB42" s="124" t="n">
        <v>0</v>
      </c>
      <c r="BC42" s="122">
        <f>AZ42+BA42-BB42</f>
        <v/>
      </c>
      <c r="BD42" s="123" t="n">
        <v>0</v>
      </c>
      <c r="BE42" s="124" t="n">
        <v>0</v>
      </c>
      <c r="BF42" s="122">
        <f>BC42+BD42-BE42</f>
        <v/>
      </c>
      <c r="BG42" s="123" t="n">
        <v>0</v>
      </c>
      <c r="BH42" s="124" t="n">
        <v>0</v>
      </c>
      <c r="BI42" s="121">
        <f>AW42+AX42+BA42+BD42+BG42</f>
        <v/>
      </c>
      <c r="BJ42" s="121">
        <f>AY42+BB42+BE42+BH42</f>
        <v/>
      </c>
      <c r="BK42" s="118">
        <f>BI42-BJ42</f>
        <v/>
      </c>
      <c r="BL42" s="119" t="n">
        <v>0</v>
      </c>
      <c r="BM42" s="120" t="n">
        <v>0</v>
      </c>
      <c r="BN42" s="118">
        <f>BK42+BL42-BM42</f>
        <v/>
      </c>
      <c r="BO42" s="119" t="n">
        <v>0</v>
      </c>
      <c r="BP42" s="120" t="n">
        <v>0</v>
      </c>
      <c r="BQ42" s="118">
        <f>BN42+BO42-BP42</f>
        <v/>
      </c>
      <c r="BR42" s="119" t="n">
        <v>0</v>
      </c>
      <c r="BS42" s="120" t="n">
        <v>0</v>
      </c>
      <c r="BT42" s="118">
        <f>BQ42+BR42-BS42</f>
        <v/>
      </c>
      <c r="BU42" s="119" t="n">
        <v>0</v>
      </c>
      <c r="BV42" s="120" t="n">
        <v>0</v>
      </c>
      <c r="BW42" s="121">
        <f>BK42+BL42+BO42+BR42+BU42</f>
        <v/>
      </c>
      <c r="BX42" s="121">
        <f>BM42+BP42+BS42+BV42</f>
        <v/>
      </c>
      <c r="BY42" s="98">
        <f>IF(SUM(S42,T42,AG42,AH42,AU42,AV42,BI42,BJ42,BW42,BX42)&gt;0,"S","N")</f>
        <v/>
      </c>
    </row>
    <row r="43">
      <c r="A43" s="100" t="inlineStr">
        <is>
          <t>PCZ</t>
        </is>
      </c>
      <c r="B43" s="101" t="inlineStr">
        <is>
          <t>CUTRALE</t>
        </is>
      </c>
      <c r="C43" s="102" t="inlineStr">
        <is>
          <t>CUTRALE</t>
        </is>
      </c>
      <c r="D43" s="103" t="inlineStr">
        <is>
          <t>Grão</t>
        </is>
      </c>
      <c r="E43" s="102" t="inlineStr">
        <is>
          <t>SOJA</t>
        </is>
      </c>
      <c r="F43" s="104" t="inlineStr">
        <is>
          <t>RUMO</t>
        </is>
      </c>
      <c r="G43" s="105" t="n">
        <v>40</v>
      </c>
      <c r="H43" s="106" t="n">
        <v>0</v>
      </c>
      <c r="I43" s="107" t="n">
        <v>24</v>
      </c>
      <c r="J43" s="105" t="n">
        <v>16</v>
      </c>
      <c r="K43" s="106" t="n">
        <v>0</v>
      </c>
      <c r="L43" s="107" t="n">
        <v>16</v>
      </c>
      <c r="M43" s="105" t="n">
        <v>0</v>
      </c>
      <c r="N43" s="106" t="n">
        <v>20</v>
      </c>
      <c r="O43" s="108" t="n">
        <v>12</v>
      </c>
      <c r="P43" s="105" t="n">
        <v>8</v>
      </c>
      <c r="Q43" s="106" t="n">
        <v>0</v>
      </c>
      <c r="R43" s="107" t="n">
        <v>8</v>
      </c>
      <c r="S43" s="109">
        <f>G43+H43+K43+N43+Q43</f>
        <v/>
      </c>
      <c r="T43" s="109">
        <f>I43+L43+O43+R43</f>
        <v/>
      </c>
      <c r="U43" s="110" t="n">
        <v>0</v>
      </c>
      <c r="V43" s="111" t="n">
        <v>0</v>
      </c>
      <c r="W43" s="112" t="n">
        <v>0</v>
      </c>
      <c r="X43" s="110" t="n">
        <v>0</v>
      </c>
      <c r="Y43" s="111" t="n">
        <v>0</v>
      </c>
      <c r="Z43" s="112" t="n">
        <v>0</v>
      </c>
      <c r="AA43" s="110" t="n">
        <v>0</v>
      </c>
      <c r="AB43" s="111" t="n">
        <v>41</v>
      </c>
      <c r="AC43" s="112" t="n">
        <v>12</v>
      </c>
      <c r="AD43" s="110" t="n">
        <v>29</v>
      </c>
      <c r="AE43" s="111" t="n">
        <v>0</v>
      </c>
      <c r="AF43" s="112" t="n">
        <v>24</v>
      </c>
      <c r="AG43" s="109">
        <f>U43+V43+Y43+AB43+AE43</f>
        <v/>
      </c>
      <c r="AH43" s="109">
        <f>W43+Z43+AC43+AF43</f>
        <v/>
      </c>
      <c r="AI43" s="105" t="n">
        <v>5</v>
      </c>
      <c r="AJ43" s="106" t="n">
        <v>0</v>
      </c>
      <c r="AK43" s="107" t="n">
        <v>5</v>
      </c>
      <c r="AL43" s="105" t="n">
        <v>0</v>
      </c>
      <c r="AM43" s="106" t="n">
        <v>0</v>
      </c>
      <c r="AN43" s="107" t="n">
        <v>0</v>
      </c>
      <c r="AO43" s="105" t="n">
        <v>0</v>
      </c>
      <c r="AP43" s="106" t="n">
        <v>0</v>
      </c>
      <c r="AQ43" s="108" t="n">
        <v>0</v>
      </c>
      <c r="AR43" s="105" t="n">
        <v>0</v>
      </c>
      <c r="AS43" s="106" t="n">
        <v>0</v>
      </c>
      <c r="AT43" s="107" t="n">
        <v>0</v>
      </c>
      <c r="AU43" s="109">
        <f>AI43+AJ43+AM43+AP43+AS43</f>
        <v/>
      </c>
      <c r="AV43" s="109">
        <f>AK43+AN43+AQ43+AT43</f>
        <v/>
      </c>
      <c r="AW43" s="110" t="n">
        <v>0</v>
      </c>
      <c r="AX43" s="111" t="n">
        <v>0</v>
      </c>
      <c r="AY43" s="112" t="n">
        <v>0</v>
      </c>
      <c r="AZ43" s="110" t="n">
        <v>0</v>
      </c>
      <c r="BA43" s="111" t="n">
        <v>0</v>
      </c>
      <c r="BB43" s="112" t="n">
        <v>0</v>
      </c>
      <c r="BC43" s="110" t="n">
        <v>0</v>
      </c>
      <c r="BD43" s="111" t="n">
        <v>0</v>
      </c>
      <c r="BE43" s="112" t="n">
        <v>0</v>
      </c>
      <c r="BF43" s="110" t="n">
        <v>0</v>
      </c>
      <c r="BG43" s="111" t="n">
        <v>0</v>
      </c>
      <c r="BH43" s="112" t="n">
        <v>0</v>
      </c>
      <c r="BI43" s="109">
        <f>AW43+AX43+BA43+BD43+BG43</f>
        <v/>
      </c>
      <c r="BJ43" s="109">
        <f>AY43+BB43+BE43+BH43</f>
        <v/>
      </c>
      <c r="BK43" s="105" t="n">
        <v>0</v>
      </c>
      <c r="BL43" s="106" t="n">
        <v>0</v>
      </c>
      <c r="BM43" s="107" t="n">
        <v>0</v>
      </c>
      <c r="BN43" s="105" t="n">
        <v>0</v>
      </c>
      <c r="BO43" s="106" t="n">
        <v>0</v>
      </c>
      <c r="BP43" s="107" t="n">
        <v>0</v>
      </c>
      <c r="BQ43" s="105" t="n">
        <v>0</v>
      </c>
      <c r="BR43" s="106" t="n">
        <v>0</v>
      </c>
      <c r="BS43" s="108" t="n">
        <v>0</v>
      </c>
      <c r="BT43" s="105" t="n">
        <v>0</v>
      </c>
      <c r="BU43" s="106" t="n">
        <v>0</v>
      </c>
      <c r="BV43" s="107" t="n">
        <v>4</v>
      </c>
      <c r="BW43" s="109">
        <f>BK43+BL43+BO43+BR43+BU43</f>
        <v/>
      </c>
      <c r="BX43" s="109">
        <f>BM43+BP43+BS43+BV43</f>
        <v/>
      </c>
      <c r="BY43" s="98">
        <f>IF(SUM(S43,T43,AG43,AH43,AU43,AV43,BI43,BJ43,BW43,BX43)&gt;0,"S","N")</f>
        <v/>
      </c>
    </row>
    <row r="44">
      <c r="A44" s="113" t="inlineStr">
        <is>
          <t>PCZ</t>
        </is>
      </c>
      <c r="B44" s="114" t="inlineStr">
        <is>
          <t>CUTRALE</t>
        </is>
      </c>
      <c r="C44" s="115" t="inlineStr">
        <is>
          <t>CUTRALE</t>
        </is>
      </c>
      <c r="D44" s="116" t="inlineStr">
        <is>
          <t>Grão</t>
        </is>
      </c>
      <c r="E44" s="115" t="inlineStr">
        <is>
          <t>SOJA</t>
        </is>
      </c>
      <c r="F44" s="117" t="inlineStr">
        <is>
          <t>MRS</t>
        </is>
      </c>
      <c r="G44" s="118" t="n">
        <v>0</v>
      </c>
      <c r="H44" s="119" t="n">
        <v>0</v>
      </c>
      <c r="I44" s="120" t="n">
        <v>0</v>
      </c>
      <c r="J44" s="118">
        <f>G44+H44-I44</f>
        <v/>
      </c>
      <c r="K44" s="119" t="n">
        <v>0</v>
      </c>
      <c r="L44" s="120" t="n">
        <v>0</v>
      </c>
      <c r="M44" s="118">
        <f>J44+K44-L44</f>
        <v/>
      </c>
      <c r="N44" s="119" t="n">
        <v>0</v>
      </c>
      <c r="O44" s="120" t="n">
        <v>0</v>
      </c>
      <c r="P44" s="118">
        <f>M44+N44-O44</f>
        <v/>
      </c>
      <c r="Q44" s="119" t="n">
        <v>0</v>
      </c>
      <c r="R44" s="120" t="n">
        <v>0</v>
      </c>
      <c r="S44" s="121">
        <f>G44+H44+K44+N44+Q44</f>
        <v/>
      </c>
      <c r="T44" s="121">
        <f>I44+L44+O44+R44</f>
        <v/>
      </c>
      <c r="U44" s="122">
        <f>S44-T44</f>
        <v/>
      </c>
      <c r="V44" s="123" t="n">
        <v>0</v>
      </c>
      <c r="W44" s="124" t="n">
        <v>0</v>
      </c>
      <c r="X44" s="122">
        <f>U44+V44-W44</f>
        <v/>
      </c>
      <c r="Y44" s="123" t="n">
        <v>0</v>
      </c>
      <c r="Z44" s="124" t="n">
        <v>0</v>
      </c>
      <c r="AA44" s="122">
        <f>X44+Y44-Z44</f>
        <v/>
      </c>
      <c r="AB44" s="123" t="n">
        <v>0</v>
      </c>
      <c r="AC44" s="124" t="n">
        <v>0</v>
      </c>
      <c r="AD44" s="122">
        <f>AA44+AB44-AC44</f>
        <v/>
      </c>
      <c r="AE44" s="123" t="n">
        <v>0</v>
      </c>
      <c r="AF44" s="124" t="n">
        <v>0</v>
      </c>
      <c r="AG44" s="121">
        <f>U44+V44+Y44+AB44+AE44</f>
        <v/>
      </c>
      <c r="AH44" s="121">
        <f>W44+Z44+AC44+AF44</f>
        <v/>
      </c>
      <c r="AI44" s="118">
        <f>AG44-AH44</f>
        <v/>
      </c>
      <c r="AJ44" s="119" t="n">
        <v>0</v>
      </c>
      <c r="AK44" s="120" t="n">
        <v>0</v>
      </c>
      <c r="AL44" s="118">
        <f>AI44+AJ44-AK44</f>
        <v/>
      </c>
      <c r="AM44" s="119" t="n">
        <v>0</v>
      </c>
      <c r="AN44" s="120" t="n">
        <v>0</v>
      </c>
      <c r="AO44" s="118">
        <f>AL44+AM44-AN44</f>
        <v/>
      </c>
      <c r="AP44" s="119" t="n">
        <v>0</v>
      </c>
      <c r="AQ44" s="120" t="n">
        <v>0</v>
      </c>
      <c r="AR44" s="118">
        <f>AO44+AP44-AQ44</f>
        <v/>
      </c>
      <c r="AS44" s="119" t="n">
        <v>0</v>
      </c>
      <c r="AT44" s="120" t="n">
        <v>0</v>
      </c>
      <c r="AU44" s="121">
        <f>AI44+AJ44+AM44+AP44+AS44</f>
        <v/>
      </c>
      <c r="AV44" s="121">
        <f>AK44+AN44+AQ44+AT44</f>
        <v/>
      </c>
      <c r="AW44" s="122">
        <f>AU44-AV44</f>
        <v/>
      </c>
      <c r="AX44" s="123" t="n">
        <v>0</v>
      </c>
      <c r="AY44" s="124" t="n">
        <v>0</v>
      </c>
      <c r="AZ44" s="122">
        <f>AW44+AX44-AY44</f>
        <v/>
      </c>
      <c r="BA44" s="123" t="n">
        <v>0</v>
      </c>
      <c r="BB44" s="124" t="n">
        <v>0</v>
      </c>
      <c r="BC44" s="122">
        <f>AZ44+BA44-BB44</f>
        <v/>
      </c>
      <c r="BD44" s="123" t="n">
        <v>0</v>
      </c>
      <c r="BE44" s="124" t="n">
        <v>0</v>
      </c>
      <c r="BF44" s="122">
        <f>BC44+BD44-BE44</f>
        <v/>
      </c>
      <c r="BG44" s="123" t="n">
        <v>0</v>
      </c>
      <c r="BH44" s="124" t="n">
        <v>0</v>
      </c>
      <c r="BI44" s="121">
        <f>AW44+AX44+BA44+BD44+BG44</f>
        <v/>
      </c>
      <c r="BJ44" s="121">
        <f>AY44+BB44+BE44+BH44</f>
        <v/>
      </c>
      <c r="BK44" s="118">
        <f>BI44-BJ44</f>
        <v/>
      </c>
      <c r="BL44" s="119" t="n">
        <v>0</v>
      </c>
      <c r="BM44" s="120" t="n">
        <v>0</v>
      </c>
      <c r="BN44" s="118">
        <f>BK44+BL44-BM44</f>
        <v/>
      </c>
      <c r="BO44" s="119" t="n">
        <v>0</v>
      </c>
      <c r="BP44" s="120" t="n">
        <v>0</v>
      </c>
      <c r="BQ44" s="118">
        <f>BN44+BO44-BP44</f>
        <v/>
      </c>
      <c r="BR44" s="119" t="n">
        <v>0</v>
      </c>
      <c r="BS44" s="120" t="n">
        <v>0</v>
      </c>
      <c r="BT44" s="118">
        <f>BQ44+BR44-BS44</f>
        <v/>
      </c>
      <c r="BU44" s="119" t="n">
        <v>0</v>
      </c>
      <c r="BV44" s="120" t="n">
        <v>0</v>
      </c>
      <c r="BW44" s="121">
        <f>BK44+BL44+BO44+BR44+BU44</f>
        <v/>
      </c>
      <c r="BX44" s="121">
        <f>BM44+BP44+BS44+BV44</f>
        <v/>
      </c>
      <c r="BY44" s="98">
        <f>IF(SUM(S44,T44,AG44,AH44,AU44,AV44,BI44,BJ44,BW44,BX44)&gt;0,"S","N")</f>
        <v/>
      </c>
    </row>
    <row r="45">
      <c r="A45" s="113" t="inlineStr">
        <is>
          <t>PCZ</t>
        </is>
      </c>
      <c r="B45" s="114" t="inlineStr">
        <is>
          <t>CUTRALE</t>
        </is>
      </c>
      <c r="C45" s="115" t="inlineStr">
        <is>
          <t>CUTRALE</t>
        </is>
      </c>
      <c r="D45" s="116" t="inlineStr">
        <is>
          <t>Grão</t>
        </is>
      </c>
      <c r="E45" s="115" t="inlineStr">
        <is>
          <t>SOJA</t>
        </is>
      </c>
      <c r="F45" s="117" t="inlineStr">
        <is>
          <t>VLI</t>
        </is>
      </c>
      <c r="G45" s="118" t="n">
        <v>0</v>
      </c>
      <c r="H45" s="119" t="n">
        <v>0</v>
      </c>
      <c r="I45" s="120" t="n">
        <v>0</v>
      </c>
      <c r="J45" s="118">
        <f>G45+H45-I45</f>
        <v/>
      </c>
      <c r="K45" s="119" t="n">
        <v>0</v>
      </c>
      <c r="L45" s="120" t="n">
        <v>0</v>
      </c>
      <c r="M45" s="118">
        <f>J45+K45-L45</f>
        <v/>
      </c>
      <c r="N45" s="119" t="n">
        <v>0</v>
      </c>
      <c r="O45" s="120" t="n">
        <v>0</v>
      </c>
      <c r="P45" s="118">
        <f>M45+N45-O45</f>
        <v/>
      </c>
      <c r="Q45" s="119" t="n">
        <v>0</v>
      </c>
      <c r="R45" s="120" t="n">
        <v>0</v>
      </c>
      <c r="S45" s="121">
        <f>G45+H45+K45+N45+Q45</f>
        <v/>
      </c>
      <c r="T45" s="121">
        <f>I45+L45+O45+R45</f>
        <v/>
      </c>
      <c r="U45" s="122">
        <f>S45-T45</f>
        <v/>
      </c>
      <c r="V45" s="123" t="n">
        <v>0</v>
      </c>
      <c r="W45" s="124" t="n">
        <v>0</v>
      </c>
      <c r="X45" s="122">
        <f>U45+V45-W45</f>
        <v/>
      </c>
      <c r="Y45" s="123" t="n">
        <v>0</v>
      </c>
      <c r="Z45" s="124" t="n">
        <v>0</v>
      </c>
      <c r="AA45" s="122">
        <f>X45+Y45-Z45</f>
        <v/>
      </c>
      <c r="AB45" s="123" t="n">
        <v>0</v>
      </c>
      <c r="AC45" s="124" t="n">
        <v>0</v>
      </c>
      <c r="AD45" s="122">
        <f>AA45+AB45-AC45</f>
        <v/>
      </c>
      <c r="AE45" s="123" t="n">
        <v>0</v>
      </c>
      <c r="AF45" s="124" t="n">
        <v>0</v>
      </c>
      <c r="AG45" s="121">
        <f>U45+V45+Y45+AB45+AE45</f>
        <v/>
      </c>
      <c r="AH45" s="121">
        <f>W45+Z45+AC45+AF45</f>
        <v/>
      </c>
      <c r="AI45" s="118">
        <f>AG45-AH45</f>
        <v/>
      </c>
      <c r="AJ45" s="119" t="n">
        <v>0</v>
      </c>
      <c r="AK45" s="120" t="n">
        <v>0</v>
      </c>
      <c r="AL45" s="118">
        <f>AI45+AJ45-AK45</f>
        <v/>
      </c>
      <c r="AM45" s="119" t="n">
        <v>0</v>
      </c>
      <c r="AN45" s="120" t="n">
        <v>0</v>
      </c>
      <c r="AO45" s="118">
        <f>AL45+AM45-AN45</f>
        <v/>
      </c>
      <c r="AP45" s="119" t="n">
        <v>0</v>
      </c>
      <c r="AQ45" s="120" t="n">
        <v>0</v>
      </c>
      <c r="AR45" s="118">
        <f>AO45+AP45-AQ45</f>
        <v/>
      </c>
      <c r="AS45" s="119" t="n">
        <v>0</v>
      </c>
      <c r="AT45" s="120" t="n">
        <v>0</v>
      </c>
      <c r="AU45" s="121">
        <f>AI45+AJ45+AM45+AP45+AS45</f>
        <v/>
      </c>
      <c r="AV45" s="121">
        <f>AK45+AN45+AQ45+AT45</f>
        <v/>
      </c>
      <c r="AW45" s="122">
        <f>AU45-AV45</f>
        <v/>
      </c>
      <c r="AX45" s="123" t="n">
        <v>0</v>
      </c>
      <c r="AY45" s="124" t="n">
        <v>0</v>
      </c>
      <c r="AZ45" s="122">
        <f>AW45+AX45-AY45</f>
        <v/>
      </c>
      <c r="BA45" s="123" t="n">
        <v>0</v>
      </c>
      <c r="BB45" s="124" t="n">
        <v>0</v>
      </c>
      <c r="BC45" s="122">
        <f>AZ45+BA45-BB45</f>
        <v/>
      </c>
      <c r="BD45" s="123" t="n">
        <v>0</v>
      </c>
      <c r="BE45" s="124" t="n">
        <v>0</v>
      </c>
      <c r="BF45" s="122">
        <f>BC45+BD45-BE45</f>
        <v/>
      </c>
      <c r="BG45" s="123" t="n">
        <v>0</v>
      </c>
      <c r="BH45" s="124" t="n">
        <v>0</v>
      </c>
      <c r="BI45" s="121">
        <f>AW45+AX45+BA45+BD45+BG45</f>
        <v/>
      </c>
      <c r="BJ45" s="121">
        <f>AY45+BB45+BE45+BH45</f>
        <v/>
      </c>
      <c r="BK45" s="118">
        <f>BI45-BJ45</f>
        <v/>
      </c>
      <c r="BL45" s="119" t="n">
        <v>0</v>
      </c>
      <c r="BM45" s="120" t="n">
        <v>0</v>
      </c>
      <c r="BN45" s="118">
        <f>BK45+BL45-BM45</f>
        <v/>
      </c>
      <c r="BO45" s="119" t="n">
        <v>0</v>
      </c>
      <c r="BP45" s="120" t="n">
        <v>0</v>
      </c>
      <c r="BQ45" s="118">
        <f>BN45+BO45-BP45</f>
        <v/>
      </c>
      <c r="BR45" s="119" t="n">
        <v>0</v>
      </c>
      <c r="BS45" s="120" t="n">
        <v>0</v>
      </c>
      <c r="BT45" s="118">
        <f>BQ45+BR45-BS45</f>
        <v/>
      </c>
      <c r="BU45" s="119" t="n">
        <v>0</v>
      </c>
      <c r="BV45" s="120" t="n">
        <v>0</v>
      </c>
      <c r="BW45" s="121">
        <f>BK45+BL45+BO45+BR45+BU45</f>
        <v/>
      </c>
      <c r="BX45" s="121">
        <f>BM45+BP45+BS45+BV45</f>
        <v/>
      </c>
      <c r="BY45" s="98">
        <f>IF(SUM(S45,T45,AG45,AH45,AU45,AV45,BI45,BJ45,BW45,BX45)&gt;0,"S","N")</f>
        <v/>
      </c>
    </row>
    <row r="46">
      <c r="A46" s="125" t="inlineStr">
        <is>
          <t>TOTAL</t>
        </is>
      </c>
      <c r="B46" s="126" t="inlineStr">
        <is>
          <t>TOTAL</t>
        </is>
      </c>
      <c r="C46" s="127" t="n"/>
      <c r="D46" s="128" t="n"/>
      <c r="E46" s="127" t="n"/>
      <c r="F46" s="129" t="n"/>
      <c r="G46" s="35">
        <f>SUM(G37:G45)</f>
        <v/>
      </c>
      <c r="H46" s="36">
        <f>SUM(H37:H45)</f>
        <v/>
      </c>
      <c r="I46" s="37">
        <f>SUM(I37:I45)</f>
        <v/>
      </c>
      <c r="J46" s="38">
        <f>SUM(J37:J45)</f>
        <v/>
      </c>
      <c r="K46" s="39">
        <f>SUM(K37:K45)</f>
        <v/>
      </c>
      <c r="L46" s="37">
        <f>SUM(L37:L45)</f>
        <v/>
      </c>
      <c r="M46" s="38">
        <f>SUM(M37:M45)</f>
        <v/>
      </c>
      <c r="N46" s="39">
        <f>SUM(N37:N45)</f>
        <v/>
      </c>
      <c r="O46" s="37">
        <f>SUM(O37:O45)</f>
        <v/>
      </c>
      <c r="P46" s="38">
        <f>SUM(P37:P45)</f>
        <v/>
      </c>
      <c r="Q46" s="39">
        <f>SUM(Q37:Q45)</f>
        <v/>
      </c>
      <c r="R46" s="37">
        <f>SUM(R37:R45)</f>
        <v/>
      </c>
      <c r="S46" s="37">
        <f>SUM(S37:S45)</f>
        <v/>
      </c>
      <c r="T46" s="37">
        <f>SUM(T37:T45)</f>
        <v/>
      </c>
      <c r="U46" s="42">
        <f>SUM(U37:U45)</f>
        <v/>
      </c>
      <c r="V46" s="43">
        <f>SUM(V37:V45)</f>
        <v/>
      </c>
      <c r="W46" s="44">
        <f>SUM(W37:W45)</f>
        <v/>
      </c>
      <c r="X46" s="42">
        <f>SUM(X37:X45)</f>
        <v/>
      </c>
      <c r="Y46" s="43">
        <f>SUM(Y37:Y45)</f>
        <v/>
      </c>
      <c r="Z46" s="44">
        <f>SUM(Z37:Z45)</f>
        <v/>
      </c>
      <c r="AA46" s="42">
        <f>SUM(AA37:AA45)</f>
        <v/>
      </c>
      <c r="AB46" s="43">
        <f>SUM(AB37:AB45)</f>
        <v/>
      </c>
      <c r="AC46" s="44">
        <f>SUM(AC37:AC45)</f>
        <v/>
      </c>
      <c r="AD46" s="42">
        <f>SUM(AD37:AD45)</f>
        <v/>
      </c>
      <c r="AE46" s="43">
        <f>SUM(AE37:AE45)</f>
        <v/>
      </c>
      <c r="AF46" s="44">
        <f>SUM(AF37:AF45)</f>
        <v/>
      </c>
      <c r="AG46" s="44">
        <f>SUM(AG37:AG45)</f>
        <v/>
      </c>
      <c r="AH46" s="44">
        <f>SUM(AH37:AH45)</f>
        <v/>
      </c>
      <c r="AI46" s="35">
        <f>SUM(AI37:AI45)</f>
        <v/>
      </c>
      <c r="AJ46" s="36">
        <f>SUM(AJ37:AJ45)</f>
        <v/>
      </c>
      <c r="AK46" s="37">
        <f>SUM(AK37:AK45)</f>
        <v/>
      </c>
      <c r="AL46" s="35">
        <f>SUM(AL37:AL45)</f>
        <v/>
      </c>
      <c r="AM46" s="36">
        <f>SUM(AM37:AM45)</f>
        <v/>
      </c>
      <c r="AN46" s="37">
        <f>SUM(AN37:AN45)</f>
        <v/>
      </c>
      <c r="AO46" s="35">
        <f>SUM(AO37:AO45)</f>
        <v/>
      </c>
      <c r="AP46" s="36">
        <f>SUM(AP37:AP45)</f>
        <v/>
      </c>
      <c r="AQ46" s="37">
        <f>SUM(AQ37:AQ45)</f>
        <v/>
      </c>
      <c r="AR46" s="35">
        <f>AO46+AP46-AQ46</f>
        <v/>
      </c>
      <c r="AS46" s="36">
        <f>SUM(AS37:AS45)</f>
        <v/>
      </c>
      <c r="AT46" s="37">
        <f>SUM(AT37:AT45)</f>
        <v/>
      </c>
      <c r="AU46" s="37">
        <f>AI46+AJ46+AM46+AP46+AS46</f>
        <v/>
      </c>
      <c r="AV46" s="37">
        <f>AK46+AN46+AQ46+AT46</f>
        <v/>
      </c>
      <c r="AW46" s="42">
        <f>AU46-AV46</f>
        <v/>
      </c>
      <c r="AX46" s="43">
        <f>SUM(AX34:AX45)</f>
        <v/>
      </c>
      <c r="AY46" s="44">
        <f>SUM(AY37:AY45)</f>
        <v/>
      </c>
      <c r="AZ46" s="42">
        <f>AW46+AX46-AY46</f>
        <v/>
      </c>
      <c r="BA46" s="43">
        <f>SUM(BA34:BA45)</f>
        <v/>
      </c>
      <c r="BB46" s="44">
        <f>SUM(BB37:BB45)</f>
        <v/>
      </c>
      <c r="BC46" s="42">
        <f>AZ46+BA46-BB46</f>
        <v/>
      </c>
      <c r="BD46" s="43">
        <f>BA46+BB46-BC46</f>
        <v/>
      </c>
      <c r="BE46" s="44">
        <f>BB46+BC46-BD46</f>
        <v/>
      </c>
      <c r="BF46" s="42">
        <f>BC46+BD46-BE46</f>
        <v/>
      </c>
      <c r="BG46" s="43">
        <f>BD46+BE46-BF46</f>
        <v/>
      </c>
      <c r="BH46" s="42">
        <f>BE46+BF46-BG46</f>
        <v/>
      </c>
      <c r="BI46" s="44">
        <f>AW46+AX46+BA46+BD46+BG46</f>
        <v/>
      </c>
      <c r="BJ46" s="44">
        <f>AY46+BB46+BE46+BH46</f>
        <v/>
      </c>
      <c r="BK46" s="35">
        <f>BI46-BJ46</f>
        <v/>
      </c>
      <c r="BL46" s="36" t="n"/>
      <c r="BM46" s="37" t="n"/>
      <c r="BN46" s="35">
        <f>BK46+BL46-BM46</f>
        <v/>
      </c>
      <c r="BO46" s="36" t="n"/>
      <c r="BP46" s="37">
        <f>SUM(BP37:BP45)</f>
        <v/>
      </c>
      <c r="BQ46" s="35">
        <f>SUM(BQ37:BQ45)</f>
        <v/>
      </c>
      <c r="BR46" s="36">
        <f>SUM(BR37:BR45)</f>
        <v/>
      </c>
      <c r="BS46" s="37">
        <f>SUM(BS37:BS45)</f>
        <v/>
      </c>
      <c r="BT46" s="35">
        <f>SUM(BT37:BT45)</f>
        <v/>
      </c>
      <c r="BU46" s="36">
        <f>SUM(BU37:BU45)</f>
        <v/>
      </c>
      <c r="BV46" s="37">
        <f>SUM(BV37:BV45)</f>
        <v/>
      </c>
      <c r="BW46" s="37">
        <f>SUM(BW37:BW45)</f>
        <v/>
      </c>
      <c r="BX46" s="37">
        <f>SUM(BX37:BX45)</f>
        <v/>
      </c>
      <c r="BY46" s="98">
        <f>IF(SUM(S46,T46,AG46,AH46,AU46,AV46,BI46,BJ46,BW46,BX46)&gt;0,"S","N")</f>
        <v/>
      </c>
    </row>
    <row r="47">
      <c r="A47" s="100" t="inlineStr">
        <is>
          <t>ICB</t>
        </is>
      </c>
      <c r="B47" s="101" t="inlineStr">
        <is>
          <t>TIPLAM</t>
        </is>
      </c>
      <c r="C47" s="102" t="inlineStr">
        <is>
          <t>TIPLAM</t>
        </is>
      </c>
      <c r="D47" s="103" t="inlineStr">
        <is>
          <t>Grão</t>
        </is>
      </c>
      <c r="E47" s="102" t="inlineStr">
        <is>
          <t>FARELO</t>
        </is>
      </c>
      <c r="F47" s="104" t="inlineStr">
        <is>
          <t>RUMO</t>
        </is>
      </c>
      <c r="G47" s="105" t="n">
        <v>0</v>
      </c>
      <c r="H47" s="106" t="n">
        <v>0</v>
      </c>
      <c r="I47" s="107" t="n">
        <v>0</v>
      </c>
      <c r="J47" s="105">
        <f>G47+H47-I47</f>
        <v/>
      </c>
      <c r="K47" s="106" t="n">
        <v>0</v>
      </c>
      <c r="L47" s="107" t="n">
        <v>0</v>
      </c>
      <c r="M47" s="105">
        <f>J47+K47-L47</f>
        <v/>
      </c>
      <c r="N47" s="106" t="n">
        <v>0</v>
      </c>
      <c r="O47" s="108" t="n">
        <v>0</v>
      </c>
      <c r="P47" s="105">
        <f>M47+N47-O47</f>
        <v/>
      </c>
      <c r="Q47" s="106" t="n">
        <v>0</v>
      </c>
      <c r="R47" s="107" t="n">
        <v>0</v>
      </c>
      <c r="S47" s="109">
        <f>G47+H47+K47+N47+Q47</f>
        <v/>
      </c>
      <c r="T47" s="109">
        <f>I47+L47+O47+R47</f>
        <v/>
      </c>
      <c r="U47" s="110">
        <f>S47-T47</f>
        <v/>
      </c>
      <c r="V47" s="111" t="n">
        <v>0</v>
      </c>
      <c r="W47" s="112" t="n">
        <v>0</v>
      </c>
      <c r="X47" s="110">
        <f>U47+V47-W47</f>
        <v/>
      </c>
      <c r="Y47" s="111" t="n">
        <v>0</v>
      </c>
      <c r="Z47" s="112" t="n">
        <v>0</v>
      </c>
      <c r="AA47" s="110">
        <f>X47+Y47-Z47</f>
        <v/>
      </c>
      <c r="AB47" s="111" t="n">
        <v>0</v>
      </c>
      <c r="AC47" s="112" t="n">
        <v>0</v>
      </c>
      <c r="AD47" s="110">
        <f>AA47+AB47-AC47</f>
        <v/>
      </c>
      <c r="AE47" s="111" t="n">
        <v>0</v>
      </c>
      <c r="AF47" s="112" t="n">
        <v>0</v>
      </c>
      <c r="AG47" s="109">
        <f>U47+V47+Y47+AB47+AE47</f>
        <v/>
      </c>
      <c r="AH47" s="109">
        <f>W47+Z47+AC47+AF47</f>
        <v/>
      </c>
      <c r="AI47" s="105">
        <f>AG47-AH47</f>
        <v/>
      </c>
      <c r="AJ47" s="106" t="n">
        <v>0</v>
      </c>
      <c r="AK47" s="107" t="n">
        <v>0</v>
      </c>
      <c r="AL47" s="105">
        <f>AI47+AJ47-AK47</f>
        <v/>
      </c>
      <c r="AM47" s="106" t="n">
        <v>0</v>
      </c>
      <c r="AN47" s="107" t="n">
        <v>0</v>
      </c>
      <c r="AO47" s="105">
        <f>AL47+AM47-AN47</f>
        <v/>
      </c>
      <c r="AP47" s="106" t="n">
        <v>0</v>
      </c>
      <c r="AQ47" s="108" t="n">
        <v>0</v>
      </c>
      <c r="AR47" s="105">
        <f>AO47+AP47-AQ47</f>
        <v/>
      </c>
      <c r="AS47" s="106" t="n">
        <v>0</v>
      </c>
      <c r="AT47" s="107" t="n">
        <v>0</v>
      </c>
      <c r="AU47" s="109">
        <f>AI47+AJ47+AM47+AP47+AS47</f>
        <v/>
      </c>
      <c r="AV47" s="109">
        <f>AK47+AN47+AQ47+AT47</f>
        <v/>
      </c>
      <c r="AW47" s="110">
        <f>AU47-AV47</f>
        <v/>
      </c>
      <c r="AX47" s="111" t="n">
        <v>0</v>
      </c>
      <c r="AY47" s="112" t="n">
        <v>0</v>
      </c>
      <c r="AZ47" s="110">
        <f>AW47+AX47-AY47</f>
        <v/>
      </c>
      <c r="BA47" s="111" t="n">
        <v>0</v>
      </c>
      <c r="BB47" s="112" t="n">
        <v>0</v>
      </c>
      <c r="BC47" s="110">
        <f>AZ47+BA47-BB47</f>
        <v/>
      </c>
      <c r="BD47" s="111" t="n">
        <v>0</v>
      </c>
      <c r="BE47" s="112" t="n">
        <v>0</v>
      </c>
      <c r="BF47" s="110">
        <f>BC47+BD47-BE47</f>
        <v/>
      </c>
      <c r="BG47" s="111" t="n">
        <v>0</v>
      </c>
      <c r="BH47" s="112" t="n">
        <v>0</v>
      </c>
      <c r="BI47" s="109">
        <f>AW47+AX47+BA47+BD47+BG47</f>
        <v/>
      </c>
      <c r="BJ47" s="109">
        <f>AY47+BB47+BE47+BH47</f>
        <v/>
      </c>
      <c r="BK47" s="105">
        <f>BI47-BJ47</f>
        <v/>
      </c>
      <c r="BL47" s="106" t="n">
        <v>0</v>
      </c>
      <c r="BM47" s="107" t="n">
        <v>0</v>
      </c>
      <c r="BN47" s="105">
        <f>BK47+BL47-BM47</f>
        <v/>
      </c>
      <c r="BO47" s="106" t="n">
        <v>0</v>
      </c>
      <c r="BP47" s="107" t="n">
        <v>0</v>
      </c>
      <c r="BQ47" s="105">
        <f>BN47+BO47-BP47</f>
        <v/>
      </c>
      <c r="BR47" s="106" t="n">
        <v>0</v>
      </c>
      <c r="BS47" s="108" t="n">
        <v>0</v>
      </c>
      <c r="BT47" s="105">
        <f>BQ47+BR47-BS47</f>
        <v/>
      </c>
      <c r="BU47" s="106" t="n">
        <v>0</v>
      </c>
      <c r="BV47" s="107" t="n">
        <v>0</v>
      </c>
      <c r="BW47" s="109">
        <f>BK47+BL47+BO47+BR47+BU47</f>
        <v/>
      </c>
      <c r="BX47" s="109">
        <f>BM47+BP47+BS47+BV47</f>
        <v/>
      </c>
      <c r="BY47" s="98">
        <f>IF(SUM(S47,T47,AG47,AH47,AU47,AV47,BI47,BJ47,BW47,BX47)&gt;0,"S","N")</f>
        <v/>
      </c>
    </row>
    <row r="48">
      <c r="A48" s="113" t="inlineStr">
        <is>
          <t>ICB</t>
        </is>
      </c>
      <c r="B48" s="114" t="inlineStr">
        <is>
          <t>TIPLAM</t>
        </is>
      </c>
      <c r="C48" s="115" t="inlineStr">
        <is>
          <t>TIPLAM</t>
        </is>
      </c>
      <c r="D48" s="116" t="inlineStr">
        <is>
          <t>Grão</t>
        </is>
      </c>
      <c r="E48" s="115" t="inlineStr">
        <is>
          <t>FARELO</t>
        </is>
      </c>
      <c r="F48" s="117" t="inlineStr">
        <is>
          <t>MRS</t>
        </is>
      </c>
      <c r="G48" s="118" t="n">
        <v>0</v>
      </c>
      <c r="H48" s="119" t="n">
        <v>0</v>
      </c>
      <c r="I48" s="120" t="n">
        <v>0</v>
      </c>
      <c r="J48" s="118">
        <f>G48+H48-I48</f>
        <v/>
      </c>
      <c r="K48" s="119" t="n">
        <v>0</v>
      </c>
      <c r="L48" s="120" t="n">
        <v>0</v>
      </c>
      <c r="M48" s="118">
        <f>J48+K48-L48</f>
        <v/>
      </c>
      <c r="N48" s="119" t="n">
        <v>0</v>
      </c>
      <c r="O48" s="120" t="n">
        <v>0</v>
      </c>
      <c r="P48" s="118">
        <f>M48+N48-O48</f>
        <v/>
      </c>
      <c r="Q48" s="119" t="n">
        <v>0</v>
      </c>
      <c r="R48" s="120" t="n">
        <v>0</v>
      </c>
      <c r="S48" s="121">
        <f>G48+H48+K48+N48+Q48</f>
        <v/>
      </c>
      <c r="T48" s="121">
        <f>I48+L48+O48+R48</f>
        <v/>
      </c>
      <c r="U48" s="122">
        <f>S48-T48</f>
        <v/>
      </c>
      <c r="V48" s="123" t="n">
        <v>0</v>
      </c>
      <c r="W48" s="124" t="n">
        <v>0</v>
      </c>
      <c r="X48" s="122">
        <f>U48+V48-W48</f>
        <v/>
      </c>
      <c r="Y48" s="123" t="n">
        <v>0</v>
      </c>
      <c r="Z48" s="124" t="n">
        <v>0</v>
      </c>
      <c r="AA48" s="122">
        <f>X48+Y48-Z48</f>
        <v/>
      </c>
      <c r="AB48" s="123" t="n">
        <v>0</v>
      </c>
      <c r="AC48" s="124" t="n">
        <v>0</v>
      </c>
      <c r="AD48" s="122">
        <f>AA48+AB48-AC48</f>
        <v/>
      </c>
      <c r="AE48" s="123" t="n">
        <v>0</v>
      </c>
      <c r="AF48" s="124" t="n">
        <v>0</v>
      </c>
      <c r="AG48" s="121">
        <f>U48+V48+Y48+AB48+AE48</f>
        <v/>
      </c>
      <c r="AH48" s="121">
        <f>W48+Z48+AC48+AF48</f>
        <v/>
      </c>
      <c r="AI48" s="118">
        <f>AG48-AH48</f>
        <v/>
      </c>
      <c r="AJ48" s="119" t="n">
        <v>0</v>
      </c>
      <c r="AK48" s="120" t="n">
        <v>0</v>
      </c>
      <c r="AL48" s="118">
        <f>AI48+AJ48-AK48</f>
        <v/>
      </c>
      <c r="AM48" s="119" t="n">
        <v>0</v>
      </c>
      <c r="AN48" s="120" t="n">
        <v>0</v>
      </c>
      <c r="AO48" s="118">
        <f>AL48+AM48-AN48</f>
        <v/>
      </c>
      <c r="AP48" s="119" t="n">
        <v>0</v>
      </c>
      <c r="AQ48" s="120" t="n">
        <v>0</v>
      </c>
      <c r="AR48" s="118">
        <f>AO48+AP48-AQ48</f>
        <v/>
      </c>
      <c r="AS48" s="119" t="n">
        <v>0</v>
      </c>
      <c r="AT48" s="120" t="n">
        <v>0</v>
      </c>
      <c r="AU48" s="121">
        <f>AI48+AJ48+AM48+AP48+AS48</f>
        <v/>
      </c>
      <c r="AV48" s="121">
        <f>AK48+AN48+AQ48+AT48</f>
        <v/>
      </c>
      <c r="AW48" s="122">
        <f>AU48-AV48</f>
        <v/>
      </c>
      <c r="AX48" s="123" t="n">
        <v>0</v>
      </c>
      <c r="AY48" s="124" t="n">
        <v>0</v>
      </c>
      <c r="AZ48" s="122">
        <f>AW48+AX48-AY48</f>
        <v/>
      </c>
      <c r="BA48" s="123" t="n">
        <v>0</v>
      </c>
      <c r="BB48" s="124" t="n">
        <v>0</v>
      </c>
      <c r="BC48" s="122">
        <f>AZ48+BA48-BB48</f>
        <v/>
      </c>
      <c r="BD48" s="123" t="n">
        <v>0</v>
      </c>
      <c r="BE48" s="124" t="n">
        <v>0</v>
      </c>
      <c r="BF48" s="122">
        <f>BC48+BD48-BE48</f>
        <v/>
      </c>
      <c r="BG48" s="123" t="n">
        <v>0</v>
      </c>
      <c r="BH48" s="124" t="n">
        <v>0</v>
      </c>
      <c r="BI48" s="121">
        <f>AW48+AX48+BA48+BD48+BG48</f>
        <v/>
      </c>
      <c r="BJ48" s="121">
        <f>AY48+BB48+BE48+BH48</f>
        <v/>
      </c>
      <c r="BK48" s="118">
        <f>BI48-BJ48</f>
        <v/>
      </c>
      <c r="BL48" s="119" t="n">
        <v>0</v>
      </c>
      <c r="BM48" s="120" t="n">
        <v>0</v>
      </c>
      <c r="BN48" s="118">
        <f>BK48+BL48-BM48</f>
        <v/>
      </c>
      <c r="BO48" s="119" t="n">
        <v>0</v>
      </c>
      <c r="BP48" s="120" t="n">
        <v>0</v>
      </c>
      <c r="BQ48" s="118">
        <f>BN48+BO48-BP48</f>
        <v/>
      </c>
      <c r="BR48" s="119" t="n">
        <v>0</v>
      </c>
      <c r="BS48" s="120" t="n">
        <v>0</v>
      </c>
      <c r="BT48" s="118">
        <f>BQ48+BR48-BS48</f>
        <v/>
      </c>
      <c r="BU48" s="119" t="n">
        <v>0</v>
      </c>
      <c r="BV48" s="120" t="n">
        <v>0</v>
      </c>
      <c r="BW48" s="121">
        <f>BK48+BL48+BO48+BR48+BU48</f>
        <v/>
      </c>
      <c r="BX48" s="121">
        <f>BM48+BP48+BS48+BV48</f>
        <v/>
      </c>
      <c r="BY48" s="98">
        <f>IF(SUM(S48,T48,AG48,AH48,AU48,AV48,BI48,BJ48,BW48,BX48)&gt;0,"S","N")</f>
        <v/>
      </c>
    </row>
    <row r="49">
      <c r="A49" s="113" t="inlineStr">
        <is>
          <t>ICB</t>
        </is>
      </c>
      <c r="B49" s="114" t="inlineStr">
        <is>
          <t>TIPLAM</t>
        </is>
      </c>
      <c r="C49" s="115" t="inlineStr">
        <is>
          <t>TIPLAM</t>
        </is>
      </c>
      <c r="D49" s="116" t="inlineStr">
        <is>
          <t>Grão</t>
        </is>
      </c>
      <c r="E49" s="115" t="inlineStr">
        <is>
          <t>FARELO</t>
        </is>
      </c>
      <c r="F49" s="117" t="inlineStr">
        <is>
          <t>VLI</t>
        </is>
      </c>
      <c r="G49" s="118" t="n">
        <v>0</v>
      </c>
      <c r="H49" s="119" t="n">
        <v>0</v>
      </c>
      <c r="I49" s="120" t="n">
        <v>0</v>
      </c>
      <c r="J49" s="118">
        <f>G49+H49-I49</f>
        <v/>
      </c>
      <c r="K49" s="119" t="n">
        <v>0</v>
      </c>
      <c r="L49" s="120" t="n">
        <v>0</v>
      </c>
      <c r="M49" s="118">
        <f>J49+K49-L49</f>
        <v/>
      </c>
      <c r="N49" s="119" t="n">
        <v>0</v>
      </c>
      <c r="O49" s="120" t="n">
        <v>0</v>
      </c>
      <c r="P49" s="118">
        <f>M49+N49-O49</f>
        <v/>
      </c>
      <c r="Q49" s="119" t="n">
        <v>0</v>
      </c>
      <c r="R49" s="120" t="n">
        <v>0</v>
      </c>
      <c r="S49" s="121">
        <f>G49+H49+K49+N49+Q49</f>
        <v/>
      </c>
      <c r="T49" s="121">
        <f>I49+L49+O49+R49</f>
        <v/>
      </c>
      <c r="U49" s="122">
        <f>S49-T49</f>
        <v/>
      </c>
      <c r="V49" s="123" t="n">
        <v>0</v>
      </c>
      <c r="W49" s="124" t="n">
        <v>0</v>
      </c>
      <c r="X49" s="122">
        <f>U49+V49-W49</f>
        <v/>
      </c>
      <c r="Y49" s="123" t="n">
        <v>0</v>
      </c>
      <c r="Z49" s="124" t="n">
        <v>0</v>
      </c>
      <c r="AA49" s="122">
        <f>X49+Y49-Z49</f>
        <v/>
      </c>
      <c r="AB49" s="123" t="n">
        <v>0</v>
      </c>
      <c r="AC49" s="124" t="n">
        <v>0</v>
      </c>
      <c r="AD49" s="122">
        <f>AA49+AB49-AC49</f>
        <v/>
      </c>
      <c r="AE49" s="123" t="n">
        <v>0</v>
      </c>
      <c r="AF49" s="124" t="n">
        <v>0</v>
      </c>
      <c r="AG49" s="121">
        <f>U49+V49+Y49+AB49+AE49</f>
        <v/>
      </c>
      <c r="AH49" s="121">
        <f>W49+Z49+AC49+AF49</f>
        <v/>
      </c>
      <c r="AI49" s="118">
        <f>AG49-AH49</f>
        <v/>
      </c>
      <c r="AJ49" s="119" t="n">
        <v>0</v>
      </c>
      <c r="AK49" s="120" t="n">
        <v>0</v>
      </c>
      <c r="AL49" s="118">
        <f>AI49+AJ49-AK49</f>
        <v/>
      </c>
      <c r="AM49" s="119" t="n">
        <v>0</v>
      </c>
      <c r="AN49" s="120" t="n">
        <v>0</v>
      </c>
      <c r="AO49" s="118">
        <f>AL49+AM49-AN49</f>
        <v/>
      </c>
      <c r="AP49" s="119" t="n">
        <v>0</v>
      </c>
      <c r="AQ49" s="120" t="n">
        <v>0</v>
      </c>
      <c r="AR49" s="118">
        <f>AO49+AP49-AQ49</f>
        <v/>
      </c>
      <c r="AS49" s="119" t="n">
        <v>0</v>
      </c>
      <c r="AT49" s="120" t="n">
        <v>0</v>
      </c>
      <c r="AU49" s="121">
        <f>AI49+AJ49+AM49+AP49+AS49</f>
        <v/>
      </c>
      <c r="AV49" s="121">
        <f>AK49+AN49+AQ49+AT49</f>
        <v/>
      </c>
      <c r="AW49" s="122">
        <f>AU49-AV49</f>
        <v/>
      </c>
      <c r="AX49" s="123" t="n">
        <v>0</v>
      </c>
      <c r="AY49" s="124" t="n">
        <v>0</v>
      </c>
      <c r="AZ49" s="122">
        <f>AW49+AX49-AY49</f>
        <v/>
      </c>
      <c r="BA49" s="123" t="n">
        <v>0</v>
      </c>
      <c r="BB49" s="124" t="n">
        <v>0</v>
      </c>
      <c r="BC49" s="122">
        <f>AZ49+BA49-BB49</f>
        <v/>
      </c>
      <c r="BD49" s="123" t="n">
        <v>0</v>
      </c>
      <c r="BE49" s="124" t="n">
        <v>0</v>
      </c>
      <c r="BF49" s="122">
        <f>BC49+BD49-BE49</f>
        <v/>
      </c>
      <c r="BG49" s="123" t="n">
        <v>0</v>
      </c>
      <c r="BH49" s="124" t="n">
        <v>0</v>
      </c>
      <c r="BI49" s="121">
        <f>AW49+AX49+BA49+BD49+BG49</f>
        <v/>
      </c>
      <c r="BJ49" s="121">
        <f>AY49+BB49+BE49+BH49</f>
        <v/>
      </c>
      <c r="BK49" s="118">
        <f>BI49-BJ49</f>
        <v/>
      </c>
      <c r="BL49" s="119" t="n">
        <v>0</v>
      </c>
      <c r="BM49" s="120" t="n">
        <v>0</v>
      </c>
      <c r="BN49" s="118">
        <f>BK49+BL49-BM49</f>
        <v/>
      </c>
      <c r="BO49" s="119" t="n">
        <v>0</v>
      </c>
      <c r="BP49" s="120" t="n">
        <v>0</v>
      </c>
      <c r="BQ49" s="118">
        <f>BN49+BO49-BP49</f>
        <v/>
      </c>
      <c r="BR49" s="119" t="n">
        <v>0</v>
      </c>
      <c r="BS49" s="120" t="n">
        <v>0</v>
      </c>
      <c r="BT49" s="118">
        <f>BQ49+BR49-BS49</f>
        <v/>
      </c>
      <c r="BU49" s="119" t="n">
        <v>0</v>
      </c>
      <c r="BV49" s="120" t="n">
        <v>0</v>
      </c>
      <c r="BW49" s="121">
        <f>BK49+BL49+BO49+BR49+BU49</f>
        <v/>
      </c>
      <c r="BX49" s="121">
        <f>BM49+BP49+BS49+BV49</f>
        <v/>
      </c>
      <c r="BY49" s="98">
        <f>IF(SUM(S49,T49,AG49,AH49,AU49,AV49,BI49,BJ49,BW49,BX49)&gt;0,"S","N")</f>
        <v/>
      </c>
    </row>
    <row r="50">
      <c r="A50" s="100" t="inlineStr">
        <is>
          <t>ZEV</t>
        </is>
      </c>
      <c r="B50" s="101" t="inlineStr">
        <is>
          <t>TIPLAM</t>
        </is>
      </c>
      <c r="C50" s="102" t="inlineStr">
        <is>
          <t>TIPLAM</t>
        </is>
      </c>
      <c r="D50" s="103" t="inlineStr">
        <is>
          <t>Grão</t>
        </is>
      </c>
      <c r="E50" s="102" t="inlineStr">
        <is>
          <t>MILHO</t>
        </is>
      </c>
      <c r="F50" s="104" t="inlineStr">
        <is>
          <t>RUMO</t>
        </is>
      </c>
      <c r="G50" s="105" t="n">
        <v>0</v>
      </c>
      <c r="H50" s="106" t="n">
        <v>0</v>
      </c>
      <c r="I50" s="107" t="n">
        <v>0</v>
      </c>
      <c r="J50" s="105">
        <f>G50+H50-I50</f>
        <v/>
      </c>
      <c r="K50" s="106" t="n">
        <v>0</v>
      </c>
      <c r="L50" s="107" t="n">
        <v>0</v>
      </c>
      <c r="M50" s="105">
        <f>J50+K50-L50</f>
        <v/>
      </c>
      <c r="N50" s="106" t="n">
        <v>0</v>
      </c>
      <c r="O50" s="108" t="n">
        <v>0</v>
      </c>
      <c r="P50" s="105">
        <f>M50+N50-O50</f>
        <v/>
      </c>
      <c r="Q50" s="106" t="n">
        <v>0</v>
      </c>
      <c r="R50" s="107" t="n">
        <v>0</v>
      </c>
      <c r="S50" s="109">
        <f>G50+H50+K50+N50+Q50</f>
        <v/>
      </c>
      <c r="T50" s="109">
        <f>I50+L50+O50+R50</f>
        <v/>
      </c>
      <c r="U50" s="110">
        <f>S50-T50</f>
        <v/>
      </c>
      <c r="V50" s="111" t="n">
        <v>0</v>
      </c>
      <c r="W50" s="112" t="n">
        <v>0</v>
      </c>
      <c r="X50" s="110">
        <f>U50+V50-W50</f>
        <v/>
      </c>
      <c r="Y50" s="111" t="n">
        <v>0</v>
      </c>
      <c r="Z50" s="112" t="n">
        <v>0</v>
      </c>
      <c r="AA50" s="110">
        <f>X50+Y50-Z50</f>
        <v/>
      </c>
      <c r="AB50" s="111" t="n">
        <v>0</v>
      </c>
      <c r="AC50" s="112" t="n">
        <v>0</v>
      </c>
      <c r="AD50" s="110">
        <f>AA50+AB50-AC50</f>
        <v/>
      </c>
      <c r="AE50" s="111" t="n">
        <v>0</v>
      </c>
      <c r="AF50" s="112" t="n">
        <v>0</v>
      </c>
      <c r="AG50" s="109">
        <f>U50+V50+Y50+AB50+AE50</f>
        <v/>
      </c>
      <c r="AH50" s="109">
        <f>W50+Z50+AC50+AF50</f>
        <v/>
      </c>
      <c r="AI50" s="105">
        <f>AG50-AH50</f>
        <v/>
      </c>
      <c r="AJ50" s="106" t="n">
        <v>0</v>
      </c>
      <c r="AK50" s="107" t="n">
        <v>0</v>
      </c>
      <c r="AL50" s="105">
        <f>AI50+AJ50-AK50</f>
        <v/>
      </c>
      <c r="AM50" s="106" t="n">
        <v>0</v>
      </c>
      <c r="AN50" s="107" t="n">
        <v>0</v>
      </c>
      <c r="AO50" s="105">
        <f>AL50+AM50-AN50</f>
        <v/>
      </c>
      <c r="AP50" s="106" t="n">
        <v>0</v>
      </c>
      <c r="AQ50" s="108" t="n">
        <v>0</v>
      </c>
      <c r="AR50" s="105">
        <f>AO50+AP50-AQ50</f>
        <v/>
      </c>
      <c r="AS50" s="106" t="n">
        <v>0</v>
      </c>
      <c r="AT50" s="107" t="n">
        <v>0</v>
      </c>
      <c r="AU50" s="109">
        <f>AI50+AJ50+AM50+AP50+AS50</f>
        <v/>
      </c>
      <c r="AV50" s="109">
        <f>AK50+AN50+AQ50+AT50</f>
        <v/>
      </c>
      <c r="AW50" s="110">
        <f>AU50-AV50</f>
        <v/>
      </c>
      <c r="AX50" s="111" t="n">
        <v>0</v>
      </c>
      <c r="AY50" s="112" t="n">
        <v>0</v>
      </c>
      <c r="AZ50" s="110">
        <f>AW50+AX50-AY50</f>
        <v/>
      </c>
      <c r="BA50" s="111" t="n">
        <v>0</v>
      </c>
      <c r="BB50" s="112" t="n">
        <v>0</v>
      </c>
      <c r="BC50" s="110">
        <f>AZ50+BA50-BB50</f>
        <v/>
      </c>
      <c r="BD50" s="111" t="n">
        <v>0</v>
      </c>
      <c r="BE50" s="112" t="n">
        <v>0</v>
      </c>
      <c r="BF50" s="110">
        <f>BC50+BD50-BE50</f>
        <v/>
      </c>
      <c r="BG50" s="111" t="n">
        <v>0</v>
      </c>
      <c r="BH50" s="112" t="n">
        <v>0</v>
      </c>
      <c r="BI50" s="109">
        <f>AW50+AX50+BA50+BD50+BG50</f>
        <v/>
      </c>
      <c r="BJ50" s="109">
        <f>AY50+BB50+BE50+BH50</f>
        <v/>
      </c>
      <c r="BK50" s="105">
        <f>BI50-BJ50</f>
        <v/>
      </c>
      <c r="BL50" s="106" t="n">
        <v>0</v>
      </c>
      <c r="BM50" s="107" t="n">
        <v>0</v>
      </c>
      <c r="BN50" s="105">
        <f>BK50+BL50-BM50</f>
        <v/>
      </c>
      <c r="BO50" s="106" t="n">
        <v>0</v>
      </c>
      <c r="BP50" s="107" t="n">
        <v>0</v>
      </c>
      <c r="BQ50" s="105">
        <f>BN50+BO50-BP50</f>
        <v/>
      </c>
      <c r="BR50" s="106" t="n">
        <v>0</v>
      </c>
      <c r="BS50" s="108" t="n">
        <v>0</v>
      </c>
      <c r="BT50" s="105">
        <f>BQ50+BR50-BS50</f>
        <v/>
      </c>
      <c r="BU50" s="106" t="n">
        <v>0</v>
      </c>
      <c r="BV50" s="107" t="n">
        <v>0</v>
      </c>
      <c r="BW50" s="109">
        <f>BK50+BL50+BO50+BR50+BU50</f>
        <v/>
      </c>
      <c r="BX50" s="109">
        <f>BM50+BP50+BS50+BV50</f>
        <v/>
      </c>
      <c r="BY50" s="98">
        <f>IF(SUM(S50,T50,AG50,AH50,AU50,AV50,BI50,BJ50,BW50,BX50)&gt;0,"S","N")</f>
        <v/>
      </c>
    </row>
    <row r="51">
      <c r="A51" s="113" t="inlineStr">
        <is>
          <t>IUF</t>
        </is>
      </c>
      <c r="B51" s="114" t="inlineStr">
        <is>
          <t>TIPLAM</t>
        </is>
      </c>
      <c r="C51" s="115" t="inlineStr">
        <is>
          <t>TIPLAM</t>
        </is>
      </c>
      <c r="D51" s="116" t="inlineStr">
        <is>
          <t>Grão</t>
        </is>
      </c>
      <c r="E51" s="115" t="inlineStr">
        <is>
          <t>MILHO</t>
        </is>
      </c>
      <c r="F51" s="117" t="inlineStr">
        <is>
          <t>MRS</t>
        </is>
      </c>
      <c r="G51" s="118" t="n">
        <v>0</v>
      </c>
      <c r="H51" s="119" t="n">
        <v>0</v>
      </c>
      <c r="I51" s="120" t="n">
        <v>0</v>
      </c>
      <c r="J51" s="118">
        <f>G51+H51-I51</f>
        <v/>
      </c>
      <c r="K51" s="119" t="n">
        <v>0</v>
      </c>
      <c r="L51" s="120" t="n">
        <v>0</v>
      </c>
      <c r="M51" s="118">
        <f>J51+K51-L51</f>
        <v/>
      </c>
      <c r="N51" s="119" t="n">
        <v>0</v>
      </c>
      <c r="O51" s="120" t="n">
        <v>0</v>
      </c>
      <c r="P51" s="118">
        <f>M51+N51-O51</f>
        <v/>
      </c>
      <c r="Q51" s="119" t="n">
        <v>0</v>
      </c>
      <c r="R51" s="120" t="n">
        <v>0</v>
      </c>
      <c r="S51" s="121">
        <f>G51+H51+K51+N51+Q51</f>
        <v/>
      </c>
      <c r="T51" s="121">
        <f>I51+L51+O51+R51</f>
        <v/>
      </c>
      <c r="U51" s="122">
        <f>S51-T51</f>
        <v/>
      </c>
      <c r="V51" s="123" t="n">
        <v>0</v>
      </c>
      <c r="W51" s="124" t="n">
        <v>0</v>
      </c>
      <c r="X51" s="122">
        <f>U51+V51-W51</f>
        <v/>
      </c>
      <c r="Y51" s="123" t="n">
        <v>0</v>
      </c>
      <c r="Z51" s="124" t="n">
        <v>0</v>
      </c>
      <c r="AA51" s="122">
        <f>X51+Y51-Z51</f>
        <v/>
      </c>
      <c r="AB51" s="123" t="n">
        <v>0</v>
      </c>
      <c r="AC51" s="124" t="n">
        <v>0</v>
      </c>
      <c r="AD51" s="122">
        <f>AA51+AB51-AC51</f>
        <v/>
      </c>
      <c r="AE51" s="123" t="n">
        <v>0</v>
      </c>
      <c r="AF51" s="124" t="n">
        <v>0</v>
      </c>
      <c r="AG51" s="121">
        <f>U51+V51+Y51+AB51+AE51</f>
        <v/>
      </c>
      <c r="AH51" s="121">
        <f>W51+Z51+AC51+AF51</f>
        <v/>
      </c>
      <c r="AI51" s="118">
        <f>AG51-AH51</f>
        <v/>
      </c>
      <c r="AJ51" s="119" t="n">
        <v>0</v>
      </c>
      <c r="AK51" s="120" t="n">
        <v>0</v>
      </c>
      <c r="AL51" s="118">
        <f>AI51+AJ51-AK51</f>
        <v/>
      </c>
      <c r="AM51" s="119" t="n">
        <v>0</v>
      </c>
      <c r="AN51" s="120" t="n">
        <v>0</v>
      </c>
      <c r="AO51" s="118">
        <f>AL51+AM51-AN51</f>
        <v/>
      </c>
      <c r="AP51" s="119" t="n">
        <v>0</v>
      </c>
      <c r="AQ51" s="120" t="n">
        <v>0</v>
      </c>
      <c r="AR51" s="118">
        <f>AO51+AP51-AQ51</f>
        <v/>
      </c>
      <c r="AS51" s="119" t="n">
        <v>0</v>
      </c>
      <c r="AT51" s="120" t="n">
        <v>0</v>
      </c>
      <c r="AU51" s="121">
        <f>AI51+AJ51+AM51+AP51+AS51</f>
        <v/>
      </c>
      <c r="AV51" s="121">
        <f>AK51+AN51+AQ51+AT51</f>
        <v/>
      </c>
      <c r="AW51" s="122">
        <f>AU51-AV51</f>
        <v/>
      </c>
      <c r="AX51" s="123" t="n">
        <v>0</v>
      </c>
      <c r="AY51" s="124" t="n">
        <v>0</v>
      </c>
      <c r="AZ51" s="122">
        <f>AW51+AX51-AY51</f>
        <v/>
      </c>
      <c r="BA51" s="123" t="n">
        <v>0</v>
      </c>
      <c r="BB51" s="124" t="n">
        <v>0</v>
      </c>
      <c r="BC51" s="122">
        <f>AZ51+BA51-BB51</f>
        <v/>
      </c>
      <c r="BD51" s="123" t="n">
        <v>0</v>
      </c>
      <c r="BE51" s="124" t="n">
        <v>0</v>
      </c>
      <c r="BF51" s="122">
        <f>BC51+BD51-BE51</f>
        <v/>
      </c>
      <c r="BG51" s="123" t="n">
        <v>0</v>
      </c>
      <c r="BH51" s="124" t="n">
        <v>0</v>
      </c>
      <c r="BI51" s="121">
        <f>AW51+AX51+BA51+BD51+BG51</f>
        <v/>
      </c>
      <c r="BJ51" s="121">
        <f>AY51+BB51+BE51+BH51</f>
        <v/>
      </c>
      <c r="BK51" s="118">
        <f>BI51-BJ51</f>
        <v/>
      </c>
      <c r="BL51" s="119" t="n">
        <v>0</v>
      </c>
      <c r="BM51" s="120" t="n">
        <v>0</v>
      </c>
      <c r="BN51" s="118">
        <f>BK51+BL51-BM51</f>
        <v/>
      </c>
      <c r="BO51" s="119" t="n">
        <v>0</v>
      </c>
      <c r="BP51" s="120" t="n">
        <v>0</v>
      </c>
      <c r="BQ51" s="118">
        <f>BN51+BO51-BP51</f>
        <v/>
      </c>
      <c r="BR51" s="119" t="n">
        <v>0</v>
      </c>
      <c r="BS51" s="120" t="n">
        <v>0</v>
      </c>
      <c r="BT51" s="118">
        <f>BQ51+BR51-BS51</f>
        <v/>
      </c>
      <c r="BU51" s="119" t="n">
        <v>0</v>
      </c>
      <c r="BV51" s="120" t="n">
        <v>0</v>
      </c>
      <c r="BW51" s="121">
        <f>BK51+BL51+BO51+BR51+BU51</f>
        <v/>
      </c>
      <c r="BX51" s="121">
        <f>BM51+BP51+BS51+BV51</f>
        <v/>
      </c>
      <c r="BY51" s="98">
        <f>IF(SUM(S51,T51,AG51,AH51,AU51,AV51,BI51,BJ51,BW51,BX51)&gt;0,"S","N")</f>
        <v/>
      </c>
    </row>
    <row r="52">
      <c r="A52" s="113" t="inlineStr">
        <is>
          <t>IUF</t>
        </is>
      </c>
      <c r="B52" s="114" t="inlineStr">
        <is>
          <t>TIPLAM</t>
        </is>
      </c>
      <c r="C52" s="115" t="inlineStr">
        <is>
          <t>TIPLAM</t>
        </is>
      </c>
      <c r="D52" s="116" t="inlineStr">
        <is>
          <t>Grão</t>
        </is>
      </c>
      <c r="E52" s="115" t="inlineStr">
        <is>
          <t>MILHO</t>
        </is>
      </c>
      <c r="F52" s="117" t="inlineStr">
        <is>
          <t>VLI</t>
        </is>
      </c>
      <c r="G52" s="118" t="n">
        <v>0</v>
      </c>
      <c r="H52" s="119" t="n">
        <v>0</v>
      </c>
      <c r="I52" s="120" t="n">
        <v>0</v>
      </c>
      <c r="J52" s="118">
        <f>G52+H52-I52</f>
        <v/>
      </c>
      <c r="K52" s="119" t="n">
        <v>0</v>
      </c>
      <c r="L52" s="120" t="n">
        <v>0</v>
      </c>
      <c r="M52" s="118">
        <f>J52+K52-L52</f>
        <v/>
      </c>
      <c r="N52" s="119" t="n">
        <v>0</v>
      </c>
      <c r="O52" s="120" t="n">
        <v>0</v>
      </c>
      <c r="P52" s="118">
        <f>M52+N52-O52</f>
        <v/>
      </c>
      <c r="Q52" s="119" t="n">
        <v>0</v>
      </c>
      <c r="R52" s="120" t="n">
        <v>0</v>
      </c>
      <c r="S52" s="121">
        <f>G52+H52+K52+N52+Q52</f>
        <v/>
      </c>
      <c r="T52" s="121">
        <f>I52+L52+O52+R52</f>
        <v/>
      </c>
      <c r="U52" s="122">
        <f>S52-T52</f>
        <v/>
      </c>
      <c r="V52" s="123" t="n">
        <v>0</v>
      </c>
      <c r="W52" s="124" t="n">
        <v>0</v>
      </c>
      <c r="X52" s="122">
        <f>U52+V52-W52</f>
        <v/>
      </c>
      <c r="Y52" s="123" t="n">
        <v>0</v>
      </c>
      <c r="Z52" s="124" t="n">
        <v>0</v>
      </c>
      <c r="AA52" s="122">
        <f>X52+Y52-Z52</f>
        <v/>
      </c>
      <c r="AB52" s="123" t="n">
        <v>0</v>
      </c>
      <c r="AC52" s="124" t="n">
        <v>0</v>
      </c>
      <c r="AD52" s="122">
        <f>AA52+AB52-AC52</f>
        <v/>
      </c>
      <c r="AE52" s="123" t="n">
        <v>0</v>
      </c>
      <c r="AF52" s="124" t="n">
        <v>0</v>
      </c>
      <c r="AG52" s="121">
        <f>U52+V52+Y52+AB52+AE52</f>
        <v/>
      </c>
      <c r="AH52" s="121">
        <f>W52+Z52+AC52+AF52</f>
        <v/>
      </c>
      <c r="AI52" s="118">
        <f>AG52-AH52</f>
        <v/>
      </c>
      <c r="AJ52" s="119" t="n">
        <v>0</v>
      </c>
      <c r="AK52" s="120" t="n">
        <v>0</v>
      </c>
      <c r="AL52" s="118">
        <f>AI52+AJ52-AK52</f>
        <v/>
      </c>
      <c r="AM52" s="119" t="n">
        <v>0</v>
      </c>
      <c r="AN52" s="120" t="n">
        <v>0</v>
      </c>
      <c r="AO52" s="118">
        <f>AL52+AM52-AN52</f>
        <v/>
      </c>
      <c r="AP52" s="119" t="n">
        <v>0</v>
      </c>
      <c r="AQ52" s="120" t="n">
        <v>0</v>
      </c>
      <c r="AR52" s="118">
        <f>AO52+AP52-AQ52</f>
        <v/>
      </c>
      <c r="AS52" s="119" t="n">
        <v>0</v>
      </c>
      <c r="AT52" s="120" t="n">
        <v>0</v>
      </c>
      <c r="AU52" s="121">
        <f>AI52+AJ52+AM52+AP52+AS52</f>
        <v/>
      </c>
      <c r="AV52" s="121">
        <f>AK52+AN52+AQ52+AT52</f>
        <v/>
      </c>
      <c r="AW52" s="122">
        <f>AU52-AV52</f>
        <v/>
      </c>
      <c r="AX52" s="123" t="n">
        <v>0</v>
      </c>
      <c r="AY52" s="124" t="n">
        <v>0</v>
      </c>
      <c r="AZ52" s="122">
        <f>AW52+AX52-AY52</f>
        <v/>
      </c>
      <c r="BA52" s="123" t="n">
        <v>0</v>
      </c>
      <c r="BB52" s="124" t="n">
        <v>0</v>
      </c>
      <c r="BC52" s="122">
        <f>AZ52+BA52-BB52</f>
        <v/>
      </c>
      <c r="BD52" s="123" t="n">
        <v>0</v>
      </c>
      <c r="BE52" s="124" t="n">
        <v>0</v>
      </c>
      <c r="BF52" s="122">
        <f>BC52+BD52-BE52</f>
        <v/>
      </c>
      <c r="BG52" s="123" t="n">
        <v>0</v>
      </c>
      <c r="BH52" s="124" t="n">
        <v>0</v>
      </c>
      <c r="BI52" s="121">
        <f>AW52+AX52+BA52+BD52+BG52</f>
        <v/>
      </c>
      <c r="BJ52" s="121">
        <f>AY52+BB52+BE52+BH52</f>
        <v/>
      </c>
      <c r="BK52" s="118">
        <f>BI52-BJ52</f>
        <v/>
      </c>
      <c r="BL52" s="119" t="n">
        <v>0</v>
      </c>
      <c r="BM52" s="120" t="n">
        <v>0</v>
      </c>
      <c r="BN52" s="118">
        <f>BK52+BL52-BM52</f>
        <v/>
      </c>
      <c r="BO52" s="119" t="n">
        <v>0</v>
      </c>
      <c r="BP52" s="120" t="n">
        <v>0</v>
      </c>
      <c r="BQ52" s="118">
        <f>BN52+BO52-BP52</f>
        <v/>
      </c>
      <c r="BR52" s="119" t="n">
        <v>0</v>
      </c>
      <c r="BS52" s="120" t="n">
        <v>0</v>
      </c>
      <c r="BT52" s="118">
        <f>BQ52+BR52-BS52</f>
        <v/>
      </c>
      <c r="BU52" s="119" t="n">
        <v>0</v>
      </c>
      <c r="BV52" s="120" t="n">
        <v>0</v>
      </c>
      <c r="BW52" s="121">
        <f>BK52+BL52+BO52+BR52+BU52</f>
        <v/>
      </c>
      <c r="BX52" s="121">
        <f>BM52+BP52+BS52+BV52</f>
        <v/>
      </c>
      <c r="BY52" s="98">
        <f>IF(SUM(S52,T52,AG52,AH52,AU52,AV52,BI52,BJ52,BW52,BX52)&gt;0,"S","N")</f>
        <v/>
      </c>
    </row>
    <row r="53">
      <c r="A53" s="100" t="inlineStr">
        <is>
          <t>ZEV</t>
        </is>
      </c>
      <c r="B53" s="101" t="inlineStr">
        <is>
          <t>TIPLAM</t>
        </is>
      </c>
      <c r="C53" s="102" t="inlineStr">
        <is>
          <t>TIPLAM</t>
        </is>
      </c>
      <c r="D53" s="103" t="inlineStr">
        <is>
          <t>Grão</t>
        </is>
      </c>
      <c r="E53" s="102" t="inlineStr">
        <is>
          <t>SOJA</t>
        </is>
      </c>
      <c r="F53" s="104" t="inlineStr">
        <is>
          <t>RUMO</t>
        </is>
      </c>
      <c r="G53" s="105" t="n">
        <v>0</v>
      </c>
      <c r="H53" s="106" t="n">
        <v>0</v>
      </c>
      <c r="I53" s="107" t="n">
        <v>0</v>
      </c>
      <c r="J53" s="105">
        <f>G53+H53-I53</f>
        <v/>
      </c>
      <c r="K53" s="106" t="n">
        <v>0</v>
      </c>
      <c r="L53" s="107" t="n">
        <v>0</v>
      </c>
      <c r="M53" s="105">
        <f>J53+K53-L53</f>
        <v/>
      </c>
      <c r="N53" s="106" t="n">
        <v>0</v>
      </c>
      <c r="O53" s="108" t="n">
        <v>0</v>
      </c>
      <c r="P53" s="105">
        <f>M53+N53-O53</f>
        <v/>
      </c>
      <c r="Q53" s="106" t="n">
        <v>0</v>
      </c>
      <c r="R53" s="120" t="n">
        <v>0</v>
      </c>
      <c r="S53" s="109">
        <f>G53+H53+K53+N53+Q53</f>
        <v/>
      </c>
      <c r="T53" s="109">
        <f>I53+L53+O53+R53</f>
        <v/>
      </c>
      <c r="U53" s="110">
        <f>S53-T53</f>
        <v/>
      </c>
      <c r="V53" s="111" t="n">
        <v>0</v>
      </c>
      <c r="W53" s="112" t="n">
        <v>0</v>
      </c>
      <c r="X53" s="110">
        <f>U53+V53-W53</f>
        <v/>
      </c>
      <c r="Y53" s="111" t="n">
        <v>0</v>
      </c>
      <c r="Z53" s="112" t="n">
        <v>0</v>
      </c>
      <c r="AA53" s="110">
        <f>X53+Y53-Z53</f>
        <v/>
      </c>
      <c r="AB53" s="111" t="n">
        <v>0</v>
      </c>
      <c r="AC53" s="112" t="n">
        <v>0</v>
      </c>
      <c r="AD53" s="110">
        <f>AA53+AB53-AC53</f>
        <v/>
      </c>
      <c r="AE53" s="111" t="n">
        <v>0</v>
      </c>
      <c r="AF53" s="112" t="n">
        <v>0</v>
      </c>
      <c r="AG53" s="109">
        <f>U53+V53+Y53+AB53+AE53</f>
        <v/>
      </c>
      <c r="AH53" s="109">
        <f>W53+Z53+AC53+AF53</f>
        <v/>
      </c>
      <c r="AI53" s="105">
        <f>AG53-AH53</f>
        <v/>
      </c>
      <c r="AJ53" s="106" t="n">
        <v>0</v>
      </c>
      <c r="AK53" s="107" t="n">
        <v>0</v>
      </c>
      <c r="AL53" s="105">
        <f>AI53+AJ53-AK53</f>
        <v/>
      </c>
      <c r="AM53" s="106" t="n">
        <v>0</v>
      </c>
      <c r="AN53" s="107" t="n">
        <v>0</v>
      </c>
      <c r="AO53" s="105">
        <f>AL53+AM53-AN53</f>
        <v/>
      </c>
      <c r="AP53" s="106" t="n">
        <v>0</v>
      </c>
      <c r="AQ53" s="108" t="n">
        <v>0</v>
      </c>
      <c r="AR53" s="105">
        <f>AO53+AP53-AQ53</f>
        <v/>
      </c>
      <c r="AS53" s="106" t="n">
        <v>0</v>
      </c>
      <c r="AT53" s="107" t="n">
        <v>0</v>
      </c>
      <c r="AU53" s="109">
        <f>AI53+AJ53+AM53+AP53+AS53</f>
        <v/>
      </c>
      <c r="AV53" s="109">
        <f>AK53+AN53+AQ53+AT53</f>
        <v/>
      </c>
      <c r="AW53" s="110">
        <f>AU53-AV53</f>
        <v/>
      </c>
      <c r="AX53" s="111" t="n">
        <v>0</v>
      </c>
      <c r="AY53" s="112" t="n">
        <v>0</v>
      </c>
      <c r="AZ53" s="110">
        <f>AW53+AX53-AY53</f>
        <v/>
      </c>
      <c r="BA53" s="111" t="n">
        <v>0</v>
      </c>
      <c r="BB53" s="112" t="n">
        <v>0</v>
      </c>
      <c r="BC53" s="110">
        <f>AZ53+BA53-BB53</f>
        <v/>
      </c>
      <c r="BD53" s="111" t="n">
        <v>0</v>
      </c>
      <c r="BE53" s="112" t="n">
        <v>0</v>
      </c>
      <c r="BF53" s="110">
        <f>BC53+BD53-BE53</f>
        <v/>
      </c>
      <c r="BG53" s="111" t="n">
        <v>0</v>
      </c>
      <c r="BH53" s="112" t="n">
        <v>0</v>
      </c>
      <c r="BI53" s="109">
        <f>AW53+AX53+BA53+BD53+BG53</f>
        <v/>
      </c>
      <c r="BJ53" s="109">
        <f>AY53+BB53+BE53+BH53</f>
        <v/>
      </c>
      <c r="BK53" s="105">
        <f>BI53-BJ53</f>
        <v/>
      </c>
      <c r="BL53" s="106" t="n">
        <v>0</v>
      </c>
      <c r="BM53" s="107" t="n">
        <v>0</v>
      </c>
      <c r="BN53" s="105">
        <f>BK53+BL53-BM53</f>
        <v/>
      </c>
      <c r="BO53" s="106" t="n">
        <v>0</v>
      </c>
      <c r="BP53" s="107" t="n">
        <v>0</v>
      </c>
      <c r="BQ53" s="105">
        <f>BN53+BO53-BP53</f>
        <v/>
      </c>
      <c r="BR53" s="106" t="n">
        <v>0</v>
      </c>
      <c r="BS53" s="108" t="n">
        <v>0</v>
      </c>
      <c r="BT53" s="105">
        <f>BQ53+BR53-BS53</f>
        <v/>
      </c>
      <c r="BU53" s="106" t="n">
        <v>0</v>
      </c>
      <c r="BV53" s="107" t="n">
        <v>0</v>
      </c>
      <c r="BW53" s="109">
        <f>BK53+BL53+BO53+BR53+BU53</f>
        <v/>
      </c>
      <c r="BX53" s="109">
        <f>BM53+BP53+BS53+BV53</f>
        <v/>
      </c>
      <c r="BY53" s="98">
        <f>IF(SUM(S53,T53,AG53,AH53,AU53,AV53,BI53,BJ53,BW53,BX53)&gt;0,"S","N")</f>
        <v/>
      </c>
    </row>
    <row r="54">
      <c r="A54" s="113" t="inlineStr">
        <is>
          <t>ZEV</t>
        </is>
      </c>
      <c r="B54" s="114" t="inlineStr">
        <is>
          <t>TIPLAM</t>
        </is>
      </c>
      <c r="C54" s="115" t="inlineStr">
        <is>
          <t>TIPLAM</t>
        </is>
      </c>
      <c r="D54" s="116" t="inlineStr">
        <is>
          <t>Grão</t>
        </is>
      </c>
      <c r="E54" s="115" t="inlineStr">
        <is>
          <t>SOJA</t>
        </is>
      </c>
      <c r="F54" s="117" t="inlineStr">
        <is>
          <t>MRS</t>
        </is>
      </c>
      <c r="G54" s="118" t="n">
        <v>0</v>
      </c>
      <c r="H54" s="119" t="n">
        <v>0</v>
      </c>
      <c r="I54" s="120" t="n">
        <v>0</v>
      </c>
      <c r="J54" s="118">
        <f>G54+H54-I54</f>
        <v/>
      </c>
      <c r="K54" s="119" t="n">
        <v>0</v>
      </c>
      <c r="L54" s="120" t="n">
        <v>0</v>
      </c>
      <c r="M54" s="118">
        <f>J54+K54-L54</f>
        <v/>
      </c>
      <c r="N54" s="119" t="n">
        <v>0</v>
      </c>
      <c r="O54" s="120" t="n">
        <v>0</v>
      </c>
      <c r="P54" s="118">
        <f>M54+N54-O54</f>
        <v/>
      </c>
      <c r="Q54" s="119" t="n">
        <v>0</v>
      </c>
      <c r="R54" s="120" t="n">
        <v>0</v>
      </c>
      <c r="S54" s="121">
        <f>G54+H54+K54+N54+Q54</f>
        <v/>
      </c>
      <c r="T54" s="121">
        <f>I54+L54+O54+R54</f>
        <v/>
      </c>
      <c r="U54" s="122">
        <f>S54-T54</f>
        <v/>
      </c>
      <c r="V54" s="123" t="n">
        <v>0</v>
      </c>
      <c r="W54" s="124" t="n">
        <v>0</v>
      </c>
      <c r="X54" s="122">
        <f>U54+V54-W54</f>
        <v/>
      </c>
      <c r="Y54" s="123" t="n">
        <v>0</v>
      </c>
      <c r="Z54" s="124" t="n">
        <v>0</v>
      </c>
      <c r="AA54" s="122">
        <f>X54+Y54-Z54</f>
        <v/>
      </c>
      <c r="AB54" s="123" t="n">
        <v>0</v>
      </c>
      <c r="AC54" s="124" t="n">
        <v>0</v>
      </c>
      <c r="AD54" s="122">
        <f>AA54+AB54-AC54</f>
        <v/>
      </c>
      <c r="AE54" s="123" t="n">
        <v>0</v>
      </c>
      <c r="AF54" s="124" t="n">
        <v>0</v>
      </c>
      <c r="AG54" s="121">
        <f>U54+V54+Y54+AB54+AE54</f>
        <v/>
      </c>
      <c r="AH54" s="121">
        <f>W54+Z54+AC54+AF54</f>
        <v/>
      </c>
      <c r="AI54" s="118">
        <f>AG54-AH54</f>
        <v/>
      </c>
      <c r="AJ54" s="119" t="n">
        <v>0</v>
      </c>
      <c r="AK54" s="120" t="n">
        <v>0</v>
      </c>
      <c r="AL54" s="118">
        <f>AI54+AJ54-AK54</f>
        <v/>
      </c>
      <c r="AM54" s="119" t="n">
        <v>0</v>
      </c>
      <c r="AN54" s="120" t="n">
        <v>0</v>
      </c>
      <c r="AO54" s="118">
        <f>AL54+AM54-AN54</f>
        <v/>
      </c>
      <c r="AP54" s="119" t="n">
        <v>0</v>
      </c>
      <c r="AQ54" s="120" t="n">
        <v>0</v>
      </c>
      <c r="AR54" s="118">
        <f>AO54+AP54-AQ54</f>
        <v/>
      </c>
      <c r="AS54" s="119" t="n">
        <v>0</v>
      </c>
      <c r="AT54" s="120" t="n">
        <v>0</v>
      </c>
      <c r="AU54" s="121">
        <f>AI54+AJ54+AM54+AP54+AS54</f>
        <v/>
      </c>
      <c r="AV54" s="121">
        <f>AK54+AN54+AQ54+AT54</f>
        <v/>
      </c>
      <c r="AW54" s="122">
        <f>AU54-AV54</f>
        <v/>
      </c>
      <c r="AX54" s="123" t="n">
        <v>0</v>
      </c>
      <c r="AY54" s="124" t="n">
        <v>0</v>
      </c>
      <c r="AZ54" s="122">
        <f>AW54+AX54-AY54</f>
        <v/>
      </c>
      <c r="BA54" s="123" t="n">
        <v>0</v>
      </c>
      <c r="BB54" s="124" t="n">
        <v>0</v>
      </c>
      <c r="BC54" s="122">
        <f>AZ54+BA54-BB54</f>
        <v/>
      </c>
      <c r="BD54" s="123" t="n">
        <v>0</v>
      </c>
      <c r="BE54" s="124" t="n">
        <v>0</v>
      </c>
      <c r="BF54" s="122">
        <f>BC54+BD54-BE54</f>
        <v/>
      </c>
      <c r="BG54" s="123" t="n">
        <v>0</v>
      </c>
      <c r="BH54" s="124" t="n">
        <v>0</v>
      </c>
      <c r="BI54" s="121">
        <f>AW54+AX54+BA54+BD54+BG54</f>
        <v/>
      </c>
      <c r="BJ54" s="121">
        <f>AY54+BB54+BE54+BH54</f>
        <v/>
      </c>
      <c r="BK54" s="118">
        <f>BI54-BJ54</f>
        <v/>
      </c>
      <c r="BL54" s="119" t="n">
        <v>0</v>
      </c>
      <c r="BM54" s="120" t="n">
        <v>0</v>
      </c>
      <c r="BN54" s="118">
        <f>BK54+BL54-BM54</f>
        <v/>
      </c>
      <c r="BO54" s="119" t="n">
        <v>0</v>
      </c>
      <c r="BP54" s="120" t="n">
        <v>0</v>
      </c>
      <c r="BQ54" s="118">
        <f>BN54+BO54-BP54</f>
        <v/>
      </c>
      <c r="BR54" s="119" t="n">
        <v>0</v>
      </c>
      <c r="BS54" s="120" t="n">
        <v>0</v>
      </c>
      <c r="BT54" s="118">
        <f>BQ54+BR54-BS54</f>
        <v/>
      </c>
      <c r="BU54" s="119" t="n">
        <v>0</v>
      </c>
      <c r="BV54" s="120" t="n">
        <v>0</v>
      </c>
      <c r="BW54" s="121">
        <f>BK54+BL54+BO54+BR54+BU54</f>
        <v/>
      </c>
      <c r="BX54" s="121">
        <f>BM54+BP54+BS54+BV54</f>
        <v/>
      </c>
      <c r="BY54" s="98">
        <f>IF(SUM(S54,T54,AG54,AH54,AU54,AV54,BI54,BJ54,BW54,BX54)&gt;0,"S","N")</f>
        <v/>
      </c>
    </row>
    <row r="55">
      <c r="A55" s="113" t="inlineStr">
        <is>
          <t>ZEV</t>
        </is>
      </c>
      <c r="B55" s="114" t="inlineStr">
        <is>
          <t>TIPLAM</t>
        </is>
      </c>
      <c r="C55" s="115" t="inlineStr">
        <is>
          <t>TIPLAM</t>
        </is>
      </c>
      <c r="D55" s="116" t="inlineStr">
        <is>
          <t>Grão</t>
        </is>
      </c>
      <c r="E55" s="115" t="inlineStr">
        <is>
          <t>SOJA</t>
        </is>
      </c>
      <c r="F55" s="117" t="inlineStr">
        <is>
          <t>VLI</t>
        </is>
      </c>
      <c r="G55" s="118" t="n">
        <v>0</v>
      </c>
      <c r="H55" s="119" t="n">
        <v>0</v>
      </c>
      <c r="I55" s="120" t="n">
        <v>0</v>
      </c>
      <c r="J55" s="118">
        <f>G55+H55-I55</f>
        <v/>
      </c>
      <c r="K55" s="119" t="n">
        <v>0</v>
      </c>
      <c r="L55" s="120" t="n">
        <v>0</v>
      </c>
      <c r="M55" s="118">
        <f>J55+K55-L55</f>
        <v/>
      </c>
      <c r="N55" s="119" t="n">
        <v>0</v>
      </c>
      <c r="O55" s="120" t="n">
        <v>0</v>
      </c>
      <c r="P55" s="118">
        <f>M55+N55-O55</f>
        <v/>
      </c>
      <c r="Q55" s="119" t="n">
        <v>0</v>
      </c>
      <c r="R55" s="120" t="n">
        <v>0</v>
      </c>
      <c r="S55" s="121">
        <f>G55+H55+K55+N55+Q55</f>
        <v/>
      </c>
      <c r="T55" s="121">
        <f>I55+L55+O55+R55</f>
        <v/>
      </c>
      <c r="U55" s="122">
        <f>S55-T55</f>
        <v/>
      </c>
      <c r="V55" s="123" t="n">
        <v>0</v>
      </c>
      <c r="W55" s="124" t="n">
        <v>0</v>
      </c>
      <c r="X55" s="122">
        <f>U55+V55-W55</f>
        <v/>
      </c>
      <c r="Y55" s="123" t="n">
        <v>0</v>
      </c>
      <c r="Z55" s="124" t="n">
        <v>0</v>
      </c>
      <c r="AA55" s="122">
        <f>X55+Y55-Z55</f>
        <v/>
      </c>
      <c r="AB55" s="123" t="n">
        <v>0</v>
      </c>
      <c r="AC55" s="124" t="n">
        <v>0</v>
      </c>
      <c r="AD55" s="122">
        <f>AA55+AB55-AC55</f>
        <v/>
      </c>
      <c r="AE55" s="123" t="n">
        <v>0</v>
      </c>
      <c r="AF55" s="124" t="n">
        <v>0</v>
      </c>
      <c r="AG55" s="121">
        <f>U55+V55+Y55+AB55+AE55</f>
        <v/>
      </c>
      <c r="AH55" s="121">
        <f>W55+Z55+AC55+AF55</f>
        <v/>
      </c>
      <c r="AI55" s="118">
        <f>AG55-AH55</f>
        <v/>
      </c>
      <c r="AJ55" s="119" t="n">
        <v>0</v>
      </c>
      <c r="AK55" s="120" t="n">
        <v>0</v>
      </c>
      <c r="AL55" s="118">
        <f>AI55+AJ55-AK55</f>
        <v/>
      </c>
      <c r="AM55" s="119" t="n">
        <v>0</v>
      </c>
      <c r="AN55" s="120" t="n">
        <v>0</v>
      </c>
      <c r="AO55" s="118">
        <f>AL55+AM55-AN55</f>
        <v/>
      </c>
      <c r="AP55" s="119" t="n">
        <v>0</v>
      </c>
      <c r="AQ55" s="120" t="n">
        <v>0</v>
      </c>
      <c r="AR55" s="118">
        <f>AO55+AP55-AQ55</f>
        <v/>
      </c>
      <c r="AS55" s="119" t="n">
        <v>0</v>
      </c>
      <c r="AT55" s="120" t="n">
        <v>0</v>
      </c>
      <c r="AU55" s="121">
        <f>AI55+AJ55+AM55+AP55+AS55</f>
        <v/>
      </c>
      <c r="AV55" s="121">
        <f>AK55+AN55+AQ55+AT55</f>
        <v/>
      </c>
      <c r="AW55" s="122">
        <f>AU55-AV55</f>
        <v/>
      </c>
      <c r="AX55" s="123" t="n">
        <v>0</v>
      </c>
      <c r="AY55" s="124" t="n">
        <v>0</v>
      </c>
      <c r="AZ55" s="122">
        <f>AW55+AX55-AY55</f>
        <v/>
      </c>
      <c r="BA55" s="123" t="n">
        <v>0</v>
      </c>
      <c r="BB55" s="124" t="n">
        <v>0</v>
      </c>
      <c r="BC55" s="122">
        <f>AZ55+BA55-BB55</f>
        <v/>
      </c>
      <c r="BD55" s="123" t="n">
        <v>0</v>
      </c>
      <c r="BE55" s="124" t="n">
        <v>0</v>
      </c>
      <c r="BF55" s="122">
        <f>BC55+BD55-BE55</f>
        <v/>
      </c>
      <c r="BG55" s="123" t="n">
        <v>0</v>
      </c>
      <c r="BH55" s="124" t="n">
        <v>0</v>
      </c>
      <c r="BI55" s="121">
        <f>AW55+AX55+BA55+BD55+BG55</f>
        <v/>
      </c>
      <c r="BJ55" s="121">
        <f>AY55+BB55+BE55+BH55</f>
        <v/>
      </c>
      <c r="BK55" s="118">
        <f>BI55-BJ55</f>
        <v/>
      </c>
      <c r="BL55" s="119" t="n">
        <v>0</v>
      </c>
      <c r="BM55" s="120" t="n">
        <v>0</v>
      </c>
      <c r="BN55" s="118">
        <f>BK55+BL55-BM55</f>
        <v/>
      </c>
      <c r="BO55" s="119" t="n">
        <v>0</v>
      </c>
      <c r="BP55" s="120" t="n">
        <v>0</v>
      </c>
      <c r="BQ55" s="118">
        <f>BN55+BO55-BP55</f>
        <v/>
      </c>
      <c r="BR55" s="119" t="n">
        <v>0</v>
      </c>
      <c r="BS55" s="120" t="n">
        <v>0</v>
      </c>
      <c r="BT55" s="118">
        <f>BQ55+BR55-BS55</f>
        <v/>
      </c>
      <c r="BU55" s="119" t="n">
        <v>0</v>
      </c>
      <c r="BV55" s="120" t="n">
        <v>0</v>
      </c>
      <c r="BW55" s="121">
        <f>BK55+BL55+BO55+BR55+BU55</f>
        <v/>
      </c>
      <c r="BX55" s="121">
        <f>BM55+BP55+BS55+BV55</f>
        <v/>
      </c>
      <c r="BY55" s="98">
        <f>IF(SUM(S55,T55,AG55,AH55,AU55,AV55,BI55,BJ55,BW55,BX55)&gt;0,"S","N")</f>
        <v/>
      </c>
    </row>
    <row r="56">
      <c r="A56" s="100" t="inlineStr">
        <is>
          <t>ICB</t>
        </is>
      </c>
      <c r="B56" s="101" t="inlineStr">
        <is>
          <t>TIPLAM</t>
        </is>
      </c>
      <c r="C56" s="102" t="inlineStr">
        <is>
          <t>TIPLAM</t>
        </is>
      </c>
      <c r="D56" s="103" t="inlineStr">
        <is>
          <t>Açúcar</t>
        </is>
      </c>
      <c r="E56" s="102" t="inlineStr">
        <is>
          <t>ACUCAR</t>
        </is>
      </c>
      <c r="F56" s="104" t="inlineStr">
        <is>
          <t>RUMO</t>
        </is>
      </c>
      <c r="G56" s="105" t="n">
        <v>0</v>
      </c>
      <c r="H56" s="106" t="n">
        <v>0</v>
      </c>
      <c r="I56" s="107" t="n">
        <v>0</v>
      </c>
      <c r="J56" s="105">
        <f>G56+H56-I56</f>
        <v/>
      </c>
      <c r="K56" s="106" t="n">
        <v>0</v>
      </c>
      <c r="L56" s="107" t="n">
        <v>0</v>
      </c>
      <c r="M56" s="105">
        <f>J56+K56-L56</f>
        <v/>
      </c>
      <c r="N56" s="106" t="n">
        <v>0</v>
      </c>
      <c r="O56" s="108" t="n">
        <v>0</v>
      </c>
      <c r="P56" s="105">
        <f>M56+N56-O56</f>
        <v/>
      </c>
      <c r="Q56" s="106" t="n">
        <v>0</v>
      </c>
      <c r="R56" s="107" t="n">
        <v>0</v>
      </c>
      <c r="S56" s="109">
        <f>G56+H56+K56+N56+Q56</f>
        <v/>
      </c>
      <c r="T56" s="109">
        <f>I56+L56+O56+R56</f>
        <v/>
      </c>
      <c r="U56" s="110">
        <f>S56-T56</f>
        <v/>
      </c>
      <c r="V56" s="111" t="n">
        <v>0</v>
      </c>
      <c r="W56" s="112" t="n">
        <v>0</v>
      </c>
      <c r="X56" s="110">
        <f>U56+V56-W56</f>
        <v/>
      </c>
      <c r="Y56" s="111" t="n">
        <v>0</v>
      </c>
      <c r="Z56" s="112" t="n">
        <v>0</v>
      </c>
      <c r="AA56" s="110">
        <f>X56+Y56-Z56</f>
        <v/>
      </c>
      <c r="AB56" s="111" t="n">
        <v>0</v>
      </c>
      <c r="AC56" s="112" t="n">
        <v>0</v>
      </c>
      <c r="AD56" s="110">
        <f>AA56+AB56-AC56</f>
        <v/>
      </c>
      <c r="AE56" s="111" t="n">
        <v>0</v>
      </c>
      <c r="AF56" s="112" t="n">
        <v>0</v>
      </c>
      <c r="AG56" s="109">
        <f>U56+V56+Y56+AB56+AE56</f>
        <v/>
      </c>
      <c r="AH56" s="109">
        <f>W56+Z56+AC56+AF56</f>
        <v/>
      </c>
      <c r="AI56" s="105">
        <f>AG56-AH56</f>
        <v/>
      </c>
      <c r="AJ56" s="106" t="n">
        <v>0</v>
      </c>
      <c r="AK56" s="107" t="n">
        <v>0</v>
      </c>
      <c r="AL56" s="105">
        <f>AI56+AJ56-AK56</f>
        <v/>
      </c>
      <c r="AM56" s="106" t="n">
        <v>0</v>
      </c>
      <c r="AN56" s="107" t="n">
        <v>0</v>
      </c>
      <c r="AO56" s="105">
        <f>AL56+AM56-AN56</f>
        <v/>
      </c>
      <c r="AP56" s="106" t="n">
        <v>0</v>
      </c>
      <c r="AQ56" s="108" t="n">
        <v>0</v>
      </c>
      <c r="AR56" s="105">
        <f>AO56+AP56-AQ56</f>
        <v/>
      </c>
      <c r="AS56" s="106" t="n">
        <v>0</v>
      </c>
      <c r="AT56" s="107" t="n">
        <v>0</v>
      </c>
      <c r="AU56" s="109">
        <f>AI56+AJ56+AM56+AP56+AS56</f>
        <v/>
      </c>
      <c r="AV56" s="109">
        <f>AK56+AN56+AQ56+AT56</f>
        <v/>
      </c>
      <c r="AW56" s="110">
        <f>AU56-AV56</f>
        <v/>
      </c>
      <c r="AX56" s="111" t="n">
        <v>0</v>
      </c>
      <c r="AY56" s="112" t="n">
        <v>0</v>
      </c>
      <c r="AZ56" s="110">
        <f>AW56+AX56-AY56</f>
        <v/>
      </c>
      <c r="BA56" s="111" t="n">
        <v>0</v>
      </c>
      <c r="BB56" s="112" t="n">
        <v>0</v>
      </c>
      <c r="BC56" s="110">
        <f>AZ56+BA56-BB56</f>
        <v/>
      </c>
      <c r="BD56" s="111" t="n">
        <v>0</v>
      </c>
      <c r="BE56" s="112" t="n">
        <v>0</v>
      </c>
      <c r="BF56" s="110">
        <f>BC56+BD56-BE56</f>
        <v/>
      </c>
      <c r="BG56" s="111" t="n">
        <v>0</v>
      </c>
      <c r="BH56" s="112" t="n">
        <v>0</v>
      </c>
      <c r="BI56" s="109">
        <f>AW56+AX56+BA56+BD56+BG56</f>
        <v/>
      </c>
      <c r="BJ56" s="109">
        <f>AY56+BB56+BE56+BH56</f>
        <v/>
      </c>
      <c r="BK56" s="105">
        <f>BI56-BJ56</f>
        <v/>
      </c>
      <c r="BL56" s="106" t="n">
        <v>0</v>
      </c>
      <c r="BM56" s="107" t="n">
        <v>0</v>
      </c>
      <c r="BN56" s="105">
        <f>BK56+BL56-BM56</f>
        <v/>
      </c>
      <c r="BO56" s="106" t="n">
        <v>0</v>
      </c>
      <c r="BP56" s="107" t="n">
        <v>0</v>
      </c>
      <c r="BQ56" s="105">
        <f>BN56+BO56-BP56</f>
        <v/>
      </c>
      <c r="BR56" s="106" t="n">
        <v>0</v>
      </c>
      <c r="BS56" s="108" t="n">
        <v>0</v>
      </c>
      <c r="BT56" s="105">
        <f>BQ56+BR56-BS56</f>
        <v/>
      </c>
      <c r="BU56" s="106" t="n">
        <v>0</v>
      </c>
      <c r="BV56" s="107" t="n">
        <v>0</v>
      </c>
      <c r="BW56" s="109">
        <f>BK56+BL56+BO56+BR56+BU56</f>
        <v/>
      </c>
      <c r="BX56" s="109">
        <f>BM56+BP56+BS56+BV56</f>
        <v/>
      </c>
      <c r="BY56" s="98">
        <f>IF(SUM(S56,T56,AG56,AH56,AU56,AV56,BI56,BJ56,BW56,BX56)&gt;0,"S","N")</f>
        <v/>
      </c>
    </row>
    <row r="57">
      <c r="A57" s="113" t="inlineStr">
        <is>
          <t>ICB</t>
        </is>
      </c>
      <c r="B57" s="114" t="inlineStr">
        <is>
          <t>TIPLAM</t>
        </is>
      </c>
      <c r="C57" s="115" t="inlineStr">
        <is>
          <t>TIPLAM</t>
        </is>
      </c>
      <c r="D57" s="116" t="inlineStr">
        <is>
          <t>Açúcar</t>
        </is>
      </c>
      <c r="E57" s="115" t="inlineStr">
        <is>
          <t>ACUCAR</t>
        </is>
      </c>
      <c r="F57" s="117" t="inlineStr">
        <is>
          <t>MRS</t>
        </is>
      </c>
      <c r="G57" s="118" t="n">
        <v>0</v>
      </c>
      <c r="H57" s="119" t="n">
        <v>0</v>
      </c>
      <c r="I57" s="120" t="n">
        <v>0</v>
      </c>
      <c r="J57" s="118">
        <f>G57+H57-I57</f>
        <v/>
      </c>
      <c r="K57" s="119" t="n">
        <v>0</v>
      </c>
      <c r="L57" s="120" t="n">
        <v>0</v>
      </c>
      <c r="M57" s="118">
        <f>J57+K57-L57</f>
        <v/>
      </c>
      <c r="N57" s="119" t="n">
        <v>0</v>
      </c>
      <c r="O57" s="120" t="n">
        <v>0</v>
      </c>
      <c r="P57" s="118">
        <f>M57+N57-O57</f>
        <v/>
      </c>
      <c r="Q57" s="119" t="n">
        <v>0</v>
      </c>
      <c r="R57" s="120" t="n">
        <v>0</v>
      </c>
      <c r="S57" s="121">
        <f>G57+H57+K57+N57+Q57</f>
        <v/>
      </c>
      <c r="T57" s="121">
        <f>I57+L57+O57+R57</f>
        <v/>
      </c>
      <c r="U57" s="122">
        <f>S57-T57</f>
        <v/>
      </c>
      <c r="V57" s="123" t="n">
        <v>0</v>
      </c>
      <c r="W57" s="124" t="n">
        <v>0</v>
      </c>
      <c r="X57" s="122">
        <f>U57+V57-W57</f>
        <v/>
      </c>
      <c r="Y57" s="123" t="n">
        <v>0</v>
      </c>
      <c r="Z57" s="124" t="n">
        <v>0</v>
      </c>
      <c r="AA57" s="122">
        <f>X57+Y57-Z57</f>
        <v/>
      </c>
      <c r="AB57" s="123" t="n">
        <v>0</v>
      </c>
      <c r="AC57" s="124" t="n">
        <v>0</v>
      </c>
      <c r="AD57" s="122">
        <f>AA57+AB57-AC57</f>
        <v/>
      </c>
      <c r="AE57" s="123" t="n">
        <v>0</v>
      </c>
      <c r="AF57" s="124" t="n">
        <v>0</v>
      </c>
      <c r="AG57" s="121">
        <f>U57+V57+Y57+AB57+AE57</f>
        <v/>
      </c>
      <c r="AH57" s="121">
        <f>W57+Z57+AC57+AF57</f>
        <v/>
      </c>
      <c r="AI57" s="118">
        <f>AG57-AH57</f>
        <v/>
      </c>
      <c r="AJ57" s="119" t="n">
        <v>0</v>
      </c>
      <c r="AK57" s="120" t="n">
        <v>0</v>
      </c>
      <c r="AL57" s="118">
        <f>AI57+AJ57-AK57</f>
        <v/>
      </c>
      <c r="AM57" s="119" t="n">
        <v>0</v>
      </c>
      <c r="AN57" s="120" t="n">
        <v>0</v>
      </c>
      <c r="AO57" s="118">
        <f>AL57+AM57-AN57</f>
        <v/>
      </c>
      <c r="AP57" s="119" t="n">
        <v>0</v>
      </c>
      <c r="AQ57" s="120" t="n">
        <v>0</v>
      </c>
      <c r="AR57" s="118">
        <f>AO57+AP57-AQ57</f>
        <v/>
      </c>
      <c r="AS57" s="119" t="n">
        <v>0</v>
      </c>
      <c r="AT57" s="120" t="n">
        <v>0</v>
      </c>
      <c r="AU57" s="121">
        <f>AI57+AJ57+AM57+AP57+AS57</f>
        <v/>
      </c>
      <c r="AV57" s="121">
        <f>AK57+AN57+AQ57+AT57</f>
        <v/>
      </c>
      <c r="AW57" s="122">
        <f>AU57-AV57</f>
        <v/>
      </c>
      <c r="AX57" s="123" t="n">
        <v>0</v>
      </c>
      <c r="AY57" s="124" t="n">
        <v>0</v>
      </c>
      <c r="AZ57" s="122">
        <f>AW57+AX57-AY57</f>
        <v/>
      </c>
      <c r="BA57" s="123" t="n">
        <v>0</v>
      </c>
      <c r="BB57" s="124" t="n">
        <v>0</v>
      </c>
      <c r="BC57" s="122">
        <f>AZ57+BA57-BB57</f>
        <v/>
      </c>
      <c r="BD57" s="123" t="n">
        <v>0</v>
      </c>
      <c r="BE57" s="124" t="n">
        <v>0</v>
      </c>
      <c r="BF57" s="122">
        <f>BC57+BD57-BE57</f>
        <v/>
      </c>
      <c r="BG57" s="123" t="n">
        <v>0</v>
      </c>
      <c r="BH57" s="124" t="n">
        <v>0</v>
      </c>
      <c r="BI57" s="121">
        <f>AW57+AX57+BA57+BD57+BG57</f>
        <v/>
      </c>
      <c r="BJ57" s="121">
        <f>AY57+BB57+BE57+BH57</f>
        <v/>
      </c>
      <c r="BK57" s="118">
        <f>BI57-BJ57</f>
        <v/>
      </c>
      <c r="BL57" s="119" t="n">
        <v>0</v>
      </c>
      <c r="BM57" s="120" t="n">
        <v>0</v>
      </c>
      <c r="BN57" s="118">
        <f>BK57+BL57-BM57</f>
        <v/>
      </c>
      <c r="BO57" s="119" t="n">
        <v>0</v>
      </c>
      <c r="BP57" s="120" t="n">
        <v>0</v>
      </c>
      <c r="BQ57" s="118">
        <f>BN57+BO57-BP57</f>
        <v/>
      </c>
      <c r="BR57" s="119" t="n">
        <v>0</v>
      </c>
      <c r="BS57" s="120" t="n">
        <v>0</v>
      </c>
      <c r="BT57" s="118">
        <f>BQ57+BR57-BS57</f>
        <v/>
      </c>
      <c r="BU57" s="119" t="n">
        <v>0</v>
      </c>
      <c r="BV57" s="120" t="n">
        <v>0</v>
      </c>
      <c r="BW57" s="121">
        <f>BK57+BL57+BO57+BR57+BU57</f>
        <v/>
      </c>
      <c r="BX57" s="121">
        <f>BM57+BP57+BS57+BV57</f>
        <v/>
      </c>
      <c r="BY57" s="98">
        <f>IF(SUM(S57,T57,AG57,AH57,AU57,AV57,BI57,BJ57,BW57,BX57)&gt;0,"S","N")</f>
        <v/>
      </c>
    </row>
    <row r="58">
      <c r="A58" s="113" t="inlineStr">
        <is>
          <t>ICB</t>
        </is>
      </c>
      <c r="B58" s="114" t="inlineStr">
        <is>
          <t>TIPLAM</t>
        </is>
      </c>
      <c r="C58" s="115" t="inlineStr">
        <is>
          <t>TIPLAM</t>
        </is>
      </c>
      <c r="D58" s="116" t="inlineStr">
        <is>
          <t>Açúcar</t>
        </is>
      </c>
      <c r="E58" s="115" t="inlineStr">
        <is>
          <t>ACUCAR</t>
        </is>
      </c>
      <c r="F58" s="117" t="inlineStr">
        <is>
          <t>VLI</t>
        </is>
      </c>
      <c r="G58" s="118" t="n">
        <v>0</v>
      </c>
      <c r="H58" s="119" t="n">
        <v>0</v>
      </c>
      <c r="I58" s="120" t="n">
        <v>0</v>
      </c>
      <c r="J58" s="118">
        <f>G58+H58-I58</f>
        <v/>
      </c>
      <c r="K58" s="119" t="n">
        <v>0</v>
      </c>
      <c r="L58" s="120" t="n">
        <v>0</v>
      </c>
      <c r="M58" s="118">
        <f>J58+K58-L58</f>
        <v/>
      </c>
      <c r="N58" s="119" t="n">
        <v>0</v>
      </c>
      <c r="O58" s="120" t="n">
        <v>0</v>
      </c>
      <c r="P58" s="118">
        <f>M58+N58-O58</f>
        <v/>
      </c>
      <c r="Q58" s="119" t="n">
        <v>0</v>
      </c>
      <c r="R58" s="120" t="n">
        <v>0</v>
      </c>
      <c r="S58" s="121">
        <f>G58+H58+K58+N58+Q58</f>
        <v/>
      </c>
      <c r="T58" s="121">
        <f>I58+L58+O58+R58</f>
        <v/>
      </c>
      <c r="U58" s="122">
        <f>S58-T58</f>
        <v/>
      </c>
      <c r="V58" s="123" t="n">
        <v>0</v>
      </c>
      <c r="W58" s="124" t="n">
        <v>0</v>
      </c>
      <c r="X58" s="122">
        <f>U58+V58-W58</f>
        <v/>
      </c>
      <c r="Y58" s="123" t="n">
        <v>0</v>
      </c>
      <c r="Z58" s="124" t="n">
        <v>0</v>
      </c>
      <c r="AA58" s="122">
        <f>X58+Y58-Z58</f>
        <v/>
      </c>
      <c r="AB58" s="123" t="n">
        <v>0</v>
      </c>
      <c r="AC58" s="124" t="n">
        <v>0</v>
      </c>
      <c r="AD58" s="122">
        <f>AA58+AB58-AC58</f>
        <v/>
      </c>
      <c r="AE58" s="123" t="n">
        <v>0</v>
      </c>
      <c r="AF58" s="124" t="n">
        <v>0</v>
      </c>
      <c r="AG58" s="121">
        <f>U58+V58+Y58+AB58+AE58</f>
        <v/>
      </c>
      <c r="AH58" s="121">
        <f>W58+Z58+AC58+AF58</f>
        <v/>
      </c>
      <c r="AI58" s="118">
        <f>AG58-AH58</f>
        <v/>
      </c>
      <c r="AJ58" s="119" t="n">
        <v>0</v>
      </c>
      <c r="AK58" s="120" t="n">
        <v>0</v>
      </c>
      <c r="AL58" s="118">
        <f>AI58+AJ58-AK58</f>
        <v/>
      </c>
      <c r="AM58" s="119" t="n">
        <v>0</v>
      </c>
      <c r="AN58" s="120" t="n">
        <v>0</v>
      </c>
      <c r="AO58" s="118">
        <f>AL58+AM58-AN58</f>
        <v/>
      </c>
      <c r="AP58" s="119" t="n">
        <v>0</v>
      </c>
      <c r="AQ58" s="120" t="n">
        <v>0</v>
      </c>
      <c r="AR58" s="118">
        <f>AO58+AP58-AQ58</f>
        <v/>
      </c>
      <c r="AS58" s="119" t="n">
        <v>0</v>
      </c>
      <c r="AT58" s="120" t="n">
        <v>0</v>
      </c>
      <c r="AU58" s="121">
        <f>AI58+AJ58+AM58+AP58+AS58</f>
        <v/>
      </c>
      <c r="AV58" s="121">
        <f>AK58+AN58+AQ58+AT58</f>
        <v/>
      </c>
      <c r="AW58" s="122">
        <f>AU58-AV58</f>
        <v/>
      </c>
      <c r="AX58" s="123" t="n">
        <v>0</v>
      </c>
      <c r="AY58" s="124" t="n">
        <v>0</v>
      </c>
      <c r="AZ58" s="122">
        <f>AW58+AX58-AY58</f>
        <v/>
      </c>
      <c r="BA58" s="123" t="n">
        <v>0</v>
      </c>
      <c r="BB58" s="124" t="n">
        <v>0</v>
      </c>
      <c r="BC58" s="122">
        <f>AZ58+BA58-BB58</f>
        <v/>
      </c>
      <c r="BD58" s="123" t="n">
        <v>0</v>
      </c>
      <c r="BE58" s="124" t="n">
        <v>0</v>
      </c>
      <c r="BF58" s="122">
        <f>BC58+BD58-BE58</f>
        <v/>
      </c>
      <c r="BG58" s="123" t="n">
        <v>0</v>
      </c>
      <c r="BH58" s="124" t="n">
        <v>0</v>
      </c>
      <c r="BI58" s="121">
        <f>AW58+AX58+BA58+BD58+BG58</f>
        <v/>
      </c>
      <c r="BJ58" s="121">
        <f>AY58+BB58+BE58+BH58</f>
        <v/>
      </c>
      <c r="BK58" s="118">
        <f>BI58-BJ58</f>
        <v/>
      </c>
      <c r="BL58" s="119" t="n">
        <v>0</v>
      </c>
      <c r="BM58" s="120" t="n">
        <v>0</v>
      </c>
      <c r="BN58" s="118">
        <f>BK58+BL58-BM58</f>
        <v/>
      </c>
      <c r="BO58" s="119" t="n">
        <v>0</v>
      </c>
      <c r="BP58" s="120" t="n">
        <v>0</v>
      </c>
      <c r="BQ58" s="118">
        <f>BN58+BO58-BP58</f>
        <v/>
      </c>
      <c r="BR58" s="119" t="n">
        <v>0</v>
      </c>
      <c r="BS58" s="120" t="n">
        <v>0</v>
      </c>
      <c r="BT58" s="118">
        <f>BQ58+BR58-BS58</f>
        <v/>
      </c>
      <c r="BU58" s="119" t="n">
        <v>0</v>
      </c>
      <c r="BV58" s="120" t="n">
        <v>0</v>
      </c>
      <c r="BW58" s="121">
        <f>BK58+BL58+BO58+BR58+BU58</f>
        <v/>
      </c>
      <c r="BX58" s="121">
        <f>BM58+BP58+BS58+BV58</f>
        <v/>
      </c>
      <c r="BY58" s="98">
        <f>IF(SUM(S58,T58,AG58,AH58,AU58,AV58,BI58,BJ58,BW58,BX58)&gt;0,"S","N")</f>
        <v/>
      </c>
    </row>
    <row r="59">
      <c r="A59" s="125" t="inlineStr">
        <is>
          <t>TOTAL</t>
        </is>
      </c>
      <c r="B59" s="126" t="inlineStr">
        <is>
          <t>TOTAL</t>
        </is>
      </c>
      <c r="C59" s="127" t="n"/>
      <c r="D59" s="128" t="n"/>
      <c r="E59" s="127" t="n"/>
      <c r="F59" s="129" t="n"/>
      <c r="G59" s="35">
        <f>SUM(G47:G58)</f>
        <v/>
      </c>
      <c r="H59" s="36">
        <f>SUM(H47:H58)</f>
        <v/>
      </c>
      <c r="I59" s="37">
        <f>SUM(I47:I58)</f>
        <v/>
      </c>
      <c r="J59" s="38">
        <f>SUM(J47:J58)</f>
        <v/>
      </c>
      <c r="K59" s="39">
        <f>SUM(K47:K58)</f>
        <v/>
      </c>
      <c r="L59" s="37">
        <f>SUM(L47:L58)</f>
        <v/>
      </c>
      <c r="M59" s="38">
        <f>SUM(M47:M58)</f>
        <v/>
      </c>
      <c r="N59" s="39">
        <f>SUM(N47:N58)</f>
        <v/>
      </c>
      <c r="O59" s="37">
        <f>SUM(O47:O58)</f>
        <v/>
      </c>
      <c r="P59" s="38">
        <f>SUM(P47:P58)</f>
        <v/>
      </c>
      <c r="Q59" s="39">
        <f>SUM(Q47:Q58)</f>
        <v/>
      </c>
      <c r="R59" s="37">
        <f>SUM(R47:R58)</f>
        <v/>
      </c>
      <c r="S59" s="37">
        <f>SUM(S47:S58)</f>
        <v/>
      </c>
      <c r="T59" s="37">
        <f>SUM(T47:T58)</f>
        <v/>
      </c>
      <c r="U59" s="42">
        <f>SUM(U47:U58)</f>
        <v/>
      </c>
      <c r="V59" s="43">
        <f>SUM(V47:V58)</f>
        <v/>
      </c>
      <c r="W59" s="44">
        <f>SUM(W47:W58)</f>
        <v/>
      </c>
      <c r="X59" s="42">
        <f>SUM(X47:X58)</f>
        <v/>
      </c>
      <c r="Y59" s="43">
        <f>SUM(Y47:Y58)</f>
        <v/>
      </c>
      <c r="Z59" s="44">
        <f>SUM(Z47:Z58)</f>
        <v/>
      </c>
      <c r="AA59" s="42">
        <f>SUM(AA47:AA58)</f>
        <v/>
      </c>
      <c r="AB59" s="43">
        <f>SUM(AB47:AB58)</f>
        <v/>
      </c>
      <c r="AC59" s="44">
        <f>SUM(AC47:AC58)</f>
        <v/>
      </c>
      <c r="AD59" s="42">
        <f>SUM(AD47:AD58)</f>
        <v/>
      </c>
      <c r="AE59" s="43">
        <f>SUM(AE47:AE58)</f>
        <v/>
      </c>
      <c r="AF59" s="44">
        <f>SUM(AF47:AF58)</f>
        <v/>
      </c>
      <c r="AG59" s="44">
        <f>SUM(AG47:AG58)</f>
        <v/>
      </c>
      <c r="AH59" s="44">
        <f>SUM(AH47:AH58)</f>
        <v/>
      </c>
      <c r="AI59" s="35">
        <f>SUM(AI47:AI58)</f>
        <v/>
      </c>
      <c r="AJ59" s="36">
        <f>SUM(AJ47:AJ58)</f>
        <v/>
      </c>
      <c r="AK59" s="37">
        <f>SUM(AK47:AK58)</f>
        <v/>
      </c>
      <c r="AL59" s="35">
        <f>SUM(AL47:AL58)</f>
        <v/>
      </c>
      <c r="AM59" s="36">
        <f>SUM(AM47:AM58)</f>
        <v/>
      </c>
      <c r="AN59" s="37">
        <f>SUM(AN47:AN58)</f>
        <v/>
      </c>
      <c r="AO59" s="35">
        <f>SUM(AO47:AO58)</f>
        <v/>
      </c>
      <c r="AP59" s="36">
        <f>SUM(AP47:AP58)</f>
        <v/>
      </c>
      <c r="AQ59" s="37">
        <f>SUM(AQ47:AQ58)</f>
        <v/>
      </c>
      <c r="AR59" s="35">
        <f>SUM(AR47:AR58)</f>
        <v/>
      </c>
      <c r="AS59" s="36">
        <f>SUM(AS47:AS58)</f>
        <v/>
      </c>
      <c r="AT59" s="37">
        <f>SUM(AT47:AT58)</f>
        <v/>
      </c>
      <c r="AU59" s="37">
        <f>SUM(AU47:AU58)</f>
        <v/>
      </c>
      <c r="AV59" s="37">
        <f>SUM(AV47:AV58)</f>
        <v/>
      </c>
      <c r="AW59" s="42">
        <f>SUM(AW47:AW58)</f>
        <v/>
      </c>
      <c r="AX59" s="43">
        <f>SUM(AX47:AX58)</f>
        <v/>
      </c>
      <c r="AY59" s="44">
        <f>SUM(AY47:AY58)</f>
        <v/>
      </c>
      <c r="AZ59" s="42">
        <f>SUM(AZ47:AZ58)</f>
        <v/>
      </c>
      <c r="BA59" s="43">
        <f>SUM(BA47:BA58)</f>
        <v/>
      </c>
      <c r="BB59" s="44">
        <f>SUM(BB47:BB58)</f>
        <v/>
      </c>
      <c r="BC59" s="42">
        <f>SUM(BC47:BC58)</f>
        <v/>
      </c>
      <c r="BD59" s="43">
        <f>SUM(BD47:BD58)</f>
        <v/>
      </c>
      <c r="BE59" s="44">
        <f>SUM(BE47:BE58)</f>
        <v/>
      </c>
      <c r="BF59" s="42">
        <f>SUM(BF47:BF58)</f>
        <v/>
      </c>
      <c r="BG59" s="43">
        <f>SUM(BG47:BG58)</f>
        <v/>
      </c>
      <c r="BH59" s="44">
        <f>SUM(BH47:BH58)</f>
        <v/>
      </c>
      <c r="BI59" s="44">
        <f>SUM(BI47:BI58)</f>
        <v/>
      </c>
      <c r="BJ59" s="44">
        <f>SUM(BJ47:BJ58)</f>
        <v/>
      </c>
      <c r="BK59" s="35">
        <f>SUM(BK47:BK58)</f>
        <v/>
      </c>
      <c r="BL59" s="36">
        <f>SUM(BL47:BL58)</f>
        <v/>
      </c>
      <c r="BM59" s="37">
        <f>SUM(BM47:BM58)</f>
        <v/>
      </c>
      <c r="BN59" s="35">
        <f>SUM(BN47:BN58)</f>
        <v/>
      </c>
      <c r="BO59" s="36">
        <f>SUM(BO47:BO58)</f>
        <v/>
      </c>
      <c r="BP59" s="37">
        <f>SUM(BP47:BP58)</f>
        <v/>
      </c>
      <c r="BQ59" s="35">
        <f>SUM(BQ47:BQ58)</f>
        <v/>
      </c>
      <c r="BR59" s="36">
        <f>SUM(BR47:BR58)</f>
        <v/>
      </c>
      <c r="BS59" s="37">
        <f>SUM(BS47:BS58)</f>
        <v/>
      </c>
      <c r="BT59" s="35">
        <f>SUM(BT47:BT58)</f>
        <v/>
      </c>
      <c r="BU59" s="36">
        <f>SUM(BU47:BU58)</f>
        <v/>
      </c>
      <c r="BV59" s="37">
        <f>SUM(BV47:BV58)</f>
        <v/>
      </c>
      <c r="BW59" s="37">
        <f>SUM(BW47:BW58)</f>
        <v/>
      </c>
      <c r="BX59" s="37">
        <f>SUM(BX47:BX58)</f>
        <v/>
      </c>
      <c r="BY59" s="98">
        <f>IF(SUM(S59,T59,AG59,AH59,AU59,AV59,BI59,BJ59,BW59,BX59)&gt;0,"S","N")</f>
        <v/>
      </c>
    </row>
    <row r="60">
      <c r="A60" s="100" t="inlineStr">
        <is>
          <t>PSN</t>
        </is>
      </c>
      <c r="B60" s="101" t="inlineStr">
        <is>
          <t>T39</t>
        </is>
      </c>
      <c r="C60" s="102" t="inlineStr">
        <is>
          <t>T39</t>
        </is>
      </c>
      <c r="D60" s="103" t="inlineStr">
        <is>
          <t>Grão</t>
        </is>
      </c>
      <c r="E60" s="102" t="inlineStr">
        <is>
          <t>FARELO</t>
        </is>
      </c>
      <c r="F60" s="104" t="inlineStr">
        <is>
          <t>RUMO</t>
        </is>
      </c>
      <c r="G60" s="105" t="n">
        <v>30</v>
      </c>
      <c r="H60" s="106" t="n">
        <v>0</v>
      </c>
      <c r="I60" s="107" t="n">
        <v>30</v>
      </c>
      <c r="J60" s="105" t="n">
        <v>0</v>
      </c>
      <c r="K60" s="106" t="n">
        <v>80</v>
      </c>
      <c r="L60" s="107" t="n">
        <v>7</v>
      </c>
      <c r="M60" s="105" t="n">
        <v>73</v>
      </c>
      <c r="N60" s="106" t="n">
        <v>82</v>
      </c>
      <c r="O60" s="108" t="n">
        <v>42</v>
      </c>
      <c r="P60" s="105" t="n">
        <v>113</v>
      </c>
      <c r="Q60" s="106" t="n">
        <v>0</v>
      </c>
      <c r="R60" s="107" t="n">
        <v>42</v>
      </c>
      <c r="S60" s="109">
        <f>G60+H60+K60+N60+Q60</f>
        <v/>
      </c>
      <c r="T60" s="109">
        <f>I60+L60+O60+R60</f>
        <v/>
      </c>
      <c r="U60" s="110" t="n">
        <v>71</v>
      </c>
      <c r="V60" s="111" t="n">
        <v>0</v>
      </c>
      <c r="W60" s="112" t="n">
        <v>42</v>
      </c>
      <c r="X60" s="110" t="n">
        <v>29</v>
      </c>
      <c r="Y60" s="111" t="n">
        <v>82</v>
      </c>
      <c r="Z60" s="112" t="n">
        <v>42</v>
      </c>
      <c r="AA60" s="110" t="n">
        <v>69</v>
      </c>
      <c r="AB60" s="111" t="n">
        <v>0</v>
      </c>
      <c r="AC60" s="112" t="n">
        <v>42</v>
      </c>
      <c r="AD60" s="110" t="n">
        <v>27</v>
      </c>
      <c r="AE60" s="111" t="n">
        <v>81</v>
      </c>
      <c r="AF60" s="112" t="n">
        <v>42</v>
      </c>
      <c r="AG60" s="109">
        <f>U60+V60+Y60+AB60+AE60</f>
        <v/>
      </c>
      <c r="AH60" s="109">
        <f>W60+Z60+AC60+AF60</f>
        <v/>
      </c>
      <c r="AI60" s="105" t="n">
        <v>66</v>
      </c>
      <c r="AJ60" s="106" t="n">
        <v>82</v>
      </c>
      <c r="AK60" s="107" t="n">
        <v>42</v>
      </c>
      <c r="AL60" s="105" t="n">
        <v>106</v>
      </c>
      <c r="AM60" s="106" t="n">
        <v>0</v>
      </c>
      <c r="AN60" s="107" t="n">
        <v>42</v>
      </c>
      <c r="AO60" s="105" t="n">
        <v>64</v>
      </c>
      <c r="AP60" s="106" t="n">
        <v>0</v>
      </c>
      <c r="AQ60" s="108" t="n">
        <v>42</v>
      </c>
      <c r="AR60" s="105" t="n">
        <v>22</v>
      </c>
      <c r="AS60" s="106" t="n">
        <v>0</v>
      </c>
      <c r="AT60" s="107" t="n">
        <v>22</v>
      </c>
      <c r="AU60" s="109">
        <f>AI60+AJ60+AM60+AP60+AS60</f>
        <v/>
      </c>
      <c r="AV60" s="109">
        <f>AK60+AN60+AQ60+AT60</f>
        <v/>
      </c>
      <c r="AW60" s="110" t="n">
        <v>0</v>
      </c>
      <c r="AX60" s="111" t="n">
        <v>0</v>
      </c>
      <c r="AY60" s="112" t="n">
        <v>0</v>
      </c>
      <c r="AZ60" s="110" t="n">
        <v>0</v>
      </c>
      <c r="BA60" s="111" t="n">
        <v>0</v>
      </c>
      <c r="BB60" s="112" t="n">
        <v>0</v>
      </c>
      <c r="BC60" s="110" t="n">
        <v>0</v>
      </c>
      <c r="BD60" s="111" t="n">
        <v>0</v>
      </c>
      <c r="BE60" s="112" t="n">
        <v>0</v>
      </c>
      <c r="BF60" s="110" t="n">
        <v>0</v>
      </c>
      <c r="BG60" s="111" t="n">
        <v>0</v>
      </c>
      <c r="BH60" s="112" t="n">
        <v>0</v>
      </c>
      <c r="BI60" s="109">
        <f>AW60+AX60+BA60+BD60+BG60</f>
        <v/>
      </c>
      <c r="BJ60" s="109">
        <f>AY60+BB60+BE60+BH60</f>
        <v/>
      </c>
      <c r="BK60" s="105" t="n">
        <v>0</v>
      </c>
      <c r="BL60" s="106" t="n">
        <v>0</v>
      </c>
      <c r="BM60" s="107" t="n">
        <v>0</v>
      </c>
      <c r="BN60" s="105" t="n">
        <v>0</v>
      </c>
      <c r="BO60" s="106" t="n">
        <v>0</v>
      </c>
      <c r="BP60" s="107" t="n">
        <v>0</v>
      </c>
      <c r="BQ60" s="105" t="n">
        <v>0</v>
      </c>
      <c r="BR60" s="106" t="n">
        <v>0</v>
      </c>
      <c r="BS60" s="108" t="n">
        <v>0</v>
      </c>
      <c r="BT60" s="105" t="n">
        <v>0</v>
      </c>
      <c r="BU60" s="106" t="n">
        <v>0</v>
      </c>
      <c r="BV60" s="107" t="n">
        <v>7</v>
      </c>
      <c r="BW60" s="109">
        <f>BK60+BL60+BO60+BR60+BU60</f>
        <v/>
      </c>
      <c r="BX60" s="109">
        <f>BM60+BP60+BS60+BV60</f>
        <v/>
      </c>
      <c r="BY60" s="98">
        <f>IF(SUM(S60,T60,AG60,AH60,AU60,AV60,BI60,BJ60,BW60,BX60)&gt;0,"S","N")</f>
        <v/>
      </c>
    </row>
    <row r="61">
      <c r="A61" s="113" t="inlineStr">
        <is>
          <t>PSN</t>
        </is>
      </c>
      <c r="B61" s="114" t="inlineStr">
        <is>
          <t>T39</t>
        </is>
      </c>
      <c r="C61" s="115" t="inlineStr">
        <is>
          <t>T39</t>
        </is>
      </c>
      <c r="D61" s="116" t="inlineStr">
        <is>
          <t>Grão</t>
        </is>
      </c>
      <c r="E61" s="115" t="inlineStr">
        <is>
          <t>FARELO</t>
        </is>
      </c>
      <c r="F61" s="117" t="inlineStr">
        <is>
          <t>MRS</t>
        </is>
      </c>
      <c r="G61" s="118" t="n">
        <v>0</v>
      </c>
      <c r="H61" s="119" t="n">
        <v>0</v>
      </c>
      <c r="I61" s="120" t="n">
        <v>0</v>
      </c>
      <c r="J61" s="118">
        <f>G61+H61-I61</f>
        <v/>
      </c>
      <c r="K61" s="119" t="n">
        <v>0</v>
      </c>
      <c r="L61" s="120" t="n">
        <v>0</v>
      </c>
      <c r="M61" s="118">
        <f>J61+K61-L61</f>
        <v/>
      </c>
      <c r="N61" s="119" t="n">
        <v>0</v>
      </c>
      <c r="O61" s="120" t="n">
        <v>0</v>
      </c>
      <c r="P61" s="118">
        <f>M61+N61-O61</f>
        <v/>
      </c>
      <c r="Q61" s="119" t="n">
        <v>0</v>
      </c>
      <c r="R61" s="120" t="n">
        <v>0</v>
      </c>
      <c r="S61" s="121">
        <f>G61+H61+K61+N61+Q61</f>
        <v/>
      </c>
      <c r="T61" s="121">
        <f>I61+L61+O61+R61</f>
        <v/>
      </c>
      <c r="U61" s="122">
        <f>S61-T61</f>
        <v/>
      </c>
      <c r="V61" s="123" t="n">
        <v>0</v>
      </c>
      <c r="W61" s="124" t="n">
        <v>0</v>
      </c>
      <c r="X61" s="122">
        <f>U61+V61-W61</f>
        <v/>
      </c>
      <c r="Y61" s="123" t="n">
        <v>0</v>
      </c>
      <c r="Z61" s="124" t="n">
        <v>0</v>
      </c>
      <c r="AA61" s="122">
        <f>X61+Y61-Z61</f>
        <v/>
      </c>
      <c r="AB61" s="123" t="n">
        <v>0</v>
      </c>
      <c r="AC61" s="124" t="n">
        <v>0</v>
      </c>
      <c r="AD61" s="122">
        <f>AA61+AB61-AC61</f>
        <v/>
      </c>
      <c r="AE61" s="123" t="n">
        <v>0</v>
      </c>
      <c r="AF61" s="124" t="n">
        <v>0</v>
      </c>
      <c r="AG61" s="121">
        <f>U61+V61+Y61+AB61+AE61</f>
        <v/>
      </c>
      <c r="AH61" s="121">
        <f>W61+Z61+AC61+AF61</f>
        <v/>
      </c>
      <c r="AI61" s="118">
        <f>AG61-AH61</f>
        <v/>
      </c>
      <c r="AJ61" s="119" t="n">
        <v>0</v>
      </c>
      <c r="AK61" s="120" t="n">
        <v>0</v>
      </c>
      <c r="AL61" s="118">
        <f>AI61+AJ61-AK61</f>
        <v/>
      </c>
      <c r="AM61" s="119" t="n">
        <v>0</v>
      </c>
      <c r="AN61" s="120" t="n">
        <v>0</v>
      </c>
      <c r="AO61" s="118">
        <f>AL61+AM61-AN61</f>
        <v/>
      </c>
      <c r="AP61" s="119" t="n">
        <v>0</v>
      </c>
      <c r="AQ61" s="120" t="n">
        <v>0</v>
      </c>
      <c r="AR61" s="118">
        <f>AO61+AP61-AQ61</f>
        <v/>
      </c>
      <c r="AS61" s="119" t="n">
        <v>0</v>
      </c>
      <c r="AT61" s="120" t="n">
        <v>0</v>
      </c>
      <c r="AU61" s="121">
        <f>AI61+AJ61+AM61+AP61+AS61</f>
        <v/>
      </c>
      <c r="AV61" s="121">
        <f>AK61+AN61+AQ61+AT61</f>
        <v/>
      </c>
      <c r="AW61" s="122">
        <f>AU61-AV61</f>
        <v/>
      </c>
      <c r="AX61" s="123" t="n">
        <v>0</v>
      </c>
      <c r="AY61" s="124" t="n">
        <v>0</v>
      </c>
      <c r="AZ61" s="122">
        <f>AW61+AX61-AY61</f>
        <v/>
      </c>
      <c r="BA61" s="123" t="n">
        <v>0</v>
      </c>
      <c r="BB61" s="124" t="n">
        <v>0</v>
      </c>
      <c r="BC61" s="122">
        <f>AZ61+BA61-BB61</f>
        <v/>
      </c>
      <c r="BD61" s="123" t="n">
        <v>0</v>
      </c>
      <c r="BE61" s="124" t="n">
        <v>0</v>
      </c>
      <c r="BF61" s="122">
        <f>BC61+BD61-BE61</f>
        <v/>
      </c>
      <c r="BG61" s="123" t="n">
        <v>0</v>
      </c>
      <c r="BH61" s="124" t="n">
        <v>0</v>
      </c>
      <c r="BI61" s="121">
        <f>AW61+AX61+BA61+BD61+BG61</f>
        <v/>
      </c>
      <c r="BJ61" s="121">
        <f>AY61+BB61+BE61+BH61</f>
        <v/>
      </c>
      <c r="BK61" s="118">
        <f>BI61-BJ61</f>
        <v/>
      </c>
      <c r="BL61" s="119" t="n">
        <v>0</v>
      </c>
      <c r="BM61" s="120" t="n">
        <v>0</v>
      </c>
      <c r="BN61" s="118">
        <f>BK61+BL61-BM61</f>
        <v/>
      </c>
      <c r="BO61" s="119" t="n">
        <v>0</v>
      </c>
      <c r="BP61" s="120" t="n">
        <v>0</v>
      </c>
      <c r="BQ61" s="118">
        <f>BN61+BO61-BP61</f>
        <v/>
      </c>
      <c r="BR61" s="119" t="n">
        <v>0</v>
      </c>
      <c r="BS61" s="120" t="n">
        <v>0</v>
      </c>
      <c r="BT61" s="118">
        <f>BQ61+BR61-BS61</f>
        <v/>
      </c>
      <c r="BU61" s="119" t="n">
        <v>0</v>
      </c>
      <c r="BV61" s="120" t="n">
        <v>0</v>
      </c>
      <c r="BW61" s="121">
        <f>BK61+BL61+BO61+BR61+BU61</f>
        <v/>
      </c>
      <c r="BX61" s="121">
        <f>BM61+BP61+BS61+BV61</f>
        <v/>
      </c>
      <c r="BY61" s="98">
        <f>IF(SUM(S61,T61,AG61,AH61,AU61,AV61,BI61,BJ61,BW61,BX61)&gt;0,"S","N")</f>
        <v/>
      </c>
    </row>
    <row r="62">
      <c r="A62" s="113" t="inlineStr">
        <is>
          <t>PSN</t>
        </is>
      </c>
      <c r="B62" s="114" t="inlineStr">
        <is>
          <t>T39</t>
        </is>
      </c>
      <c r="C62" s="115" t="inlineStr">
        <is>
          <t>T39</t>
        </is>
      </c>
      <c r="D62" s="116" t="inlineStr">
        <is>
          <t>Grão</t>
        </is>
      </c>
      <c r="E62" s="115" t="inlineStr">
        <is>
          <t>FARELO</t>
        </is>
      </c>
      <c r="F62" s="117" t="inlineStr">
        <is>
          <t>VLI</t>
        </is>
      </c>
      <c r="G62" s="118" t="n">
        <v>0</v>
      </c>
      <c r="H62" s="119" t="n">
        <v>0</v>
      </c>
      <c r="I62" s="120" t="n">
        <v>0</v>
      </c>
      <c r="J62" s="118">
        <f>G62+H62-I62</f>
        <v/>
      </c>
      <c r="K62" s="119" t="n">
        <v>0</v>
      </c>
      <c r="L62" s="120" t="n">
        <v>0</v>
      </c>
      <c r="M62" s="118">
        <f>J62+K62-L62</f>
        <v/>
      </c>
      <c r="N62" s="119" t="n">
        <v>0</v>
      </c>
      <c r="O62" s="120" t="n">
        <v>0</v>
      </c>
      <c r="P62" s="118">
        <f>M62+N62-O62</f>
        <v/>
      </c>
      <c r="Q62" s="119" t="n">
        <v>0</v>
      </c>
      <c r="R62" s="120" t="n">
        <v>0</v>
      </c>
      <c r="S62" s="121">
        <f>G62+H62+K62+N62+Q62</f>
        <v/>
      </c>
      <c r="T62" s="121">
        <f>I62+L62+O62+R62</f>
        <v/>
      </c>
      <c r="U62" s="122">
        <f>S62-T62</f>
        <v/>
      </c>
      <c r="V62" s="123" t="n">
        <v>0</v>
      </c>
      <c r="W62" s="124" t="n">
        <v>0</v>
      </c>
      <c r="X62" s="122">
        <f>U62+V62-W62</f>
        <v/>
      </c>
      <c r="Y62" s="123" t="n">
        <v>0</v>
      </c>
      <c r="Z62" s="124" t="n">
        <v>0</v>
      </c>
      <c r="AA62" s="122">
        <f>X62+Y62-Z62</f>
        <v/>
      </c>
      <c r="AB62" s="123" t="n">
        <v>0</v>
      </c>
      <c r="AC62" s="124" t="n">
        <v>0</v>
      </c>
      <c r="AD62" s="122">
        <f>AA62+AB62-AC62</f>
        <v/>
      </c>
      <c r="AE62" s="123" t="n">
        <v>0</v>
      </c>
      <c r="AF62" s="124" t="n">
        <v>0</v>
      </c>
      <c r="AG62" s="121">
        <f>U62+V62+Y62+AB62+AE62</f>
        <v/>
      </c>
      <c r="AH62" s="121">
        <f>W62+Z62+AC62+AF62</f>
        <v/>
      </c>
      <c r="AI62" s="118">
        <f>AG62-AH62</f>
        <v/>
      </c>
      <c r="AJ62" s="119" t="n">
        <v>0</v>
      </c>
      <c r="AK62" s="120" t="n">
        <v>0</v>
      </c>
      <c r="AL62" s="118">
        <f>AI62+AJ62-AK62</f>
        <v/>
      </c>
      <c r="AM62" s="119" t="n">
        <v>0</v>
      </c>
      <c r="AN62" s="120" t="n">
        <v>0</v>
      </c>
      <c r="AO62" s="118">
        <f>AL62+AM62-AN62</f>
        <v/>
      </c>
      <c r="AP62" s="119" t="n">
        <v>0</v>
      </c>
      <c r="AQ62" s="120" t="n">
        <v>0</v>
      </c>
      <c r="AR62" s="118">
        <f>AO62+AP62-AQ62</f>
        <v/>
      </c>
      <c r="AS62" s="119" t="n">
        <v>0</v>
      </c>
      <c r="AT62" s="120" t="n">
        <v>0</v>
      </c>
      <c r="AU62" s="121">
        <f>AI62+AJ62+AM62+AP62+AS62</f>
        <v/>
      </c>
      <c r="AV62" s="121">
        <f>AK62+AN62+AQ62+AT62</f>
        <v/>
      </c>
      <c r="AW62" s="122">
        <f>AU62-AV62</f>
        <v/>
      </c>
      <c r="AX62" s="123" t="n">
        <v>0</v>
      </c>
      <c r="AY62" s="124" t="n">
        <v>0</v>
      </c>
      <c r="AZ62" s="122">
        <f>AW62+AX62-AY62</f>
        <v/>
      </c>
      <c r="BA62" s="123" t="n">
        <v>0</v>
      </c>
      <c r="BB62" s="124" t="n">
        <v>0</v>
      </c>
      <c r="BC62" s="122">
        <f>AZ62+BA62-BB62</f>
        <v/>
      </c>
      <c r="BD62" s="123" t="n">
        <v>0</v>
      </c>
      <c r="BE62" s="124" t="n">
        <v>0</v>
      </c>
      <c r="BF62" s="122">
        <f>BC62+BD62-BE62</f>
        <v/>
      </c>
      <c r="BG62" s="123" t="n">
        <v>0</v>
      </c>
      <c r="BH62" s="124" t="n">
        <v>0</v>
      </c>
      <c r="BI62" s="121">
        <f>AW62+AX62+BA62+BD62+BG62</f>
        <v/>
      </c>
      <c r="BJ62" s="121">
        <f>AY62+BB62+BE62+BH62</f>
        <v/>
      </c>
      <c r="BK62" s="118">
        <f>BI62-BJ62</f>
        <v/>
      </c>
      <c r="BL62" s="119" t="n">
        <v>0</v>
      </c>
      <c r="BM62" s="120" t="n">
        <v>0</v>
      </c>
      <c r="BN62" s="118">
        <f>BK62+BL62-BM62</f>
        <v/>
      </c>
      <c r="BO62" s="119" t="n">
        <v>0</v>
      </c>
      <c r="BP62" s="120" t="n">
        <v>0</v>
      </c>
      <c r="BQ62" s="118">
        <f>BN62+BO62-BP62</f>
        <v/>
      </c>
      <c r="BR62" s="119" t="n">
        <v>0</v>
      </c>
      <c r="BS62" s="120" t="n">
        <v>0</v>
      </c>
      <c r="BT62" s="118">
        <f>BQ62+BR62-BS62</f>
        <v/>
      </c>
      <c r="BU62" s="119" t="n">
        <v>0</v>
      </c>
      <c r="BV62" s="120" t="n">
        <v>0</v>
      </c>
      <c r="BW62" s="121">
        <f>BK62+BL62+BO62+BR62+BU62</f>
        <v/>
      </c>
      <c r="BX62" s="121">
        <f>BM62+BP62+BS62+BV62</f>
        <v/>
      </c>
      <c r="BY62" s="98">
        <f>IF(SUM(S62,T62,AG62,AH62,AU62,AV62,BI62,BJ62,BW62,BX62)&gt;0,"S","N")</f>
        <v/>
      </c>
    </row>
    <row r="63">
      <c r="A63" s="100" t="inlineStr">
        <is>
          <t>PSN</t>
        </is>
      </c>
      <c r="B63" s="101" t="inlineStr">
        <is>
          <t>T39</t>
        </is>
      </c>
      <c r="C63" s="102" t="inlineStr">
        <is>
          <t>T39</t>
        </is>
      </c>
      <c r="D63" s="103" t="inlineStr">
        <is>
          <t>Grão</t>
        </is>
      </c>
      <c r="E63" s="102" t="inlineStr">
        <is>
          <t>MILHO</t>
        </is>
      </c>
      <c r="F63" s="104" t="inlineStr">
        <is>
          <t>RUMO</t>
        </is>
      </c>
      <c r="G63" s="105" t="n">
        <v>0</v>
      </c>
      <c r="H63" s="106" t="n">
        <v>0</v>
      </c>
      <c r="I63" s="107" t="n">
        <v>0</v>
      </c>
      <c r="J63" s="105">
        <f>G63+H63-I63</f>
        <v/>
      </c>
      <c r="K63" s="106" t="n">
        <v>0</v>
      </c>
      <c r="L63" s="107" t="n">
        <v>0</v>
      </c>
      <c r="M63" s="105">
        <f>J63+K63-L63</f>
        <v/>
      </c>
      <c r="N63" s="106" t="n">
        <v>0</v>
      </c>
      <c r="O63" s="108" t="n">
        <v>0</v>
      </c>
      <c r="P63" s="105">
        <f>M63+N63-O63</f>
        <v/>
      </c>
      <c r="Q63" s="106" t="n">
        <v>0</v>
      </c>
      <c r="R63" s="107" t="n">
        <v>0</v>
      </c>
      <c r="S63" s="109">
        <f>G63+H63+K63+N63+Q63</f>
        <v/>
      </c>
      <c r="T63" s="109">
        <f>I63+L63+O63+R63</f>
        <v/>
      </c>
      <c r="U63" s="110">
        <f>S63-T63</f>
        <v/>
      </c>
      <c r="V63" s="111" t="n">
        <v>0</v>
      </c>
      <c r="W63" s="112" t="n">
        <v>0</v>
      </c>
      <c r="X63" s="110">
        <f>U63+V63-W63</f>
        <v/>
      </c>
      <c r="Y63" s="111" t="n">
        <v>0</v>
      </c>
      <c r="Z63" s="112" t="n">
        <v>0</v>
      </c>
      <c r="AA63" s="110">
        <f>X63+Y63-Z63</f>
        <v/>
      </c>
      <c r="AB63" s="111" t="n">
        <v>0</v>
      </c>
      <c r="AC63" s="112" t="n">
        <v>0</v>
      </c>
      <c r="AD63" s="110">
        <f>AA63+AB63-AC63</f>
        <v/>
      </c>
      <c r="AE63" s="111" t="n">
        <v>0</v>
      </c>
      <c r="AF63" s="112" t="n">
        <v>0</v>
      </c>
      <c r="AG63" s="109">
        <f>U63+V63+Y63+AB63+AE63</f>
        <v/>
      </c>
      <c r="AH63" s="109">
        <f>W63+Z63+AC63+AF63</f>
        <v/>
      </c>
      <c r="AI63" s="105">
        <f>AG63-AH63</f>
        <v/>
      </c>
      <c r="AJ63" s="106" t="n">
        <v>0</v>
      </c>
      <c r="AK63" s="107" t="n">
        <v>0</v>
      </c>
      <c r="AL63" s="105">
        <f>AI63+AJ63-AK63</f>
        <v/>
      </c>
      <c r="AM63" s="106" t="n">
        <v>0</v>
      </c>
      <c r="AN63" s="107" t="n">
        <v>0</v>
      </c>
      <c r="AO63" s="105">
        <f>AL63+AM63-AN63</f>
        <v/>
      </c>
      <c r="AP63" s="106" t="n">
        <v>0</v>
      </c>
      <c r="AQ63" s="108" t="n">
        <v>0</v>
      </c>
      <c r="AR63" s="105">
        <f>AO63+AP63-AQ63</f>
        <v/>
      </c>
      <c r="AS63" s="106" t="n">
        <v>0</v>
      </c>
      <c r="AT63" s="107" t="n">
        <v>0</v>
      </c>
      <c r="AU63" s="109">
        <f>AI63+AJ63+AM63+AP63+AS63</f>
        <v/>
      </c>
      <c r="AV63" s="109">
        <f>AK63+AN63+AQ63+AT63</f>
        <v/>
      </c>
      <c r="AW63" s="110">
        <f>AU63-AV63</f>
        <v/>
      </c>
      <c r="AX63" s="111" t="n">
        <v>0</v>
      </c>
      <c r="AY63" s="112" t="n">
        <v>0</v>
      </c>
      <c r="AZ63" s="110">
        <f>AW63+AX63-AY63</f>
        <v/>
      </c>
      <c r="BA63" s="111" t="n">
        <v>0</v>
      </c>
      <c r="BB63" s="112" t="n">
        <v>0</v>
      </c>
      <c r="BC63" s="110">
        <f>AZ63+BA63-BB63</f>
        <v/>
      </c>
      <c r="BD63" s="111" t="n">
        <v>0</v>
      </c>
      <c r="BE63" s="112" t="n">
        <v>0</v>
      </c>
      <c r="BF63" s="110">
        <f>BC63+BD63-BE63</f>
        <v/>
      </c>
      <c r="BG63" s="111" t="n">
        <v>0</v>
      </c>
      <c r="BH63" s="112" t="n">
        <v>0</v>
      </c>
      <c r="BI63" s="109">
        <f>AW63+AX63+BA63+BD63+BG63</f>
        <v/>
      </c>
      <c r="BJ63" s="109">
        <f>AY63+BB63+BE63+BH63</f>
        <v/>
      </c>
      <c r="BK63" s="105">
        <f>BI63-BJ63</f>
        <v/>
      </c>
      <c r="BL63" s="106" t="n">
        <v>0</v>
      </c>
      <c r="BM63" s="107" t="n">
        <v>0</v>
      </c>
      <c r="BN63" s="105">
        <f>BK63+BL63-BM63</f>
        <v/>
      </c>
      <c r="BO63" s="106" t="n">
        <v>0</v>
      </c>
      <c r="BP63" s="107" t="n">
        <v>0</v>
      </c>
      <c r="BQ63" s="105">
        <f>BN63+BO63-BP63</f>
        <v/>
      </c>
      <c r="BR63" s="106" t="n">
        <v>0</v>
      </c>
      <c r="BS63" s="108" t="n">
        <v>0</v>
      </c>
      <c r="BT63" s="105">
        <f>BQ63+BR63-BS63</f>
        <v/>
      </c>
      <c r="BU63" s="106" t="n">
        <v>0</v>
      </c>
      <c r="BV63" s="107" t="n">
        <v>0</v>
      </c>
      <c r="BW63" s="109">
        <f>BK63+BL63+BO63+BR63+BU63</f>
        <v/>
      </c>
      <c r="BX63" s="109">
        <f>BM63+BP63+BS63+BV63</f>
        <v/>
      </c>
      <c r="BY63" s="98">
        <f>IF(SUM(S63,T63,AG63,AH63,AU63,AV63,BI63,BJ63,BW63,BX63)&gt;0,"S","N")</f>
        <v/>
      </c>
    </row>
    <row r="64">
      <c r="A64" s="113" t="inlineStr">
        <is>
          <t>PSN</t>
        </is>
      </c>
      <c r="B64" s="114" t="inlineStr">
        <is>
          <t>T39</t>
        </is>
      </c>
      <c r="C64" s="115" t="inlineStr">
        <is>
          <t>T39</t>
        </is>
      </c>
      <c r="D64" s="116" t="inlineStr">
        <is>
          <t>Grão</t>
        </is>
      </c>
      <c r="E64" s="115" t="inlineStr">
        <is>
          <t>MILHO</t>
        </is>
      </c>
      <c r="F64" s="117" t="inlineStr">
        <is>
          <t>MRS</t>
        </is>
      </c>
      <c r="G64" s="118" t="n">
        <v>0</v>
      </c>
      <c r="H64" s="119" t="n">
        <v>0</v>
      </c>
      <c r="I64" s="120" t="n">
        <v>0</v>
      </c>
      <c r="J64" s="118">
        <f>G64+H64-I64</f>
        <v/>
      </c>
      <c r="K64" s="119" t="n">
        <v>0</v>
      </c>
      <c r="L64" s="120" t="n">
        <v>0</v>
      </c>
      <c r="M64" s="118">
        <f>J64+K64-L64</f>
        <v/>
      </c>
      <c r="N64" s="119" t="n">
        <v>0</v>
      </c>
      <c r="O64" s="120" t="n">
        <v>0</v>
      </c>
      <c r="P64" s="118">
        <f>M64+N64-O64</f>
        <v/>
      </c>
      <c r="Q64" s="119" t="n">
        <v>0</v>
      </c>
      <c r="R64" s="120" t="n">
        <v>0</v>
      </c>
      <c r="S64" s="121">
        <f>G64+H64+K64+N64+Q64</f>
        <v/>
      </c>
      <c r="T64" s="121">
        <f>I64+L64+O64+R64</f>
        <v/>
      </c>
      <c r="U64" s="122">
        <f>S64-T64</f>
        <v/>
      </c>
      <c r="V64" s="123" t="n">
        <v>0</v>
      </c>
      <c r="W64" s="124" t="n">
        <v>0</v>
      </c>
      <c r="X64" s="122">
        <f>U64+V64-W64</f>
        <v/>
      </c>
      <c r="Y64" s="123" t="n">
        <v>0</v>
      </c>
      <c r="Z64" s="124" t="n">
        <v>0</v>
      </c>
      <c r="AA64" s="122">
        <f>X64+Y64-Z64</f>
        <v/>
      </c>
      <c r="AB64" s="123" t="n">
        <v>0</v>
      </c>
      <c r="AC64" s="124" t="n">
        <v>0</v>
      </c>
      <c r="AD64" s="122">
        <f>AA64+AB64-AC64</f>
        <v/>
      </c>
      <c r="AE64" s="123" t="n">
        <v>0</v>
      </c>
      <c r="AF64" s="124" t="n">
        <v>0</v>
      </c>
      <c r="AG64" s="121">
        <f>U64+V64+Y64+AB64+AE64</f>
        <v/>
      </c>
      <c r="AH64" s="121">
        <f>W64+Z64+AC64+AF64</f>
        <v/>
      </c>
      <c r="AI64" s="118">
        <f>AG64-AH64</f>
        <v/>
      </c>
      <c r="AJ64" s="119" t="n">
        <v>0</v>
      </c>
      <c r="AK64" s="120" t="n">
        <v>0</v>
      </c>
      <c r="AL64" s="118">
        <f>AI64+AJ64-AK64</f>
        <v/>
      </c>
      <c r="AM64" s="119" t="n">
        <v>0</v>
      </c>
      <c r="AN64" s="120" t="n">
        <v>0</v>
      </c>
      <c r="AO64" s="118">
        <f>AL64+AM64-AN64</f>
        <v/>
      </c>
      <c r="AP64" s="119" t="n">
        <v>0</v>
      </c>
      <c r="AQ64" s="120" t="n">
        <v>0</v>
      </c>
      <c r="AR64" s="118">
        <f>AO64+AP64-AQ64</f>
        <v/>
      </c>
      <c r="AS64" s="119" t="n">
        <v>0</v>
      </c>
      <c r="AT64" s="120" t="n">
        <v>0</v>
      </c>
      <c r="AU64" s="121">
        <f>AI64+AJ64+AM64+AP64+AS64</f>
        <v/>
      </c>
      <c r="AV64" s="121">
        <f>AK64+AN64+AQ64+AT64</f>
        <v/>
      </c>
      <c r="AW64" s="122">
        <f>AU64-AV64</f>
        <v/>
      </c>
      <c r="AX64" s="123" t="n">
        <v>0</v>
      </c>
      <c r="AY64" s="124" t="n">
        <v>0</v>
      </c>
      <c r="AZ64" s="122">
        <f>AW64+AX64-AY64</f>
        <v/>
      </c>
      <c r="BA64" s="123" t="n">
        <v>0</v>
      </c>
      <c r="BB64" s="124" t="n">
        <v>0</v>
      </c>
      <c r="BC64" s="122">
        <f>AZ64+BA64-BB64</f>
        <v/>
      </c>
      <c r="BD64" s="123" t="n">
        <v>0</v>
      </c>
      <c r="BE64" s="124" t="n">
        <v>0</v>
      </c>
      <c r="BF64" s="122">
        <f>BC64+BD64-BE64</f>
        <v/>
      </c>
      <c r="BG64" s="123" t="n">
        <v>0</v>
      </c>
      <c r="BH64" s="124" t="n">
        <v>0</v>
      </c>
      <c r="BI64" s="121">
        <f>AW64+AX64+BA64+BD64+BG64</f>
        <v/>
      </c>
      <c r="BJ64" s="121">
        <f>AY64+BB64+BE64+BH64</f>
        <v/>
      </c>
      <c r="BK64" s="118">
        <f>BI64-BJ64</f>
        <v/>
      </c>
      <c r="BL64" s="119" t="n">
        <v>0</v>
      </c>
      <c r="BM64" s="120" t="n">
        <v>0</v>
      </c>
      <c r="BN64" s="118">
        <f>BK64+BL64-BM64</f>
        <v/>
      </c>
      <c r="BO64" s="119" t="n">
        <v>0</v>
      </c>
      <c r="BP64" s="120" t="n">
        <v>0</v>
      </c>
      <c r="BQ64" s="118">
        <f>BN64+BO64-BP64</f>
        <v/>
      </c>
      <c r="BR64" s="119" t="n">
        <v>0</v>
      </c>
      <c r="BS64" s="120" t="n">
        <v>0</v>
      </c>
      <c r="BT64" s="118">
        <f>BQ64+BR64-BS64</f>
        <v/>
      </c>
      <c r="BU64" s="119" t="n">
        <v>0</v>
      </c>
      <c r="BV64" s="120" t="n">
        <v>0</v>
      </c>
      <c r="BW64" s="121">
        <f>BK64+BL64+BO64+BR64+BU64</f>
        <v/>
      </c>
      <c r="BX64" s="121">
        <f>BM64+BP64+BS64+BV64</f>
        <v/>
      </c>
      <c r="BY64" s="98">
        <f>IF(SUM(S64,T64,AG64,AH64,AU64,AV64,BI64,BJ64,BW64,BX64)&gt;0,"S","N")</f>
        <v/>
      </c>
    </row>
    <row r="65">
      <c r="A65" s="113" t="inlineStr">
        <is>
          <t>PSN</t>
        </is>
      </c>
      <c r="B65" s="114" t="inlineStr">
        <is>
          <t>T39</t>
        </is>
      </c>
      <c r="C65" s="115" t="inlineStr">
        <is>
          <t>T39</t>
        </is>
      </c>
      <c r="D65" s="116" t="inlineStr">
        <is>
          <t>Grão</t>
        </is>
      </c>
      <c r="E65" s="115" t="inlineStr">
        <is>
          <t>MILHO</t>
        </is>
      </c>
      <c r="F65" s="117" t="inlineStr">
        <is>
          <t>VLI</t>
        </is>
      </c>
      <c r="G65" s="118" t="n">
        <v>0</v>
      </c>
      <c r="H65" s="119" t="n">
        <v>0</v>
      </c>
      <c r="I65" s="120" t="n">
        <v>0</v>
      </c>
      <c r="J65" s="118">
        <f>G65+H65-I65</f>
        <v/>
      </c>
      <c r="K65" s="119" t="n">
        <v>0</v>
      </c>
      <c r="L65" s="120" t="n">
        <v>0</v>
      </c>
      <c r="M65" s="118">
        <f>J65+K65-L65</f>
        <v/>
      </c>
      <c r="N65" s="119" t="n">
        <v>0</v>
      </c>
      <c r="O65" s="120" t="n">
        <v>0</v>
      </c>
      <c r="P65" s="118">
        <f>M65+N65-O65</f>
        <v/>
      </c>
      <c r="Q65" s="119" t="n">
        <v>0</v>
      </c>
      <c r="R65" s="120" t="n">
        <v>0</v>
      </c>
      <c r="S65" s="121">
        <f>G65+H65+K65+N65+Q65</f>
        <v/>
      </c>
      <c r="T65" s="121">
        <f>I65+L65+O65+R65</f>
        <v/>
      </c>
      <c r="U65" s="122">
        <f>S65-T65</f>
        <v/>
      </c>
      <c r="V65" s="123" t="n">
        <v>0</v>
      </c>
      <c r="W65" s="124" t="n">
        <v>0</v>
      </c>
      <c r="X65" s="122">
        <f>U65+V65-W65</f>
        <v/>
      </c>
      <c r="Y65" s="123" t="n">
        <v>0</v>
      </c>
      <c r="Z65" s="124" t="n">
        <v>0</v>
      </c>
      <c r="AA65" s="122">
        <f>X65+Y65-Z65</f>
        <v/>
      </c>
      <c r="AB65" s="123" t="n">
        <v>0</v>
      </c>
      <c r="AC65" s="124" t="n">
        <v>0</v>
      </c>
      <c r="AD65" s="122">
        <f>AA65+AB65-AC65</f>
        <v/>
      </c>
      <c r="AE65" s="123" t="n">
        <v>0</v>
      </c>
      <c r="AF65" s="124" t="n">
        <v>0</v>
      </c>
      <c r="AG65" s="121">
        <f>U65+V65+Y65+AB65+AE65</f>
        <v/>
      </c>
      <c r="AH65" s="121">
        <f>W65+Z65+AC65+AF65</f>
        <v/>
      </c>
      <c r="AI65" s="118">
        <f>AG65-AH65</f>
        <v/>
      </c>
      <c r="AJ65" s="119" t="n">
        <v>0</v>
      </c>
      <c r="AK65" s="120" t="n">
        <v>0</v>
      </c>
      <c r="AL65" s="118">
        <f>AI65+AJ65-AK65</f>
        <v/>
      </c>
      <c r="AM65" s="119" t="n">
        <v>0</v>
      </c>
      <c r="AN65" s="120" t="n">
        <v>0</v>
      </c>
      <c r="AO65" s="118">
        <f>AL65+AM65-AN65</f>
        <v/>
      </c>
      <c r="AP65" s="119" t="n">
        <v>0</v>
      </c>
      <c r="AQ65" s="120" t="n">
        <v>0</v>
      </c>
      <c r="AR65" s="118">
        <f>AO65+AP65-AQ65</f>
        <v/>
      </c>
      <c r="AS65" s="119" t="n">
        <v>0</v>
      </c>
      <c r="AT65" s="120" t="n">
        <v>0</v>
      </c>
      <c r="AU65" s="121">
        <f>AI65+AJ65+AM65+AP65+AS65</f>
        <v/>
      </c>
      <c r="AV65" s="121">
        <f>AK65+AN65+AQ65+AT65</f>
        <v/>
      </c>
      <c r="AW65" s="122">
        <f>AU65-AV65</f>
        <v/>
      </c>
      <c r="AX65" s="123" t="n">
        <v>0</v>
      </c>
      <c r="AY65" s="124" t="n">
        <v>0</v>
      </c>
      <c r="AZ65" s="122">
        <f>AW65+AX65-AY65</f>
        <v/>
      </c>
      <c r="BA65" s="123" t="n">
        <v>0</v>
      </c>
      <c r="BB65" s="124" t="n">
        <v>0</v>
      </c>
      <c r="BC65" s="122">
        <f>AZ65+BA65-BB65</f>
        <v/>
      </c>
      <c r="BD65" s="123" t="n">
        <v>0</v>
      </c>
      <c r="BE65" s="124" t="n">
        <v>0</v>
      </c>
      <c r="BF65" s="122">
        <f>BC65+BD65-BE65</f>
        <v/>
      </c>
      <c r="BG65" s="123" t="n">
        <v>0</v>
      </c>
      <c r="BH65" s="124" t="n">
        <v>0</v>
      </c>
      <c r="BI65" s="121">
        <f>AW65+AX65+BA65+BD65+BG65</f>
        <v/>
      </c>
      <c r="BJ65" s="121">
        <f>AY65+BB65+BE65+BH65</f>
        <v/>
      </c>
      <c r="BK65" s="118">
        <f>BI65-BJ65</f>
        <v/>
      </c>
      <c r="BL65" s="119" t="n">
        <v>0</v>
      </c>
      <c r="BM65" s="120" t="n">
        <v>0</v>
      </c>
      <c r="BN65" s="118">
        <f>BK65+BL65-BM65</f>
        <v/>
      </c>
      <c r="BO65" s="119" t="n">
        <v>0</v>
      </c>
      <c r="BP65" s="120" t="n">
        <v>0</v>
      </c>
      <c r="BQ65" s="118">
        <f>BN65+BO65-BP65</f>
        <v/>
      </c>
      <c r="BR65" s="119" t="n">
        <v>0</v>
      </c>
      <c r="BS65" s="120" t="n">
        <v>0</v>
      </c>
      <c r="BT65" s="118">
        <f>BQ65+BR65-BS65</f>
        <v/>
      </c>
      <c r="BU65" s="119" t="n">
        <v>0</v>
      </c>
      <c r="BV65" s="120" t="n">
        <v>0</v>
      </c>
      <c r="BW65" s="121">
        <f>BK65+BL65+BO65+BR65+BU65</f>
        <v/>
      </c>
      <c r="BX65" s="121">
        <f>BM65+BP65+BS65+BV65</f>
        <v/>
      </c>
      <c r="BY65" s="98">
        <f>IF(SUM(S65,T65,AG65,AH65,AU65,AV65,BI65,BJ65,BW65,BX65)&gt;0,"S","N")</f>
        <v/>
      </c>
    </row>
    <row r="66">
      <c r="A66" s="100" t="inlineStr">
        <is>
          <t>PSN</t>
        </is>
      </c>
      <c r="B66" s="101" t="inlineStr">
        <is>
          <t>T39</t>
        </is>
      </c>
      <c r="C66" s="102" t="inlineStr">
        <is>
          <t>T39</t>
        </is>
      </c>
      <c r="D66" s="103" t="inlineStr">
        <is>
          <t>Grão</t>
        </is>
      </c>
      <c r="E66" s="102" t="inlineStr">
        <is>
          <t>SOJA</t>
        </is>
      </c>
      <c r="F66" s="104" t="inlineStr">
        <is>
          <t>RUMO</t>
        </is>
      </c>
      <c r="G66" s="105" t="n">
        <v>0</v>
      </c>
      <c r="H66" s="106" t="n">
        <v>0</v>
      </c>
      <c r="I66" s="107" t="n">
        <v>0</v>
      </c>
      <c r="J66" s="105">
        <f>G66+H66-I66</f>
        <v/>
      </c>
      <c r="K66" s="106" t="n">
        <v>0</v>
      </c>
      <c r="L66" s="107" t="n">
        <v>0</v>
      </c>
      <c r="M66" s="105">
        <f>J66+K66-L66</f>
        <v/>
      </c>
      <c r="N66" s="106" t="n">
        <v>0</v>
      </c>
      <c r="O66" s="108" t="n">
        <v>0</v>
      </c>
      <c r="P66" s="105">
        <f>M66+N66-O66</f>
        <v/>
      </c>
      <c r="Q66" s="106" t="n">
        <v>0</v>
      </c>
      <c r="R66" s="107" t="n">
        <v>0</v>
      </c>
      <c r="S66" s="109">
        <f>G66+H66+K66+N66+Q66</f>
        <v/>
      </c>
      <c r="T66" s="109">
        <f>I66+L66+O66+R66</f>
        <v/>
      </c>
      <c r="U66" s="110">
        <f>S66-T66</f>
        <v/>
      </c>
      <c r="V66" s="111" t="n">
        <v>0</v>
      </c>
      <c r="W66" s="112" t="n">
        <v>0</v>
      </c>
      <c r="X66" s="110">
        <f>U66+V66-W66</f>
        <v/>
      </c>
      <c r="Y66" s="111" t="n">
        <v>0</v>
      </c>
      <c r="Z66" s="112" t="n">
        <v>0</v>
      </c>
      <c r="AA66" s="110">
        <f>X66+Y66-Z66</f>
        <v/>
      </c>
      <c r="AB66" s="111" t="n">
        <v>0</v>
      </c>
      <c r="AC66" s="112" t="n">
        <v>0</v>
      </c>
      <c r="AD66" s="110">
        <f>AA66+AB66-AC66</f>
        <v/>
      </c>
      <c r="AE66" s="111" t="n">
        <v>0</v>
      </c>
      <c r="AF66" s="112" t="n">
        <v>0</v>
      </c>
      <c r="AG66" s="109">
        <f>U66+V66+Y66+AB66+AE66</f>
        <v/>
      </c>
      <c r="AH66" s="109">
        <f>W66+Z66+AC66+AF66</f>
        <v/>
      </c>
      <c r="AI66" s="105">
        <f>AG66-AH66</f>
        <v/>
      </c>
      <c r="AJ66" s="106" t="n">
        <v>0</v>
      </c>
      <c r="AK66" s="107" t="n">
        <v>0</v>
      </c>
      <c r="AL66" s="105">
        <f>AI66+AJ66-AK66</f>
        <v/>
      </c>
      <c r="AM66" s="106" t="n">
        <v>0</v>
      </c>
      <c r="AN66" s="107" t="n">
        <v>0</v>
      </c>
      <c r="AO66" s="105">
        <f>AL66+AM66-AN66</f>
        <v/>
      </c>
      <c r="AP66" s="106" t="n">
        <v>0</v>
      </c>
      <c r="AQ66" s="108" t="n">
        <v>0</v>
      </c>
      <c r="AR66" s="105">
        <f>AO66+AP66-AQ66</f>
        <v/>
      </c>
      <c r="AS66" s="106" t="n">
        <v>0</v>
      </c>
      <c r="AT66" s="107" t="n">
        <v>0</v>
      </c>
      <c r="AU66" s="109">
        <f>AI66+AJ66+AM66+AP66+AS66</f>
        <v/>
      </c>
      <c r="AV66" s="109">
        <f>AK66+AN66+AQ66+AT66</f>
        <v/>
      </c>
      <c r="AW66" s="110">
        <f>AU66-AV66</f>
        <v/>
      </c>
      <c r="AX66" s="111" t="n">
        <v>0</v>
      </c>
      <c r="AY66" s="112" t="n">
        <v>0</v>
      </c>
      <c r="AZ66" s="110">
        <f>AW66+AX66-AY66</f>
        <v/>
      </c>
      <c r="BA66" s="111" t="n">
        <v>0</v>
      </c>
      <c r="BB66" s="112" t="n">
        <v>0</v>
      </c>
      <c r="BC66" s="110">
        <f>AZ66+BA66-BB66</f>
        <v/>
      </c>
      <c r="BD66" s="111" t="n">
        <v>0</v>
      </c>
      <c r="BE66" s="112" t="n">
        <v>0</v>
      </c>
      <c r="BF66" s="110">
        <f>BC66+BD66-BE66</f>
        <v/>
      </c>
      <c r="BG66" s="111" t="n">
        <v>0</v>
      </c>
      <c r="BH66" s="112" t="n">
        <v>0</v>
      </c>
      <c r="BI66" s="109">
        <f>AW66+AX66+BA66+BD66+BG66</f>
        <v/>
      </c>
      <c r="BJ66" s="109">
        <f>AY66+BB66+BE66+BH66</f>
        <v/>
      </c>
      <c r="BK66" s="105">
        <f>BI66-BJ66</f>
        <v/>
      </c>
      <c r="BL66" s="106" t="n">
        <v>0</v>
      </c>
      <c r="BM66" s="107" t="n">
        <v>0</v>
      </c>
      <c r="BN66" s="105">
        <f>BK66+BL66-BM66</f>
        <v/>
      </c>
      <c r="BO66" s="106" t="n">
        <v>0</v>
      </c>
      <c r="BP66" s="107" t="n">
        <v>0</v>
      </c>
      <c r="BQ66" s="105">
        <f>BN66+BO66-BP66</f>
        <v/>
      </c>
      <c r="BR66" s="106" t="n">
        <v>0</v>
      </c>
      <c r="BS66" s="108" t="n">
        <v>0</v>
      </c>
      <c r="BT66" s="105">
        <f>BQ66+BR66-BS66</f>
        <v/>
      </c>
      <c r="BU66" s="106" t="n">
        <v>0</v>
      </c>
      <c r="BV66" s="107" t="n">
        <v>0</v>
      </c>
      <c r="BW66" s="109">
        <f>BK66+BL66+BO66+BR66+BU66</f>
        <v/>
      </c>
      <c r="BX66" s="109">
        <f>BM66+BP66+BS66+BV66</f>
        <v/>
      </c>
      <c r="BY66" s="98">
        <f>IF(SUM(S66,T66,AG66,AH66,AU66,AV66,BI66,BJ66,BW66,BX66)&gt;0,"S","N")</f>
        <v/>
      </c>
    </row>
    <row r="67">
      <c r="A67" s="113" t="inlineStr">
        <is>
          <t>PSN</t>
        </is>
      </c>
      <c r="B67" s="114" t="inlineStr">
        <is>
          <t>T39</t>
        </is>
      </c>
      <c r="C67" s="115" t="inlineStr">
        <is>
          <t>T39</t>
        </is>
      </c>
      <c r="D67" s="116" t="inlineStr">
        <is>
          <t>Grão</t>
        </is>
      </c>
      <c r="E67" s="115" t="inlineStr">
        <is>
          <t>SOJA</t>
        </is>
      </c>
      <c r="F67" s="117" t="inlineStr">
        <is>
          <t>MRS</t>
        </is>
      </c>
      <c r="G67" s="118" t="n">
        <v>0</v>
      </c>
      <c r="H67" s="119" t="n">
        <v>0</v>
      </c>
      <c r="I67" s="120" t="n">
        <v>0</v>
      </c>
      <c r="J67" s="118">
        <f>G67+H67-I67</f>
        <v/>
      </c>
      <c r="K67" s="119" t="n">
        <v>0</v>
      </c>
      <c r="L67" s="120" t="n">
        <v>0</v>
      </c>
      <c r="M67" s="118">
        <f>J67+K67-L67</f>
        <v/>
      </c>
      <c r="N67" s="119" t="n">
        <v>0</v>
      </c>
      <c r="O67" s="120" t="n">
        <v>0</v>
      </c>
      <c r="P67" s="118">
        <f>M67+N67-O67</f>
        <v/>
      </c>
      <c r="Q67" s="119" t="n">
        <v>0</v>
      </c>
      <c r="R67" s="120" t="n">
        <v>0</v>
      </c>
      <c r="S67" s="121">
        <f>G67+H67+K67+N67+Q67</f>
        <v/>
      </c>
      <c r="T67" s="121">
        <f>I67+L67+O67+R67</f>
        <v/>
      </c>
      <c r="U67" s="122">
        <f>S67-T67</f>
        <v/>
      </c>
      <c r="V67" s="123" t="n">
        <v>0</v>
      </c>
      <c r="W67" s="124" t="n">
        <v>0</v>
      </c>
      <c r="X67" s="122">
        <f>U67+V67-W67</f>
        <v/>
      </c>
      <c r="Y67" s="123" t="n">
        <v>0</v>
      </c>
      <c r="Z67" s="124" t="n">
        <v>0</v>
      </c>
      <c r="AA67" s="122">
        <f>X67+Y67-Z67</f>
        <v/>
      </c>
      <c r="AB67" s="123" t="n">
        <v>0</v>
      </c>
      <c r="AC67" s="124" t="n">
        <v>0</v>
      </c>
      <c r="AD67" s="122">
        <f>AA67+AB67-AC67</f>
        <v/>
      </c>
      <c r="AE67" s="123" t="n">
        <v>0</v>
      </c>
      <c r="AF67" s="124" t="n">
        <v>0</v>
      </c>
      <c r="AG67" s="121">
        <f>U67+V67+Y67+AB67+AE67</f>
        <v/>
      </c>
      <c r="AH67" s="121">
        <f>W67+Z67+AC67+AF67</f>
        <v/>
      </c>
      <c r="AI67" s="118">
        <f>AG67-AH67</f>
        <v/>
      </c>
      <c r="AJ67" s="119" t="n">
        <v>0</v>
      </c>
      <c r="AK67" s="120" t="n">
        <v>0</v>
      </c>
      <c r="AL67" s="118">
        <f>AI67+AJ67-AK67</f>
        <v/>
      </c>
      <c r="AM67" s="119" t="n">
        <v>0</v>
      </c>
      <c r="AN67" s="120" t="n">
        <v>0</v>
      </c>
      <c r="AO67" s="118">
        <f>AL67+AM67-AN67</f>
        <v/>
      </c>
      <c r="AP67" s="119" t="n">
        <v>0</v>
      </c>
      <c r="AQ67" s="120" t="n">
        <v>0</v>
      </c>
      <c r="AR67" s="118">
        <f>AO67+AP67-AQ67</f>
        <v/>
      </c>
      <c r="AS67" s="119" t="n">
        <v>0</v>
      </c>
      <c r="AT67" s="120" t="n">
        <v>0</v>
      </c>
      <c r="AU67" s="121">
        <f>AI67+AJ67+AM67+AP67+AS67</f>
        <v/>
      </c>
      <c r="AV67" s="121">
        <f>AK67+AN67+AQ67+AT67</f>
        <v/>
      </c>
      <c r="AW67" s="122">
        <f>AU67-AV67</f>
        <v/>
      </c>
      <c r="AX67" s="123" t="n">
        <v>0</v>
      </c>
      <c r="AY67" s="124" t="n">
        <v>0</v>
      </c>
      <c r="AZ67" s="122">
        <f>AW67+AX67-AY67</f>
        <v/>
      </c>
      <c r="BA67" s="123" t="n">
        <v>0</v>
      </c>
      <c r="BB67" s="124" t="n">
        <v>0</v>
      </c>
      <c r="BC67" s="122">
        <f>AZ67+BA67-BB67</f>
        <v/>
      </c>
      <c r="BD67" s="123" t="n">
        <v>0</v>
      </c>
      <c r="BE67" s="124" t="n">
        <v>0</v>
      </c>
      <c r="BF67" s="122">
        <f>BC67+BD67-BE67</f>
        <v/>
      </c>
      <c r="BG67" s="123" t="n">
        <v>0</v>
      </c>
      <c r="BH67" s="124" t="n">
        <v>0</v>
      </c>
      <c r="BI67" s="121">
        <f>AW67+AX67+BA67+BD67+BG67</f>
        <v/>
      </c>
      <c r="BJ67" s="121">
        <f>AY67+BB67+BE67+BH67</f>
        <v/>
      </c>
      <c r="BK67" s="118">
        <f>BI67-BJ67</f>
        <v/>
      </c>
      <c r="BL67" s="119" t="n">
        <v>0</v>
      </c>
      <c r="BM67" s="120" t="n">
        <v>0</v>
      </c>
      <c r="BN67" s="118">
        <f>BK67+BL67-BM67</f>
        <v/>
      </c>
      <c r="BO67" s="119" t="n">
        <v>0</v>
      </c>
      <c r="BP67" s="120" t="n">
        <v>0</v>
      </c>
      <c r="BQ67" s="118">
        <f>BN67+BO67-BP67</f>
        <v/>
      </c>
      <c r="BR67" s="119" t="n">
        <v>0</v>
      </c>
      <c r="BS67" s="120" t="n">
        <v>0</v>
      </c>
      <c r="BT67" s="118">
        <f>BQ67+BR67-BS67</f>
        <v/>
      </c>
      <c r="BU67" s="119" t="n">
        <v>0</v>
      </c>
      <c r="BV67" s="120" t="n">
        <v>0</v>
      </c>
      <c r="BW67" s="121">
        <f>BK67+BL67+BO67+BR67+BU67</f>
        <v/>
      </c>
      <c r="BX67" s="121">
        <f>BM67+BP67+BS67+BV67</f>
        <v/>
      </c>
      <c r="BY67" s="98">
        <f>IF(SUM(S67,T67,AG67,AH67,AU67,AV67,BI67,BJ67,BW67,BX67)&gt;0,"S","N")</f>
        <v/>
      </c>
    </row>
    <row r="68">
      <c r="A68" s="113" t="inlineStr">
        <is>
          <t>PSN</t>
        </is>
      </c>
      <c r="B68" s="114" t="inlineStr">
        <is>
          <t>T39</t>
        </is>
      </c>
      <c r="C68" s="115" t="inlineStr">
        <is>
          <t>T39</t>
        </is>
      </c>
      <c r="D68" s="116" t="inlineStr">
        <is>
          <t>Grão</t>
        </is>
      </c>
      <c r="E68" s="115" t="inlineStr">
        <is>
          <t>SOJA</t>
        </is>
      </c>
      <c r="F68" s="117" t="inlineStr">
        <is>
          <t>VLI</t>
        </is>
      </c>
      <c r="G68" s="118" t="n">
        <v>0</v>
      </c>
      <c r="H68" s="119" t="n">
        <v>0</v>
      </c>
      <c r="I68" s="120" t="n">
        <v>0</v>
      </c>
      <c r="J68" s="118">
        <f>G68+H68-I68</f>
        <v/>
      </c>
      <c r="K68" s="119" t="n">
        <v>0</v>
      </c>
      <c r="L68" s="120" t="n">
        <v>0</v>
      </c>
      <c r="M68" s="118">
        <f>J68+K68-L68</f>
        <v/>
      </c>
      <c r="N68" s="119" t="n">
        <v>0</v>
      </c>
      <c r="O68" s="120" t="n">
        <v>0</v>
      </c>
      <c r="P68" s="118">
        <f>M68+N68-O68</f>
        <v/>
      </c>
      <c r="Q68" s="119" t="n">
        <v>0</v>
      </c>
      <c r="R68" s="120" t="n">
        <v>0</v>
      </c>
      <c r="S68" s="121">
        <f>G68+H68+K68+N68+Q68</f>
        <v/>
      </c>
      <c r="T68" s="121">
        <f>I68+L68+O68+R68</f>
        <v/>
      </c>
      <c r="U68" s="122">
        <f>S68-T68</f>
        <v/>
      </c>
      <c r="V68" s="123" t="n">
        <v>0</v>
      </c>
      <c r="W68" s="124" t="n">
        <v>0</v>
      </c>
      <c r="X68" s="122">
        <f>U68+V68-W68</f>
        <v/>
      </c>
      <c r="Y68" s="123" t="n">
        <v>0</v>
      </c>
      <c r="Z68" s="124" t="n">
        <v>0</v>
      </c>
      <c r="AA68" s="122">
        <f>X68+Y68-Z68</f>
        <v/>
      </c>
      <c r="AB68" s="123" t="n">
        <v>0</v>
      </c>
      <c r="AC68" s="124" t="n">
        <v>0</v>
      </c>
      <c r="AD68" s="122">
        <f>AA68+AB68-AC68</f>
        <v/>
      </c>
      <c r="AE68" s="123" t="n">
        <v>0</v>
      </c>
      <c r="AF68" s="124" t="n">
        <v>0</v>
      </c>
      <c r="AG68" s="121">
        <f>U68+V68+Y68+AB68+AE68</f>
        <v/>
      </c>
      <c r="AH68" s="131">
        <f>W68+Z68+AC68+AF68</f>
        <v/>
      </c>
      <c r="AI68" s="118">
        <f>AG68-AH68</f>
        <v/>
      </c>
      <c r="AJ68" s="119" t="n">
        <v>0</v>
      </c>
      <c r="AK68" s="120" t="n">
        <v>0</v>
      </c>
      <c r="AL68" s="118">
        <f>AI68+AJ68-AK68</f>
        <v/>
      </c>
      <c r="AM68" s="119" t="n">
        <v>0</v>
      </c>
      <c r="AN68" s="120" t="n">
        <v>0</v>
      </c>
      <c r="AO68" s="118">
        <f>AL68+AM68-AN68</f>
        <v/>
      </c>
      <c r="AP68" s="119" t="n">
        <v>0</v>
      </c>
      <c r="AQ68" s="120" t="n">
        <v>0</v>
      </c>
      <c r="AR68" s="132">
        <f>AO68+AP68-AQ68</f>
        <v/>
      </c>
      <c r="AS68" s="133" t="n">
        <v>0</v>
      </c>
      <c r="AT68" s="120" t="n">
        <v>0</v>
      </c>
      <c r="AU68" s="121">
        <f>AI68+AJ68+AM68+AP68+AS68</f>
        <v/>
      </c>
      <c r="AV68" s="121">
        <f>AK68+AN68+AQ68+AT68</f>
        <v/>
      </c>
      <c r="AW68" s="122">
        <f>AU68-AV68</f>
        <v/>
      </c>
      <c r="AX68" s="123" t="n">
        <v>0</v>
      </c>
      <c r="AY68" s="124" t="n">
        <v>0</v>
      </c>
      <c r="AZ68" s="122">
        <f>AW68+AX68-AY68</f>
        <v/>
      </c>
      <c r="BA68" s="123" t="n">
        <v>0</v>
      </c>
      <c r="BB68" s="124" t="n">
        <v>0</v>
      </c>
      <c r="BC68" s="122">
        <f>AZ68+BA68-BB68</f>
        <v/>
      </c>
      <c r="BD68" s="123" t="n">
        <v>0</v>
      </c>
      <c r="BE68" s="124" t="n">
        <v>0</v>
      </c>
      <c r="BF68" s="122">
        <f>BC68+BD68-BE68</f>
        <v/>
      </c>
      <c r="BG68" s="123" t="n">
        <v>0</v>
      </c>
      <c r="BH68" s="124" t="n">
        <v>0</v>
      </c>
      <c r="BI68" s="121">
        <f>AW68+AX68+BA68+BD68+BG68</f>
        <v/>
      </c>
      <c r="BJ68" s="121">
        <f>AY68+BB68+BE68+BH68</f>
        <v/>
      </c>
      <c r="BK68" s="118">
        <f>BI68-BJ68</f>
        <v/>
      </c>
      <c r="BL68" s="119" t="n">
        <v>0</v>
      </c>
      <c r="BM68" s="120" t="n">
        <v>0</v>
      </c>
      <c r="BN68" s="118">
        <f>BK68+BL68-BM68</f>
        <v/>
      </c>
      <c r="BO68" s="119" t="n">
        <v>0</v>
      </c>
      <c r="BP68" s="120" t="n">
        <v>0</v>
      </c>
      <c r="BQ68" s="118">
        <f>BN68+BO68-BP68</f>
        <v/>
      </c>
      <c r="BR68" s="119" t="n">
        <v>0</v>
      </c>
      <c r="BS68" s="120" t="n">
        <v>0</v>
      </c>
      <c r="BT68" s="118">
        <f>BQ68+BR68-BS68</f>
        <v/>
      </c>
      <c r="BU68" s="119" t="n">
        <v>0</v>
      </c>
      <c r="BV68" s="120" t="n">
        <v>0</v>
      </c>
      <c r="BW68" s="121">
        <f>BK68+BL68+BO68+BR68+BU68</f>
        <v/>
      </c>
      <c r="BX68" s="121">
        <f>BM68+BP68+BS68+BV68</f>
        <v/>
      </c>
      <c r="BY68" s="98">
        <f>IF(SUM(S68,T68,AG68,AH68,AU68,AV68,BI68,BJ68,BW68,BX68)&gt;0,"S","N")</f>
        <v/>
      </c>
    </row>
    <row r="69">
      <c r="A69" s="100" t="inlineStr">
        <is>
          <t>PSN</t>
        </is>
      </c>
      <c r="B69" s="101" t="inlineStr">
        <is>
          <t>T39</t>
        </is>
      </c>
      <c r="C69" s="102" t="inlineStr">
        <is>
          <t>T39</t>
        </is>
      </c>
      <c r="D69" s="103" t="inlineStr">
        <is>
          <t>Açúcar</t>
        </is>
      </c>
      <c r="E69" s="102" t="inlineStr">
        <is>
          <t>ACUCAR</t>
        </is>
      </c>
      <c r="F69" s="104" t="inlineStr">
        <is>
          <t>RUMO</t>
        </is>
      </c>
      <c r="G69" s="105" t="n">
        <v>0</v>
      </c>
      <c r="H69" s="106" t="n">
        <v>0</v>
      </c>
      <c r="I69" s="107" t="n">
        <v>0</v>
      </c>
      <c r="J69" s="105">
        <f>G69+H69-I69</f>
        <v/>
      </c>
      <c r="K69" s="106" t="n">
        <v>0</v>
      </c>
      <c r="L69" s="107" t="n">
        <v>0</v>
      </c>
      <c r="M69" s="105">
        <f>J69+K69-L69</f>
        <v/>
      </c>
      <c r="N69" s="106" t="n">
        <v>0</v>
      </c>
      <c r="O69" s="108" t="n">
        <v>0</v>
      </c>
      <c r="P69" s="105">
        <f>M69+N69-O69</f>
        <v/>
      </c>
      <c r="Q69" s="106" t="n">
        <v>0</v>
      </c>
      <c r="R69" s="107" t="n">
        <v>0</v>
      </c>
      <c r="S69" s="109">
        <f>G69+H69+K69+N69+Q69</f>
        <v/>
      </c>
      <c r="T69" s="109">
        <f>I69+L69+O69+R69</f>
        <v/>
      </c>
      <c r="U69" s="110">
        <f>S69-T69</f>
        <v/>
      </c>
      <c r="V69" s="111" t="n">
        <v>0</v>
      </c>
      <c r="W69" s="112" t="n">
        <v>0</v>
      </c>
      <c r="X69" s="110">
        <f>U69+V69-W69</f>
        <v/>
      </c>
      <c r="Y69" s="111" t="n">
        <v>0</v>
      </c>
      <c r="Z69" s="112" t="n">
        <v>0</v>
      </c>
      <c r="AA69" s="110">
        <f>X69+Y69-Z69</f>
        <v/>
      </c>
      <c r="AB69" s="111" t="n">
        <v>0</v>
      </c>
      <c r="AC69" s="112" t="n">
        <v>0</v>
      </c>
      <c r="AD69" s="110">
        <f>AA69+AB69-AC69</f>
        <v/>
      </c>
      <c r="AE69" s="111" t="n">
        <v>0</v>
      </c>
      <c r="AF69" s="112" t="n">
        <v>0</v>
      </c>
      <c r="AG69" s="109">
        <f>U69+V69+Y69+AB69+AE69</f>
        <v/>
      </c>
      <c r="AH69" s="121">
        <f>W69+Z69+AC69+AF69</f>
        <v/>
      </c>
      <c r="AI69" s="105">
        <f>AG69-AH69</f>
        <v/>
      </c>
      <c r="AJ69" s="106" t="n">
        <v>0</v>
      </c>
      <c r="AK69" s="107" t="n">
        <v>0</v>
      </c>
      <c r="AL69" s="105">
        <f>AI69+AJ69-AK69</f>
        <v/>
      </c>
      <c r="AM69" s="106" t="n">
        <v>0</v>
      </c>
      <c r="AN69" s="107" t="n">
        <v>0</v>
      </c>
      <c r="AO69" s="105">
        <f>AL69+AM69-AN69</f>
        <v/>
      </c>
      <c r="AP69" s="106" t="n">
        <v>0</v>
      </c>
      <c r="AQ69" s="108" t="n">
        <v>0</v>
      </c>
      <c r="AR69" s="118">
        <f>AO69+AP69-AQ69</f>
        <v/>
      </c>
      <c r="AS69" s="119" t="n">
        <v>0</v>
      </c>
      <c r="AT69" s="107" t="n">
        <v>0</v>
      </c>
      <c r="AU69" s="109">
        <f>AI69+AJ69+AM69+AP69+AS69</f>
        <v/>
      </c>
      <c r="AV69" s="109">
        <f>AK69+AN69+AQ69+AT69</f>
        <v/>
      </c>
      <c r="AW69" s="110">
        <f>AU69-AV69</f>
        <v/>
      </c>
      <c r="AX69" s="111" t="n">
        <v>0</v>
      </c>
      <c r="AY69" s="112" t="n">
        <v>0</v>
      </c>
      <c r="AZ69" s="110">
        <f>AW69+AX69-AY69</f>
        <v/>
      </c>
      <c r="BA69" s="111" t="n">
        <v>0</v>
      </c>
      <c r="BB69" s="112" t="n">
        <v>0</v>
      </c>
      <c r="BC69" s="110">
        <f>AZ69+BA69-BB69</f>
        <v/>
      </c>
      <c r="BD69" s="111" t="n">
        <v>0</v>
      </c>
      <c r="BE69" s="112" t="n">
        <v>0</v>
      </c>
      <c r="BF69" s="110">
        <f>BC69+BD69-BE69</f>
        <v/>
      </c>
      <c r="BG69" s="111" t="n">
        <v>0</v>
      </c>
      <c r="BH69" s="112" t="n">
        <v>0</v>
      </c>
      <c r="BI69" s="109">
        <f>AW69+AX69+BA69+BD69+BG69</f>
        <v/>
      </c>
      <c r="BJ69" s="109">
        <f>AY69+BB69+BE69+BH69</f>
        <v/>
      </c>
      <c r="BK69" s="105">
        <f>BI69-BJ69</f>
        <v/>
      </c>
      <c r="BL69" s="106" t="n">
        <v>0</v>
      </c>
      <c r="BM69" s="107" t="n">
        <v>0</v>
      </c>
      <c r="BN69" s="105">
        <f>BK69+BL69-BM69</f>
        <v/>
      </c>
      <c r="BO69" s="106" t="n">
        <v>0</v>
      </c>
      <c r="BP69" s="107" t="n">
        <v>0</v>
      </c>
      <c r="BQ69" s="105">
        <f>BN69+BO69-BP69</f>
        <v/>
      </c>
      <c r="BR69" s="106" t="n">
        <v>0</v>
      </c>
      <c r="BS69" s="108" t="n">
        <v>0</v>
      </c>
      <c r="BT69" s="105">
        <f>BQ69+BR69-BS69</f>
        <v/>
      </c>
      <c r="BU69" s="106" t="n">
        <v>0</v>
      </c>
      <c r="BV69" s="107" t="n">
        <v>0</v>
      </c>
      <c r="BW69" s="109">
        <f>BK69+BL69+BO69+BR69+BU69</f>
        <v/>
      </c>
      <c r="BX69" s="109">
        <f>BM69+BP69+BS69+BV69</f>
        <v/>
      </c>
      <c r="BY69" s="98">
        <f>IF(SUM(S69,T69,AG69,AH69,AU69,AV69,BI69,BJ69,BW69,BX69)&gt;0,"S","N")</f>
        <v/>
      </c>
    </row>
    <row r="70">
      <c r="A70" s="113" t="inlineStr">
        <is>
          <t>PSN</t>
        </is>
      </c>
      <c r="B70" s="114" t="inlineStr">
        <is>
          <t>T39</t>
        </is>
      </c>
      <c r="C70" s="115" t="inlineStr">
        <is>
          <t>T39</t>
        </is>
      </c>
      <c r="D70" s="116" t="inlineStr">
        <is>
          <t>Açúcar</t>
        </is>
      </c>
      <c r="E70" s="115" t="inlineStr">
        <is>
          <t>ACUCAR</t>
        </is>
      </c>
      <c r="F70" s="134" t="inlineStr">
        <is>
          <t>MRS</t>
        </is>
      </c>
      <c r="G70" s="118" t="n">
        <v>0</v>
      </c>
      <c r="H70" s="119" t="n">
        <v>0</v>
      </c>
      <c r="I70" s="120" t="n">
        <v>0</v>
      </c>
      <c r="J70" s="118">
        <f>G70+H70-I70</f>
        <v/>
      </c>
      <c r="K70" s="119" t="n">
        <v>0</v>
      </c>
      <c r="L70" s="120" t="n">
        <v>0</v>
      </c>
      <c r="M70" s="118">
        <f>J70+K70-L70</f>
        <v/>
      </c>
      <c r="N70" s="119" t="n">
        <v>0</v>
      </c>
      <c r="O70" s="120" t="n">
        <v>0</v>
      </c>
      <c r="P70" s="118">
        <f>M70+N70-O70</f>
        <v/>
      </c>
      <c r="Q70" s="119" t="n">
        <v>0</v>
      </c>
      <c r="R70" s="120" t="n">
        <v>0</v>
      </c>
      <c r="S70" s="121">
        <f>G70+H70+K70+N70+Q70</f>
        <v/>
      </c>
      <c r="T70" s="121">
        <f>I70+L70+O70+R70</f>
        <v/>
      </c>
      <c r="U70" s="122">
        <f>S70-T70</f>
        <v/>
      </c>
      <c r="V70" s="123" t="n">
        <v>0</v>
      </c>
      <c r="W70" s="124" t="n">
        <v>0</v>
      </c>
      <c r="X70" s="122">
        <f>U70+V70-W70</f>
        <v/>
      </c>
      <c r="Y70" s="123" t="n">
        <v>0</v>
      </c>
      <c r="Z70" s="124" t="n">
        <v>0</v>
      </c>
      <c r="AA70" s="122">
        <f>X70+Y70-Z70</f>
        <v/>
      </c>
      <c r="AB70" s="123" t="n">
        <v>0</v>
      </c>
      <c r="AC70" s="124" t="n">
        <v>0</v>
      </c>
      <c r="AD70" s="122">
        <f>AA70+AB70-AC70</f>
        <v/>
      </c>
      <c r="AE70" s="123" t="n">
        <v>0</v>
      </c>
      <c r="AF70" s="124" t="n">
        <v>0</v>
      </c>
      <c r="AG70" s="121">
        <f>U70+V70+Y70+AB70+AE70</f>
        <v/>
      </c>
      <c r="AH70" s="121">
        <f>W70+Z70+AC70+AF70</f>
        <v/>
      </c>
      <c r="AI70" s="118">
        <f>AG70-AH70</f>
        <v/>
      </c>
      <c r="AJ70" s="119" t="n">
        <v>0</v>
      </c>
      <c r="AK70" s="120" t="n">
        <v>0</v>
      </c>
      <c r="AL70" s="118">
        <f>AI70+AJ70-AK70</f>
        <v/>
      </c>
      <c r="AM70" s="119" t="n">
        <v>0</v>
      </c>
      <c r="AN70" s="120" t="n">
        <v>0</v>
      </c>
      <c r="AO70" s="118">
        <f>AL70+AM70-AN70</f>
        <v/>
      </c>
      <c r="AP70" s="119" t="n">
        <v>0</v>
      </c>
      <c r="AQ70" s="120" t="n">
        <v>0</v>
      </c>
      <c r="AR70" s="118">
        <f>AO70+AP70-AQ70</f>
        <v/>
      </c>
      <c r="AS70" s="119" t="n">
        <v>0</v>
      </c>
      <c r="AT70" s="120" t="n">
        <v>0</v>
      </c>
      <c r="AU70" s="121">
        <f>AI70+AJ70+AM70+AP70+AS70</f>
        <v/>
      </c>
      <c r="AV70" s="121">
        <f>AK70+AN70+AQ70+AT70</f>
        <v/>
      </c>
      <c r="AW70" s="122">
        <f>AU70-AV70</f>
        <v/>
      </c>
      <c r="AX70" s="123" t="n">
        <v>0</v>
      </c>
      <c r="AY70" s="124" t="n">
        <v>0</v>
      </c>
      <c r="AZ70" s="122">
        <f>AW70+AX70-AY70</f>
        <v/>
      </c>
      <c r="BA70" s="123" t="n">
        <v>0</v>
      </c>
      <c r="BB70" s="124" t="n">
        <v>0</v>
      </c>
      <c r="BC70" s="122">
        <f>AZ70+BA70-BB70</f>
        <v/>
      </c>
      <c r="BD70" s="123" t="n">
        <v>0</v>
      </c>
      <c r="BE70" s="124" t="n">
        <v>0</v>
      </c>
      <c r="BF70" s="122">
        <f>BC70+BD70-BE70</f>
        <v/>
      </c>
      <c r="BG70" s="123" t="n">
        <v>0</v>
      </c>
      <c r="BH70" s="124" t="n">
        <v>0</v>
      </c>
      <c r="BI70" s="121">
        <f>AW70+AX70+BA70+BD70+BG70</f>
        <v/>
      </c>
      <c r="BJ70" s="121">
        <f>AY70+BB70+BE70+BH70</f>
        <v/>
      </c>
      <c r="BK70" s="118">
        <f>BI70-BJ70</f>
        <v/>
      </c>
      <c r="BL70" s="119" t="n">
        <v>0</v>
      </c>
      <c r="BM70" s="120" t="n">
        <v>0</v>
      </c>
      <c r="BN70" s="118">
        <f>BK70+BL70-BM70</f>
        <v/>
      </c>
      <c r="BO70" s="119" t="n">
        <v>0</v>
      </c>
      <c r="BP70" s="120" t="n">
        <v>0</v>
      </c>
      <c r="BQ70" s="118">
        <f>BN70+BO70-BP70</f>
        <v/>
      </c>
      <c r="BR70" s="119" t="n">
        <v>0</v>
      </c>
      <c r="BS70" s="120" t="n">
        <v>0</v>
      </c>
      <c r="BT70" s="118">
        <f>BQ70+BR70-BS70</f>
        <v/>
      </c>
      <c r="BU70" s="119" t="n">
        <v>0</v>
      </c>
      <c r="BV70" s="120" t="n">
        <v>0</v>
      </c>
      <c r="BW70" s="121">
        <f>BK70+BL70+BO70+BR70+BU70</f>
        <v/>
      </c>
      <c r="BX70" s="121">
        <f>BM70+BP70+BS70+BV70</f>
        <v/>
      </c>
      <c r="BY70" s="98">
        <f>IF(SUM(S70,T70,AG70,AH70,AU70,AV70,BI70,BJ70,BW70,BX70)&gt;0,"S","N")</f>
        <v/>
      </c>
    </row>
    <row r="71">
      <c r="A71" s="113" t="inlineStr">
        <is>
          <t>PSN</t>
        </is>
      </c>
      <c r="B71" s="114" t="inlineStr">
        <is>
          <t>T39</t>
        </is>
      </c>
      <c r="C71" s="115" t="inlineStr">
        <is>
          <t>T39</t>
        </is>
      </c>
      <c r="D71" s="116" t="inlineStr">
        <is>
          <t>Açúcar</t>
        </is>
      </c>
      <c r="E71" s="115" t="inlineStr">
        <is>
          <t>ACUCAR</t>
        </is>
      </c>
      <c r="F71" s="117" t="inlineStr">
        <is>
          <t>VLI</t>
        </is>
      </c>
      <c r="G71" s="118" t="n">
        <v>0</v>
      </c>
      <c r="H71" s="119" t="n">
        <v>0</v>
      </c>
      <c r="I71" s="120" t="n">
        <v>0</v>
      </c>
      <c r="J71" s="118">
        <f>G71+H71-I71</f>
        <v/>
      </c>
      <c r="K71" s="119" t="n">
        <v>0</v>
      </c>
      <c r="L71" s="120" t="n">
        <v>0</v>
      </c>
      <c r="M71" s="118">
        <f>J71+K71-L71</f>
        <v/>
      </c>
      <c r="N71" s="119" t="n">
        <v>0</v>
      </c>
      <c r="O71" s="120" t="n">
        <v>0</v>
      </c>
      <c r="P71" s="118">
        <f>M71+N71-O71</f>
        <v/>
      </c>
      <c r="Q71" s="119" t="n">
        <v>0</v>
      </c>
      <c r="R71" s="120" t="n">
        <v>0</v>
      </c>
      <c r="S71" s="121">
        <f>G71+H71+K71+N71+Q71</f>
        <v/>
      </c>
      <c r="T71" s="121">
        <f>I71+L71+O71+R71</f>
        <v/>
      </c>
      <c r="U71" s="122">
        <f>S71-T71</f>
        <v/>
      </c>
      <c r="V71" s="123" t="n">
        <v>0</v>
      </c>
      <c r="W71" s="124" t="n">
        <v>0</v>
      </c>
      <c r="X71" s="122">
        <f>U71+V71-W71</f>
        <v/>
      </c>
      <c r="Y71" s="123" t="n">
        <v>0</v>
      </c>
      <c r="Z71" s="124" t="n">
        <v>0</v>
      </c>
      <c r="AA71" s="122">
        <f>X71+Y71-Z71</f>
        <v/>
      </c>
      <c r="AB71" s="123" t="n">
        <v>0</v>
      </c>
      <c r="AC71" s="124" t="n">
        <v>0</v>
      </c>
      <c r="AD71" s="122">
        <f>AA71+AB71-AC71</f>
        <v/>
      </c>
      <c r="AE71" s="123" t="n">
        <v>0</v>
      </c>
      <c r="AF71" s="124" t="n">
        <v>0</v>
      </c>
      <c r="AG71" s="121">
        <f>U71+V71+Y71+AB71+AE71</f>
        <v/>
      </c>
      <c r="AH71" s="121">
        <f>W71+Z71+AC71+AF71</f>
        <v/>
      </c>
      <c r="AI71" s="118">
        <f>AG71-AH71</f>
        <v/>
      </c>
      <c r="AJ71" s="119" t="n">
        <v>0</v>
      </c>
      <c r="AK71" s="120" t="n">
        <v>0</v>
      </c>
      <c r="AL71" s="118">
        <f>AI71+AJ71-AK71</f>
        <v/>
      </c>
      <c r="AM71" s="119" t="n">
        <v>0</v>
      </c>
      <c r="AN71" s="120" t="n">
        <v>0</v>
      </c>
      <c r="AO71" s="118">
        <f>AL71+AM71-AN71</f>
        <v/>
      </c>
      <c r="AP71" s="119" t="n">
        <v>0</v>
      </c>
      <c r="AQ71" s="120" t="n">
        <v>0</v>
      </c>
      <c r="AR71" s="118">
        <f>AO71+AP71-AQ71</f>
        <v/>
      </c>
      <c r="AS71" s="119" t="n">
        <v>0</v>
      </c>
      <c r="AT71" s="120" t="n">
        <v>0</v>
      </c>
      <c r="AU71" s="121">
        <f>AI71+AJ71+AM71+AP71+AS71</f>
        <v/>
      </c>
      <c r="AV71" s="121">
        <f>AK71+AN71+AQ71+AT71</f>
        <v/>
      </c>
      <c r="AW71" s="122">
        <f>AU71-AV71</f>
        <v/>
      </c>
      <c r="AX71" s="123" t="n">
        <v>0</v>
      </c>
      <c r="AY71" s="124" t="n">
        <v>0</v>
      </c>
      <c r="AZ71" s="122">
        <f>AW71+AX71-AY71</f>
        <v/>
      </c>
      <c r="BA71" s="123" t="n">
        <v>0</v>
      </c>
      <c r="BB71" s="124" t="n">
        <v>0</v>
      </c>
      <c r="BC71" s="122">
        <f>AZ71+BA71-BB71</f>
        <v/>
      </c>
      <c r="BD71" s="123" t="n">
        <v>0</v>
      </c>
      <c r="BE71" s="124" t="n">
        <v>0</v>
      </c>
      <c r="BF71" s="122">
        <f>BC71+BD71-BE71</f>
        <v/>
      </c>
      <c r="BG71" s="123" t="n">
        <v>0</v>
      </c>
      <c r="BH71" s="124" t="n">
        <v>0</v>
      </c>
      <c r="BI71" s="121">
        <f>AW71+AX71+BA71+BD71+BG71</f>
        <v/>
      </c>
      <c r="BJ71" s="121">
        <f>AY71+BB71+BE71+BH71</f>
        <v/>
      </c>
      <c r="BK71" s="118">
        <f>BI71-BJ71</f>
        <v/>
      </c>
      <c r="BL71" s="119" t="n">
        <v>0</v>
      </c>
      <c r="BM71" s="120" t="n">
        <v>0</v>
      </c>
      <c r="BN71" s="118">
        <f>BK71+BL71-BM71</f>
        <v/>
      </c>
      <c r="BO71" s="119" t="n">
        <v>0</v>
      </c>
      <c r="BP71" s="120" t="n">
        <v>0</v>
      </c>
      <c r="BQ71" s="118">
        <f>BN71+BO71-BP71</f>
        <v/>
      </c>
      <c r="BR71" s="119" t="n">
        <v>0</v>
      </c>
      <c r="BS71" s="120" t="n">
        <v>0</v>
      </c>
      <c r="BT71" s="118">
        <f>BQ71+BR71-BS71</f>
        <v/>
      </c>
      <c r="BU71" s="119" t="n">
        <v>0</v>
      </c>
      <c r="BV71" s="120" t="n">
        <v>0</v>
      </c>
      <c r="BW71" s="121">
        <f>BK71+BL71+BO71+BR71+BU71</f>
        <v/>
      </c>
      <c r="BX71" s="121">
        <f>BM71+BP71+BS71+BV71</f>
        <v/>
      </c>
      <c r="BY71" s="98">
        <f>IF(SUM(S71,T71,AG71,AH71,AU71,AV71,BI71,BJ71,BW71,BX71)&gt;0,"S","N")</f>
        <v/>
      </c>
    </row>
    <row r="72">
      <c r="A72" s="125" t="inlineStr">
        <is>
          <t>TOTAL</t>
        </is>
      </c>
      <c r="B72" s="126" t="inlineStr">
        <is>
          <t>TOTAL</t>
        </is>
      </c>
      <c r="C72" s="127" t="n"/>
      <c r="D72" s="128" t="n"/>
      <c r="E72" s="127" t="n"/>
      <c r="F72" s="129" t="n"/>
      <c r="G72" s="35">
        <f>SUM(G60:G71)</f>
        <v/>
      </c>
      <c r="H72" s="36">
        <f>SUM(H60:H71)</f>
        <v/>
      </c>
      <c r="I72" s="37">
        <f>SUM(I60:I71)</f>
        <v/>
      </c>
      <c r="J72" s="38">
        <f>SUM(J60:J71)</f>
        <v/>
      </c>
      <c r="K72" s="39">
        <f>SUM(K60:K71)</f>
        <v/>
      </c>
      <c r="L72" s="37">
        <f>SUM(L60:L71)</f>
        <v/>
      </c>
      <c r="M72" s="38">
        <f>SUM(M60:M71)</f>
        <v/>
      </c>
      <c r="N72" s="39">
        <f>SUM(N60:N71)</f>
        <v/>
      </c>
      <c r="O72" s="37">
        <f>SUM(O60:O71)</f>
        <v/>
      </c>
      <c r="P72" s="38">
        <f>SUM(P60:P71)</f>
        <v/>
      </c>
      <c r="Q72" s="39">
        <f>SUM(Q60:Q71)</f>
        <v/>
      </c>
      <c r="R72" s="37">
        <f>SUM(R60:R71)</f>
        <v/>
      </c>
      <c r="S72" s="37">
        <f>SUM(S60:S71)</f>
        <v/>
      </c>
      <c r="T72" s="37">
        <f>SUM(T60:T71)</f>
        <v/>
      </c>
      <c r="U72" s="42">
        <f>SUM(U60:U71)</f>
        <v/>
      </c>
      <c r="V72" s="43">
        <f>SUM(V60:V71)</f>
        <v/>
      </c>
      <c r="W72" s="44">
        <f>SUM(W60:W71)</f>
        <v/>
      </c>
      <c r="X72" s="42">
        <f>SUM(X60:X71)</f>
        <v/>
      </c>
      <c r="Y72" s="43">
        <f>SUM(Y60:Y71)</f>
        <v/>
      </c>
      <c r="Z72" s="44">
        <f>SUM(Z60:Z71)</f>
        <v/>
      </c>
      <c r="AA72" s="42">
        <f>SUM(AA60:AA71)</f>
        <v/>
      </c>
      <c r="AB72" s="43">
        <f>SUM(AB60:AB71)</f>
        <v/>
      </c>
      <c r="AC72" s="44">
        <f>SUM(AC60:AC71)</f>
        <v/>
      </c>
      <c r="AD72" s="42">
        <f>SUM(AD60:AD71)</f>
        <v/>
      </c>
      <c r="AE72" s="43">
        <f>SUM(AE60:AE71)</f>
        <v/>
      </c>
      <c r="AF72" s="44">
        <f>SUM(AF60:AF71)</f>
        <v/>
      </c>
      <c r="AG72" s="44">
        <f>SUM(AG60:AG71)</f>
        <v/>
      </c>
      <c r="AH72" s="44">
        <f>SUM(AH60:AH71)</f>
        <v/>
      </c>
      <c r="AI72" s="35">
        <f>SUM(AI60:AI71)</f>
        <v/>
      </c>
      <c r="AJ72" s="36">
        <f>SUM(AJ60:AJ71)</f>
        <v/>
      </c>
      <c r="AK72" s="37">
        <f>SUM(AK60:AK71)</f>
        <v/>
      </c>
      <c r="AL72" s="35">
        <f>SUM(AL60:AL71)</f>
        <v/>
      </c>
      <c r="AM72" s="36">
        <f>SUM(AM60:AM71)</f>
        <v/>
      </c>
      <c r="AN72" s="37">
        <f>SUM(AN60:AN71)</f>
        <v/>
      </c>
      <c r="AO72" s="35">
        <f>SUM(AO60:AO71)</f>
        <v/>
      </c>
      <c r="AP72" s="36">
        <f>SUM(AP60:AP71)</f>
        <v/>
      </c>
      <c r="AQ72" s="37">
        <f>SUM(AQ60:AQ71)</f>
        <v/>
      </c>
      <c r="AR72" s="35">
        <f>SUM(AR60:AR71)</f>
        <v/>
      </c>
      <c r="AS72" s="36">
        <f>SUM(AS60:AS71)</f>
        <v/>
      </c>
      <c r="AT72" s="37">
        <f>SUM(AT60:AT71)</f>
        <v/>
      </c>
      <c r="AU72" s="37">
        <f>SUM(AU60:AU71)</f>
        <v/>
      </c>
      <c r="AV72" s="37">
        <f>SUM(AV60:AV71)</f>
        <v/>
      </c>
      <c r="AW72" s="42">
        <f>SUM(AW60:AW71)</f>
        <v/>
      </c>
      <c r="AX72" s="43">
        <f>SUM(AX60:AX71)</f>
        <v/>
      </c>
      <c r="AY72" s="44">
        <f>SUM(AY60:AY71)</f>
        <v/>
      </c>
      <c r="AZ72" s="42">
        <f>SUM(AZ60:AZ71)</f>
        <v/>
      </c>
      <c r="BA72" s="43">
        <f>SUM(BA60:BA71)</f>
        <v/>
      </c>
      <c r="BB72" s="44">
        <f>SUM(BB60:BB71)</f>
        <v/>
      </c>
      <c r="BC72" s="42">
        <f>SUM(BC60:BC71)</f>
        <v/>
      </c>
      <c r="BD72" s="43">
        <f>SUM(BD60:BD71)</f>
        <v/>
      </c>
      <c r="BE72" s="44">
        <f>SUM(BE60:BE71)</f>
        <v/>
      </c>
      <c r="BF72" s="42">
        <f>SUM(BF60:BF71)</f>
        <v/>
      </c>
      <c r="BG72" s="43">
        <f>SUM(BG60:BG71)</f>
        <v/>
      </c>
      <c r="BH72" s="44">
        <f>SUM(BH60:BH71)</f>
        <v/>
      </c>
      <c r="BI72" s="44">
        <f>SUM(BI60:BI71)</f>
        <v/>
      </c>
      <c r="BJ72" s="44">
        <f>SUM(BJ60:BJ71)</f>
        <v/>
      </c>
      <c r="BK72" s="35">
        <f>SUM(BK60:BK71)</f>
        <v/>
      </c>
      <c r="BL72" s="36">
        <f>SUM(BL60:BL71)</f>
        <v/>
      </c>
      <c r="BM72" s="37">
        <f>SUM(BM60:BM71)</f>
        <v/>
      </c>
      <c r="BN72" s="35">
        <f>SUM(BN60:BN71)</f>
        <v/>
      </c>
      <c r="BO72" s="36">
        <f>SUM(BO60:BO71)</f>
        <v/>
      </c>
      <c r="BP72" s="37">
        <f>SUM(BP60:BP71)</f>
        <v/>
      </c>
      <c r="BQ72" s="35">
        <f>SUM(BQ60:BQ71)</f>
        <v/>
      </c>
      <c r="BR72" s="36">
        <f>SUM(BR60:BR71)</f>
        <v/>
      </c>
      <c r="BS72" s="37">
        <f>SUM(BS60:BS71)</f>
        <v/>
      </c>
      <c r="BT72" s="35">
        <f>SUM(BT60:BT71)</f>
        <v/>
      </c>
      <c r="BU72" s="36">
        <f>SUM(BU60:BU71)</f>
        <v/>
      </c>
      <c r="BV72" s="37">
        <f>SUM(BV60:BV71)</f>
        <v/>
      </c>
      <c r="BW72" s="37">
        <f>SUM(BW60:BW71)</f>
        <v/>
      </c>
      <c r="BX72" s="37">
        <f>SUM(BX60:BX71)</f>
        <v/>
      </c>
      <c r="BY72" s="98">
        <f>IF(SUM(S72,T72,AG72,AH72,AU72,AV72,BI72,BJ72,BW72,BX72)&gt;0,"S","N")</f>
        <v/>
      </c>
    </row>
    <row r="73">
      <c r="A73" s="100" t="inlineStr">
        <is>
          <t>PSN</t>
        </is>
      </c>
      <c r="B73" s="101" t="inlineStr">
        <is>
          <t>TES</t>
        </is>
      </c>
      <c r="C73" s="102" t="inlineStr">
        <is>
          <t>TES</t>
        </is>
      </c>
      <c r="D73" s="103" t="inlineStr">
        <is>
          <t>Grão</t>
        </is>
      </c>
      <c r="E73" s="102" t="inlineStr">
        <is>
          <t>FARELO</t>
        </is>
      </c>
      <c r="F73" s="104" t="inlineStr">
        <is>
          <t>RUMO</t>
        </is>
      </c>
      <c r="G73" s="105" t="n">
        <v>0</v>
      </c>
      <c r="H73" s="106" t="n">
        <v>0</v>
      </c>
      <c r="I73" s="107" t="n">
        <v>0</v>
      </c>
      <c r="J73" s="105" t="n">
        <v>0</v>
      </c>
      <c r="K73" s="106" t="n">
        <v>0</v>
      </c>
      <c r="L73" s="107" t="n">
        <v>0</v>
      </c>
      <c r="M73" s="105" t="n">
        <v>0</v>
      </c>
      <c r="N73" s="106" t="n">
        <v>0</v>
      </c>
      <c r="O73" s="108" t="n">
        <v>0</v>
      </c>
      <c r="P73" s="105" t="n">
        <v>0</v>
      </c>
      <c r="Q73" s="106" t="n">
        <v>0</v>
      </c>
      <c r="R73" s="107" t="n">
        <v>0</v>
      </c>
      <c r="S73" s="109">
        <f>G73+H73+K73+N73+Q73</f>
        <v/>
      </c>
      <c r="T73" s="109">
        <f>I73+L73+O73+R73</f>
        <v/>
      </c>
      <c r="U73" s="110" t="n">
        <v>0</v>
      </c>
      <c r="V73" s="111" t="n">
        <v>0</v>
      </c>
      <c r="W73" s="112" t="n">
        <v>0</v>
      </c>
      <c r="X73" s="110" t="n">
        <v>0</v>
      </c>
      <c r="Y73" s="111" t="n">
        <v>0</v>
      </c>
      <c r="Z73" s="112" t="n">
        <v>0</v>
      </c>
      <c r="AA73" s="110" t="n">
        <v>0</v>
      </c>
      <c r="AB73" s="111" t="n">
        <v>82</v>
      </c>
      <c r="AC73" s="112" t="n">
        <v>28</v>
      </c>
      <c r="AD73" s="110" t="n">
        <v>54</v>
      </c>
      <c r="AE73" s="111" t="n">
        <v>0</v>
      </c>
      <c r="AF73" s="112" t="n">
        <v>42</v>
      </c>
      <c r="AG73" s="109">
        <f>U73+V73+Y73+AB73+AE73</f>
        <v/>
      </c>
      <c r="AH73" s="109">
        <f>W73+Z73+AC73+AF73</f>
        <v/>
      </c>
      <c r="AI73" s="105" t="n">
        <v>12</v>
      </c>
      <c r="AJ73" s="106" t="n">
        <v>0</v>
      </c>
      <c r="AK73" s="107" t="n">
        <v>12</v>
      </c>
      <c r="AL73" s="105" t="n">
        <v>0</v>
      </c>
      <c r="AM73" s="106" t="n">
        <v>0</v>
      </c>
      <c r="AN73" s="107" t="n">
        <v>0</v>
      </c>
      <c r="AO73" s="105" t="n">
        <v>0</v>
      </c>
      <c r="AP73" s="106" t="n">
        <v>0</v>
      </c>
      <c r="AQ73" s="108" t="n">
        <v>0</v>
      </c>
      <c r="AR73" s="105" t="n">
        <v>0</v>
      </c>
      <c r="AS73" s="106" t="n">
        <v>0</v>
      </c>
      <c r="AT73" s="107" t="n">
        <v>0</v>
      </c>
      <c r="AU73" s="109">
        <f>AI73+AJ73+AM73+AP73+AS73</f>
        <v/>
      </c>
      <c r="AV73" s="109">
        <f>AK73+AN73+AQ73+AT73</f>
        <v/>
      </c>
      <c r="AW73" s="110" t="n">
        <v>0</v>
      </c>
      <c r="AX73" s="111" t="n">
        <v>0</v>
      </c>
      <c r="AY73" s="112" t="n">
        <v>0</v>
      </c>
      <c r="AZ73" s="110" t="n">
        <v>0</v>
      </c>
      <c r="BA73" s="111" t="n">
        <v>0</v>
      </c>
      <c r="BB73" s="112" t="n">
        <v>0</v>
      </c>
      <c r="BC73" s="110" t="n">
        <v>0</v>
      </c>
      <c r="BD73" s="111" t="n">
        <v>0</v>
      </c>
      <c r="BE73" s="112" t="n">
        <v>0</v>
      </c>
      <c r="BF73" s="110" t="n">
        <v>0</v>
      </c>
      <c r="BG73" s="111" t="n">
        <v>0</v>
      </c>
      <c r="BH73" s="112" t="n">
        <v>0</v>
      </c>
      <c r="BI73" s="109">
        <f>AW73+AX73+BA73+BD73+BG73</f>
        <v/>
      </c>
      <c r="BJ73" s="109">
        <f>AY73+BB73+BE73+BH73</f>
        <v/>
      </c>
      <c r="BK73" s="105" t="n">
        <v>0</v>
      </c>
      <c r="BL73" s="106" t="n">
        <v>0</v>
      </c>
      <c r="BM73" s="107" t="n">
        <v>0</v>
      </c>
      <c r="BN73" s="105" t="n">
        <v>0</v>
      </c>
      <c r="BO73" s="106" t="n">
        <v>0</v>
      </c>
      <c r="BP73" s="107" t="n">
        <v>0</v>
      </c>
      <c r="BQ73" s="105" t="n">
        <v>0</v>
      </c>
      <c r="BR73" s="106" t="n">
        <v>0</v>
      </c>
      <c r="BS73" s="108" t="n">
        <v>0</v>
      </c>
      <c r="BT73" s="105" t="n">
        <v>0</v>
      </c>
      <c r="BU73" s="106" t="n">
        <v>0</v>
      </c>
      <c r="BV73" s="107" t="n">
        <v>0</v>
      </c>
      <c r="BW73" s="109">
        <f>BK73+BL73+BO73+BR73+BU73</f>
        <v/>
      </c>
      <c r="BX73" s="109">
        <f>BM73+BP73+BS73+BV73</f>
        <v/>
      </c>
      <c r="BY73" s="98">
        <f>IF(SUM(S73,T73,AG73,AH73,AU73,AV73,BI73,BJ73,BW73,BX73)&gt;0,"S","N")</f>
        <v/>
      </c>
    </row>
    <row r="74">
      <c r="A74" s="113" t="inlineStr">
        <is>
          <t>PSN</t>
        </is>
      </c>
      <c r="B74" s="114" t="inlineStr">
        <is>
          <t>TES</t>
        </is>
      </c>
      <c r="C74" s="115" t="inlineStr">
        <is>
          <t>TES</t>
        </is>
      </c>
      <c r="D74" s="116" t="inlineStr">
        <is>
          <t>Grão</t>
        </is>
      </c>
      <c r="E74" s="115" t="inlineStr">
        <is>
          <t>FARELO</t>
        </is>
      </c>
      <c r="F74" s="117" t="inlineStr">
        <is>
          <t>MRS</t>
        </is>
      </c>
      <c r="G74" s="118" t="n">
        <v>0</v>
      </c>
      <c r="H74" s="119" t="n">
        <v>0</v>
      </c>
      <c r="I74" s="120" t="n">
        <v>0</v>
      </c>
      <c r="J74" s="118">
        <f>G74+H74-I74</f>
        <v/>
      </c>
      <c r="K74" s="119" t="n">
        <v>0</v>
      </c>
      <c r="L74" s="120" t="n">
        <v>0</v>
      </c>
      <c r="M74" s="118">
        <f>J74+K74-L74</f>
        <v/>
      </c>
      <c r="N74" s="119" t="n">
        <v>0</v>
      </c>
      <c r="O74" s="120" t="n">
        <v>0</v>
      </c>
      <c r="P74" s="118">
        <f>M74+N74-O74</f>
        <v/>
      </c>
      <c r="Q74" s="119" t="n">
        <v>0</v>
      </c>
      <c r="R74" s="120" t="n">
        <v>0</v>
      </c>
      <c r="S74" s="121">
        <f>G74+H74+K74+N74+Q74</f>
        <v/>
      </c>
      <c r="T74" s="121">
        <f>I74+L74+O74+R74</f>
        <v/>
      </c>
      <c r="U74" s="122">
        <f>S74-T74</f>
        <v/>
      </c>
      <c r="V74" s="123" t="n">
        <v>0</v>
      </c>
      <c r="W74" s="124" t="n">
        <v>0</v>
      </c>
      <c r="X74" s="122">
        <f>U74+V74-W74</f>
        <v/>
      </c>
      <c r="Y74" s="123" t="n">
        <v>0</v>
      </c>
      <c r="Z74" s="124" t="n">
        <v>0</v>
      </c>
      <c r="AA74" s="122">
        <f>X74+Y74-Z74</f>
        <v/>
      </c>
      <c r="AB74" s="123" t="n">
        <v>0</v>
      </c>
      <c r="AC74" s="124" t="n">
        <v>0</v>
      </c>
      <c r="AD74" s="122">
        <f>AA74+AB74-AC74</f>
        <v/>
      </c>
      <c r="AE74" s="123" t="n">
        <v>0</v>
      </c>
      <c r="AF74" s="124" t="n">
        <v>0</v>
      </c>
      <c r="AG74" s="121">
        <f>U74+V74+Y74+AB74+AE74</f>
        <v/>
      </c>
      <c r="AH74" s="121">
        <f>W74+Z74+AC74+AF74</f>
        <v/>
      </c>
      <c r="AI74" s="118">
        <f>AG74-AH74</f>
        <v/>
      </c>
      <c r="AJ74" s="119" t="n">
        <v>0</v>
      </c>
      <c r="AK74" s="120" t="n">
        <v>0</v>
      </c>
      <c r="AL74" s="118">
        <f>AI74+AJ74-AK74</f>
        <v/>
      </c>
      <c r="AM74" s="119" t="n">
        <v>0</v>
      </c>
      <c r="AN74" s="120" t="n">
        <v>0</v>
      </c>
      <c r="AO74" s="118">
        <f>AL74+AM74-AN74</f>
        <v/>
      </c>
      <c r="AP74" s="119" t="n">
        <v>0</v>
      </c>
      <c r="AQ74" s="120" t="n">
        <v>0</v>
      </c>
      <c r="AR74" s="118">
        <f>AO74+AP74-AQ74</f>
        <v/>
      </c>
      <c r="AS74" s="119" t="n">
        <v>0</v>
      </c>
      <c r="AT74" s="120" t="n">
        <v>0</v>
      </c>
      <c r="AU74" s="121">
        <f>AI74+AJ74+AM74+AP74+AS74</f>
        <v/>
      </c>
      <c r="AV74" s="121">
        <f>AK74+AN74+AQ74+AT74</f>
        <v/>
      </c>
      <c r="AW74" s="122">
        <f>AU74-AV74</f>
        <v/>
      </c>
      <c r="AX74" s="123" t="n">
        <v>0</v>
      </c>
      <c r="AY74" s="124" t="n">
        <v>0</v>
      </c>
      <c r="AZ74" s="122">
        <f>AW74+AX74-AY74</f>
        <v/>
      </c>
      <c r="BA74" s="123" t="n">
        <v>0</v>
      </c>
      <c r="BB74" s="124" t="n">
        <v>0</v>
      </c>
      <c r="BC74" s="122">
        <f>AZ74+BA74-BB74</f>
        <v/>
      </c>
      <c r="BD74" s="123" t="n">
        <v>0</v>
      </c>
      <c r="BE74" s="124" t="n">
        <v>0</v>
      </c>
      <c r="BF74" s="122">
        <f>BC74+BD74-BE74</f>
        <v/>
      </c>
      <c r="BG74" s="123" t="n">
        <v>0</v>
      </c>
      <c r="BH74" s="124" t="n">
        <v>0</v>
      </c>
      <c r="BI74" s="121">
        <f>AW74+AX74+BA74+BD74+BG74</f>
        <v/>
      </c>
      <c r="BJ74" s="121">
        <f>AY74+BB74+BE74+BH74</f>
        <v/>
      </c>
      <c r="BK74" s="118">
        <f>BI74-BJ74</f>
        <v/>
      </c>
      <c r="BL74" s="119" t="n">
        <v>0</v>
      </c>
      <c r="BM74" s="120" t="n">
        <v>0</v>
      </c>
      <c r="BN74" s="118">
        <f>BK74+BL74-BM74</f>
        <v/>
      </c>
      <c r="BO74" s="119" t="n">
        <v>0</v>
      </c>
      <c r="BP74" s="120" t="n">
        <v>0</v>
      </c>
      <c r="BQ74" s="118">
        <f>BN74+BO74-BP74</f>
        <v/>
      </c>
      <c r="BR74" s="119" t="n">
        <v>0</v>
      </c>
      <c r="BS74" s="120" t="n">
        <v>0</v>
      </c>
      <c r="BT74" s="118">
        <f>BQ74+BR74-BS74</f>
        <v/>
      </c>
      <c r="BU74" s="119" t="n">
        <v>0</v>
      </c>
      <c r="BV74" s="120" t="n">
        <v>0</v>
      </c>
      <c r="BW74" s="121">
        <f>BK74+BL74+BO74+BR74+BU74</f>
        <v/>
      </c>
      <c r="BX74" s="121">
        <f>BM74+BP74+BS74+BV74</f>
        <v/>
      </c>
      <c r="BY74" s="98">
        <f>IF(SUM(S74,T74,AG74,AH74,AU74,AV74,BI74,BJ74,BW74,BX74)&gt;0,"S","N")</f>
        <v/>
      </c>
    </row>
    <row r="75">
      <c r="A75" s="113" t="inlineStr">
        <is>
          <t>PSN</t>
        </is>
      </c>
      <c r="B75" s="114" t="inlineStr">
        <is>
          <t>TES</t>
        </is>
      </c>
      <c r="C75" s="115" t="inlineStr">
        <is>
          <t>TES</t>
        </is>
      </c>
      <c r="D75" s="116" t="inlineStr">
        <is>
          <t>Grão</t>
        </is>
      </c>
      <c r="E75" s="115" t="inlineStr">
        <is>
          <t>FARELO</t>
        </is>
      </c>
      <c r="F75" s="117" t="inlineStr">
        <is>
          <t>VLI</t>
        </is>
      </c>
      <c r="G75" s="118" t="n">
        <v>0</v>
      </c>
      <c r="H75" s="119" t="n">
        <v>0</v>
      </c>
      <c r="I75" s="120" t="n">
        <v>0</v>
      </c>
      <c r="J75" s="118">
        <f>G75+H75-I75</f>
        <v/>
      </c>
      <c r="K75" s="119" t="n">
        <v>0</v>
      </c>
      <c r="L75" s="120" t="n">
        <v>0</v>
      </c>
      <c r="M75" s="118">
        <f>J75+K75-L75</f>
        <v/>
      </c>
      <c r="N75" s="119" t="n">
        <v>0</v>
      </c>
      <c r="O75" s="120" t="n">
        <v>0</v>
      </c>
      <c r="P75" s="118">
        <f>M75+N75-O75</f>
        <v/>
      </c>
      <c r="Q75" s="119" t="n">
        <v>0</v>
      </c>
      <c r="R75" s="120" t="n">
        <v>0</v>
      </c>
      <c r="S75" s="121">
        <f>G75+H75+K75+N75+Q75</f>
        <v/>
      </c>
      <c r="T75" s="121">
        <f>I75+L75+O75+R75</f>
        <v/>
      </c>
      <c r="U75" s="122">
        <f>S75-T75</f>
        <v/>
      </c>
      <c r="V75" s="123" t="n">
        <v>0</v>
      </c>
      <c r="W75" s="124" t="n">
        <v>0</v>
      </c>
      <c r="X75" s="122">
        <f>U75+V75-W75</f>
        <v/>
      </c>
      <c r="Y75" s="123" t="n">
        <v>0</v>
      </c>
      <c r="Z75" s="124" t="n">
        <v>0</v>
      </c>
      <c r="AA75" s="122">
        <f>X75+Y75-Z75</f>
        <v/>
      </c>
      <c r="AB75" s="123" t="n">
        <v>0</v>
      </c>
      <c r="AC75" s="124" t="n">
        <v>0</v>
      </c>
      <c r="AD75" s="122">
        <f>AA75+AB75-AC75</f>
        <v/>
      </c>
      <c r="AE75" s="123" t="n">
        <v>0</v>
      </c>
      <c r="AF75" s="124" t="n">
        <v>0</v>
      </c>
      <c r="AG75" s="121">
        <f>U75+V75+Y75+AB75+AE75</f>
        <v/>
      </c>
      <c r="AH75" s="121">
        <f>W75+Z75+AC75+AF75</f>
        <v/>
      </c>
      <c r="AI75" s="118">
        <f>AG75-AH75</f>
        <v/>
      </c>
      <c r="AJ75" s="119" t="n">
        <v>0</v>
      </c>
      <c r="AK75" s="120" t="n">
        <v>0</v>
      </c>
      <c r="AL75" s="118">
        <f>AI75+AJ75-AK75</f>
        <v/>
      </c>
      <c r="AM75" s="119" t="n">
        <v>0</v>
      </c>
      <c r="AN75" s="120" t="n">
        <v>0</v>
      </c>
      <c r="AO75" s="118">
        <f>AL75+AM75-AN75</f>
        <v/>
      </c>
      <c r="AP75" s="119" t="n">
        <v>0</v>
      </c>
      <c r="AQ75" s="120" t="n">
        <v>0</v>
      </c>
      <c r="AR75" s="118">
        <f>AO75+AP75-AQ75</f>
        <v/>
      </c>
      <c r="AS75" s="119" t="n">
        <v>0</v>
      </c>
      <c r="AT75" s="120" t="n">
        <v>0</v>
      </c>
      <c r="AU75" s="121">
        <f>AI75+AJ75+AM75+AP75+AS75</f>
        <v/>
      </c>
      <c r="AV75" s="121">
        <f>AK75+AN75+AQ75+AT75</f>
        <v/>
      </c>
      <c r="AW75" s="122">
        <f>AU75-AV75</f>
        <v/>
      </c>
      <c r="AX75" s="123" t="n">
        <v>0</v>
      </c>
      <c r="AY75" s="124" t="n">
        <v>0</v>
      </c>
      <c r="AZ75" s="122">
        <f>AW75+AX75-AY75</f>
        <v/>
      </c>
      <c r="BA75" s="123" t="n">
        <v>0</v>
      </c>
      <c r="BB75" s="124" t="n">
        <v>0</v>
      </c>
      <c r="BC75" s="122">
        <f>AZ75+BA75-BB75</f>
        <v/>
      </c>
      <c r="BD75" s="123" t="n">
        <v>0</v>
      </c>
      <c r="BE75" s="124" t="n">
        <v>0</v>
      </c>
      <c r="BF75" s="122">
        <f>BC75+BD75-BE75</f>
        <v/>
      </c>
      <c r="BG75" s="123" t="n">
        <v>0</v>
      </c>
      <c r="BH75" s="124" t="n">
        <v>0</v>
      </c>
      <c r="BI75" s="121">
        <f>AW75+AX75+BA75+BD75+BG75</f>
        <v/>
      </c>
      <c r="BJ75" s="121">
        <f>AY75+BB75+BE75+BH75</f>
        <v/>
      </c>
      <c r="BK75" s="118">
        <f>BI75-BJ75</f>
        <v/>
      </c>
      <c r="BL75" s="119" t="n">
        <v>0</v>
      </c>
      <c r="BM75" s="120" t="n">
        <v>0</v>
      </c>
      <c r="BN75" s="118">
        <f>BK75+BL75-BM75</f>
        <v/>
      </c>
      <c r="BO75" s="119" t="n">
        <v>0</v>
      </c>
      <c r="BP75" s="120" t="n">
        <v>0</v>
      </c>
      <c r="BQ75" s="118">
        <f>BN75+BO75-BP75</f>
        <v/>
      </c>
      <c r="BR75" s="119" t="n">
        <v>0</v>
      </c>
      <c r="BS75" s="120" t="n">
        <v>0</v>
      </c>
      <c r="BT75" s="118">
        <f>BQ75+BR75-BS75</f>
        <v/>
      </c>
      <c r="BU75" s="119" t="n">
        <v>0</v>
      </c>
      <c r="BV75" s="120" t="n">
        <v>0</v>
      </c>
      <c r="BW75" s="121">
        <f>BK75+BL75+BO75+BR75+BU75</f>
        <v/>
      </c>
      <c r="BX75" s="121">
        <f>BM75+BP75+BS75+BV75</f>
        <v/>
      </c>
      <c r="BY75" s="98">
        <f>IF(SUM(S75,T75,AG75,AH75,AU75,AV75,BI75,BJ75,BW75,BX75)&gt;0,"S","N")</f>
        <v/>
      </c>
    </row>
    <row r="76">
      <c r="A76" s="100" t="inlineStr">
        <is>
          <t>PSN</t>
        </is>
      </c>
      <c r="B76" s="101" t="inlineStr">
        <is>
          <t>TES</t>
        </is>
      </c>
      <c r="C76" s="102" t="inlineStr">
        <is>
          <t>TES</t>
        </is>
      </c>
      <c r="D76" s="103" t="inlineStr">
        <is>
          <t>Grão</t>
        </is>
      </c>
      <c r="E76" s="102" t="inlineStr">
        <is>
          <t>MILHO</t>
        </is>
      </c>
      <c r="F76" s="104" t="inlineStr">
        <is>
          <t>RUMO</t>
        </is>
      </c>
      <c r="G76" s="105" t="n">
        <v>0</v>
      </c>
      <c r="H76" s="106" t="n">
        <v>0</v>
      </c>
      <c r="I76" s="107" t="n">
        <v>0</v>
      </c>
      <c r="J76" s="105" t="n">
        <v>0</v>
      </c>
      <c r="K76" s="106" t="n">
        <v>0</v>
      </c>
      <c r="L76" s="107" t="n">
        <v>0</v>
      </c>
      <c r="M76" s="105" t="n">
        <v>0</v>
      </c>
      <c r="N76" s="106" t="n">
        <v>62</v>
      </c>
      <c r="O76" s="108" t="n">
        <v>0</v>
      </c>
      <c r="P76" s="105" t="n">
        <v>62</v>
      </c>
      <c r="Q76" s="106" t="n">
        <v>41</v>
      </c>
      <c r="R76" s="107" t="n">
        <v>0</v>
      </c>
      <c r="S76" s="109">
        <f>G76+H76+K76+N76+Q76</f>
        <v/>
      </c>
      <c r="T76" s="109">
        <f>I76+L76+O76+R76</f>
        <v/>
      </c>
      <c r="U76" s="110" t="n">
        <v>103</v>
      </c>
      <c r="V76" s="111" t="n">
        <v>0</v>
      </c>
      <c r="W76" s="112" t="n">
        <v>0</v>
      </c>
      <c r="X76" s="110" t="n">
        <v>103</v>
      </c>
      <c r="Y76" s="111" t="n">
        <v>39</v>
      </c>
      <c r="Z76" s="112" t="n">
        <v>0</v>
      </c>
      <c r="AA76" s="110" t="n">
        <v>142</v>
      </c>
      <c r="AB76" s="111" t="n">
        <v>0</v>
      </c>
      <c r="AC76" s="112" t="n">
        <v>0</v>
      </c>
      <c r="AD76" s="110" t="n">
        <v>142</v>
      </c>
      <c r="AE76" s="111" t="n">
        <v>0</v>
      </c>
      <c r="AF76" s="112" t="n">
        <v>0</v>
      </c>
      <c r="AG76" s="109">
        <f>U76+V76+Y76+AB76+AE76</f>
        <v/>
      </c>
      <c r="AH76" s="109">
        <f>W76+Z76+AC76+AF76</f>
        <v/>
      </c>
      <c r="AI76" s="105" t="n">
        <v>142</v>
      </c>
      <c r="AJ76" s="106" t="n">
        <v>0</v>
      </c>
      <c r="AK76" s="107" t="n">
        <v>0</v>
      </c>
      <c r="AL76" s="105" t="n">
        <v>142</v>
      </c>
      <c r="AM76" s="106" t="n">
        <v>0</v>
      </c>
      <c r="AN76" s="107" t="n">
        <v>0</v>
      </c>
      <c r="AO76" s="105" t="n">
        <v>142</v>
      </c>
      <c r="AP76" s="106" t="n">
        <v>0</v>
      </c>
      <c r="AQ76" s="108" t="n">
        <v>0</v>
      </c>
      <c r="AR76" s="105" t="n">
        <v>142</v>
      </c>
      <c r="AS76" s="106" t="n">
        <v>0</v>
      </c>
      <c r="AT76" s="107" t="n">
        <v>0</v>
      </c>
      <c r="AU76" s="109">
        <f>AI76+AJ76+AM76+AP76+AS76</f>
        <v/>
      </c>
      <c r="AV76" s="109">
        <f>AK76+AN76+AQ76+AT76</f>
        <v/>
      </c>
      <c r="AW76" s="110" t="n">
        <v>142</v>
      </c>
      <c r="AX76" s="111" t="n">
        <v>0</v>
      </c>
      <c r="AY76" s="112" t="n">
        <v>0</v>
      </c>
      <c r="AZ76" s="110" t="n">
        <v>142</v>
      </c>
      <c r="BA76" s="111" t="n">
        <v>0</v>
      </c>
      <c r="BB76" s="112" t="n">
        <v>0</v>
      </c>
      <c r="BC76" s="110" t="n">
        <v>142</v>
      </c>
      <c r="BD76" s="111" t="n">
        <v>0</v>
      </c>
      <c r="BE76" s="112" t="n">
        <v>0</v>
      </c>
      <c r="BF76" s="110" t="n">
        <v>142</v>
      </c>
      <c r="BG76" s="111" t="n">
        <v>0</v>
      </c>
      <c r="BH76" s="112" t="n">
        <v>0</v>
      </c>
      <c r="BI76" s="109">
        <f>AW76+AX76+BA76+BD76+BG76</f>
        <v/>
      </c>
      <c r="BJ76" s="109">
        <f>AY76+BB76+BE76+BH76</f>
        <v/>
      </c>
      <c r="BK76" s="105" t="n">
        <v>142</v>
      </c>
      <c r="BL76" s="106" t="n">
        <v>0</v>
      </c>
      <c r="BM76" s="107" t="n">
        <v>0</v>
      </c>
      <c r="BN76" s="105" t="n">
        <v>142</v>
      </c>
      <c r="BO76" s="106" t="n">
        <v>0</v>
      </c>
      <c r="BP76" s="107" t="n">
        <v>0</v>
      </c>
      <c r="BQ76" s="105" t="n">
        <v>142</v>
      </c>
      <c r="BR76" s="106" t="n">
        <v>0</v>
      </c>
      <c r="BS76" s="108" t="n">
        <v>0</v>
      </c>
      <c r="BT76" s="105" t="n">
        <v>142</v>
      </c>
      <c r="BU76" s="106" t="n">
        <v>0</v>
      </c>
      <c r="BV76" s="107" t="n">
        <v>0</v>
      </c>
      <c r="BW76" s="109">
        <f>BK76+BL76+BO76+BR76+BU76</f>
        <v/>
      </c>
      <c r="BX76" s="109">
        <f>BM76+BP76+BS76+BV76</f>
        <v/>
      </c>
      <c r="BY76" s="98">
        <f>IF(SUM(S76,T76,AG76,AH76,AU76,AV76,BI76,BJ76,BW76,BX76)&gt;0,"S","N")</f>
        <v/>
      </c>
    </row>
    <row r="77">
      <c r="A77" s="113" t="inlineStr">
        <is>
          <t>PSN</t>
        </is>
      </c>
      <c r="B77" s="114" t="inlineStr">
        <is>
          <t>TES</t>
        </is>
      </c>
      <c r="C77" s="115" t="inlineStr">
        <is>
          <t>TES</t>
        </is>
      </c>
      <c r="D77" s="116" t="inlineStr">
        <is>
          <t>Grão</t>
        </is>
      </c>
      <c r="E77" s="115" t="inlineStr">
        <is>
          <t>MILHO</t>
        </is>
      </c>
      <c r="F77" s="117" t="inlineStr">
        <is>
          <t>MRS</t>
        </is>
      </c>
      <c r="G77" s="118" t="n">
        <v>0</v>
      </c>
      <c r="H77" s="119" t="n">
        <v>0</v>
      </c>
      <c r="I77" s="120" t="n">
        <v>0</v>
      </c>
      <c r="J77" s="118">
        <f>G77+H77-I77</f>
        <v/>
      </c>
      <c r="K77" s="119" t="n">
        <v>0</v>
      </c>
      <c r="L77" s="120" t="n">
        <v>0</v>
      </c>
      <c r="M77" s="118">
        <f>J77+K77-L77</f>
        <v/>
      </c>
      <c r="N77" s="119" t="n">
        <v>0</v>
      </c>
      <c r="O77" s="120" t="n">
        <v>0</v>
      </c>
      <c r="P77" s="118">
        <f>M77+N77-O77</f>
        <v/>
      </c>
      <c r="Q77" s="119" t="n">
        <v>0</v>
      </c>
      <c r="R77" s="120" t="n">
        <v>0</v>
      </c>
      <c r="S77" s="121">
        <f>G77+H77+K77+N77+Q77</f>
        <v/>
      </c>
      <c r="T77" s="121">
        <f>I77+L77+O77+R77</f>
        <v/>
      </c>
      <c r="U77" s="122">
        <f>S77-T77</f>
        <v/>
      </c>
      <c r="V77" s="123" t="n">
        <v>0</v>
      </c>
      <c r="W77" s="124" t="n">
        <v>0</v>
      </c>
      <c r="X77" s="122">
        <f>U77+V77-W77</f>
        <v/>
      </c>
      <c r="Y77" s="123" t="n">
        <v>0</v>
      </c>
      <c r="Z77" s="124" t="n">
        <v>0</v>
      </c>
      <c r="AA77" s="122">
        <f>X77+Y77-Z77</f>
        <v/>
      </c>
      <c r="AB77" s="123" t="n">
        <v>0</v>
      </c>
      <c r="AC77" s="124" t="n">
        <v>0</v>
      </c>
      <c r="AD77" s="122">
        <f>AA77+AB77-AC77</f>
        <v/>
      </c>
      <c r="AE77" s="123" t="n">
        <v>0</v>
      </c>
      <c r="AF77" s="124" t="n">
        <v>0</v>
      </c>
      <c r="AG77" s="121">
        <f>U77+V77+Y77+AB77+AE77</f>
        <v/>
      </c>
      <c r="AH77" s="121">
        <f>W77+Z77+AC77+AF77</f>
        <v/>
      </c>
      <c r="AI77" s="118">
        <f>AG77-AH77</f>
        <v/>
      </c>
      <c r="AJ77" s="119" t="n">
        <v>0</v>
      </c>
      <c r="AK77" s="120" t="n">
        <v>0</v>
      </c>
      <c r="AL77" s="118">
        <f>AI77+AJ77-AK77</f>
        <v/>
      </c>
      <c r="AM77" s="119" t="n">
        <v>0</v>
      </c>
      <c r="AN77" s="120" t="n">
        <v>0</v>
      </c>
      <c r="AO77" s="118">
        <f>AL77+AM77-AN77</f>
        <v/>
      </c>
      <c r="AP77" s="119" t="n">
        <v>0</v>
      </c>
      <c r="AQ77" s="120" t="n">
        <v>0</v>
      </c>
      <c r="AR77" s="118">
        <f>AO77+AP77-AQ77</f>
        <v/>
      </c>
      <c r="AS77" s="119" t="n">
        <v>0</v>
      </c>
      <c r="AT77" s="120" t="n">
        <v>0</v>
      </c>
      <c r="AU77" s="121">
        <f>AI77+AJ77+AM77+AP77+AS77</f>
        <v/>
      </c>
      <c r="AV77" s="121">
        <f>AK77+AN77+AQ77+AT77</f>
        <v/>
      </c>
      <c r="AW77" s="122">
        <f>AU77-AV77</f>
        <v/>
      </c>
      <c r="AX77" s="123" t="n">
        <v>0</v>
      </c>
      <c r="AY77" s="124" t="n">
        <v>0</v>
      </c>
      <c r="AZ77" s="122">
        <f>AW77+AX77-AY77</f>
        <v/>
      </c>
      <c r="BA77" s="123" t="n">
        <v>0</v>
      </c>
      <c r="BB77" s="124" t="n">
        <v>0</v>
      </c>
      <c r="BC77" s="122">
        <f>AZ77+BA77-BB77</f>
        <v/>
      </c>
      <c r="BD77" s="123" t="n">
        <v>0</v>
      </c>
      <c r="BE77" s="124" t="n">
        <v>0</v>
      </c>
      <c r="BF77" s="122">
        <f>BC77+BD77-BE77</f>
        <v/>
      </c>
      <c r="BG77" s="123" t="n">
        <v>0</v>
      </c>
      <c r="BH77" s="124" t="n">
        <v>0</v>
      </c>
      <c r="BI77" s="121">
        <f>AW77+AX77+BA77+BD77+BG77</f>
        <v/>
      </c>
      <c r="BJ77" s="121">
        <f>AY77+BB77+BE77+BH77</f>
        <v/>
      </c>
      <c r="BK77" s="118">
        <f>BI77-BJ77</f>
        <v/>
      </c>
      <c r="BL77" s="119" t="n">
        <v>0</v>
      </c>
      <c r="BM77" s="120" t="n">
        <v>0</v>
      </c>
      <c r="BN77" s="118">
        <f>BK77+BL77-BM77</f>
        <v/>
      </c>
      <c r="BO77" s="119" t="n">
        <v>0</v>
      </c>
      <c r="BP77" s="120" t="n">
        <v>0</v>
      </c>
      <c r="BQ77" s="118">
        <f>BN77+BO77-BP77</f>
        <v/>
      </c>
      <c r="BR77" s="119" t="n">
        <v>0</v>
      </c>
      <c r="BS77" s="120" t="n">
        <v>0</v>
      </c>
      <c r="BT77" s="118">
        <f>BQ77+BR77-BS77</f>
        <v/>
      </c>
      <c r="BU77" s="119" t="n">
        <v>0</v>
      </c>
      <c r="BV77" s="120" t="n">
        <v>0</v>
      </c>
      <c r="BW77" s="121">
        <f>BK77+BL77+BO77+BR77+BU77</f>
        <v/>
      </c>
      <c r="BX77" s="121">
        <f>BM77+BP77+BS77+BV77</f>
        <v/>
      </c>
      <c r="BY77" s="98">
        <f>IF(SUM(S77,T77,AG77,AH77,AU77,AV77,BI77,BJ77,BW77,BX77)&gt;0,"S","N")</f>
        <v/>
      </c>
    </row>
    <row r="78">
      <c r="A78" s="113" t="inlineStr">
        <is>
          <t>PSN</t>
        </is>
      </c>
      <c r="B78" s="114" t="inlineStr">
        <is>
          <t>TES</t>
        </is>
      </c>
      <c r="C78" s="115" t="inlineStr">
        <is>
          <t>TES</t>
        </is>
      </c>
      <c r="D78" s="116" t="inlineStr">
        <is>
          <t>Grão</t>
        </is>
      </c>
      <c r="E78" s="115" t="inlineStr">
        <is>
          <t>MILHO</t>
        </is>
      </c>
      <c r="F78" s="117" t="inlineStr">
        <is>
          <t>VLI</t>
        </is>
      </c>
      <c r="G78" s="118" t="n">
        <v>0</v>
      </c>
      <c r="H78" s="119" t="n">
        <v>0</v>
      </c>
      <c r="I78" s="120" t="n">
        <v>0</v>
      </c>
      <c r="J78" s="118">
        <f>G78+H78-I78</f>
        <v/>
      </c>
      <c r="K78" s="119" t="n">
        <v>0</v>
      </c>
      <c r="L78" s="120" t="n">
        <v>0</v>
      </c>
      <c r="M78" s="118">
        <f>J78+K78-L78</f>
        <v/>
      </c>
      <c r="N78" s="119" t="n">
        <v>0</v>
      </c>
      <c r="O78" s="120" t="n">
        <v>0</v>
      </c>
      <c r="P78" s="118">
        <f>M78+N78-O78</f>
        <v/>
      </c>
      <c r="Q78" s="119" t="n">
        <v>0</v>
      </c>
      <c r="R78" s="120" t="n">
        <v>0</v>
      </c>
      <c r="S78" s="121">
        <f>G78+H78+K78+N78+Q78</f>
        <v/>
      </c>
      <c r="T78" s="121">
        <f>I78+L78+O78+R78</f>
        <v/>
      </c>
      <c r="U78" s="122">
        <f>S78-T78</f>
        <v/>
      </c>
      <c r="V78" s="123" t="n">
        <v>0</v>
      </c>
      <c r="W78" s="124" t="n">
        <v>0</v>
      </c>
      <c r="X78" s="122">
        <f>U78+V78-W78</f>
        <v/>
      </c>
      <c r="Y78" s="123" t="n">
        <v>0</v>
      </c>
      <c r="Z78" s="124" t="n">
        <v>0</v>
      </c>
      <c r="AA78" s="122">
        <f>X78+Y78-Z78</f>
        <v/>
      </c>
      <c r="AB78" s="123" t="n">
        <v>0</v>
      </c>
      <c r="AC78" s="124" t="n">
        <v>0</v>
      </c>
      <c r="AD78" s="122">
        <f>AA78+AB78-AC78</f>
        <v/>
      </c>
      <c r="AE78" s="123" t="n">
        <v>0</v>
      </c>
      <c r="AF78" s="124" t="n">
        <v>0</v>
      </c>
      <c r="AG78" s="121">
        <f>U78+V78+Y78+AB78+AE78</f>
        <v/>
      </c>
      <c r="AH78" s="121">
        <f>W78+Z78+AC78+AF78</f>
        <v/>
      </c>
      <c r="AI78" s="118">
        <f>AG78-AH78</f>
        <v/>
      </c>
      <c r="AJ78" s="119" t="n">
        <v>0</v>
      </c>
      <c r="AK78" s="120" t="n">
        <v>0</v>
      </c>
      <c r="AL78" s="118">
        <f>AI78+AJ78-AK78</f>
        <v/>
      </c>
      <c r="AM78" s="119" t="n">
        <v>0</v>
      </c>
      <c r="AN78" s="120" t="n">
        <v>0</v>
      </c>
      <c r="AO78" s="118">
        <f>AL78+AM78-AN78</f>
        <v/>
      </c>
      <c r="AP78" s="119" t="n">
        <v>0</v>
      </c>
      <c r="AQ78" s="120" t="n">
        <v>0</v>
      </c>
      <c r="AR78" s="118">
        <f>AO78+AP78-AQ78</f>
        <v/>
      </c>
      <c r="AS78" s="119" t="n">
        <v>0</v>
      </c>
      <c r="AT78" s="120" t="n">
        <v>0</v>
      </c>
      <c r="AU78" s="121">
        <f>AI78+AJ78+AM78+AP78+AS78</f>
        <v/>
      </c>
      <c r="AV78" s="121">
        <f>AK78+AN78+AQ78+AT78</f>
        <v/>
      </c>
      <c r="AW78" s="122">
        <f>AU78-AV78</f>
        <v/>
      </c>
      <c r="AX78" s="123" t="n">
        <v>0</v>
      </c>
      <c r="AY78" s="124" t="n">
        <v>0</v>
      </c>
      <c r="AZ78" s="122">
        <f>AW78+AX78-AY78</f>
        <v/>
      </c>
      <c r="BA78" s="123" t="n">
        <v>0</v>
      </c>
      <c r="BB78" s="124" t="n">
        <v>0</v>
      </c>
      <c r="BC78" s="122">
        <f>AZ78+BA78-BB78</f>
        <v/>
      </c>
      <c r="BD78" s="123" t="n">
        <v>0</v>
      </c>
      <c r="BE78" s="124" t="n">
        <v>0</v>
      </c>
      <c r="BF78" s="122">
        <f>BC78+BD78-BE78</f>
        <v/>
      </c>
      <c r="BG78" s="123" t="n">
        <v>0</v>
      </c>
      <c r="BH78" s="124" t="n">
        <v>0</v>
      </c>
      <c r="BI78" s="121">
        <f>AW78+AX78+BA78+BD78+BG78</f>
        <v/>
      </c>
      <c r="BJ78" s="121">
        <f>AY78+BB78+BE78+BH78</f>
        <v/>
      </c>
      <c r="BK78" s="118">
        <f>BI78-BJ78</f>
        <v/>
      </c>
      <c r="BL78" s="119" t="n">
        <v>0</v>
      </c>
      <c r="BM78" s="120" t="n">
        <v>0</v>
      </c>
      <c r="BN78" s="118">
        <f>BK78+BL78-BM78</f>
        <v/>
      </c>
      <c r="BO78" s="119" t="n">
        <v>0</v>
      </c>
      <c r="BP78" s="120" t="n">
        <v>0</v>
      </c>
      <c r="BQ78" s="118">
        <f>BN78+BO78-BP78</f>
        <v/>
      </c>
      <c r="BR78" s="119" t="n">
        <v>0</v>
      </c>
      <c r="BS78" s="120" t="n">
        <v>0</v>
      </c>
      <c r="BT78" s="118">
        <f>BQ78+BR78-BS78</f>
        <v/>
      </c>
      <c r="BU78" s="119" t="n">
        <v>0</v>
      </c>
      <c r="BV78" s="120" t="n">
        <v>0</v>
      </c>
      <c r="BW78" s="121">
        <f>BK78+BL78+BO78+BR78+BU78</f>
        <v/>
      </c>
      <c r="BX78" s="121">
        <f>BM78+BP78+BS78+BV78</f>
        <v/>
      </c>
      <c r="BY78" s="98">
        <f>IF(SUM(S78,T78,AG78,AH78,AU78,AV78,BI78,BJ78,BW78,BX78)&gt;0,"S","N")</f>
        <v/>
      </c>
    </row>
    <row r="79">
      <c r="A79" s="100" t="inlineStr">
        <is>
          <t>PSN</t>
        </is>
      </c>
      <c r="B79" s="101" t="inlineStr">
        <is>
          <t>TES</t>
        </is>
      </c>
      <c r="C79" s="102" t="inlineStr">
        <is>
          <t>TES</t>
        </is>
      </c>
      <c r="D79" s="103" t="inlineStr">
        <is>
          <t>Grão</t>
        </is>
      </c>
      <c r="E79" s="102" t="inlineStr">
        <is>
          <t>SOJA</t>
        </is>
      </c>
      <c r="F79" s="104" t="inlineStr">
        <is>
          <t>RUMO</t>
        </is>
      </c>
      <c r="G79" s="105" t="n">
        <v>0</v>
      </c>
      <c r="H79" s="106" t="n">
        <v>0</v>
      </c>
      <c r="I79" s="107" t="n">
        <v>0</v>
      </c>
      <c r="J79" s="105">
        <f>G79+H79-I79</f>
        <v/>
      </c>
      <c r="K79" s="106" t="n">
        <v>0</v>
      </c>
      <c r="L79" s="107" t="n">
        <v>0</v>
      </c>
      <c r="M79" s="105">
        <f>J79+K79-L79</f>
        <v/>
      </c>
      <c r="N79" s="106" t="n">
        <v>0</v>
      </c>
      <c r="O79" s="108" t="n">
        <v>0</v>
      </c>
      <c r="P79" s="105">
        <f>M79+N79-O79</f>
        <v/>
      </c>
      <c r="Q79" s="106" t="n">
        <v>0</v>
      </c>
      <c r="R79" s="107" t="n">
        <v>0</v>
      </c>
      <c r="S79" s="109">
        <f>G79+H79+K79+N79+Q79</f>
        <v/>
      </c>
      <c r="T79" s="109">
        <f>I79+L79+O79+R79</f>
        <v/>
      </c>
      <c r="U79" s="110">
        <f>S79-T79</f>
        <v/>
      </c>
      <c r="V79" s="111" t="n">
        <v>0</v>
      </c>
      <c r="W79" s="112" t="n">
        <v>0</v>
      </c>
      <c r="X79" s="110">
        <f>U79+V79-W79</f>
        <v/>
      </c>
      <c r="Y79" s="111" t="n">
        <v>0</v>
      </c>
      <c r="Z79" s="112" t="n">
        <v>0</v>
      </c>
      <c r="AA79" s="110">
        <f>X79+Y79-Z79</f>
        <v/>
      </c>
      <c r="AB79" s="111" t="n">
        <v>0</v>
      </c>
      <c r="AC79" s="112" t="n">
        <v>0</v>
      </c>
      <c r="AD79" s="110">
        <f>AA79+AB79-AC79</f>
        <v/>
      </c>
      <c r="AE79" s="111" t="n">
        <v>0</v>
      </c>
      <c r="AF79" s="112" t="n">
        <v>0</v>
      </c>
      <c r="AG79" s="109">
        <f>U79+V79+Y79+AB79+AE79</f>
        <v/>
      </c>
      <c r="AH79" s="109">
        <f>W79+Z79+AC79+AF79</f>
        <v/>
      </c>
      <c r="AI79" s="105">
        <f>AG79-AH79</f>
        <v/>
      </c>
      <c r="AJ79" s="106" t="n">
        <v>0</v>
      </c>
      <c r="AK79" s="107" t="n">
        <v>0</v>
      </c>
      <c r="AL79" s="105">
        <f>AI79+AJ79-AK79</f>
        <v/>
      </c>
      <c r="AM79" s="106" t="n">
        <v>0</v>
      </c>
      <c r="AN79" s="107" t="n">
        <v>0</v>
      </c>
      <c r="AO79" s="105">
        <f>AL79+AM79-AN79</f>
        <v/>
      </c>
      <c r="AP79" s="106" t="n">
        <v>0</v>
      </c>
      <c r="AQ79" s="108" t="n">
        <v>0</v>
      </c>
      <c r="AR79" s="105">
        <f>AO79+AP79-AQ79</f>
        <v/>
      </c>
      <c r="AS79" s="106" t="n">
        <v>0</v>
      </c>
      <c r="AT79" s="107" t="n">
        <v>0</v>
      </c>
      <c r="AU79" s="109">
        <f>AI79+AJ79+AM79+AP79+AS79</f>
        <v/>
      </c>
      <c r="AV79" s="109">
        <f>AK79+AN79+AQ79+AT79</f>
        <v/>
      </c>
      <c r="AW79" s="110">
        <f>AU79-AV79</f>
        <v/>
      </c>
      <c r="AX79" s="111" t="n">
        <v>0</v>
      </c>
      <c r="AY79" s="112" t="n">
        <v>0</v>
      </c>
      <c r="AZ79" s="110">
        <f>AW79+AX79-AY79</f>
        <v/>
      </c>
      <c r="BA79" s="111" t="n">
        <v>0</v>
      </c>
      <c r="BB79" s="112" t="n">
        <v>0</v>
      </c>
      <c r="BC79" s="110">
        <f>AZ79+BA79-BB79</f>
        <v/>
      </c>
      <c r="BD79" s="111" t="n">
        <v>0</v>
      </c>
      <c r="BE79" s="112" t="n">
        <v>0</v>
      </c>
      <c r="BF79" s="110">
        <f>BC79+BD79-BE79</f>
        <v/>
      </c>
      <c r="BG79" s="111" t="n">
        <v>0</v>
      </c>
      <c r="BH79" s="112" t="n">
        <v>0</v>
      </c>
      <c r="BI79" s="109">
        <f>AW79+AX79+BA79+BD79+BG79</f>
        <v/>
      </c>
      <c r="BJ79" s="109">
        <f>AY79+BB79+BE79+BH79</f>
        <v/>
      </c>
      <c r="BK79" s="105">
        <f>BI79-BJ79</f>
        <v/>
      </c>
      <c r="BL79" s="106" t="n">
        <v>0</v>
      </c>
      <c r="BM79" s="107" t="n">
        <v>0</v>
      </c>
      <c r="BN79" s="105">
        <f>BK79+BL79-BM79</f>
        <v/>
      </c>
      <c r="BO79" s="106" t="n">
        <v>0</v>
      </c>
      <c r="BP79" s="107" t="n">
        <v>0</v>
      </c>
      <c r="BQ79" s="105">
        <f>BN79+BO79-BP79</f>
        <v/>
      </c>
      <c r="BR79" s="106" t="n">
        <v>0</v>
      </c>
      <c r="BS79" s="108" t="n">
        <v>0</v>
      </c>
      <c r="BT79" s="105">
        <f>BQ79+BR79-BS79</f>
        <v/>
      </c>
      <c r="BU79" s="106" t="n">
        <v>0</v>
      </c>
      <c r="BV79" s="107" t="n">
        <v>0</v>
      </c>
      <c r="BW79" s="109">
        <f>BK79+BL79+BO79+BR79+BU79</f>
        <v/>
      </c>
      <c r="BX79" s="109">
        <f>BM79+BP79+BS79+BV79</f>
        <v/>
      </c>
      <c r="BY79" s="98">
        <f>IF(SUM(S79,T79,AG79,AH79,AU79,AV79,BI79,BJ79,BW79,BX79)&gt;0,"S","N")</f>
        <v/>
      </c>
    </row>
    <row r="80">
      <c r="A80" s="113" t="inlineStr">
        <is>
          <t>PSN</t>
        </is>
      </c>
      <c r="B80" s="114" t="inlineStr">
        <is>
          <t>TES</t>
        </is>
      </c>
      <c r="C80" s="115" t="inlineStr">
        <is>
          <t>TES</t>
        </is>
      </c>
      <c r="D80" s="116" t="inlineStr">
        <is>
          <t>Grão</t>
        </is>
      </c>
      <c r="E80" s="115" t="inlineStr">
        <is>
          <t>SOJA</t>
        </is>
      </c>
      <c r="F80" s="117" t="inlineStr">
        <is>
          <t>MRS</t>
        </is>
      </c>
      <c r="G80" s="118" t="n">
        <v>0</v>
      </c>
      <c r="H80" s="119" t="n">
        <v>0</v>
      </c>
      <c r="I80" s="120" t="n">
        <v>0</v>
      </c>
      <c r="J80" s="118">
        <f>G80+H80-I80</f>
        <v/>
      </c>
      <c r="K80" s="119" t="n">
        <v>0</v>
      </c>
      <c r="L80" s="120" t="n">
        <v>0</v>
      </c>
      <c r="M80" s="118">
        <f>J80+K80-L80</f>
        <v/>
      </c>
      <c r="N80" s="119" t="n">
        <v>0</v>
      </c>
      <c r="O80" s="120" t="n">
        <v>0</v>
      </c>
      <c r="P80" s="118">
        <f>M80+N80-O80</f>
        <v/>
      </c>
      <c r="Q80" s="119" t="n">
        <v>0</v>
      </c>
      <c r="R80" s="120" t="n">
        <v>0</v>
      </c>
      <c r="S80" s="121">
        <f>G80+H80+K80+N80+Q80</f>
        <v/>
      </c>
      <c r="T80" s="121">
        <f>I80+L80+O80+R80</f>
        <v/>
      </c>
      <c r="U80" s="122">
        <f>S80-T80</f>
        <v/>
      </c>
      <c r="V80" s="123" t="n">
        <v>0</v>
      </c>
      <c r="W80" s="124" t="n">
        <v>0</v>
      </c>
      <c r="X80" s="122">
        <f>U80+V80-W80</f>
        <v/>
      </c>
      <c r="Y80" s="123" t="n">
        <v>0</v>
      </c>
      <c r="Z80" s="124" t="n">
        <v>0</v>
      </c>
      <c r="AA80" s="122">
        <f>X80+Y80-Z80</f>
        <v/>
      </c>
      <c r="AB80" s="123" t="n">
        <v>0</v>
      </c>
      <c r="AC80" s="124" t="n">
        <v>0</v>
      </c>
      <c r="AD80" s="122">
        <f>AA80+AB80-AC80</f>
        <v/>
      </c>
      <c r="AE80" s="123" t="n">
        <v>0</v>
      </c>
      <c r="AF80" s="124" t="n">
        <v>0</v>
      </c>
      <c r="AG80" s="121">
        <f>U80+V80+Y80+AB80+AE80</f>
        <v/>
      </c>
      <c r="AH80" s="121">
        <f>W80+Z80+AC80+AF80</f>
        <v/>
      </c>
      <c r="AI80" s="118">
        <f>AG80-AH80</f>
        <v/>
      </c>
      <c r="AJ80" s="119" t="n">
        <v>0</v>
      </c>
      <c r="AK80" s="120" t="n">
        <v>0</v>
      </c>
      <c r="AL80" s="118">
        <f>AI80+AJ80-AK80</f>
        <v/>
      </c>
      <c r="AM80" s="119" t="n">
        <v>0</v>
      </c>
      <c r="AN80" s="120" t="n">
        <v>0</v>
      </c>
      <c r="AO80" s="118">
        <f>AL80+AM80-AN80</f>
        <v/>
      </c>
      <c r="AP80" s="119" t="n">
        <v>0</v>
      </c>
      <c r="AQ80" s="120" t="n">
        <v>0</v>
      </c>
      <c r="AR80" s="118">
        <f>AO80+AP80-AQ80</f>
        <v/>
      </c>
      <c r="AS80" s="119" t="n">
        <v>0</v>
      </c>
      <c r="AT80" s="120" t="n">
        <v>0</v>
      </c>
      <c r="AU80" s="121">
        <f>AI80+AJ80+AM80+AP80+AS80</f>
        <v/>
      </c>
      <c r="AV80" s="121">
        <f>AK80+AN80+AQ80+AT80</f>
        <v/>
      </c>
      <c r="AW80" s="122">
        <f>AU80-AV80</f>
        <v/>
      </c>
      <c r="AX80" s="123" t="n">
        <v>0</v>
      </c>
      <c r="AY80" s="124" t="n">
        <v>0</v>
      </c>
      <c r="AZ80" s="122">
        <f>AW80+AX80-AY80</f>
        <v/>
      </c>
      <c r="BA80" s="123" t="n">
        <v>0</v>
      </c>
      <c r="BB80" s="124" t="n">
        <v>0</v>
      </c>
      <c r="BC80" s="122">
        <f>AZ80+BA80-BB80</f>
        <v/>
      </c>
      <c r="BD80" s="123" t="n">
        <v>0</v>
      </c>
      <c r="BE80" s="124" t="n">
        <v>0</v>
      </c>
      <c r="BF80" s="122">
        <f>BC80+BD80-BE80</f>
        <v/>
      </c>
      <c r="BG80" s="123" t="n">
        <v>0</v>
      </c>
      <c r="BH80" s="124" t="n">
        <v>0</v>
      </c>
      <c r="BI80" s="121">
        <f>AW80+AX80+BA80+BD80+BG80</f>
        <v/>
      </c>
      <c r="BJ80" s="121">
        <f>AY80+BB80+BE80+BH80</f>
        <v/>
      </c>
      <c r="BK80" s="118">
        <f>BI80-BJ80</f>
        <v/>
      </c>
      <c r="BL80" s="119" t="n">
        <v>0</v>
      </c>
      <c r="BM80" s="120" t="n">
        <v>0</v>
      </c>
      <c r="BN80" s="118">
        <f>BK80+BL80-BM80</f>
        <v/>
      </c>
      <c r="BO80" s="119" t="n">
        <v>0</v>
      </c>
      <c r="BP80" s="120" t="n">
        <v>0</v>
      </c>
      <c r="BQ80" s="118">
        <f>BN80+BO80-BP80</f>
        <v/>
      </c>
      <c r="BR80" s="119" t="n">
        <v>0</v>
      </c>
      <c r="BS80" s="120" t="n">
        <v>0</v>
      </c>
      <c r="BT80" s="118">
        <f>BQ80+BR80-BS80</f>
        <v/>
      </c>
      <c r="BU80" s="119" t="n">
        <v>0</v>
      </c>
      <c r="BV80" s="120" t="n">
        <v>0</v>
      </c>
      <c r="BW80" s="121">
        <f>BK80+BL80+BO80+BR80+BU80</f>
        <v/>
      </c>
      <c r="BX80" s="121">
        <f>BM80+BP80+BS80+BV80</f>
        <v/>
      </c>
      <c r="BY80" s="98">
        <f>IF(SUM(S80,T80,AG80,AH80,AU80,AV80,BI80,BJ80,BW80,BX80)&gt;0,"S","N")</f>
        <v/>
      </c>
    </row>
    <row r="81">
      <c r="A81" s="113" t="inlineStr">
        <is>
          <t>PSN</t>
        </is>
      </c>
      <c r="B81" s="114" t="inlineStr">
        <is>
          <t>TES</t>
        </is>
      </c>
      <c r="C81" s="115" t="inlineStr">
        <is>
          <t>TES</t>
        </is>
      </c>
      <c r="D81" s="116" t="inlineStr">
        <is>
          <t>Grão</t>
        </is>
      </c>
      <c r="E81" s="115" t="inlineStr">
        <is>
          <t>SOJA</t>
        </is>
      </c>
      <c r="F81" s="117" t="inlineStr">
        <is>
          <t>VLI</t>
        </is>
      </c>
      <c r="G81" s="118" t="n">
        <v>0</v>
      </c>
      <c r="H81" s="119" t="n">
        <v>0</v>
      </c>
      <c r="I81" s="120" t="n">
        <v>0</v>
      </c>
      <c r="J81" s="118">
        <f>G81+H81-I81</f>
        <v/>
      </c>
      <c r="K81" s="119" t="n">
        <v>0</v>
      </c>
      <c r="L81" s="120" t="n">
        <v>0</v>
      </c>
      <c r="M81" s="118">
        <f>J81+K81-L81</f>
        <v/>
      </c>
      <c r="N81" s="119" t="n">
        <v>0</v>
      </c>
      <c r="O81" s="120" t="n">
        <v>0</v>
      </c>
      <c r="P81" s="118">
        <f>M81+N81-O81</f>
        <v/>
      </c>
      <c r="Q81" s="119" t="n">
        <v>0</v>
      </c>
      <c r="R81" s="120" t="n">
        <v>0</v>
      </c>
      <c r="S81" s="121">
        <f>G81+H81+K81+N81+Q81</f>
        <v/>
      </c>
      <c r="T81" s="121">
        <f>I81+L81+O81+R81</f>
        <v/>
      </c>
      <c r="U81" s="122">
        <f>S81-T81</f>
        <v/>
      </c>
      <c r="V81" s="123" t="n">
        <v>0</v>
      </c>
      <c r="W81" s="124" t="n">
        <v>0</v>
      </c>
      <c r="X81" s="122">
        <f>U81+V81-W81</f>
        <v/>
      </c>
      <c r="Y81" s="123" t="n">
        <v>0</v>
      </c>
      <c r="Z81" s="124" t="n">
        <v>0</v>
      </c>
      <c r="AA81" s="122">
        <f>X81+Y81-Z81</f>
        <v/>
      </c>
      <c r="AB81" s="123" t="n">
        <v>0</v>
      </c>
      <c r="AC81" s="124" t="n">
        <v>0</v>
      </c>
      <c r="AD81" s="122">
        <f>AA81+AB81-AC81</f>
        <v/>
      </c>
      <c r="AE81" s="123" t="n">
        <v>0</v>
      </c>
      <c r="AF81" s="124" t="n">
        <v>0</v>
      </c>
      <c r="AG81" s="121">
        <f>U81+V81+Y81+AB81+AE81</f>
        <v/>
      </c>
      <c r="AH81" s="121">
        <f>W81+Z81+AC81+AF81</f>
        <v/>
      </c>
      <c r="AI81" s="118">
        <f>AG81-AH81</f>
        <v/>
      </c>
      <c r="AJ81" s="119" t="n">
        <v>0</v>
      </c>
      <c r="AK81" s="120" t="n">
        <v>0</v>
      </c>
      <c r="AL81" s="118">
        <f>AI81+AJ81-AK81</f>
        <v/>
      </c>
      <c r="AM81" s="119" t="n">
        <v>0</v>
      </c>
      <c r="AN81" s="120" t="n">
        <v>0</v>
      </c>
      <c r="AO81" s="118">
        <f>AL81+AM81-AN81</f>
        <v/>
      </c>
      <c r="AP81" s="119" t="n">
        <v>0</v>
      </c>
      <c r="AQ81" s="120" t="n">
        <v>0</v>
      </c>
      <c r="AR81" s="118">
        <f>AO81+AP81-AQ81</f>
        <v/>
      </c>
      <c r="AS81" s="119" t="n">
        <v>0</v>
      </c>
      <c r="AT81" s="120" t="n">
        <v>0</v>
      </c>
      <c r="AU81" s="121">
        <f>AI81+AJ81+AM81+AP81+AS81</f>
        <v/>
      </c>
      <c r="AV81" s="121">
        <f>AK81+AN81+AQ81+AT81</f>
        <v/>
      </c>
      <c r="AW81" s="122">
        <f>AU81-AV81</f>
        <v/>
      </c>
      <c r="AX81" s="123" t="n">
        <v>0</v>
      </c>
      <c r="AY81" s="124" t="n">
        <v>0</v>
      </c>
      <c r="AZ81" s="122">
        <f>AW81+AX81-AY81</f>
        <v/>
      </c>
      <c r="BA81" s="123" t="n">
        <v>0</v>
      </c>
      <c r="BB81" s="124" t="n">
        <v>0</v>
      </c>
      <c r="BC81" s="122">
        <f>AZ81+BA81-BB81</f>
        <v/>
      </c>
      <c r="BD81" s="123" t="n">
        <v>0</v>
      </c>
      <c r="BE81" s="124" t="n">
        <v>0</v>
      </c>
      <c r="BF81" s="122">
        <f>BC81+BD81-BE81</f>
        <v/>
      </c>
      <c r="BG81" s="123" t="n">
        <v>0</v>
      </c>
      <c r="BH81" s="124" t="n">
        <v>0</v>
      </c>
      <c r="BI81" s="121">
        <f>AW81+AX81+BA81+BD81+BG81</f>
        <v/>
      </c>
      <c r="BJ81" s="121">
        <f>AY81+BB81+BE81+BH81</f>
        <v/>
      </c>
      <c r="BK81" s="118">
        <f>BI81-BJ81</f>
        <v/>
      </c>
      <c r="BL81" s="119" t="n">
        <v>0</v>
      </c>
      <c r="BM81" s="120" t="n">
        <v>0</v>
      </c>
      <c r="BN81" s="118">
        <f>BK81+BL81-BM81</f>
        <v/>
      </c>
      <c r="BO81" s="119" t="n">
        <v>0</v>
      </c>
      <c r="BP81" s="120" t="n">
        <v>0</v>
      </c>
      <c r="BQ81" s="118">
        <f>BN81+BO81-BP81</f>
        <v/>
      </c>
      <c r="BR81" s="119" t="n">
        <v>0</v>
      </c>
      <c r="BS81" s="120" t="n">
        <v>0</v>
      </c>
      <c r="BT81" s="118">
        <f>BQ81+BR81-BS81</f>
        <v/>
      </c>
      <c r="BU81" s="119" t="n">
        <v>0</v>
      </c>
      <c r="BV81" s="120" t="n">
        <v>0</v>
      </c>
      <c r="BW81" s="121">
        <f>BK81+BL81+BO81+BR81+BU81</f>
        <v/>
      </c>
      <c r="BX81" s="121">
        <f>BM81+BP81+BS81+BV81</f>
        <v/>
      </c>
      <c r="BY81" s="98">
        <f>IF(SUM(S81,T81,AG81,AH81,AU81,AV81,BI81,BJ81,BW81,BX81)&gt;0,"S","N")</f>
        <v/>
      </c>
    </row>
    <row r="82">
      <c r="A82" s="100" t="inlineStr">
        <is>
          <t>PSN</t>
        </is>
      </c>
      <c r="B82" s="101" t="inlineStr">
        <is>
          <t>TES</t>
        </is>
      </c>
      <c r="C82" s="102" t="inlineStr">
        <is>
          <t>TES</t>
        </is>
      </c>
      <c r="D82" s="103" t="inlineStr">
        <is>
          <t>Açúcar</t>
        </is>
      </c>
      <c r="E82" s="102" t="inlineStr">
        <is>
          <t>ACUCAR</t>
        </is>
      </c>
      <c r="F82" s="104" t="inlineStr">
        <is>
          <t>RUMO</t>
        </is>
      </c>
      <c r="G82" s="105" t="n">
        <v>0</v>
      </c>
      <c r="H82" s="106" t="n">
        <v>0</v>
      </c>
      <c r="I82" s="107" t="n">
        <v>0</v>
      </c>
      <c r="J82" s="105">
        <f>G82+H82-I82</f>
        <v/>
      </c>
      <c r="K82" s="106" t="n">
        <v>0</v>
      </c>
      <c r="L82" s="107" t="n">
        <v>0</v>
      </c>
      <c r="M82" s="105">
        <f>J82+K82-L82</f>
        <v/>
      </c>
      <c r="N82" s="106" t="n">
        <v>0</v>
      </c>
      <c r="O82" s="108" t="n">
        <v>0</v>
      </c>
      <c r="P82" s="105">
        <f>M82+N82-O82</f>
        <v/>
      </c>
      <c r="Q82" s="106" t="n">
        <v>0</v>
      </c>
      <c r="R82" s="107" t="n">
        <v>0</v>
      </c>
      <c r="S82" s="109">
        <f>G82+H82+K82+N82+Q82</f>
        <v/>
      </c>
      <c r="T82" s="109">
        <f>I82+L82+O82+R82</f>
        <v/>
      </c>
      <c r="U82" s="110">
        <f>S82-T82</f>
        <v/>
      </c>
      <c r="V82" s="111" t="n">
        <v>0</v>
      </c>
      <c r="W82" s="112" t="n">
        <v>0</v>
      </c>
      <c r="X82" s="110">
        <f>U82+V82-W82</f>
        <v/>
      </c>
      <c r="Y82" s="111" t="n">
        <v>0</v>
      </c>
      <c r="Z82" s="112" t="n">
        <v>0</v>
      </c>
      <c r="AA82" s="110">
        <f>X82+Y82-Z82</f>
        <v/>
      </c>
      <c r="AB82" s="111" t="n">
        <v>0</v>
      </c>
      <c r="AC82" s="112" t="n">
        <v>0</v>
      </c>
      <c r="AD82" s="110">
        <f>AA82+AB82-AC82</f>
        <v/>
      </c>
      <c r="AE82" s="111" t="n">
        <v>0</v>
      </c>
      <c r="AF82" s="112" t="n">
        <v>0</v>
      </c>
      <c r="AG82" s="109">
        <f>U82+V82+Y82+AB82+AE82</f>
        <v/>
      </c>
      <c r="AH82" s="109">
        <f>W82+Z82+AC82+AF82</f>
        <v/>
      </c>
      <c r="AI82" s="105">
        <f>AG82-AH82</f>
        <v/>
      </c>
      <c r="AJ82" s="106" t="n">
        <v>0</v>
      </c>
      <c r="AK82" s="107" t="n">
        <v>0</v>
      </c>
      <c r="AL82" s="105">
        <f>AI82+AJ82-AK82</f>
        <v/>
      </c>
      <c r="AM82" s="106" t="n">
        <v>0</v>
      </c>
      <c r="AN82" s="107" t="n">
        <v>0</v>
      </c>
      <c r="AO82" s="105">
        <f>AL82+AM82-AN82</f>
        <v/>
      </c>
      <c r="AP82" s="106" t="n">
        <v>0</v>
      </c>
      <c r="AQ82" s="108" t="n">
        <v>0</v>
      </c>
      <c r="AR82" s="105">
        <f>AO82+AP82-AQ82</f>
        <v/>
      </c>
      <c r="AS82" s="106" t="n">
        <v>0</v>
      </c>
      <c r="AT82" s="107" t="n">
        <v>0</v>
      </c>
      <c r="AU82" s="109">
        <f>AI82+AJ82+AM82+AP82+AS82</f>
        <v/>
      </c>
      <c r="AV82" s="109">
        <f>AK82+AN82+AQ82+AT82</f>
        <v/>
      </c>
      <c r="AW82" s="110">
        <f>AU82-AV82</f>
        <v/>
      </c>
      <c r="AX82" s="111" t="n">
        <v>0</v>
      </c>
      <c r="AY82" s="112" t="n">
        <v>0</v>
      </c>
      <c r="AZ82" s="110">
        <f>AW82+AX82-AY82</f>
        <v/>
      </c>
      <c r="BA82" s="111" t="n">
        <v>0</v>
      </c>
      <c r="BB82" s="112" t="n">
        <v>0</v>
      </c>
      <c r="BC82" s="110">
        <f>AZ82+BA82-BB82</f>
        <v/>
      </c>
      <c r="BD82" s="111" t="n">
        <v>0</v>
      </c>
      <c r="BE82" s="112" t="n">
        <v>0</v>
      </c>
      <c r="BF82" s="110">
        <f>BC82+BD82-BE82</f>
        <v/>
      </c>
      <c r="BG82" s="111" t="n">
        <v>0</v>
      </c>
      <c r="BH82" s="112" t="n">
        <v>0</v>
      </c>
      <c r="BI82" s="109">
        <f>AW82+AX82+BA82+BD82+BG82</f>
        <v/>
      </c>
      <c r="BJ82" s="109">
        <f>AY82+BB82+BE82+BH82</f>
        <v/>
      </c>
      <c r="BK82" s="105">
        <f>BI82-BJ82</f>
        <v/>
      </c>
      <c r="BL82" s="106" t="n">
        <v>0</v>
      </c>
      <c r="BM82" s="107" t="n">
        <v>0</v>
      </c>
      <c r="BN82" s="105">
        <f>BK82+BL82-BM82</f>
        <v/>
      </c>
      <c r="BO82" s="106" t="n">
        <v>0</v>
      </c>
      <c r="BP82" s="107" t="n">
        <v>0</v>
      </c>
      <c r="BQ82" s="105">
        <f>BN82+BO82-BP82</f>
        <v/>
      </c>
      <c r="BR82" s="106" t="n">
        <v>0</v>
      </c>
      <c r="BS82" s="108" t="n">
        <v>0</v>
      </c>
      <c r="BT82" s="105">
        <f>BQ82+BR82-BS82</f>
        <v/>
      </c>
      <c r="BU82" s="106" t="n">
        <v>0</v>
      </c>
      <c r="BV82" s="107" t="n">
        <v>0</v>
      </c>
      <c r="BW82" s="109">
        <f>BK82+BL82+BO82+BR82+BU82</f>
        <v/>
      </c>
      <c r="BX82" s="109">
        <f>BM82+BP82+BS82+BV82</f>
        <v/>
      </c>
      <c r="BY82" s="98">
        <f>IF(SUM(S82,T82,AG82,AH82,AU82,AV82,BI82,BJ82,BW82,BX82)&gt;0,"S","N")</f>
        <v/>
      </c>
    </row>
    <row r="83">
      <c r="A83" s="113" t="inlineStr">
        <is>
          <t>PSN</t>
        </is>
      </c>
      <c r="B83" s="114" t="inlineStr">
        <is>
          <t>TES</t>
        </is>
      </c>
      <c r="C83" s="115" t="inlineStr">
        <is>
          <t>TES</t>
        </is>
      </c>
      <c r="D83" s="116" t="inlineStr">
        <is>
          <t>Açúcar</t>
        </is>
      </c>
      <c r="E83" s="115" t="inlineStr">
        <is>
          <t>ACUCAR</t>
        </is>
      </c>
      <c r="F83" s="117" t="inlineStr">
        <is>
          <t>MRS</t>
        </is>
      </c>
      <c r="G83" s="118" t="n">
        <v>0</v>
      </c>
      <c r="H83" s="119" t="n">
        <v>0</v>
      </c>
      <c r="I83" s="120" t="n">
        <v>0</v>
      </c>
      <c r="J83" s="118">
        <f>G83+H83-I83</f>
        <v/>
      </c>
      <c r="K83" s="119" t="n">
        <v>0</v>
      </c>
      <c r="L83" s="120" t="n">
        <v>0</v>
      </c>
      <c r="M83" s="118">
        <f>J83+K83-L83</f>
        <v/>
      </c>
      <c r="N83" s="119" t="n">
        <v>0</v>
      </c>
      <c r="O83" s="120" t="n">
        <v>0</v>
      </c>
      <c r="P83" s="118">
        <f>M83+N83-O83</f>
        <v/>
      </c>
      <c r="Q83" s="119" t="n">
        <v>0</v>
      </c>
      <c r="R83" s="120" t="n">
        <v>0</v>
      </c>
      <c r="S83" s="121">
        <f>G83+H83+K83+N83+Q83</f>
        <v/>
      </c>
      <c r="T83" s="121">
        <f>I83+L83+O83+R83</f>
        <v/>
      </c>
      <c r="U83" s="122">
        <f>S83-T83</f>
        <v/>
      </c>
      <c r="V83" s="123" t="n">
        <v>0</v>
      </c>
      <c r="W83" s="124" t="n">
        <v>0</v>
      </c>
      <c r="X83" s="122">
        <f>U83+V83-W83</f>
        <v/>
      </c>
      <c r="Y83" s="123" t="n">
        <v>0</v>
      </c>
      <c r="Z83" s="124" t="n">
        <v>0</v>
      </c>
      <c r="AA83" s="122">
        <f>X83+Y83-Z83</f>
        <v/>
      </c>
      <c r="AB83" s="123" t="n">
        <v>0</v>
      </c>
      <c r="AC83" s="124" t="n">
        <v>0</v>
      </c>
      <c r="AD83" s="122">
        <f>AA83+AB83-AC83</f>
        <v/>
      </c>
      <c r="AE83" s="123" t="n">
        <v>0</v>
      </c>
      <c r="AF83" s="124" t="n">
        <v>0</v>
      </c>
      <c r="AG83" s="121">
        <f>U83+V83+Y83+AB83+AE83</f>
        <v/>
      </c>
      <c r="AH83" s="121">
        <f>W83+Z83+AC83+AF83</f>
        <v/>
      </c>
      <c r="AI83" s="118">
        <f>AG83-AH83</f>
        <v/>
      </c>
      <c r="AJ83" s="119" t="n">
        <v>0</v>
      </c>
      <c r="AK83" s="120" t="n">
        <v>0</v>
      </c>
      <c r="AL83" s="118">
        <f>AI83+AJ83-AK83</f>
        <v/>
      </c>
      <c r="AM83" s="119" t="n">
        <v>0</v>
      </c>
      <c r="AN83" s="120" t="n">
        <v>0</v>
      </c>
      <c r="AO83" s="118">
        <f>AL83+AM83-AN83</f>
        <v/>
      </c>
      <c r="AP83" s="119" t="n">
        <v>0</v>
      </c>
      <c r="AQ83" s="120" t="n">
        <v>0</v>
      </c>
      <c r="AR83" s="118">
        <f>AO83+AP83-AQ83</f>
        <v/>
      </c>
      <c r="AS83" s="119" t="n">
        <v>0</v>
      </c>
      <c r="AT83" s="120" t="n">
        <v>0</v>
      </c>
      <c r="AU83" s="121">
        <f>AI83+AJ83+AM83+AP83+AS83</f>
        <v/>
      </c>
      <c r="AV83" s="121">
        <f>AK83+AN83+AQ83+AT83</f>
        <v/>
      </c>
      <c r="AW83" s="122">
        <f>AU83-AV83</f>
        <v/>
      </c>
      <c r="AX83" s="123" t="n">
        <v>0</v>
      </c>
      <c r="AY83" s="124" t="n">
        <v>0</v>
      </c>
      <c r="AZ83" s="122">
        <f>AW83+AX83-AY83</f>
        <v/>
      </c>
      <c r="BA83" s="123" t="n">
        <v>0</v>
      </c>
      <c r="BB83" s="124" t="n">
        <v>0</v>
      </c>
      <c r="BC83" s="122">
        <f>AZ83+BA83-BB83</f>
        <v/>
      </c>
      <c r="BD83" s="123" t="n">
        <v>0</v>
      </c>
      <c r="BE83" s="124" t="n">
        <v>0</v>
      </c>
      <c r="BF83" s="122">
        <f>BC83+BD83-BE83</f>
        <v/>
      </c>
      <c r="BG83" s="123" t="n">
        <v>0</v>
      </c>
      <c r="BH83" s="124" t="n">
        <v>0</v>
      </c>
      <c r="BI83" s="121">
        <f>AW83+AX83+BA83+BD83+BG83</f>
        <v/>
      </c>
      <c r="BJ83" s="121">
        <f>AY83+BB83+BE83+BH83</f>
        <v/>
      </c>
      <c r="BK83" s="118">
        <f>BI83-BJ83</f>
        <v/>
      </c>
      <c r="BL83" s="119" t="n">
        <v>0</v>
      </c>
      <c r="BM83" s="120" t="n">
        <v>0</v>
      </c>
      <c r="BN83" s="118">
        <f>BK83+BL83-BM83</f>
        <v/>
      </c>
      <c r="BO83" s="119" t="n">
        <v>0</v>
      </c>
      <c r="BP83" s="120" t="n">
        <v>0</v>
      </c>
      <c r="BQ83" s="118">
        <f>BN83+BO83-BP83</f>
        <v/>
      </c>
      <c r="BR83" s="119" t="n">
        <v>0</v>
      </c>
      <c r="BS83" s="120" t="n">
        <v>0</v>
      </c>
      <c r="BT83" s="118">
        <f>BQ83+BR83-BS83</f>
        <v/>
      </c>
      <c r="BU83" s="119" t="n">
        <v>0</v>
      </c>
      <c r="BV83" s="120" t="n">
        <v>0</v>
      </c>
      <c r="BW83" s="121">
        <f>BK83+BL83+BO83+BR83+BU83</f>
        <v/>
      </c>
      <c r="BX83" s="121">
        <f>BM83+BP83+BS83+BV83</f>
        <v/>
      </c>
      <c r="BY83" s="98">
        <f>IF(SUM(S83,T83,AG83,AH83,AU83,AV83,BI83,BJ83,BW83,BX83)&gt;0,"S","N")</f>
        <v/>
      </c>
    </row>
    <row r="84">
      <c r="A84" s="113" t="inlineStr">
        <is>
          <t>PSN</t>
        </is>
      </c>
      <c r="B84" s="114" t="inlineStr">
        <is>
          <t>TES</t>
        </is>
      </c>
      <c r="C84" s="115" t="inlineStr">
        <is>
          <t>TES</t>
        </is>
      </c>
      <c r="D84" s="116" t="inlineStr">
        <is>
          <t>Açúcar</t>
        </is>
      </c>
      <c r="E84" s="115" t="inlineStr">
        <is>
          <t>ACUCAR</t>
        </is>
      </c>
      <c r="F84" s="117" t="inlineStr">
        <is>
          <t>VLI</t>
        </is>
      </c>
      <c r="G84" s="118" t="n">
        <v>0</v>
      </c>
      <c r="H84" s="119" t="n">
        <v>0</v>
      </c>
      <c r="I84" s="120" t="n">
        <v>0</v>
      </c>
      <c r="J84" s="118">
        <f>G84+H84-I84</f>
        <v/>
      </c>
      <c r="K84" s="119" t="n">
        <v>0</v>
      </c>
      <c r="L84" s="120" t="n">
        <v>0</v>
      </c>
      <c r="M84" s="118">
        <f>J84+K84-L84</f>
        <v/>
      </c>
      <c r="N84" s="119" t="n">
        <v>0</v>
      </c>
      <c r="O84" s="120" t="n">
        <v>0</v>
      </c>
      <c r="P84" s="118">
        <f>M84+N84-O84</f>
        <v/>
      </c>
      <c r="Q84" s="119" t="n">
        <v>0</v>
      </c>
      <c r="R84" s="120" t="n">
        <v>0</v>
      </c>
      <c r="S84" s="121">
        <f>G84+H84+K84+N84+Q84</f>
        <v/>
      </c>
      <c r="T84" s="121">
        <f>I84+L84+O84+R84</f>
        <v/>
      </c>
      <c r="U84" s="122">
        <f>S84-T84</f>
        <v/>
      </c>
      <c r="V84" s="123" t="n">
        <v>0</v>
      </c>
      <c r="W84" s="124" t="n">
        <v>0</v>
      </c>
      <c r="X84" s="122">
        <f>U84+V84-W84</f>
        <v/>
      </c>
      <c r="Y84" s="123" t="n">
        <v>0</v>
      </c>
      <c r="Z84" s="124" t="n">
        <v>0</v>
      </c>
      <c r="AA84" s="122">
        <f>X84+Y84-Z84</f>
        <v/>
      </c>
      <c r="AB84" s="123" t="n">
        <v>0</v>
      </c>
      <c r="AC84" s="124" t="n">
        <v>0</v>
      </c>
      <c r="AD84" s="122">
        <f>AA84+AB84-AC84</f>
        <v/>
      </c>
      <c r="AE84" s="123" t="n">
        <v>0</v>
      </c>
      <c r="AF84" s="124" t="n">
        <v>0</v>
      </c>
      <c r="AG84" s="121">
        <f>U84+V84+Y84+AB84+AE84</f>
        <v/>
      </c>
      <c r="AH84" s="121">
        <f>W84+Z84+AC84+AF84</f>
        <v/>
      </c>
      <c r="AI84" s="118">
        <f>AG84-AH84</f>
        <v/>
      </c>
      <c r="AJ84" s="119" t="n">
        <v>0</v>
      </c>
      <c r="AK84" s="120" t="n">
        <v>0</v>
      </c>
      <c r="AL84" s="118">
        <f>AI84+AJ84-AK84</f>
        <v/>
      </c>
      <c r="AM84" s="119" t="n">
        <v>0</v>
      </c>
      <c r="AN84" s="120" t="n">
        <v>0</v>
      </c>
      <c r="AO84" s="118">
        <f>AL84+AM84-AN84</f>
        <v/>
      </c>
      <c r="AP84" s="119" t="n">
        <v>0</v>
      </c>
      <c r="AQ84" s="120" t="n">
        <v>0</v>
      </c>
      <c r="AR84" s="118">
        <f>AO84+AP84-AQ84</f>
        <v/>
      </c>
      <c r="AS84" s="119" t="n">
        <v>0</v>
      </c>
      <c r="AT84" s="120" t="n">
        <v>0</v>
      </c>
      <c r="AU84" s="121">
        <f>AI84+AJ84+AM84+AP84+AS84</f>
        <v/>
      </c>
      <c r="AV84" s="121">
        <f>AK84+AN84+AQ84+AT84</f>
        <v/>
      </c>
      <c r="AW84" s="122">
        <f>AU84-AV84</f>
        <v/>
      </c>
      <c r="AX84" s="123" t="n">
        <v>0</v>
      </c>
      <c r="AY84" s="124" t="n">
        <v>0</v>
      </c>
      <c r="AZ84" s="122">
        <f>AW84+AX84-AY84</f>
        <v/>
      </c>
      <c r="BA84" s="123" t="n">
        <v>0</v>
      </c>
      <c r="BB84" s="124" t="n">
        <v>0</v>
      </c>
      <c r="BC84" s="122">
        <f>AZ84+BA84-BB84</f>
        <v/>
      </c>
      <c r="BD84" s="123" t="n">
        <v>0</v>
      </c>
      <c r="BE84" s="124" t="n">
        <v>0</v>
      </c>
      <c r="BF84" s="122">
        <f>BC84+BD84-BE84</f>
        <v/>
      </c>
      <c r="BG84" s="123" t="n">
        <v>0</v>
      </c>
      <c r="BH84" s="124" t="n">
        <v>0</v>
      </c>
      <c r="BI84" s="121">
        <f>AW84+AX84+BA84+BD84+BG84</f>
        <v/>
      </c>
      <c r="BJ84" s="121">
        <f>AY84+BB84+BE84+BH84</f>
        <v/>
      </c>
      <c r="BK84" s="118">
        <f>BI84-BJ84</f>
        <v/>
      </c>
      <c r="BL84" s="119" t="n">
        <v>0</v>
      </c>
      <c r="BM84" s="120" t="n">
        <v>0</v>
      </c>
      <c r="BN84" s="118">
        <f>BK84+BL84-BM84</f>
        <v/>
      </c>
      <c r="BO84" s="119" t="n">
        <v>0</v>
      </c>
      <c r="BP84" s="120" t="n">
        <v>0</v>
      </c>
      <c r="BQ84" s="118">
        <f>BN84+BO84-BP84</f>
        <v/>
      </c>
      <c r="BR84" s="119" t="n">
        <v>0</v>
      </c>
      <c r="BS84" s="120" t="n">
        <v>0</v>
      </c>
      <c r="BT84" s="118">
        <f>BQ84+BR84-BS84</f>
        <v/>
      </c>
      <c r="BU84" s="119" t="n">
        <v>0</v>
      </c>
      <c r="BV84" s="120" t="n">
        <v>0</v>
      </c>
      <c r="BW84" s="121">
        <f>BK84+BL84+BO84+BR84+BU84</f>
        <v/>
      </c>
      <c r="BX84" s="121">
        <f>BM84+BP84+BS84+BV84</f>
        <v/>
      </c>
      <c r="BY84" s="98">
        <f>IF(SUM(S84,T84,AG84,AH84,AU84,AV84,BI84,BJ84,BW84,BX84)&gt;0,"S","N")</f>
        <v/>
      </c>
    </row>
    <row r="85">
      <c r="A85" s="125" t="inlineStr">
        <is>
          <t>TOTAL</t>
        </is>
      </c>
      <c r="B85" s="126" t="inlineStr">
        <is>
          <t>TOTAL</t>
        </is>
      </c>
      <c r="C85" s="127" t="n"/>
      <c r="D85" s="128" t="n"/>
      <c r="E85" s="127" t="n"/>
      <c r="F85" s="129" t="n"/>
      <c r="G85" s="35">
        <f>SUM(G73:G84)</f>
        <v/>
      </c>
      <c r="H85" s="36">
        <f>SUM(H73:H84)</f>
        <v/>
      </c>
      <c r="I85" s="37">
        <f>SUM(I73:I84)</f>
        <v/>
      </c>
      <c r="J85" s="38">
        <f>SUM(J73:J84)</f>
        <v/>
      </c>
      <c r="K85" s="39">
        <f>SUM(K73:K84)</f>
        <v/>
      </c>
      <c r="L85" s="37">
        <f>SUM(L73:L84)</f>
        <v/>
      </c>
      <c r="M85" s="38">
        <f>SUM(M73:M84)</f>
        <v/>
      </c>
      <c r="N85" s="39">
        <f>SUM(N73:N84)</f>
        <v/>
      </c>
      <c r="O85" s="37">
        <f>SUM(O73:O84)</f>
        <v/>
      </c>
      <c r="P85" s="38">
        <f>SUM(P73:P84)</f>
        <v/>
      </c>
      <c r="Q85" s="39">
        <f>SUM(Q73:Q84)</f>
        <v/>
      </c>
      <c r="R85" s="37">
        <f>SUM(R73:R84)</f>
        <v/>
      </c>
      <c r="S85" s="37">
        <f>SUM(S73:S84)</f>
        <v/>
      </c>
      <c r="T85" s="37">
        <f>SUM(T73:T84)</f>
        <v/>
      </c>
      <c r="U85" s="42">
        <f>SUM(U73:U84)</f>
        <v/>
      </c>
      <c r="V85" s="43">
        <f>SUM(V73:V84)</f>
        <v/>
      </c>
      <c r="W85" s="44">
        <f>SUM(W73:W84)</f>
        <v/>
      </c>
      <c r="X85" s="42">
        <f>SUM(X73:X84)</f>
        <v/>
      </c>
      <c r="Y85" s="43">
        <f>SUM(Y73:Y84)</f>
        <v/>
      </c>
      <c r="Z85" s="44">
        <f>SUM(Z73:Z84)</f>
        <v/>
      </c>
      <c r="AA85" s="42">
        <f>SUM(AA73:AA84)</f>
        <v/>
      </c>
      <c r="AB85" s="43">
        <f>SUM(AB73:AB84)</f>
        <v/>
      </c>
      <c r="AC85" s="44">
        <f>SUM(AC73:AC84)</f>
        <v/>
      </c>
      <c r="AD85" s="42">
        <f>SUM(AD73:AD84)</f>
        <v/>
      </c>
      <c r="AE85" s="43">
        <f>SUM(AE73:AE84)</f>
        <v/>
      </c>
      <c r="AF85" s="44">
        <f>SUM(AF73:AF84)</f>
        <v/>
      </c>
      <c r="AG85" s="44">
        <f>SUM(AG73:AG84)</f>
        <v/>
      </c>
      <c r="AH85" s="44">
        <f>SUM(AH73:AH84)</f>
        <v/>
      </c>
      <c r="AI85" s="35">
        <f>SUM(AI73:AI84)</f>
        <v/>
      </c>
      <c r="AJ85" s="36">
        <f>SUM(AJ73:AJ84)</f>
        <v/>
      </c>
      <c r="AK85" s="37">
        <f>SUM(AK73:AK84)</f>
        <v/>
      </c>
      <c r="AL85" s="35">
        <f>SUM(AL73:AL84)</f>
        <v/>
      </c>
      <c r="AM85" s="36">
        <f>SUM(AM73:AM84)</f>
        <v/>
      </c>
      <c r="AN85" s="37">
        <f>SUM(AN73:AN84)</f>
        <v/>
      </c>
      <c r="AO85" s="35">
        <f>SUM(AO73:AO84)</f>
        <v/>
      </c>
      <c r="AP85" s="36">
        <f>SUM(AP73:AP84)</f>
        <v/>
      </c>
      <c r="AQ85" s="37">
        <f>SUM(AQ73:AQ84)</f>
        <v/>
      </c>
      <c r="AR85" s="35">
        <f>SUM(AR73:AR84)</f>
        <v/>
      </c>
      <c r="AS85" s="36">
        <f>SUM(AS73:AS84)</f>
        <v/>
      </c>
      <c r="AT85" s="37">
        <f>SUM(AT73:AT84)</f>
        <v/>
      </c>
      <c r="AU85" s="37">
        <f>SUM(AU73:AU84)</f>
        <v/>
      </c>
      <c r="AV85" s="37">
        <f>SUM(AV73:AV84)</f>
        <v/>
      </c>
      <c r="AW85" s="42">
        <f>SUM(AW73:AW84)</f>
        <v/>
      </c>
      <c r="AX85" s="43">
        <f>SUM(AX73:AX84)</f>
        <v/>
      </c>
      <c r="AY85" s="44">
        <f>SUM(AY73:AY84)</f>
        <v/>
      </c>
      <c r="AZ85" s="42">
        <f>SUM(AZ73:AZ84)</f>
        <v/>
      </c>
      <c r="BA85" s="43">
        <f>SUM(BA73:BA84)</f>
        <v/>
      </c>
      <c r="BB85" s="44">
        <f>SUM(BB73:BB84)</f>
        <v/>
      </c>
      <c r="BC85" s="42">
        <f>SUM(BC73:BC84)</f>
        <v/>
      </c>
      <c r="BD85" s="43">
        <f>SUM(BD73:BD84)</f>
        <v/>
      </c>
      <c r="BE85" s="44">
        <f>SUM(BE73:BE84)</f>
        <v/>
      </c>
      <c r="BF85" s="42">
        <f>SUM(BF73:BF84)</f>
        <v/>
      </c>
      <c r="BG85" s="43">
        <f>SUM(BG73:BG84)</f>
        <v/>
      </c>
      <c r="BH85" s="44">
        <f>SUM(BH73:BH84)</f>
        <v/>
      </c>
      <c r="BI85" s="44">
        <f>SUM(BI73:BI84)</f>
        <v/>
      </c>
      <c r="BJ85" s="44">
        <f>SUM(BJ73:BJ84)</f>
        <v/>
      </c>
      <c r="BK85" s="35">
        <f>SUM(BK73:BK84)</f>
        <v/>
      </c>
      <c r="BL85" s="36">
        <f>SUM(BL73:BL84)</f>
        <v/>
      </c>
      <c r="BM85" s="37">
        <f>SUM(BM73:BM84)</f>
        <v/>
      </c>
      <c r="BN85" s="35">
        <f>SUM(BN73:BN84)</f>
        <v/>
      </c>
      <c r="BO85" s="36">
        <f>SUM(BO73:BO84)</f>
        <v/>
      </c>
      <c r="BP85" s="37">
        <f>SUM(BP73:BP84)</f>
        <v/>
      </c>
      <c r="BQ85" s="35">
        <f>SUM(BQ73:BQ84)</f>
        <v/>
      </c>
      <c r="BR85" s="36">
        <f>SUM(BR73:BR84)</f>
        <v/>
      </c>
      <c r="BS85" s="37">
        <f>SUM(BS73:BS84)</f>
        <v/>
      </c>
      <c r="BT85" s="35">
        <f>SUM(BT73:BT84)</f>
        <v/>
      </c>
      <c r="BU85" s="36">
        <f>SUM(BU73:BU84)</f>
        <v/>
      </c>
      <c r="BV85" s="37">
        <f>SUM(BV73:BV84)</f>
        <v/>
      </c>
      <c r="BW85" s="37">
        <f>SUM(BW73:BW84)</f>
        <v/>
      </c>
      <c r="BX85" s="37">
        <f>SUM(BX73:BX84)</f>
        <v/>
      </c>
      <c r="BY85" s="98">
        <f>IF(SUM(S85,T85,AG85,AH85,AU85,AV85,BI85,BJ85,BW85,BX85)&gt;0,"S","N")</f>
        <v/>
      </c>
    </row>
    <row r="86">
      <c r="A86" s="100" t="inlineStr">
        <is>
          <t>PSN</t>
        </is>
      </c>
      <c r="B86" s="101" t="inlineStr">
        <is>
          <t>MOEGA V</t>
        </is>
      </c>
      <c r="C86" s="102" t="inlineStr">
        <is>
          <t>ADM</t>
        </is>
      </c>
      <c r="D86" s="103" t="inlineStr">
        <is>
          <t>Grão</t>
        </is>
      </c>
      <c r="E86" s="102" t="inlineStr">
        <is>
          <t>FARELO</t>
        </is>
      </c>
      <c r="F86" s="104" t="inlineStr">
        <is>
          <t>RUMO</t>
        </is>
      </c>
      <c r="G86" s="105" t="n">
        <v>0</v>
      </c>
      <c r="H86" s="106" t="n">
        <v>0</v>
      </c>
      <c r="I86" s="107" t="n">
        <v>0</v>
      </c>
      <c r="J86" s="105">
        <f>G86+H86-I86</f>
        <v/>
      </c>
      <c r="K86" s="106" t="n">
        <v>0</v>
      </c>
      <c r="L86" s="107" t="n">
        <v>0</v>
      </c>
      <c r="M86" s="105">
        <f>J86+K86-L86</f>
        <v/>
      </c>
      <c r="N86" s="106" t="n">
        <v>0</v>
      </c>
      <c r="O86" s="108" t="n">
        <v>0</v>
      </c>
      <c r="P86" s="105">
        <f>M86+N86-O86</f>
        <v/>
      </c>
      <c r="Q86" s="106" t="n">
        <v>0</v>
      </c>
      <c r="R86" s="107" t="n">
        <v>0</v>
      </c>
      <c r="S86" s="109">
        <f>G86+H86+K86+N86+Q86</f>
        <v/>
      </c>
      <c r="T86" s="109">
        <f>I86+L86+O86+R86</f>
        <v/>
      </c>
      <c r="U86" s="110">
        <f>S86-T86</f>
        <v/>
      </c>
      <c r="V86" s="111" t="n">
        <v>0</v>
      </c>
      <c r="W86" s="112" t="n">
        <v>0</v>
      </c>
      <c r="X86" s="110">
        <f>U86+V86-W86</f>
        <v/>
      </c>
      <c r="Y86" s="111" t="n">
        <v>0</v>
      </c>
      <c r="Z86" s="112" t="n">
        <v>0</v>
      </c>
      <c r="AA86" s="110">
        <f>X86+Y86-Z86</f>
        <v/>
      </c>
      <c r="AB86" s="111" t="n">
        <v>0</v>
      </c>
      <c r="AC86" s="112" t="n">
        <v>0</v>
      </c>
      <c r="AD86" s="110">
        <f>AA86+AB86-AC86</f>
        <v/>
      </c>
      <c r="AE86" s="111" t="n">
        <v>0</v>
      </c>
      <c r="AF86" s="112" t="n">
        <v>0</v>
      </c>
      <c r="AG86" s="109">
        <f>U86+V86+Y86+AB86+AE86</f>
        <v/>
      </c>
      <c r="AH86" s="109">
        <f>W86+Z86+AC86+AF86</f>
        <v/>
      </c>
      <c r="AI86" s="105">
        <f>AG86-AH86</f>
        <v/>
      </c>
      <c r="AJ86" s="106" t="n">
        <v>0</v>
      </c>
      <c r="AK86" s="107" t="n">
        <v>0</v>
      </c>
      <c r="AL86" s="105">
        <f>AI86+AJ86-AK86</f>
        <v/>
      </c>
      <c r="AM86" s="106" t="n">
        <v>0</v>
      </c>
      <c r="AN86" s="107" t="n">
        <v>0</v>
      </c>
      <c r="AO86" s="105">
        <f>AL86+AM86-AN86</f>
        <v/>
      </c>
      <c r="AP86" s="106" t="n">
        <v>0</v>
      </c>
      <c r="AQ86" s="108" t="n">
        <v>0</v>
      </c>
      <c r="AR86" s="105">
        <f>AO86+AP86-AQ86</f>
        <v/>
      </c>
      <c r="AS86" s="106" t="n">
        <v>0</v>
      </c>
      <c r="AT86" s="107" t="n">
        <v>0</v>
      </c>
      <c r="AU86" s="109">
        <f>AI86+AJ86+AM86+AP86+AS86</f>
        <v/>
      </c>
      <c r="AV86" s="109">
        <f>AK86+AN86+AQ86+AT86</f>
        <v/>
      </c>
      <c r="AW86" s="110">
        <f>AU86-AV86</f>
        <v/>
      </c>
      <c r="AX86" s="111" t="n">
        <v>0</v>
      </c>
      <c r="AY86" s="112" t="n">
        <v>0</v>
      </c>
      <c r="AZ86" s="110">
        <f>AW86+AX86-AY86</f>
        <v/>
      </c>
      <c r="BA86" s="111" t="n">
        <v>0</v>
      </c>
      <c r="BB86" s="112" t="n">
        <v>0</v>
      </c>
      <c r="BC86" s="110">
        <f>AZ86+BA86-BB86</f>
        <v/>
      </c>
      <c r="BD86" s="111" t="n">
        <v>0</v>
      </c>
      <c r="BE86" s="112" t="n">
        <v>0</v>
      </c>
      <c r="BF86" s="110">
        <f>BC86+BD86-BE86</f>
        <v/>
      </c>
      <c r="BG86" s="111" t="n">
        <v>0</v>
      </c>
      <c r="BH86" s="112" t="n">
        <v>0</v>
      </c>
      <c r="BI86" s="109">
        <f>AW86+AX86+BA86+BD86+BG86</f>
        <v/>
      </c>
      <c r="BJ86" s="109">
        <f>AY86+BB86+BE86+BH86</f>
        <v/>
      </c>
      <c r="BK86" s="105">
        <f>BI86-BJ86</f>
        <v/>
      </c>
      <c r="BL86" s="106" t="n">
        <v>0</v>
      </c>
      <c r="BM86" s="107" t="n">
        <v>0</v>
      </c>
      <c r="BN86" s="105">
        <f>BK86+BL86-BM86</f>
        <v/>
      </c>
      <c r="BO86" s="106" t="n">
        <v>0</v>
      </c>
      <c r="BP86" s="107" t="n">
        <v>0</v>
      </c>
      <c r="BQ86" s="105">
        <f>BN86+BO86-BP86</f>
        <v/>
      </c>
      <c r="BR86" s="106" t="n">
        <v>0</v>
      </c>
      <c r="BS86" s="108" t="n">
        <v>0</v>
      </c>
      <c r="BT86" s="105">
        <f>BQ86+BR86-BS86</f>
        <v/>
      </c>
      <c r="BU86" s="106" t="n">
        <v>0</v>
      </c>
      <c r="BV86" s="107" t="n">
        <v>0</v>
      </c>
      <c r="BW86" s="109">
        <f>BK86+BL86+BO86+BR86+BU86</f>
        <v/>
      </c>
      <c r="BX86" s="109">
        <f>BM86+BP86+BS86+BV86</f>
        <v/>
      </c>
      <c r="BY86" s="98">
        <f>IF(SUM(S86,T86,AG86,AH86,AU86,AV86,BI86,BJ86,BW86,BX86)&gt;0,"S","N")</f>
        <v/>
      </c>
    </row>
    <row r="87">
      <c r="A87" s="113" t="inlineStr">
        <is>
          <t>PSN</t>
        </is>
      </c>
      <c r="B87" s="114" t="inlineStr">
        <is>
          <t>MOEGA V</t>
        </is>
      </c>
      <c r="C87" s="115" t="inlineStr">
        <is>
          <t>ADM</t>
        </is>
      </c>
      <c r="D87" s="116" t="inlineStr">
        <is>
          <t>Grão</t>
        </is>
      </c>
      <c r="E87" s="115" t="inlineStr">
        <is>
          <t>FARELO</t>
        </is>
      </c>
      <c r="F87" s="117" t="inlineStr">
        <is>
          <t>MRS</t>
        </is>
      </c>
      <c r="G87" s="118" t="n">
        <v>0</v>
      </c>
      <c r="H87" s="119" t="n">
        <v>0</v>
      </c>
      <c r="I87" s="120" t="n">
        <v>0</v>
      </c>
      <c r="J87" s="118">
        <f>G87+H87-I87</f>
        <v/>
      </c>
      <c r="K87" s="119" t="n">
        <v>0</v>
      </c>
      <c r="L87" s="120" t="n">
        <v>0</v>
      </c>
      <c r="M87" s="118">
        <f>J87+K87-L87</f>
        <v/>
      </c>
      <c r="N87" s="119" t="n">
        <v>0</v>
      </c>
      <c r="O87" s="120" t="n">
        <v>0</v>
      </c>
      <c r="P87" s="118">
        <f>M87+N87-O87</f>
        <v/>
      </c>
      <c r="Q87" s="119" t="n">
        <v>0</v>
      </c>
      <c r="R87" s="120" t="n">
        <v>0</v>
      </c>
      <c r="S87" s="121">
        <f>G87+H87+K87+N87+Q87</f>
        <v/>
      </c>
      <c r="T87" s="121">
        <f>I87+L87+O87+R87</f>
        <v/>
      </c>
      <c r="U87" s="122">
        <f>S87-T87</f>
        <v/>
      </c>
      <c r="V87" s="123" t="n">
        <v>0</v>
      </c>
      <c r="W87" s="124" t="n">
        <v>0</v>
      </c>
      <c r="X87" s="122">
        <f>U87+V87-W87</f>
        <v/>
      </c>
      <c r="Y87" s="123" t="n">
        <v>0</v>
      </c>
      <c r="Z87" s="124" t="n">
        <v>0</v>
      </c>
      <c r="AA87" s="122">
        <f>X87+Y87-Z87</f>
        <v/>
      </c>
      <c r="AB87" s="123" t="n">
        <v>0</v>
      </c>
      <c r="AC87" s="124" t="n">
        <v>0</v>
      </c>
      <c r="AD87" s="122">
        <f>AA87+AB87-AC87</f>
        <v/>
      </c>
      <c r="AE87" s="123" t="n">
        <v>0</v>
      </c>
      <c r="AF87" s="124" t="n">
        <v>0</v>
      </c>
      <c r="AG87" s="121">
        <f>U87+V87+Y87+AB87+AE87</f>
        <v/>
      </c>
      <c r="AH87" s="121">
        <f>W87+Z87+AC87+AF87</f>
        <v/>
      </c>
      <c r="AI87" s="118">
        <f>AG87-AH87</f>
        <v/>
      </c>
      <c r="AJ87" s="119" t="n">
        <v>0</v>
      </c>
      <c r="AK87" s="120" t="n">
        <v>0</v>
      </c>
      <c r="AL87" s="118">
        <f>AI87+AJ87-AK87</f>
        <v/>
      </c>
      <c r="AM87" s="119" t="n">
        <v>0</v>
      </c>
      <c r="AN87" s="120" t="n">
        <v>0</v>
      </c>
      <c r="AO87" s="118">
        <f>AL87+AM87-AN87</f>
        <v/>
      </c>
      <c r="AP87" s="119" t="n">
        <v>0</v>
      </c>
      <c r="AQ87" s="120" t="n">
        <v>0</v>
      </c>
      <c r="AR87" s="118">
        <f>AO87+AP87-AQ87</f>
        <v/>
      </c>
      <c r="AS87" s="119" t="n">
        <v>0</v>
      </c>
      <c r="AT87" s="120" t="n">
        <v>0</v>
      </c>
      <c r="AU87" s="121">
        <f>AI87+AJ87+AM87+AP87+AS87</f>
        <v/>
      </c>
      <c r="AV87" s="121">
        <f>AK87+AN87+AQ87+AT87</f>
        <v/>
      </c>
      <c r="AW87" s="122">
        <f>AU87-AV87</f>
        <v/>
      </c>
      <c r="AX87" s="123" t="n">
        <v>0</v>
      </c>
      <c r="AY87" s="124" t="n">
        <v>0</v>
      </c>
      <c r="AZ87" s="122">
        <f>AW87+AX87-AY87</f>
        <v/>
      </c>
      <c r="BA87" s="123" t="n">
        <v>0</v>
      </c>
      <c r="BB87" s="124" t="n">
        <v>0</v>
      </c>
      <c r="BC87" s="122">
        <f>AZ87+BA87-BB87</f>
        <v/>
      </c>
      <c r="BD87" s="123" t="n">
        <v>0</v>
      </c>
      <c r="BE87" s="124" t="n">
        <v>0</v>
      </c>
      <c r="BF87" s="122">
        <f>BC87+BD87-BE87</f>
        <v/>
      </c>
      <c r="BG87" s="123" t="n">
        <v>0</v>
      </c>
      <c r="BH87" s="124" t="n">
        <v>0</v>
      </c>
      <c r="BI87" s="121">
        <f>AW87+AX87+BA87+BD87+BG87</f>
        <v/>
      </c>
      <c r="BJ87" s="121">
        <f>AY87+BB87+BE87+BH87</f>
        <v/>
      </c>
      <c r="BK87" s="118">
        <f>BI87-BJ87</f>
        <v/>
      </c>
      <c r="BL87" s="119" t="n">
        <v>0</v>
      </c>
      <c r="BM87" s="120" t="n">
        <v>0</v>
      </c>
      <c r="BN87" s="118">
        <f>BK87+BL87-BM87</f>
        <v/>
      </c>
      <c r="BO87" s="119" t="n">
        <v>0</v>
      </c>
      <c r="BP87" s="120" t="n">
        <v>0</v>
      </c>
      <c r="BQ87" s="118">
        <f>BN87+BO87-BP87</f>
        <v/>
      </c>
      <c r="BR87" s="119" t="n">
        <v>0</v>
      </c>
      <c r="BS87" s="120" t="n">
        <v>0</v>
      </c>
      <c r="BT87" s="118">
        <f>BQ87+BR87-BS87</f>
        <v/>
      </c>
      <c r="BU87" s="119" t="n">
        <v>0</v>
      </c>
      <c r="BV87" s="120" t="n">
        <v>0</v>
      </c>
      <c r="BW87" s="121">
        <f>BK87+BL87+BO87+BR87+BU87</f>
        <v/>
      </c>
      <c r="BX87" s="121">
        <f>BM87+BP87+BS87+BV87</f>
        <v/>
      </c>
      <c r="BY87" s="98">
        <f>IF(SUM(S87,T87,AG87,AH87,AU87,AV87,BI87,BJ87,BW87,BX87)&gt;0,"S","N")</f>
        <v/>
      </c>
    </row>
    <row r="88">
      <c r="A88" s="113" t="inlineStr">
        <is>
          <t>PSN</t>
        </is>
      </c>
      <c r="B88" s="114" t="inlineStr">
        <is>
          <t>MOEGA V</t>
        </is>
      </c>
      <c r="C88" s="115" t="inlineStr">
        <is>
          <t>ADM</t>
        </is>
      </c>
      <c r="D88" s="116" t="inlineStr">
        <is>
          <t>Grão</t>
        </is>
      </c>
      <c r="E88" s="115" t="inlineStr">
        <is>
          <t>FARELO</t>
        </is>
      </c>
      <c r="F88" s="117" t="inlineStr">
        <is>
          <t>VLI</t>
        </is>
      </c>
      <c r="G88" s="118" t="n">
        <v>0</v>
      </c>
      <c r="H88" s="119" t="n">
        <v>0</v>
      </c>
      <c r="I88" s="120" t="n">
        <v>0</v>
      </c>
      <c r="J88" s="118">
        <f>G88+H88-I88</f>
        <v/>
      </c>
      <c r="K88" s="119" t="n">
        <v>0</v>
      </c>
      <c r="L88" s="120" t="n">
        <v>0</v>
      </c>
      <c r="M88" s="118">
        <f>J88+K88-L88</f>
        <v/>
      </c>
      <c r="N88" s="119" t="n">
        <v>0</v>
      </c>
      <c r="O88" s="120" t="n">
        <v>0</v>
      </c>
      <c r="P88" s="118">
        <f>M88+N88-O88</f>
        <v/>
      </c>
      <c r="Q88" s="119" t="n">
        <v>0</v>
      </c>
      <c r="R88" s="120" t="n">
        <v>0</v>
      </c>
      <c r="S88" s="121">
        <f>G88+H88+K88+N88+Q88</f>
        <v/>
      </c>
      <c r="T88" s="121">
        <f>I88+L88+O88+R88</f>
        <v/>
      </c>
      <c r="U88" s="122">
        <f>S88-T88</f>
        <v/>
      </c>
      <c r="V88" s="123" t="n">
        <v>0</v>
      </c>
      <c r="W88" s="124" t="n">
        <v>0</v>
      </c>
      <c r="X88" s="122">
        <f>U88+V88-W88</f>
        <v/>
      </c>
      <c r="Y88" s="123" t="n">
        <v>0</v>
      </c>
      <c r="Z88" s="124" t="n">
        <v>0</v>
      </c>
      <c r="AA88" s="122">
        <f>X88+Y88-Z88</f>
        <v/>
      </c>
      <c r="AB88" s="123" t="n">
        <v>0</v>
      </c>
      <c r="AC88" s="124" t="n">
        <v>0</v>
      </c>
      <c r="AD88" s="122">
        <f>AA88+AB88-AC88</f>
        <v/>
      </c>
      <c r="AE88" s="123" t="n">
        <v>0</v>
      </c>
      <c r="AF88" s="124" t="n">
        <v>0</v>
      </c>
      <c r="AG88" s="121">
        <f>U88+V88+Y88+AB88+AE88</f>
        <v/>
      </c>
      <c r="AH88" s="121">
        <f>W88+Z88+AC88+AF88</f>
        <v/>
      </c>
      <c r="AI88" s="118">
        <f>AG88-AH88</f>
        <v/>
      </c>
      <c r="AJ88" s="119" t="n">
        <v>0</v>
      </c>
      <c r="AK88" s="120" t="n">
        <v>0</v>
      </c>
      <c r="AL88" s="118">
        <f>AI88+AJ88-AK88</f>
        <v/>
      </c>
      <c r="AM88" s="119" t="n">
        <v>0</v>
      </c>
      <c r="AN88" s="120" t="n">
        <v>0</v>
      </c>
      <c r="AO88" s="118">
        <f>AL88+AM88-AN88</f>
        <v/>
      </c>
      <c r="AP88" s="119" t="n">
        <v>0</v>
      </c>
      <c r="AQ88" s="120" t="n">
        <v>0</v>
      </c>
      <c r="AR88" s="118">
        <f>AO88+AP88-AQ88</f>
        <v/>
      </c>
      <c r="AS88" s="119" t="n">
        <v>0</v>
      </c>
      <c r="AT88" s="120" t="n">
        <v>0</v>
      </c>
      <c r="AU88" s="121">
        <f>AI88+AJ88+AM88+AP88+AS88</f>
        <v/>
      </c>
      <c r="AV88" s="121">
        <f>AK88+AN88+AQ88+AT88</f>
        <v/>
      </c>
      <c r="AW88" s="122">
        <f>AU88-AV88</f>
        <v/>
      </c>
      <c r="AX88" s="123" t="n">
        <v>0</v>
      </c>
      <c r="AY88" s="124" t="n">
        <v>0</v>
      </c>
      <c r="AZ88" s="122">
        <f>AW88+AX88-AY88</f>
        <v/>
      </c>
      <c r="BA88" s="123" t="n">
        <v>0</v>
      </c>
      <c r="BB88" s="124" t="n">
        <v>0</v>
      </c>
      <c r="BC88" s="122">
        <f>AZ88+BA88-BB88</f>
        <v/>
      </c>
      <c r="BD88" s="123" t="n">
        <v>0</v>
      </c>
      <c r="BE88" s="124" t="n">
        <v>0</v>
      </c>
      <c r="BF88" s="122">
        <f>BC88+BD88-BE88</f>
        <v/>
      </c>
      <c r="BG88" s="123" t="n">
        <v>0</v>
      </c>
      <c r="BH88" s="124" t="n">
        <v>0</v>
      </c>
      <c r="BI88" s="121">
        <f>AW88+AX88+BA88+BD88+BG88</f>
        <v/>
      </c>
      <c r="BJ88" s="121">
        <f>AY88+BB88+BE88+BH88</f>
        <v/>
      </c>
      <c r="BK88" s="118">
        <f>BI88-BJ88</f>
        <v/>
      </c>
      <c r="BL88" s="119" t="n">
        <v>0</v>
      </c>
      <c r="BM88" s="120" t="n">
        <v>0</v>
      </c>
      <c r="BN88" s="118">
        <f>BK88+BL88-BM88</f>
        <v/>
      </c>
      <c r="BO88" s="119" t="n">
        <v>0</v>
      </c>
      <c r="BP88" s="120" t="n">
        <v>0</v>
      </c>
      <c r="BQ88" s="118">
        <f>BN88+BO88-BP88</f>
        <v/>
      </c>
      <c r="BR88" s="119" t="n">
        <v>0</v>
      </c>
      <c r="BS88" s="120" t="n">
        <v>0</v>
      </c>
      <c r="BT88" s="118">
        <f>BQ88+BR88-BS88</f>
        <v/>
      </c>
      <c r="BU88" s="119" t="n">
        <v>0</v>
      </c>
      <c r="BV88" s="120" t="n">
        <v>0</v>
      </c>
      <c r="BW88" s="121">
        <f>BK88+BL88+BO88+BR88+BU88</f>
        <v/>
      </c>
      <c r="BX88" s="121">
        <f>BM88+BP88+BS88+BV88</f>
        <v/>
      </c>
      <c r="BY88" s="98">
        <f>IF(SUM(S88,T88,AG88,AH88,AU88,AV88,BI88,BJ88,BW88,BX88)&gt;0,"S","N")</f>
        <v/>
      </c>
    </row>
    <row r="89">
      <c r="A89" s="100" t="inlineStr">
        <is>
          <t>PSN</t>
        </is>
      </c>
      <c r="B89" s="101" t="inlineStr">
        <is>
          <t>MOEGA V</t>
        </is>
      </c>
      <c r="C89" s="102" t="inlineStr">
        <is>
          <t>ADM</t>
        </is>
      </c>
      <c r="D89" s="103" t="inlineStr">
        <is>
          <t>Grão</t>
        </is>
      </c>
      <c r="E89" s="102" t="inlineStr">
        <is>
          <t>MILHO</t>
        </is>
      </c>
      <c r="F89" s="104" t="inlineStr">
        <is>
          <t>RUMO</t>
        </is>
      </c>
      <c r="G89" s="105" t="n">
        <v>0</v>
      </c>
      <c r="H89" s="106" t="n">
        <v>0</v>
      </c>
      <c r="I89" s="107" t="n">
        <v>0</v>
      </c>
      <c r="J89" s="105">
        <f>G89+H89-I89</f>
        <v/>
      </c>
      <c r="K89" s="106" t="n">
        <v>0</v>
      </c>
      <c r="L89" s="107" t="n">
        <v>0</v>
      </c>
      <c r="M89" s="105">
        <f>J89+K89-L89</f>
        <v/>
      </c>
      <c r="N89" s="106" t="n">
        <v>0</v>
      </c>
      <c r="O89" s="108" t="n">
        <v>0</v>
      </c>
      <c r="P89" s="105">
        <f>M89+N89-O89</f>
        <v/>
      </c>
      <c r="Q89" s="106" t="n">
        <v>0</v>
      </c>
      <c r="R89" s="107" t="n">
        <v>0</v>
      </c>
      <c r="S89" s="109">
        <f>G89+H89+K89+N89+Q89</f>
        <v/>
      </c>
      <c r="T89" s="109">
        <f>I89+L89+O89+R89</f>
        <v/>
      </c>
      <c r="U89" s="110">
        <f>S89-T89</f>
        <v/>
      </c>
      <c r="V89" s="111" t="n">
        <v>0</v>
      </c>
      <c r="W89" s="112" t="n">
        <v>0</v>
      </c>
      <c r="X89" s="110">
        <f>U89+V89-W89</f>
        <v/>
      </c>
      <c r="Y89" s="111" t="n">
        <v>0</v>
      </c>
      <c r="Z89" s="112" t="n">
        <v>0</v>
      </c>
      <c r="AA89" s="110">
        <f>X89+Y89-Z89</f>
        <v/>
      </c>
      <c r="AB89" s="111" t="n">
        <v>0</v>
      </c>
      <c r="AC89" s="112" t="n">
        <v>0</v>
      </c>
      <c r="AD89" s="110">
        <f>AA89+AB89-AC89</f>
        <v/>
      </c>
      <c r="AE89" s="111" t="n">
        <v>0</v>
      </c>
      <c r="AF89" s="112" t="n">
        <v>0</v>
      </c>
      <c r="AG89" s="109">
        <f>U89+V89+Y89+AB89+AE89</f>
        <v/>
      </c>
      <c r="AH89" s="109">
        <f>W89+Z89+AC89+AF89</f>
        <v/>
      </c>
      <c r="AI89" s="105">
        <f>AG89-AH89</f>
        <v/>
      </c>
      <c r="AJ89" s="106" t="n">
        <v>0</v>
      </c>
      <c r="AK89" s="107" t="n">
        <v>0</v>
      </c>
      <c r="AL89" s="105">
        <f>AI89+AJ89-AK89</f>
        <v/>
      </c>
      <c r="AM89" s="106" t="n">
        <v>0</v>
      </c>
      <c r="AN89" s="107" t="n">
        <v>0</v>
      </c>
      <c r="AO89" s="105">
        <f>AL89+AM89-AN89</f>
        <v/>
      </c>
      <c r="AP89" s="106" t="n">
        <v>0</v>
      </c>
      <c r="AQ89" s="108" t="n">
        <v>0</v>
      </c>
      <c r="AR89" s="105">
        <f>AO89+AP89-AQ89</f>
        <v/>
      </c>
      <c r="AS89" s="106" t="n">
        <v>0</v>
      </c>
      <c r="AT89" s="107" t="n">
        <v>0</v>
      </c>
      <c r="AU89" s="109">
        <f>AI89+AJ89+AM89+AP89+AS89</f>
        <v/>
      </c>
      <c r="AV89" s="109">
        <f>AK89+AN89+AQ89+AT89</f>
        <v/>
      </c>
      <c r="AW89" s="110">
        <f>AU89-AV89</f>
        <v/>
      </c>
      <c r="AX89" s="111" t="n">
        <v>0</v>
      </c>
      <c r="AY89" s="112" t="n">
        <v>0</v>
      </c>
      <c r="AZ89" s="110">
        <f>AW89+AX89-AY89</f>
        <v/>
      </c>
      <c r="BA89" s="111" t="n">
        <v>0</v>
      </c>
      <c r="BB89" s="112" t="n">
        <v>0</v>
      </c>
      <c r="BC89" s="110">
        <f>AZ89+BA89-BB89</f>
        <v/>
      </c>
      <c r="BD89" s="111" t="n">
        <v>0</v>
      </c>
      <c r="BE89" s="112" t="n">
        <v>0</v>
      </c>
      <c r="BF89" s="110">
        <f>BC89+BD89-BE89</f>
        <v/>
      </c>
      <c r="BG89" s="111" t="n">
        <v>0</v>
      </c>
      <c r="BH89" s="112" t="n">
        <v>0</v>
      </c>
      <c r="BI89" s="109">
        <f>AW89+AX89+BA89+BD89+BG89</f>
        <v/>
      </c>
      <c r="BJ89" s="109">
        <f>AY89+BB89+BE89+BH89</f>
        <v/>
      </c>
      <c r="BK89" s="105">
        <f>BI89-BJ89</f>
        <v/>
      </c>
      <c r="BL89" s="106" t="n">
        <v>0</v>
      </c>
      <c r="BM89" s="107" t="n">
        <v>0</v>
      </c>
      <c r="BN89" s="105">
        <f>BK89+BL89-BM89</f>
        <v/>
      </c>
      <c r="BO89" s="106" t="n">
        <v>0</v>
      </c>
      <c r="BP89" s="107" t="n">
        <v>0</v>
      </c>
      <c r="BQ89" s="105">
        <f>BN89+BO89-BP89</f>
        <v/>
      </c>
      <c r="BR89" s="106" t="n">
        <v>0</v>
      </c>
      <c r="BS89" s="108" t="n">
        <v>0</v>
      </c>
      <c r="BT89" s="105">
        <f>BQ89+BR89-BS89</f>
        <v/>
      </c>
      <c r="BU89" s="106" t="n">
        <v>0</v>
      </c>
      <c r="BV89" s="107" t="n">
        <v>0</v>
      </c>
      <c r="BW89" s="109">
        <f>BK89+BL89+BO89+BR89+BU89</f>
        <v/>
      </c>
      <c r="BX89" s="109">
        <f>BM89+BP89+BS89+BV89</f>
        <v/>
      </c>
      <c r="BY89" s="98">
        <f>IF(SUM(S89,T89,AG89,AH89,AU89,AV89,BI89,BJ89,BW89,BX89)&gt;0,"S","N")</f>
        <v/>
      </c>
    </row>
    <row r="90">
      <c r="A90" s="113" t="inlineStr">
        <is>
          <t>PSN</t>
        </is>
      </c>
      <c r="B90" s="114" t="inlineStr">
        <is>
          <t>MOEGA V</t>
        </is>
      </c>
      <c r="C90" s="115" t="inlineStr">
        <is>
          <t>ADM</t>
        </is>
      </c>
      <c r="D90" s="116" t="inlineStr">
        <is>
          <t>Grão</t>
        </is>
      </c>
      <c r="E90" s="115" t="inlineStr">
        <is>
          <t>MILHO</t>
        </is>
      </c>
      <c r="F90" s="117" t="inlineStr">
        <is>
          <t>MRS</t>
        </is>
      </c>
      <c r="G90" s="118" t="n">
        <v>0</v>
      </c>
      <c r="H90" s="119" t="n">
        <v>0</v>
      </c>
      <c r="I90" s="120" t="n">
        <v>0</v>
      </c>
      <c r="J90" s="118">
        <f>G90+H90-I90</f>
        <v/>
      </c>
      <c r="K90" s="119" t="n">
        <v>0</v>
      </c>
      <c r="L90" s="120" t="n">
        <v>0</v>
      </c>
      <c r="M90" s="118">
        <f>J90+K90-L90</f>
        <v/>
      </c>
      <c r="N90" s="119" t="n">
        <v>0</v>
      </c>
      <c r="O90" s="120" t="n">
        <v>0</v>
      </c>
      <c r="P90" s="118">
        <f>M90+N90-O90</f>
        <v/>
      </c>
      <c r="Q90" s="119" t="n">
        <v>0</v>
      </c>
      <c r="R90" s="120" t="n">
        <v>0</v>
      </c>
      <c r="S90" s="121">
        <f>G90+H90+K90+N90+Q90</f>
        <v/>
      </c>
      <c r="T90" s="121">
        <f>I90+L90+O90+R90</f>
        <v/>
      </c>
      <c r="U90" s="122">
        <f>S90-T90</f>
        <v/>
      </c>
      <c r="V90" s="123" t="n">
        <v>0</v>
      </c>
      <c r="W90" s="124" t="n">
        <v>0</v>
      </c>
      <c r="X90" s="122">
        <f>U90+V90-W90</f>
        <v/>
      </c>
      <c r="Y90" s="123" t="n">
        <v>0</v>
      </c>
      <c r="Z90" s="124" t="n">
        <v>0</v>
      </c>
      <c r="AA90" s="122">
        <f>X90+Y90-Z90</f>
        <v/>
      </c>
      <c r="AB90" s="123" t="n">
        <v>0</v>
      </c>
      <c r="AC90" s="124" t="n">
        <v>0</v>
      </c>
      <c r="AD90" s="122">
        <f>AA90+AB90-AC90</f>
        <v/>
      </c>
      <c r="AE90" s="123" t="n">
        <v>0</v>
      </c>
      <c r="AF90" s="124" t="n">
        <v>0</v>
      </c>
      <c r="AG90" s="121">
        <f>U90+V90+Y90+AB90+AE90</f>
        <v/>
      </c>
      <c r="AH90" s="121">
        <f>W90+Z90+AC90+AF90</f>
        <v/>
      </c>
      <c r="AI90" s="118">
        <f>AG90-AH90</f>
        <v/>
      </c>
      <c r="AJ90" s="119" t="n">
        <v>0</v>
      </c>
      <c r="AK90" s="120" t="n">
        <v>0</v>
      </c>
      <c r="AL90" s="118">
        <f>AI90+AJ90-AK90</f>
        <v/>
      </c>
      <c r="AM90" s="119" t="n">
        <v>0</v>
      </c>
      <c r="AN90" s="120" t="n">
        <v>0</v>
      </c>
      <c r="AO90" s="118">
        <f>AL90+AM90-AN90</f>
        <v/>
      </c>
      <c r="AP90" s="119" t="n">
        <v>0</v>
      </c>
      <c r="AQ90" s="120" t="n">
        <v>0</v>
      </c>
      <c r="AR90" s="118">
        <f>AO90+AP90-AQ90</f>
        <v/>
      </c>
      <c r="AS90" s="119" t="n">
        <v>0</v>
      </c>
      <c r="AT90" s="120" t="n">
        <v>0</v>
      </c>
      <c r="AU90" s="121">
        <f>AI90+AJ90+AM90+AP90+AS90</f>
        <v/>
      </c>
      <c r="AV90" s="121">
        <f>AK90+AN90+AQ90+AT90</f>
        <v/>
      </c>
      <c r="AW90" s="122">
        <f>AU90-AV90</f>
        <v/>
      </c>
      <c r="AX90" s="123" t="n">
        <v>0</v>
      </c>
      <c r="AY90" s="124" t="n">
        <v>0</v>
      </c>
      <c r="AZ90" s="122">
        <f>AW90+AX90-AY90</f>
        <v/>
      </c>
      <c r="BA90" s="123" t="n">
        <v>0</v>
      </c>
      <c r="BB90" s="124" t="n">
        <v>0</v>
      </c>
      <c r="BC90" s="122">
        <f>AZ90+BA90-BB90</f>
        <v/>
      </c>
      <c r="BD90" s="123" t="n">
        <v>0</v>
      </c>
      <c r="BE90" s="124" t="n">
        <v>0</v>
      </c>
      <c r="BF90" s="122">
        <f>BC90+BD90-BE90</f>
        <v/>
      </c>
      <c r="BG90" s="123" t="n">
        <v>0</v>
      </c>
      <c r="BH90" s="124" t="n">
        <v>0</v>
      </c>
      <c r="BI90" s="121">
        <f>AW90+AX90+BA90+BD90+BG90</f>
        <v/>
      </c>
      <c r="BJ90" s="121">
        <f>AY90+BB90+BE90+BH90</f>
        <v/>
      </c>
      <c r="BK90" s="118">
        <f>BI90-BJ90</f>
        <v/>
      </c>
      <c r="BL90" s="119" t="n">
        <v>0</v>
      </c>
      <c r="BM90" s="120" t="n">
        <v>0</v>
      </c>
      <c r="BN90" s="118">
        <f>BK90+BL90-BM90</f>
        <v/>
      </c>
      <c r="BO90" s="119" t="n">
        <v>0</v>
      </c>
      <c r="BP90" s="120" t="n">
        <v>0</v>
      </c>
      <c r="BQ90" s="118">
        <f>BN90+BO90-BP90</f>
        <v/>
      </c>
      <c r="BR90" s="119" t="n">
        <v>0</v>
      </c>
      <c r="BS90" s="120" t="n">
        <v>0</v>
      </c>
      <c r="BT90" s="118">
        <f>BQ90+BR90-BS90</f>
        <v/>
      </c>
      <c r="BU90" s="119" t="n">
        <v>0</v>
      </c>
      <c r="BV90" s="120" t="n">
        <v>0</v>
      </c>
      <c r="BW90" s="121">
        <f>BK90+BL90+BO90+BR90+BU90</f>
        <v/>
      </c>
      <c r="BX90" s="121">
        <f>BM90+BP90+BS90+BV90</f>
        <v/>
      </c>
      <c r="BY90" s="98">
        <f>IF(SUM(S90,T90,AG90,AH90,AU90,AV90,BI90,BJ90,BW90,BX90)&gt;0,"S","N")</f>
        <v/>
      </c>
    </row>
    <row r="91">
      <c r="A91" s="113" t="inlineStr">
        <is>
          <t>PSN</t>
        </is>
      </c>
      <c r="B91" s="114" t="inlineStr">
        <is>
          <t>MOEGA V</t>
        </is>
      </c>
      <c r="C91" s="115" t="inlineStr">
        <is>
          <t>ADM</t>
        </is>
      </c>
      <c r="D91" s="116" t="inlineStr">
        <is>
          <t>Grão</t>
        </is>
      </c>
      <c r="E91" s="115" t="inlineStr">
        <is>
          <t>MILHO</t>
        </is>
      </c>
      <c r="F91" s="117" t="inlineStr">
        <is>
          <t>VLI</t>
        </is>
      </c>
      <c r="G91" s="118" t="n">
        <v>0</v>
      </c>
      <c r="H91" s="119" t="n">
        <v>0</v>
      </c>
      <c r="I91" s="120" t="n">
        <v>0</v>
      </c>
      <c r="J91" s="118">
        <f>G91+H91-I91</f>
        <v/>
      </c>
      <c r="K91" s="119" t="n">
        <v>0</v>
      </c>
      <c r="L91" s="120" t="n">
        <v>0</v>
      </c>
      <c r="M91" s="118">
        <f>J91+K91-L91</f>
        <v/>
      </c>
      <c r="N91" s="119" t="n">
        <v>0</v>
      </c>
      <c r="O91" s="120" t="n">
        <v>0</v>
      </c>
      <c r="P91" s="118">
        <f>M91+N91-O91</f>
        <v/>
      </c>
      <c r="Q91" s="119" t="n">
        <v>0</v>
      </c>
      <c r="R91" s="120" t="n">
        <v>0</v>
      </c>
      <c r="S91" s="121">
        <f>G91+H91+K91+N91+Q91</f>
        <v/>
      </c>
      <c r="T91" s="121">
        <f>I91+L91+O91+R91</f>
        <v/>
      </c>
      <c r="U91" s="122">
        <f>S91-T91</f>
        <v/>
      </c>
      <c r="V91" s="123" t="n">
        <v>0</v>
      </c>
      <c r="W91" s="124" t="n">
        <v>0</v>
      </c>
      <c r="X91" s="122">
        <f>U91+V91-W91</f>
        <v/>
      </c>
      <c r="Y91" s="123" t="n">
        <v>0</v>
      </c>
      <c r="Z91" s="124" t="n">
        <v>0</v>
      </c>
      <c r="AA91" s="122">
        <f>X91+Y91-Z91</f>
        <v/>
      </c>
      <c r="AB91" s="123" t="n">
        <v>0</v>
      </c>
      <c r="AC91" s="124" t="n">
        <v>0</v>
      </c>
      <c r="AD91" s="122">
        <f>AA91+AB91-AC91</f>
        <v/>
      </c>
      <c r="AE91" s="123" t="n">
        <v>0</v>
      </c>
      <c r="AF91" s="124" t="n">
        <v>0</v>
      </c>
      <c r="AG91" s="121">
        <f>U91+V91+Y91+AB91+AE91</f>
        <v/>
      </c>
      <c r="AH91" s="121">
        <f>W91+Z91+AC91+AF91</f>
        <v/>
      </c>
      <c r="AI91" s="118">
        <f>AG91-AH91</f>
        <v/>
      </c>
      <c r="AJ91" s="119" t="n">
        <v>0</v>
      </c>
      <c r="AK91" s="120" t="n">
        <v>0</v>
      </c>
      <c r="AL91" s="118">
        <f>AI91+AJ91-AK91</f>
        <v/>
      </c>
      <c r="AM91" s="119" t="n">
        <v>0</v>
      </c>
      <c r="AN91" s="120" t="n">
        <v>0</v>
      </c>
      <c r="AO91" s="118">
        <f>AL91+AM91-AN91</f>
        <v/>
      </c>
      <c r="AP91" s="119" t="n">
        <v>0</v>
      </c>
      <c r="AQ91" s="120" t="n">
        <v>0</v>
      </c>
      <c r="AR91" s="118">
        <f>AO91+AP91-AQ91</f>
        <v/>
      </c>
      <c r="AS91" s="119" t="n">
        <v>0</v>
      </c>
      <c r="AT91" s="120" t="n">
        <v>0</v>
      </c>
      <c r="AU91" s="121">
        <f>AI91+AJ91+AM91+AP91+AS91</f>
        <v/>
      </c>
      <c r="AV91" s="121">
        <f>AK91+AN91+AQ91+AT91</f>
        <v/>
      </c>
      <c r="AW91" s="122">
        <f>AU91-AV91</f>
        <v/>
      </c>
      <c r="AX91" s="123" t="n">
        <v>0</v>
      </c>
      <c r="AY91" s="124" t="n">
        <v>0</v>
      </c>
      <c r="AZ91" s="122">
        <f>AW91+AX91-AY91</f>
        <v/>
      </c>
      <c r="BA91" s="123" t="n">
        <v>0</v>
      </c>
      <c r="BB91" s="124" t="n">
        <v>0</v>
      </c>
      <c r="BC91" s="122">
        <f>AZ91+BA91-BB91</f>
        <v/>
      </c>
      <c r="BD91" s="123" t="n">
        <v>0</v>
      </c>
      <c r="BE91" s="124" t="n">
        <v>0</v>
      </c>
      <c r="BF91" s="122">
        <f>BC91+BD91-BE91</f>
        <v/>
      </c>
      <c r="BG91" s="123" t="n">
        <v>0</v>
      </c>
      <c r="BH91" s="124" t="n">
        <v>0</v>
      </c>
      <c r="BI91" s="121">
        <f>AW91+AX91+BA91+BD91+BG91</f>
        <v/>
      </c>
      <c r="BJ91" s="121">
        <f>AY91+BB91+BE91+BH91</f>
        <v/>
      </c>
      <c r="BK91" s="118">
        <f>BI91-BJ91</f>
        <v/>
      </c>
      <c r="BL91" s="119" t="n">
        <v>0</v>
      </c>
      <c r="BM91" s="120" t="n">
        <v>0</v>
      </c>
      <c r="BN91" s="118">
        <f>BK91+BL91-BM91</f>
        <v/>
      </c>
      <c r="BO91" s="119" t="n">
        <v>0</v>
      </c>
      <c r="BP91" s="120" t="n">
        <v>0</v>
      </c>
      <c r="BQ91" s="118">
        <f>BN91+BO91-BP91</f>
        <v/>
      </c>
      <c r="BR91" s="119" t="n">
        <v>0</v>
      </c>
      <c r="BS91" s="120" t="n">
        <v>0</v>
      </c>
      <c r="BT91" s="118">
        <f>BQ91+BR91-BS91</f>
        <v/>
      </c>
      <c r="BU91" s="119" t="n">
        <v>0</v>
      </c>
      <c r="BV91" s="120" t="n">
        <v>0</v>
      </c>
      <c r="BW91" s="121">
        <f>BK91+BL91+BO91+BR91+BU91</f>
        <v/>
      </c>
      <c r="BX91" s="121">
        <f>BM91+BP91+BS91+BV91</f>
        <v/>
      </c>
      <c r="BY91" s="98">
        <f>IF(SUM(S91,T91,AG91,AH91,AU91,AV91,BI91,BJ91,BW91,BX91)&gt;0,"S","N")</f>
        <v/>
      </c>
    </row>
    <row r="92">
      <c r="A92" s="100" t="inlineStr">
        <is>
          <t>PSN</t>
        </is>
      </c>
      <c r="B92" s="101" t="inlineStr">
        <is>
          <t>MOEGA V</t>
        </is>
      </c>
      <c r="C92" s="102" t="inlineStr">
        <is>
          <t>ADM</t>
        </is>
      </c>
      <c r="D92" s="135" t="inlineStr">
        <is>
          <t>Grão</t>
        </is>
      </c>
      <c r="E92" s="102" t="inlineStr">
        <is>
          <t>SOJA</t>
        </is>
      </c>
      <c r="F92" s="104" t="inlineStr">
        <is>
          <t>RUMO</t>
        </is>
      </c>
      <c r="G92" s="105" t="n">
        <v>0</v>
      </c>
      <c r="H92" s="106" t="n">
        <v>0</v>
      </c>
      <c r="I92" s="107" t="n">
        <v>0</v>
      </c>
      <c r="J92" s="105">
        <f>G92+H92-I92</f>
        <v/>
      </c>
      <c r="K92" s="106" t="n">
        <v>0</v>
      </c>
      <c r="L92" s="107" t="n">
        <v>0</v>
      </c>
      <c r="M92" s="105">
        <f>J92+K92-L92</f>
        <v/>
      </c>
      <c r="N92" s="106" t="n">
        <v>0</v>
      </c>
      <c r="O92" s="108" t="n">
        <v>0</v>
      </c>
      <c r="P92" s="105">
        <f>M92+N92-O92</f>
        <v/>
      </c>
      <c r="Q92" s="106" t="n">
        <v>0</v>
      </c>
      <c r="R92" s="107" t="n">
        <v>0</v>
      </c>
      <c r="S92" s="109">
        <f>G92+H92+K92+N92+Q92</f>
        <v/>
      </c>
      <c r="T92" s="109">
        <f>I92+L92+O92+R92</f>
        <v/>
      </c>
      <c r="U92" s="110">
        <f>S92-T92</f>
        <v/>
      </c>
      <c r="V92" s="111" t="n">
        <v>0</v>
      </c>
      <c r="W92" s="112" t="n">
        <v>0</v>
      </c>
      <c r="X92" s="110">
        <f>U92+V92-W92</f>
        <v/>
      </c>
      <c r="Y92" s="111" t="n">
        <v>0</v>
      </c>
      <c r="Z92" s="112" t="n">
        <v>0</v>
      </c>
      <c r="AA92" s="110">
        <f>X92+Y92-Z92</f>
        <v/>
      </c>
      <c r="AB92" s="111" t="n">
        <v>0</v>
      </c>
      <c r="AC92" s="112" t="n">
        <v>0</v>
      </c>
      <c r="AD92" s="110">
        <f>AA92+AB92-AC92</f>
        <v/>
      </c>
      <c r="AE92" s="111" t="n">
        <v>0</v>
      </c>
      <c r="AF92" s="112" t="n">
        <v>0</v>
      </c>
      <c r="AG92" s="109">
        <f>U92+V92+Y92+AB92+AE92</f>
        <v/>
      </c>
      <c r="AH92" s="109">
        <f>W92+Z92+AC92+AF92</f>
        <v/>
      </c>
      <c r="AI92" s="105">
        <f>AG92-AH92</f>
        <v/>
      </c>
      <c r="AJ92" s="106" t="n">
        <v>0</v>
      </c>
      <c r="AK92" s="107" t="n">
        <v>0</v>
      </c>
      <c r="AL92" s="105">
        <f>AI92+AJ92-AK92</f>
        <v/>
      </c>
      <c r="AM92" s="106" t="n">
        <v>0</v>
      </c>
      <c r="AN92" s="107" t="n">
        <v>0</v>
      </c>
      <c r="AO92" s="105">
        <f>AL92+AM92-AN92</f>
        <v/>
      </c>
      <c r="AP92" s="106" t="n">
        <v>0</v>
      </c>
      <c r="AQ92" s="108" t="n">
        <v>0</v>
      </c>
      <c r="AR92" s="105">
        <f>AO92+AP92-AQ92</f>
        <v/>
      </c>
      <c r="AS92" s="106" t="n">
        <v>0</v>
      </c>
      <c r="AT92" s="107" t="n">
        <v>0</v>
      </c>
      <c r="AU92" s="109">
        <f>AI92+AJ92+AM92+AP92+AS92</f>
        <v/>
      </c>
      <c r="AV92" s="109">
        <f>AK92+AN92+AQ92+AT92</f>
        <v/>
      </c>
      <c r="AW92" s="110">
        <f>AU92-AV92</f>
        <v/>
      </c>
      <c r="AX92" s="111" t="n">
        <v>0</v>
      </c>
      <c r="AY92" s="112" t="n">
        <v>0</v>
      </c>
      <c r="AZ92" s="110">
        <f>AW92+AX92-AY92</f>
        <v/>
      </c>
      <c r="BA92" s="111" t="n">
        <v>0</v>
      </c>
      <c r="BB92" s="112" t="n">
        <v>0</v>
      </c>
      <c r="BC92" s="110">
        <f>AZ92+BA92-BB92</f>
        <v/>
      </c>
      <c r="BD92" s="111" t="n">
        <v>0</v>
      </c>
      <c r="BE92" s="112" t="n">
        <v>0</v>
      </c>
      <c r="BF92" s="110">
        <f>BC92+BD92-BE92</f>
        <v/>
      </c>
      <c r="BG92" s="111" t="n">
        <v>0</v>
      </c>
      <c r="BH92" s="112" t="n">
        <v>0</v>
      </c>
      <c r="BI92" s="109">
        <f>AW92+AX92+BA92+BD92+BG92</f>
        <v/>
      </c>
      <c r="BJ92" s="109">
        <f>AY92+BB92+BE92+BH92</f>
        <v/>
      </c>
      <c r="BK92" s="105">
        <f>BI92-BJ92</f>
        <v/>
      </c>
      <c r="BL92" s="106" t="n">
        <v>0</v>
      </c>
      <c r="BM92" s="107" t="n">
        <v>0</v>
      </c>
      <c r="BN92" s="105">
        <f>BK92+BL92-BM92</f>
        <v/>
      </c>
      <c r="BO92" s="106" t="n">
        <v>0</v>
      </c>
      <c r="BP92" s="107" t="n">
        <v>0</v>
      </c>
      <c r="BQ92" s="105">
        <f>BN92+BO92-BP92</f>
        <v/>
      </c>
      <c r="BR92" s="106" t="n">
        <v>0</v>
      </c>
      <c r="BS92" s="108" t="n">
        <v>0</v>
      </c>
      <c r="BT92" s="105">
        <f>BQ92+BR92-BS92</f>
        <v/>
      </c>
      <c r="BU92" s="106" t="n">
        <v>0</v>
      </c>
      <c r="BV92" s="107" t="n">
        <v>0</v>
      </c>
      <c r="BW92" s="109">
        <f>BK92+BL92+BO92+BR92+BU92</f>
        <v/>
      </c>
      <c r="BX92" s="109">
        <f>BM92+BP92+BS92+BV92</f>
        <v/>
      </c>
      <c r="BY92" s="98">
        <f>IF(SUM(S92,T92,AG92,AH92,AU92,AV92,BI92,BJ92,BW92,BX92)&gt;0,"S","N")</f>
        <v/>
      </c>
    </row>
    <row r="93">
      <c r="A93" s="113" t="inlineStr">
        <is>
          <t>PSN</t>
        </is>
      </c>
      <c r="B93" s="114" t="inlineStr">
        <is>
          <t>MOEGA V</t>
        </is>
      </c>
      <c r="C93" s="115" t="inlineStr">
        <is>
          <t>ADM</t>
        </is>
      </c>
      <c r="D93" s="116" t="inlineStr">
        <is>
          <t>Grão</t>
        </is>
      </c>
      <c r="E93" s="115" t="inlineStr">
        <is>
          <t>SOJA</t>
        </is>
      </c>
      <c r="F93" s="117" t="inlineStr">
        <is>
          <t>MRS</t>
        </is>
      </c>
      <c r="G93" s="118" t="n">
        <v>0</v>
      </c>
      <c r="H93" s="119" t="n">
        <v>0</v>
      </c>
      <c r="I93" s="120" t="n">
        <v>0</v>
      </c>
      <c r="J93" s="118">
        <f>G93+H93-I93</f>
        <v/>
      </c>
      <c r="K93" s="119" t="n">
        <v>0</v>
      </c>
      <c r="L93" s="120" t="n">
        <v>0</v>
      </c>
      <c r="M93" s="118">
        <f>J93+K93-L93</f>
        <v/>
      </c>
      <c r="N93" s="119" t="n">
        <v>0</v>
      </c>
      <c r="O93" s="120" t="n">
        <v>0</v>
      </c>
      <c r="P93" s="118">
        <f>M93+N93-O93</f>
        <v/>
      </c>
      <c r="Q93" s="119" t="n">
        <v>0</v>
      </c>
      <c r="R93" s="120" t="n">
        <v>0</v>
      </c>
      <c r="S93" s="121">
        <f>G93+H93+K93+N93+Q93</f>
        <v/>
      </c>
      <c r="T93" s="121">
        <f>I93+L93+O93+R93</f>
        <v/>
      </c>
      <c r="U93" s="122">
        <f>S93-T93</f>
        <v/>
      </c>
      <c r="V93" s="123" t="n">
        <v>0</v>
      </c>
      <c r="W93" s="124" t="n">
        <v>0</v>
      </c>
      <c r="X93" s="122">
        <f>U93+V93-W93</f>
        <v/>
      </c>
      <c r="Y93" s="123" t="n">
        <v>0</v>
      </c>
      <c r="Z93" s="124" t="n">
        <v>0</v>
      </c>
      <c r="AA93" s="122">
        <f>X93+Y93-Z93</f>
        <v/>
      </c>
      <c r="AB93" s="123" t="n">
        <v>0</v>
      </c>
      <c r="AC93" s="124" t="n">
        <v>0</v>
      </c>
      <c r="AD93" s="122">
        <f>AA93+AB93-AC93</f>
        <v/>
      </c>
      <c r="AE93" s="123" t="n">
        <v>0</v>
      </c>
      <c r="AF93" s="124" t="n">
        <v>0</v>
      </c>
      <c r="AG93" s="121">
        <f>U93+V93+Y93+AB93+AE93</f>
        <v/>
      </c>
      <c r="AH93" s="121">
        <f>W93+Z93+AC93+AF93</f>
        <v/>
      </c>
      <c r="AI93" s="118">
        <f>AG93-AH93</f>
        <v/>
      </c>
      <c r="AJ93" s="119" t="n">
        <v>0</v>
      </c>
      <c r="AK93" s="120" t="n">
        <v>0</v>
      </c>
      <c r="AL93" s="118">
        <f>AI93+AJ93-AK93</f>
        <v/>
      </c>
      <c r="AM93" s="119" t="n">
        <v>0</v>
      </c>
      <c r="AN93" s="120" t="n">
        <v>0</v>
      </c>
      <c r="AO93" s="118">
        <f>AL93+AM93-AN93</f>
        <v/>
      </c>
      <c r="AP93" s="119" t="n">
        <v>0</v>
      </c>
      <c r="AQ93" s="120" t="n">
        <v>0</v>
      </c>
      <c r="AR93" s="118">
        <f>AO93+AP93-AQ93</f>
        <v/>
      </c>
      <c r="AS93" s="119" t="n">
        <v>0</v>
      </c>
      <c r="AT93" s="120" t="n">
        <v>0</v>
      </c>
      <c r="AU93" s="121">
        <f>AI93+AJ93+AM93+AP93+AS93</f>
        <v/>
      </c>
      <c r="AV93" s="121">
        <f>AK93+AN93+AQ93+AT93</f>
        <v/>
      </c>
      <c r="AW93" s="122">
        <f>AU93-AV93</f>
        <v/>
      </c>
      <c r="AX93" s="123" t="n">
        <v>0</v>
      </c>
      <c r="AY93" s="124" t="n">
        <v>0</v>
      </c>
      <c r="AZ93" s="122">
        <f>AW93+AX93-AY93</f>
        <v/>
      </c>
      <c r="BA93" s="123" t="n">
        <v>0</v>
      </c>
      <c r="BB93" s="124" t="n">
        <v>0</v>
      </c>
      <c r="BC93" s="122">
        <f>AZ93+BA93-BB93</f>
        <v/>
      </c>
      <c r="BD93" s="123" t="n">
        <v>0</v>
      </c>
      <c r="BE93" s="124" t="n">
        <v>0</v>
      </c>
      <c r="BF93" s="122">
        <f>BC93+BD93-BE93</f>
        <v/>
      </c>
      <c r="BG93" s="123" t="n">
        <v>0</v>
      </c>
      <c r="BH93" s="124" t="n">
        <v>0</v>
      </c>
      <c r="BI93" s="121">
        <f>AW93+AX93+BA93+BD93+BG93</f>
        <v/>
      </c>
      <c r="BJ93" s="121">
        <f>AY93+BB93+BE93+BH93</f>
        <v/>
      </c>
      <c r="BK93" s="118">
        <f>BI93-BJ93</f>
        <v/>
      </c>
      <c r="BL93" s="119" t="n">
        <v>0</v>
      </c>
      <c r="BM93" s="120" t="n">
        <v>0</v>
      </c>
      <c r="BN93" s="118">
        <f>BK93+BL93-BM93</f>
        <v/>
      </c>
      <c r="BO93" s="119" t="n">
        <v>0</v>
      </c>
      <c r="BP93" s="120" t="n">
        <v>0</v>
      </c>
      <c r="BQ93" s="118">
        <f>BN93+BO93-BP93</f>
        <v/>
      </c>
      <c r="BR93" s="119" t="n">
        <v>0</v>
      </c>
      <c r="BS93" s="120" t="n">
        <v>0</v>
      </c>
      <c r="BT93" s="118">
        <f>BQ93+BR93-BS93</f>
        <v/>
      </c>
      <c r="BU93" s="119" t="n">
        <v>0</v>
      </c>
      <c r="BV93" s="120" t="n">
        <v>0</v>
      </c>
      <c r="BW93" s="121">
        <f>BK93+BL93+BO93+BR93+BU93</f>
        <v/>
      </c>
      <c r="BX93" s="121">
        <f>BM93+BP93+BS93+BV93</f>
        <v/>
      </c>
      <c r="BY93" s="98">
        <f>IF(SUM(S93,T93,AG93,AH93,AU93,AV93,BI93,BJ93,BW93,BX93)&gt;0,"S","N")</f>
        <v/>
      </c>
    </row>
    <row r="94">
      <c r="A94" s="113" t="inlineStr">
        <is>
          <t>PSN</t>
        </is>
      </c>
      <c r="B94" s="114" t="inlineStr">
        <is>
          <t>MOEGA V</t>
        </is>
      </c>
      <c r="C94" s="115" t="inlineStr">
        <is>
          <t>ADM</t>
        </is>
      </c>
      <c r="D94" s="116" t="inlineStr">
        <is>
          <t>Grão</t>
        </is>
      </c>
      <c r="E94" s="115" t="inlineStr">
        <is>
          <t>SOJA</t>
        </is>
      </c>
      <c r="F94" s="117" t="inlineStr">
        <is>
          <t>VLI</t>
        </is>
      </c>
      <c r="G94" s="118" t="n">
        <v>0</v>
      </c>
      <c r="H94" s="119" t="n">
        <v>0</v>
      </c>
      <c r="I94" s="120" t="n">
        <v>0</v>
      </c>
      <c r="J94" s="118">
        <f>G94+H94-I94</f>
        <v/>
      </c>
      <c r="K94" s="119" t="n">
        <v>0</v>
      </c>
      <c r="L94" s="120" t="n">
        <v>0</v>
      </c>
      <c r="M94" s="118">
        <f>J94+K94-L94</f>
        <v/>
      </c>
      <c r="N94" s="119" t="n">
        <v>0</v>
      </c>
      <c r="O94" s="120" t="n">
        <v>0</v>
      </c>
      <c r="P94" s="118">
        <f>M94+N94-O94</f>
        <v/>
      </c>
      <c r="Q94" s="119" t="n">
        <v>0</v>
      </c>
      <c r="R94" s="120" t="n">
        <v>0</v>
      </c>
      <c r="S94" s="121">
        <f>G94+H94+K94+N94+Q94</f>
        <v/>
      </c>
      <c r="T94" s="121">
        <f>I94+L94+O94+R94</f>
        <v/>
      </c>
      <c r="U94" s="122">
        <f>S94-T94</f>
        <v/>
      </c>
      <c r="V94" s="123" t="n">
        <v>0</v>
      </c>
      <c r="W94" s="124" t="n">
        <v>0</v>
      </c>
      <c r="X94" s="122">
        <f>U94+V94-W94</f>
        <v/>
      </c>
      <c r="Y94" s="123" t="n">
        <v>0</v>
      </c>
      <c r="Z94" s="124" t="n">
        <v>0</v>
      </c>
      <c r="AA94" s="122">
        <f>X94+Y94-Z94</f>
        <v/>
      </c>
      <c r="AB94" s="123" t="n">
        <v>0</v>
      </c>
      <c r="AC94" s="124" t="n">
        <v>0</v>
      </c>
      <c r="AD94" s="122">
        <f>AA94+AB94-AC94</f>
        <v/>
      </c>
      <c r="AE94" s="123" t="n">
        <v>0</v>
      </c>
      <c r="AF94" s="124" t="n">
        <v>0</v>
      </c>
      <c r="AG94" s="121">
        <f>U94+V94+Y94+AB94+AE94</f>
        <v/>
      </c>
      <c r="AH94" s="121">
        <f>W94+Z94+AC94+AF94</f>
        <v/>
      </c>
      <c r="AI94" s="118">
        <f>AG94-AH94</f>
        <v/>
      </c>
      <c r="AJ94" s="119" t="n">
        <v>0</v>
      </c>
      <c r="AK94" s="120" t="n">
        <v>0</v>
      </c>
      <c r="AL94" s="118">
        <f>AI94+AJ94-AK94</f>
        <v/>
      </c>
      <c r="AM94" s="119" t="n">
        <v>0</v>
      </c>
      <c r="AN94" s="120" t="n">
        <v>0</v>
      </c>
      <c r="AO94" s="118">
        <f>AL94+AM94-AN94</f>
        <v/>
      </c>
      <c r="AP94" s="119" t="n">
        <v>0</v>
      </c>
      <c r="AQ94" s="120" t="n">
        <v>0</v>
      </c>
      <c r="AR94" s="118">
        <f>AO94+AP94-AQ94</f>
        <v/>
      </c>
      <c r="AS94" s="119" t="n">
        <v>0</v>
      </c>
      <c r="AT94" s="120" t="n">
        <v>0</v>
      </c>
      <c r="AU94" s="121">
        <f>AI94+AJ94+AM94+AP94+AS94</f>
        <v/>
      </c>
      <c r="AV94" s="121">
        <f>AK94+AN94+AQ94+AT94</f>
        <v/>
      </c>
      <c r="AW94" s="122">
        <f>AU94-AV94</f>
        <v/>
      </c>
      <c r="AX94" s="123" t="n">
        <v>0</v>
      </c>
      <c r="AY94" s="124" t="n">
        <v>0</v>
      </c>
      <c r="AZ94" s="122">
        <f>AW94+AX94-AY94</f>
        <v/>
      </c>
      <c r="BA94" s="123" t="n">
        <v>0</v>
      </c>
      <c r="BB94" s="124" t="n">
        <v>0</v>
      </c>
      <c r="BC94" s="122">
        <f>AZ94+BA94-BB94</f>
        <v/>
      </c>
      <c r="BD94" s="123" t="n">
        <v>0</v>
      </c>
      <c r="BE94" s="124" t="n">
        <v>0</v>
      </c>
      <c r="BF94" s="122">
        <f>BC94+BD94-BE94</f>
        <v/>
      </c>
      <c r="BG94" s="123" t="n">
        <v>0</v>
      </c>
      <c r="BH94" s="124" t="n">
        <v>0</v>
      </c>
      <c r="BI94" s="121">
        <f>AW94+AX94+BA94+BD94+BG94</f>
        <v/>
      </c>
      <c r="BJ94" s="121">
        <f>AY94+BB94+BE94+BH94</f>
        <v/>
      </c>
      <c r="BK94" s="118">
        <f>BI94-BJ94</f>
        <v/>
      </c>
      <c r="BL94" s="119" t="n">
        <v>0</v>
      </c>
      <c r="BM94" s="120" t="n">
        <v>0</v>
      </c>
      <c r="BN94" s="118">
        <f>BK94+BL94-BM94</f>
        <v/>
      </c>
      <c r="BO94" s="119" t="n">
        <v>0</v>
      </c>
      <c r="BP94" s="120" t="n">
        <v>0</v>
      </c>
      <c r="BQ94" s="118">
        <f>BN94+BO94-BP94</f>
        <v/>
      </c>
      <c r="BR94" s="119" t="n">
        <v>0</v>
      </c>
      <c r="BS94" s="120" t="n">
        <v>0</v>
      </c>
      <c r="BT94" s="118">
        <f>BQ94+BR94-BS94</f>
        <v/>
      </c>
      <c r="BU94" s="119" t="n">
        <v>0</v>
      </c>
      <c r="BV94" s="120" t="n">
        <v>0</v>
      </c>
      <c r="BW94" s="121">
        <f>BK94+BL94+BO94+BR94+BU94</f>
        <v/>
      </c>
      <c r="BX94" s="121">
        <f>BM94+BP94+BS94+BV94</f>
        <v/>
      </c>
      <c r="BY94" s="98">
        <f>IF(SUM(S94,T94,AG94,AH94,AU94,AV94,BI94,BJ94,BW94,BX94)&gt;0,"S","N")</f>
        <v/>
      </c>
    </row>
    <row r="95">
      <c r="A95" s="100" t="inlineStr">
        <is>
          <t>PSN</t>
        </is>
      </c>
      <c r="B95" s="101" t="inlineStr">
        <is>
          <t>MOEGA V</t>
        </is>
      </c>
      <c r="C95" s="102" t="inlineStr">
        <is>
          <t>ADM</t>
        </is>
      </c>
      <c r="D95" s="103" t="inlineStr">
        <is>
          <t>Açúcar</t>
        </is>
      </c>
      <c r="E95" s="102" t="inlineStr">
        <is>
          <t>ACUCAR</t>
        </is>
      </c>
      <c r="F95" s="104" t="inlineStr">
        <is>
          <t>RUMO</t>
        </is>
      </c>
      <c r="G95" s="105" t="n">
        <v>0</v>
      </c>
      <c r="H95" s="106" t="n">
        <v>0</v>
      </c>
      <c r="I95" s="107" t="n">
        <v>0</v>
      </c>
      <c r="J95" s="105">
        <f>G95+H95-I95</f>
        <v/>
      </c>
      <c r="K95" s="106" t="n">
        <v>0</v>
      </c>
      <c r="L95" s="107" t="n">
        <v>0</v>
      </c>
      <c r="M95" s="105">
        <f>J95+K95-L95</f>
        <v/>
      </c>
      <c r="N95" s="106" t="n">
        <v>0</v>
      </c>
      <c r="O95" s="108" t="n">
        <v>0</v>
      </c>
      <c r="P95" s="105">
        <f>M95+N95-O95</f>
        <v/>
      </c>
      <c r="Q95" s="106" t="n">
        <v>0</v>
      </c>
      <c r="R95" s="107" t="n">
        <v>0</v>
      </c>
      <c r="S95" s="109">
        <f>G95+H95+K95+N95+Q95</f>
        <v/>
      </c>
      <c r="T95" s="109">
        <f>I95+L95+O95+R95</f>
        <v/>
      </c>
      <c r="U95" s="110">
        <f>S95-T95</f>
        <v/>
      </c>
      <c r="V95" s="111" t="n">
        <v>0</v>
      </c>
      <c r="W95" s="112" t="n">
        <v>0</v>
      </c>
      <c r="X95" s="110">
        <f>U95+V95-W95</f>
        <v/>
      </c>
      <c r="Y95" s="111" t="n">
        <v>0</v>
      </c>
      <c r="Z95" s="112" t="n">
        <v>0</v>
      </c>
      <c r="AA95" s="110">
        <f>X95+Y95-Z95</f>
        <v/>
      </c>
      <c r="AB95" s="111" t="n">
        <v>0</v>
      </c>
      <c r="AC95" s="112" t="n">
        <v>0</v>
      </c>
      <c r="AD95" s="110">
        <f>AA95+AB95-AC95</f>
        <v/>
      </c>
      <c r="AE95" s="111" t="n">
        <v>0</v>
      </c>
      <c r="AF95" s="112" t="n">
        <v>0</v>
      </c>
      <c r="AG95" s="109">
        <f>U95+V95+Y95+AB95+AE95</f>
        <v/>
      </c>
      <c r="AH95" s="109">
        <f>W95+Z95+AC95+AF95</f>
        <v/>
      </c>
      <c r="AI95" s="105">
        <f>AG95-AH95</f>
        <v/>
      </c>
      <c r="AJ95" s="106" t="n">
        <v>0</v>
      </c>
      <c r="AK95" s="107" t="n">
        <v>0</v>
      </c>
      <c r="AL95" s="105">
        <f>AI95+AJ95-AK95</f>
        <v/>
      </c>
      <c r="AM95" s="106" t="n">
        <v>0</v>
      </c>
      <c r="AN95" s="107" t="n">
        <v>0</v>
      </c>
      <c r="AO95" s="105">
        <f>AL95+AM95-AN95</f>
        <v/>
      </c>
      <c r="AP95" s="106" t="n">
        <v>0</v>
      </c>
      <c r="AQ95" s="108" t="n">
        <v>0</v>
      </c>
      <c r="AR95" s="105">
        <f>AO95+AP95-AQ95</f>
        <v/>
      </c>
      <c r="AS95" s="106" t="n">
        <v>0</v>
      </c>
      <c r="AT95" s="107" t="n">
        <v>0</v>
      </c>
      <c r="AU95" s="109">
        <f>AI95+AJ95+AM95+AP95+AS95</f>
        <v/>
      </c>
      <c r="AV95" s="109">
        <f>AK95+AN95+AQ95+AT95</f>
        <v/>
      </c>
      <c r="AW95" s="110">
        <f>AU95-AV95</f>
        <v/>
      </c>
      <c r="AX95" s="111" t="n">
        <v>0</v>
      </c>
      <c r="AY95" s="112" t="n">
        <v>0</v>
      </c>
      <c r="AZ95" s="110">
        <f>AW95+AX95-AY95</f>
        <v/>
      </c>
      <c r="BA95" s="111" t="n">
        <v>0</v>
      </c>
      <c r="BB95" s="112" t="n">
        <v>0</v>
      </c>
      <c r="BC95" s="110">
        <f>AZ95+BA95-BB95</f>
        <v/>
      </c>
      <c r="BD95" s="111" t="n">
        <v>0</v>
      </c>
      <c r="BE95" s="112" t="n">
        <v>0</v>
      </c>
      <c r="BF95" s="110">
        <f>BC95+BD95-BE95</f>
        <v/>
      </c>
      <c r="BG95" s="111" t="n">
        <v>0</v>
      </c>
      <c r="BH95" s="112" t="n">
        <v>0</v>
      </c>
      <c r="BI95" s="109">
        <f>AW95+AX95+BA95+BD95+BG95</f>
        <v/>
      </c>
      <c r="BJ95" s="109">
        <f>AY95+BB95+BE95+BH95</f>
        <v/>
      </c>
      <c r="BK95" s="105">
        <f>BI95-BJ95</f>
        <v/>
      </c>
      <c r="BL95" s="106" t="n">
        <v>0</v>
      </c>
      <c r="BM95" s="107" t="n">
        <v>0</v>
      </c>
      <c r="BN95" s="105">
        <f>BK95+BL95-BM95</f>
        <v/>
      </c>
      <c r="BO95" s="106" t="n">
        <v>0</v>
      </c>
      <c r="BP95" s="107" t="n">
        <v>0</v>
      </c>
      <c r="BQ95" s="105">
        <f>BN95+BO95-BP95</f>
        <v/>
      </c>
      <c r="BR95" s="106" t="n">
        <v>0</v>
      </c>
      <c r="BS95" s="108" t="n">
        <v>0</v>
      </c>
      <c r="BT95" s="105">
        <f>BQ95+BR95-BS95</f>
        <v/>
      </c>
      <c r="BU95" s="106" t="n">
        <v>0</v>
      </c>
      <c r="BV95" s="107" t="n">
        <v>0</v>
      </c>
      <c r="BW95" s="109">
        <f>BK95+BL95+BO95+BR95+BU95</f>
        <v/>
      </c>
      <c r="BX95" s="109">
        <f>BM95+BP95+BS95+BV95</f>
        <v/>
      </c>
      <c r="BY95" s="98">
        <f>IF(SUM(S95,T95,AG95,AH95,AU95,AV95,BI95,BJ95,BW95,BX95)&gt;0,"S","N")</f>
        <v/>
      </c>
    </row>
    <row r="96">
      <c r="A96" s="113" t="inlineStr">
        <is>
          <t>PSN</t>
        </is>
      </c>
      <c r="B96" s="114" t="inlineStr">
        <is>
          <t>MOEGA V</t>
        </is>
      </c>
      <c r="C96" s="115" t="inlineStr">
        <is>
          <t>ADM</t>
        </is>
      </c>
      <c r="D96" s="116" t="inlineStr">
        <is>
          <t>Açúcar</t>
        </is>
      </c>
      <c r="E96" s="115" t="inlineStr">
        <is>
          <t>ACUCAR</t>
        </is>
      </c>
      <c r="F96" s="117" t="inlineStr">
        <is>
          <t>MRS</t>
        </is>
      </c>
      <c r="G96" s="118" t="n">
        <v>0</v>
      </c>
      <c r="H96" s="119" t="n">
        <v>0</v>
      </c>
      <c r="I96" s="120" t="n">
        <v>0</v>
      </c>
      <c r="J96" s="118">
        <f>G96+H96-I96</f>
        <v/>
      </c>
      <c r="K96" s="119" t="n">
        <v>0</v>
      </c>
      <c r="L96" s="120" t="n">
        <v>0</v>
      </c>
      <c r="M96" s="118">
        <f>J96+K96-L96</f>
        <v/>
      </c>
      <c r="N96" s="119" t="n">
        <v>0</v>
      </c>
      <c r="O96" s="120" t="n">
        <v>0</v>
      </c>
      <c r="P96" s="118">
        <f>M96+N96-O96</f>
        <v/>
      </c>
      <c r="Q96" s="119" t="n">
        <v>0</v>
      </c>
      <c r="R96" s="120" t="n">
        <v>0</v>
      </c>
      <c r="S96" s="121">
        <f>G96+H96+K96+N96+Q96</f>
        <v/>
      </c>
      <c r="T96" s="121">
        <f>I96+L96+O96+R96</f>
        <v/>
      </c>
      <c r="U96" s="122">
        <f>S96-T96</f>
        <v/>
      </c>
      <c r="V96" s="123" t="n">
        <v>0</v>
      </c>
      <c r="W96" s="124" t="n">
        <v>0</v>
      </c>
      <c r="X96" s="122">
        <f>U96+V96-W96</f>
        <v/>
      </c>
      <c r="Y96" s="123" t="n">
        <v>0</v>
      </c>
      <c r="Z96" s="124" t="n">
        <v>0</v>
      </c>
      <c r="AA96" s="122">
        <f>X96+Y96-Z96</f>
        <v/>
      </c>
      <c r="AB96" s="123" t="n">
        <v>0</v>
      </c>
      <c r="AC96" s="124" t="n">
        <v>0</v>
      </c>
      <c r="AD96" s="122">
        <f>AA96+AB96-AC96</f>
        <v/>
      </c>
      <c r="AE96" s="123" t="n">
        <v>0</v>
      </c>
      <c r="AF96" s="124" t="n">
        <v>0</v>
      </c>
      <c r="AG96" s="121">
        <f>U96+V96+Y96+AB96+AE96</f>
        <v/>
      </c>
      <c r="AH96" s="121">
        <f>W96+Z96+AC96+AF96</f>
        <v/>
      </c>
      <c r="AI96" s="118">
        <f>AG96-AH96</f>
        <v/>
      </c>
      <c r="AJ96" s="119" t="n">
        <v>0</v>
      </c>
      <c r="AK96" s="120" t="n">
        <v>0</v>
      </c>
      <c r="AL96" s="118">
        <f>AI96+AJ96-AK96</f>
        <v/>
      </c>
      <c r="AM96" s="119" t="n">
        <v>0</v>
      </c>
      <c r="AN96" s="120" t="n">
        <v>0</v>
      </c>
      <c r="AO96" s="118">
        <f>AL96+AM96-AN96</f>
        <v/>
      </c>
      <c r="AP96" s="119" t="n">
        <v>0</v>
      </c>
      <c r="AQ96" s="120" t="n">
        <v>0</v>
      </c>
      <c r="AR96" s="118">
        <f>AO96+AP96-AQ96</f>
        <v/>
      </c>
      <c r="AS96" s="119" t="n">
        <v>0</v>
      </c>
      <c r="AT96" s="120" t="n">
        <v>0</v>
      </c>
      <c r="AU96" s="121">
        <f>AI96+AJ96+AM96+AP96+AS96</f>
        <v/>
      </c>
      <c r="AV96" s="121">
        <f>AK96+AN96+AQ96+AT96</f>
        <v/>
      </c>
      <c r="AW96" s="122">
        <f>AU96-AV96</f>
        <v/>
      </c>
      <c r="AX96" s="123" t="n">
        <v>0</v>
      </c>
      <c r="AY96" s="124" t="n">
        <v>0</v>
      </c>
      <c r="AZ96" s="122">
        <f>AW96+AX96-AY96</f>
        <v/>
      </c>
      <c r="BA96" s="123" t="n">
        <v>0</v>
      </c>
      <c r="BB96" s="124" t="n">
        <v>0</v>
      </c>
      <c r="BC96" s="122">
        <f>AZ96+BA96-BB96</f>
        <v/>
      </c>
      <c r="BD96" s="123" t="n">
        <v>0</v>
      </c>
      <c r="BE96" s="124" t="n">
        <v>0</v>
      </c>
      <c r="BF96" s="122">
        <f>BC96+BD96-BE96</f>
        <v/>
      </c>
      <c r="BG96" s="123" t="n">
        <v>0</v>
      </c>
      <c r="BH96" s="124" t="n">
        <v>0</v>
      </c>
      <c r="BI96" s="121">
        <f>AW96+AX96+BA96+BD96+BG96</f>
        <v/>
      </c>
      <c r="BJ96" s="121">
        <f>AY96+BB96+BE96+BH96</f>
        <v/>
      </c>
      <c r="BK96" s="118">
        <f>BI96-BJ96</f>
        <v/>
      </c>
      <c r="BL96" s="119" t="n">
        <v>0</v>
      </c>
      <c r="BM96" s="120" t="n">
        <v>0</v>
      </c>
      <c r="BN96" s="118">
        <f>BK96+BL96-BM96</f>
        <v/>
      </c>
      <c r="BO96" s="119" t="n">
        <v>0</v>
      </c>
      <c r="BP96" s="120" t="n">
        <v>0</v>
      </c>
      <c r="BQ96" s="118">
        <f>BN96+BO96-BP96</f>
        <v/>
      </c>
      <c r="BR96" s="119" t="n">
        <v>0</v>
      </c>
      <c r="BS96" s="120" t="n">
        <v>0</v>
      </c>
      <c r="BT96" s="118">
        <f>BQ96+BR96-BS96</f>
        <v/>
      </c>
      <c r="BU96" s="119" t="n">
        <v>0</v>
      </c>
      <c r="BV96" s="120" t="n">
        <v>0</v>
      </c>
      <c r="BW96" s="121">
        <f>BK96+BL96+BO96+BR96+BU96</f>
        <v/>
      </c>
      <c r="BX96" s="121">
        <f>BM96+BP96+BS96+BV96</f>
        <v/>
      </c>
      <c r="BY96" s="98">
        <f>IF(SUM(S96,T96,AG96,AH96,AU96,AV96,BI96,BJ96,BW96,BX96)&gt;0,"S","N")</f>
        <v/>
      </c>
    </row>
    <row r="97">
      <c r="A97" s="113" t="inlineStr">
        <is>
          <t>PSN</t>
        </is>
      </c>
      <c r="B97" s="114" t="inlineStr">
        <is>
          <t>MOEGA V</t>
        </is>
      </c>
      <c r="C97" s="115" t="inlineStr">
        <is>
          <t>ADM</t>
        </is>
      </c>
      <c r="D97" s="116" t="inlineStr">
        <is>
          <t>Açúcar</t>
        </is>
      </c>
      <c r="E97" s="115" t="inlineStr">
        <is>
          <t>ACUCAR</t>
        </is>
      </c>
      <c r="F97" s="117" t="inlineStr">
        <is>
          <t>VLI</t>
        </is>
      </c>
      <c r="G97" s="118" t="n">
        <v>0</v>
      </c>
      <c r="H97" s="119" t="n">
        <v>0</v>
      </c>
      <c r="I97" s="120" t="n">
        <v>0</v>
      </c>
      <c r="J97" s="118">
        <f>G97+H97-I97</f>
        <v/>
      </c>
      <c r="K97" s="119" t="n">
        <v>0</v>
      </c>
      <c r="L97" s="120" t="n">
        <v>0</v>
      </c>
      <c r="M97" s="118">
        <f>J97+K97-L97</f>
        <v/>
      </c>
      <c r="N97" s="119" t="n">
        <v>0</v>
      </c>
      <c r="O97" s="120" t="n">
        <v>0</v>
      </c>
      <c r="P97" s="118">
        <f>M97+N97-O97</f>
        <v/>
      </c>
      <c r="Q97" s="119" t="n">
        <v>0</v>
      </c>
      <c r="R97" s="120" t="n">
        <v>0</v>
      </c>
      <c r="S97" s="121">
        <f>G97+H97+K97+N97+Q97</f>
        <v/>
      </c>
      <c r="T97" s="121">
        <f>I97+L97+O97+R97</f>
        <v/>
      </c>
      <c r="U97" s="122">
        <f>S97-T97</f>
        <v/>
      </c>
      <c r="V97" s="123" t="n">
        <v>0</v>
      </c>
      <c r="W97" s="124" t="n">
        <v>0</v>
      </c>
      <c r="X97" s="122">
        <f>U97+V97-W97</f>
        <v/>
      </c>
      <c r="Y97" s="123" t="n">
        <v>0</v>
      </c>
      <c r="Z97" s="124" t="n">
        <v>0</v>
      </c>
      <c r="AA97" s="122">
        <f>X97+Y97-Z97</f>
        <v/>
      </c>
      <c r="AB97" s="123" t="n">
        <v>0</v>
      </c>
      <c r="AC97" s="124" t="n">
        <v>0</v>
      </c>
      <c r="AD97" s="122">
        <f>AA97+AB97-AC97</f>
        <v/>
      </c>
      <c r="AE97" s="123" t="n">
        <v>0</v>
      </c>
      <c r="AF97" s="124" t="n">
        <v>0</v>
      </c>
      <c r="AG97" s="121">
        <f>U97+V97+Y97+AB97+AE97</f>
        <v/>
      </c>
      <c r="AH97" s="121">
        <f>W97+Z97+AC97+AF97</f>
        <v/>
      </c>
      <c r="AI97" s="118">
        <f>AG97-AH97</f>
        <v/>
      </c>
      <c r="AJ97" s="119" t="n">
        <v>0</v>
      </c>
      <c r="AK97" s="120" t="n">
        <v>0</v>
      </c>
      <c r="AL97" s="118">
        <f>AI97+AJ97-AK97</f>
        <v/>
      </c>
      <c r="AM97" s="119" t="n">
        <v>0</v>
      </c>
      <c r="AN97" s="120" t="n">
        <v>0</v>
      </c>
      <c r="AO97" s="118">
        <f>AL97+AM97-AN97</f>
        <v/>
      </c>
      <c r="AP97" s="119" t="n">
        <v>0</v>
      </c>
      <c r="AQ97" s="120" t="n">
        <v>0</v>
      </c>
      <c r="AR97" s="118">
        <f>AO97+AP97-AQ97</f>
        <v/>
      </c>
      <c r="AS97" s="119" t="n">
        <v>0</v>
      </c>
      <c r="AT97" s="120" t="n">
        <v>0</v>
      </c>
      <c r="AU97" s="121">
        <f>AI97+AJ97+AM97+AP97+AS97</f>
        <v/>
      </c>
      <c r="AV97" s="121">
        <f>AK97+AN97+AQ97+AT97</f>
        <v/>
      </c>
      <c r="AW97" s="122">
        <f>AU97-AV97</f>
        <v/>
      </c>
      <c r="AX97" s="123" t="n">
        <v>0</v>
      </c>
      <c r="AY97" s="124" t="n">
        <v>0</v>
      </c>
      <c r="AZ97" s="122">
        <f>AW97+AX97-AY97</f>
        <v/>
      </c>
      <c r="BA97" s="123" t="n">
        <v>0</v>
      </c>
      <c r="BB97" s="124" t="n">
        <v>0</v>
      </c>
      <c r="BC97" s="122">
        <f>AZ97+BA97-BB97</f>
        <v/>
      </c>
      <c r="BD97" s="123" t="n">
        <v>0</v>
      </c>
      <c r="BE97" s="124" t="n">
        <v>0</v>
      </c>
      <c r="BF97" s="122">
        <f>BC97+BD97-BE97</f>
        <v/>
      </c>
      <c r="BG97" s="123" t="n">
        <v>0</v>
      </c>
      <c r="BH97" s="124" t="n">
        <v>0</v>
      </c>
      <c r="BI97" s="121">
        <f>AW97+AX97+BA97+BD97+BG97</f>
        <v/>
      </c>
      <c r="BJ97" s="121">
        <f>AY97+BB97+BE97+BH97</f>
        <v/>
      </c>
      <c r="BK97" s="118">
        <f>BI97-BJ97</f>
        <v/>
      </c>
      <c r="BL97" s="119" t="n">
        <v>0</v>
      </c>
      <c r="BM97" s="120" t="n">
        <v>0</v>
      </c>
      <c r="BN97" s="118">
        <f>BK97+BL97-BM97</f>
        <v/>
      </c>
      <c r="BO97" s="119" t="n">
        <v>0</v>
      </c>
      <c r="BP97" s="120" t="n">
        <v>0</v>
      </c>
      <c r="BQ97" s="118">
        <f>BN97+BO97-BP97</f>
        <v/>
      </c>
      <c r="BR97" s="119" t="n">
        <v>0</v>
      </c>
      <c r="BS97" s="120" t="n">
        <v>0</v>
      </c>
      <c r="BT97" s="118">
        <f>BQ97+BR97-BS97</f>
        <v/>
      </c>
      <c r="BU97" s="119" t="n">
        <v>0</v>
      </c>
      <c r="BV97" s="120" t="n">
        <v>0</v>
      </c>
      <c r="BW97" s="121">
        <f>BK97+BL97+BO97+BR97+BU97</f>
        <v/>
      </c>
      <c r="BX97" s="121">
        <f>BM97+BP97+BS97+BV97</f>
        <v/>
      </c>
      <c r="BY97" s="98">
        <f>IF(SUM(S97,T97,AG97,AH97,AU97,AV97,BI97,BJ97,BW97,BX97)&gt;0,"S","N")</f>
        <v/>
      </c>
    </row>
    <row r="98">
      <c r="A98" s="125" t="inlineStr">
        <is>
          <t>TOTAL</t>
        </is>
      </c>
      <c r="B98" s="126" t="inlineStr">
        <is>
          <t>TOTAL</t>
        </is>
      </c>
      <c r="C98" s="127" t="n"/>
      <c r="D98" s="128" t="n"/>
      <c r="E98" s="127" t="n"/>
      <c r="F98" s="129" t="n"/>
      <c r="G98" s="35">
        <f>SUM(G86:G97)</f>
        <v/>
      </c>
      <c r="H98" s="36">
        <f>SUM(H86:H97)</f>
        <v/>
      </c>
      <c r="I98" s="37">
        <f>SUM(I86:I97)</f>
        <v/>
      </c>
      <c r="J98" s="38">
        <f>SUM(J86:J97)</f>
        <v/>
      </c>
      <c r="K98" s="39">
        <f>SUM(K86:K97)</f>
        <v/>
      </c>
      <c r="L98" s="37">
        <f>SUM(L86:L97)</f>
        <v/>
      </c>
      <c r="M98" s="38">
        <f>SUM(M86:M97)</f>
        <v/>
      </c>
      <c r="N98" s="39">
        <f>SUM(N86:N97)</f>
        <v/>
      </c>
      <c r="O98" s="37">
        <f>SUM(O86:O97)</f>
        <v/>
      </c>
      <c r="P98" s="38">
        <f>SUM(P86:P97)</f>
        <v/>
      </c>
      <c r="Q98" s="39">
        <f>SUM(Q86:Q97)</f>
        <v/>
      </c>
      <c r="R98" s="37">
        <f>SUM(R86:R97)</f>
        <v/>
      </c>
      <c r="S98" s="37">
        <f>SUM(S86:S97)</f>
        <v/>
      </c>
      <c r="T98" s="37">
        <f>SUM(T86:T97)</f>
        <v/>
      </c>
      <c r="U98" s="42">
        <f>SUM(U86:U97)</f>
        <v/>
      </c>
      <c r="V98" s="43">
        <f>SUM(V86:V97)</f>
        <v/>
      </c>
      <c r="W98" s="44">
        <f>SUM(W86:W97)</f>
        <v/>
      </c>
      <c r="X98" s="42">
        <f>SUM(X86:X97)</f>
        <v/>
      </c>
      <c r="Y98" s="43">
        <f>SUM(Y86:Y97)</f>
        <v/>
      </c>
      <c r="Z98" s="44">
        <f>SUM(Z86:Z97)</f>
        <v/>
      </c>
      <c r="AA98" s="42">
        <f>SUM(AA86:AA97)</f>
        <v/>
      </c>
      <c r="AB98" s="43">
        <f>SUM(AB86:AB97)</f>
        <v/>
      </c>
      <c r="AC98" s="44">
        <f>SUM(AC86:AC97)</f>
        <v/>
      </c>
      <c r="AD98" s="42">
        <f>SUM(AD86:AD97)</f>
        <v/>
      </c>
      <c r="AE98" s="43">
        <f>SUM(AE86:AE97)</f>
        <v/>
      </c>
      <c r="AF98" s="44">
        <f>SUM(AF86:AF97)</f>
        <v/>
      </c>
      <c r="AG98" s="44">
        <f>SUM(AG86:AG97)</f>
        <v/>
      </c>
      <c r="AH98" s="44">
        <f>SUM(AH86:AH97)</f>
        <v/>
      </c>
      <c r="AI98" s="35">
        <f>SUM(AI86:AI97)</f>
        <v/>
      </c>
      <c r="AJ98" s="36">
        <f>SUM(AJ86:AJ97)</f>
        <v/>
      </c>
      <c r="AK98" s="37">
        <f>SUM(AK86:AK97)</f>
        <v/>
      </c>
      <c r="AL98" s="35">
        <f>SUM(AL86:AL97)</f>
        <v/>
      </c>
      <c r="AM98" s="36">
        <f>SUM(AM86:AM97)</f>
        <v/>
      </c>
      <c r="AN98" s="37">
        <f>SUM(AN86:AN97)</f>
        <v/>
      </c>
      <c r="AO98" s="35">
        <f>SUM(AO86:AO97)</f>
        <v/>
      </c>
      <c r="AP98" s="36">
        <f>SUM(AP86:AP97)</f>
        <v/>
      </c>
      <c r="AQ98" s="37">
        <f>SUM(AQ86:AQ97)</f>
        <v/>
      </c>
      <c r="AR98" s="35">
        <f>SUM(AR86:AR97)</f>
        <v/>
      </c>
      <c r="AS98" s="36">
        <f>SUM(AS86:AS97)</f>
        <v/>
      </c>
      <c r="AT98" s="37">
        <f>SUM(AT86:AT97)</f>
        <v/>
      </c>
      <c r="AU98" s="37">
        <f>SUM(AU86:AU97)</f>
        <v/>
      </c>
      <c r="AV98" s="37">
        <f>SUM(AV86:AV97)</f>
        <v/>
      </c>
      <c r="AW98" s="42">
        <f>SUM(AW86:AW97)</f>
        <v/>
      </c>
      <c r="AX98" s="43">
        <f>SUM(AX86:AX97)</f>
        <v/>
      </c>
      <c r="AY98" s="44">
        <f>SUM(AY86:AY97)</f>
        <v/>
      </c>
      <c r="AZ98" s="42">
        <f>SUM(AZ86:AZ97)</f>
        <v/>
      </c>
      <c r="BA98" s="43">
        <f>SUM(BA86:BA97)</f>
        <v/>
      </c>
      <c r="BB98" s="44">
        <f>SUM(BB86:BB97)</f>
        <v/>
      </c>
      <c r="BC98" s="42">
        <f>SUM(BC86:BC97)</f>
        <v/>
      </c>
      <c r="BD98" s="43">
        <f>SUM(BD86:BD97)</f>
        <v/>
      </c>
      <c r="BE98" s="44">
        <f>SUM(BE86:BE97)</f>
        <v/>
      </c>
      <c r="BF98" s="42">
        <f>SUM(BF86:BF97)</f>
        <v/>
      </c>
      <c r="BG98" s="43">
        <f>SUM(BG86:BG97)</f>
        <v/>
      </c>
      <c r="BH98" s="44">
        <f>SUM(BH86:BH97)</f>
        <v/>
      </c>
      <c r="BI98" s="44">
        <f>SUM(BI86:BI97)</f>
        <v/>
      </c>
      <c r="BJ98" s="44">
        <f>SUM(BJ86:BJ97)</f>
        <v/>
      </c>
      <c r="BK98" s="35">
        <f>SUM(BK86:BK97)</f>
        <v/>
      </c>
      <c r="BL98" s="36">
        <f>SUM(BL86:BL97)</f>
        <v/>
      </c>
      <c r="BM98" s="37">
        <f>SUM(BM86:BM97)</f>
        <v/>
      </c>
      <c r="BN98" s="35">
        <f>SUM(BN86:BN97)</f>
        <v/>
      </c>
      <c r="BO98" s="36">
        <f>SUM(BO86:BO97)</f>
        <v/>
      </c>
      <c r="BP98" s="37">
        <f>SUM(BP86:BP97)</f>
        <v/>
      </c>
      <c r="BQ98" s="35">
        <f>SUM(BQ86:BQ97)</f>
        <v/>
      </c>
      <c r="BR98" s="36">
        <f>SUM(BR86:BR97)</f>
        <v/>
      </c>
      <c r="BS98" s="37">
        <f>SUM(BS86:BS97)</f>
        <v/>
      </c>
      <c r="BT98" s="35">
        <f>SUM(BT86:BT97)</f>
        <v/>
      </c>
      <c r="BU98" s="36">
        <f>SUM(BU86:BU97)</f>
        <v/>
      </c>
      <c r="BV98" s="37">
        <f>SUM(BV86:BV97)</f>
        <v/>
      </c>
      <c r="BW98" s="37">
        <f>SUM(BW86:BW97)</f>
        <v/>
      </c>
      <c r="BX98" s="37">
        <f>SUM(BX86:BX97)</f>
        <v/>
      </c>
      <c r="BY98" s="98">
        <f>IF(SUM(S98,T98,AG98,AH98,AU98,AV98,BI98,BJ98,BW98,BX98)&gt;0,"S","N")</f>
        <v/>
      </c>
    </row>
    <row r="99">
      <c r="A99" s="100" t="inlineStr">
        <is>
          <t>PSN</t>
        </is>
      </c>
      <c r="B99" s="101" t="inlineStr">
        <is>
          <t>MOEGA X</t>
        </is>
      </c>
      <c r="C99" s="102" t="inlineStr">
        <is>
          <t>ADM</t>
        </is>
      </c>
      <c r="D99" s="103" t="inlineStr">
        <is>
          <t>Grão</t>
        </is>
      </c>
      <c r="E99" s="102" t="inlineStr">
        <is>
          <t>FARELO</t>
        </is>
      </c>
      <c r="F99" s="117" t="inlineStr">
        <is>
          <t>RUMO</t>
        </is>
      </c>
      <c r="G99" s="105" t="n">
        <v>0</v>
      </c>
      <c r="H99" s="106" t="n">
        <v>0</v>
      </c>
      <c r="I99" s="107" t="n">
        <v>0</v>
      </c>
      <c r="J99" s="105" t="n">
        <v>0</v>
      </c>
      <c r="K99" s="106" t="n">
        <v>82</v>
      </c>
      <c r="L99" s="107" t="n">
        <v>14</v>
      </c>
      <c r="M99" s="105" t="n">
        <v>68</v>
      </c>
      <c r="N99" s="106" t="n">
        <v>0</v>
      </c>
      <c r="O99" s="108" t="n">
        <v>42</v>
      </c>
      <c r="P99" s="105" t="n">
        <v>26</v>
      </c>
      <c r="Q99" s="106" t="n">
        <v>82</v>
      </c>
      <c r="R99" s="107" t="n">
        <v>33</v>
      </c>
      <c r="S99" s="109">
        <f>G99+H99+K99+N99+Q99</f>
        <v/>
      </c>
      <c r="T99" s="109">
        <f>I99+L99+O99+R99</f>
        <v/>
      </c>
      <c r="U99" s="110" t="n">
        <v>75</v>
      </c>
      <c r="V99" s="111" t="n">
        <v>0</v>
      </c>
      <c r="W99" s="112" t="n">
        <v>42</v>
      </c>
      <c r="X99" s="110" t="n">
        <v>33</v>
      </c>
      <c r="Y99" s="111" t="n">
        <v>0</v>
      </c>
      <c r="Z99" s="112" t="n">
        <v>33</v>
      </c>
      <c r="AA99" s="110" t="n">
        <v>0</v>
      </c>
      <c r="AB99" s="111" t="n">
        <v>81</v>
      </c>
      <c r="AC99" s="112" t="n">
        <v>14</v>
      </c>
      <c r="AD99" s="110" t="n">
        <v>67</v>
      </c>
      <c r="AE99" s="111" t="n">
        <v>0</v>
      </c>
      <c r="AF99" s="112" t="n">
        <v>42</v>
      </c>
      <c r="AG99" s="109">
        <f>U99+V99+Y99+AB99+AE99</f>
        <v/>
      </c>
      <c r="AH99" s="109">
        <f>W99+Z99+AC99+AF99</f>
        <v/>
      </c>
      <c r="AI99" s="105" t="n">
        <v>25</v>
      </c>
      <c r="AJ99" s="106" t="n">
        <v>0</v>
      </c>
      <c r="AK99" s="107" t="n">
        <v>25</v>
      </c>
      <c r="AL99" s="105" t="n">
        <v>0</v>
      </c>
      <c r="AM99" s="106" t="n">
        <v>0</v>
      </c>
      <c r="AN99" s="107" t="n">
        <v>0</v>
      </c>
      <c r="AO99" s="105" t="n">
        <v>0</v>
      </c>
      <c r="AP99" s="106" t="n">
        <v>0</v>
      </c>
      <c r="AQ99" s="108" t="n">
        <v>0</v>
      </c>
      <c r="AR99" s="105" t="n">
        <v>0</v>
      </c>
      <c r="AS99" s="106" t="n">
        <v>0</v>
      </c>
      <c r="AT99" s="107" t="n">
        <v>0</v>
      </c>
      <c r="AU99" s="109">
        <f>AI99+AJ99+AM99+AP99+AS99</f>
        <v/>
      </c>
      <c r="AV99" s="109">
        <f>AK99+AN99+AQ99+AT99</f>
        <v/>
      </c>
      <c r="AW99" s="110" t="n">
        <v>0</v>
      </c>
      <c r="AX99" s="111" t="n">
        <v>0</v>
      </c>
      <c r="AY99" s="112" t="n">
        <v>0</v>
      </c>
      <c r="AZ99" s="110" t="n">
        <v>0</v>
      </c>
      <c r="BA99" s="111" t="n">
        <v>0</v>
      </c>
      <c r="BB99" s="112" t="n">
        <v>0</v>
      </c>
      <c r="BC99" s="110" t="n">
        <v>0</v>
      </c>
      <c r="BD99" s="111" t="n">
        <v>0</v>
      </c>
      <c r="BE99" s="112" t="n">
        <v>0</v>
      </c>
      <c r="BF99" s="110" t="n">
        <v>0</v>
      </c>
      <c r="BG99" s="111" t="n">
        <v>0</v>
      </c>
      <c r="BH99" s="112" t="n">
        <v>0</v>
      </c>
      <c r="BI99" s="109">
        <f>AW99+AX99+BA99+BD99+BG99</f>
        <v/>
      </c>
      <c r="BJ99" s="109">
        <f>AY99+BB99+BE99+BH99</f>
        <v/>
      </c>
      <c r="BK99" s="105" t="n">
        <v>0</v>
      </c>
      <c r="BL99" s="106" t="n">
        <v>0</v>
      </c>
      <c r="BM99" s="107" t="n">
        <v>0</v>
      </c>
      <c r="BN99" s="105" t="n">
        <v>0</v>
      </c>
      <c r="BO99" s="106" t="n">
        <v>0</v>
      </c>
      <c r="BP99" s="107" t="n">
        <v>0</v>
      </c>
      <c r="BQ99" s="105" t="n">
        <v>0</v>
      </c>
      <c r="BR99" s="106" t="n">
        <v>0</v>
      </c>
      <c r="BS99" s="108" t="n">
        <v>0</v>
      </c>
      <c r="BT99" s="105" t="n">
        <v>0</v>
      </c>
      <c r="BU99" s="106" t="n">
        <v>0</v>
      </c>
      <c r="BV99" s="107" t="n">
        <v>0</v>
      </c>
      <c r="BW99" s="109">
        <f>BK99+BL99+BO99+BR99+BU99</f>
        <v/>
      </c>
      <c r="BX99" s="109">
        <f>BM99+BP99+BS99+BV99</f>
        <v/>
      </c>
      <c r="BY99" s="98">
        <f>IF(SUM(S99,T99,AG99,AH99,AU99,AV99,BI99,BJ99,BW99,BX99)&gt;0,"S","N")</f>
        <v/>
      </c>
    </row>
    <row r="100">
      <c r="A100" s="113" t="inlineStr">
        <is>
          <t>PSN</t>
        </is>
      </c>
      <c r="B100" s="114" t="inlineStr">
        <is>
          <t>MOEGA X</t>
        </is>
      </c>
      <c r="C100" s="115" t="inlineStr">
        <is>
          <t>ADM</t>
        </is>
      </c>
      <c r="D100" s="116" t="inlineStr">
        <is>
          <t>Grão</t>
        </is>
      </c>
      <c r="E100" s="115" t="inlineStr">
        <is>
          <t>FARELO</t>
        </is>
      </c>
      <c r="F100" s="117" t="inlineStr">
        <is>
          <t>MRS</t>
        </is>
      </c>
      <c r="G100" s="118" t="n">
        <v>0</v>
      </c>
      <c r="H100" s="119" t="n">
        <v>0</v>
      </c>
      <c r="I100" s="120" t="n">
        <v>0</v>
      </c>
      <c r="J100" s="118">
        <f>G100+H100-I100</f>
        <v/>
      </c>
      <c r="K100" s="119" t="n">
        <v>0</v>
      </c>
      <c r="L100" s="120" t="n">
        <v>0</v>
      </c>
      <c r="M100" s="118">
        <f>J100+K100-L100</f>
        <v/>
      </c>
      <c r="N100" s="119" t="n">
        <v>0</v>
      </c>
      <c r="O100" s="120" t="n">
        <v>0</v>
      </c>
      <c r="P100" s="118">
        <f>M100+N100-O100</f>
        <v/>
      </c>
      <c r="Q100" s="119" t="n">
        <v>0</v>
      </c>
      <c r="R100" s="120" t="n">
        <v>0</v>
      </c>
      <c r="S100" s="121">
        <f>G100+H100+K100+N100+Q100</f>
        <v/>
      </c>
      <c r="T100" s="121">
        <f>I100+L100+O100+R100</f>
        <v/>
      </c>
      <c r="U100" s="122">
        <f>S100-T100</f>
        <v/>
      </c>
      <c r="V100" s="123" t="n">
        <v>0</v>
      </c>
      <c r="W100" s="124" t="n">
        <v>0</v>
      </c>
      <c r="X100" s="122">
        <f>U100+V100-W100</f>
        <v/>
      </c>
      <c r="Y100" s="123" t="n">
        <v>0</v>
      </c>
      <c r="Z100" s="124" t="n">
        <v>0</v>
      </c>
      <c r="AA100" s="122">
        <f>X100+Y100-Z100</f>
        <v/>
      </c>
      <c r="AB100" s="123" t="n">
        <v>0</v>
      </c>
      <c r="AC100" s="124" t="n">
        <v>0</v>
      </c>
      <c r="AD100" s="122">
        <f>AA100+AB100-AC100</f>
        <v/>
      </c>
      <c r="AE100" s="123" t="n">
        <v>0</v>
      </c>
      <c r="AF100" s="124" t="n">
        <v>0</v>
      </c>
      <c r="AG100" s="121">
        <f>U100+V100+Y100+AB100+AE100</f>
        <v/>
      </c>
      <c r="AH100" s="121">
        <f>W100+Z100+AC100+AF100</f>
        <v/>
      </c>
      <c r="AI100" s="118">
        <f>AG100-AH100</f>
        <v/>
      </c>
      <c r="AJ100" s="119" t="n">
        <v>0</v>
      </c>
      <c r="AK100" s="120" t="n">
        <v>0</v>
      </c>
      <c r="AL100" s="118">
        <f>AI100+AJ100-AK100</f>
        <v/>
      </c>
      <c r="AM100" s="119" t="n">
        <v>0</v>
      </c>
      <c r="AN100" s="120" t="n">
        <v>0</v>
      </c>
      <c r="AO100" s="118">
        <f>AL100+AM100-AN100</f>
        <v/>
      </c>
      <c r="AP100" s="119" t="n">
        <v>0</v>
      </c>
      <c r="AQ100" s="120" t="n">
        <v>0</v>
      </c>
      <c r="AR100" s="118">
        <f>AO100+AP100-AQ100</f>
        <v/>
      </c>
      <c r="AS100" s="119" t="n">
        <v>0</v>
      </c>
      <c r="AT100" s="120" t="n">
        <v>0</v>
      </c>
      <c r="AU100" s="121">
        <f>AI100+AJ100+AM100+AP100+AS100</f>
        <v/>
      </c>
      <c r="AV100" s="121">
        <f>AK100+AN100+AQ100+AT100</f>
        <v/>
      </c>
      <c r="AW100" s="122">
        <f>AU100-AV100</f>
        <v/>
      </c>
      <c r="AX100" s="123" t="n">
        <v>0</v>
      </c>
      <c r="AY100" s="124" t="n">
        <v>0</v>
      </c>
      <c r="AZ100" s="122">
        <f>AW100+AX100-AY100</f>
        <v/>
      </c>
      <c r="BA100" s="123" t="n">
        <v>0</v>
      </c>
      <c r="BB100" s="124" t="n">
        <v>0</v>
      </c>
      <c r="BC100" s="122">
        <f>AZ100+BA100-BB100</f>
        <v/>
      </c>
      <c r="BD100" s="123" t="n">
        <v>0</v>
      </c>
      <c r="BE100" s="124" t="n">
        <v>0</v>
      </c>
      <c r="BF100" s="122">
        <f>BC100+BD100-BE100</f>
        <v/>
      </c>
      <c r="BG100" s="123" t="n">
        <v>0</v>
      </c>
      <c r="BH100" s="124" t="n">
        <v>0</v>
      </c>
      <c r="BI100" s="121">
        <f>AW100+AX100+BA100+BD100+BG100</f>
        <v/>
      </c>
      <c r="BJ100" s="121">
        <f>AY100+BB100+BE100+BH100</f>
        <v/>
      </c>
      <c r="BK100" s="118">
        <f>BI100-BJ100</f>
        <v/>
      </c>
      <c r="BL100" s="119" t="n">
        <v>0</v>
      </c>
      <c r="BM100" s="120" t="n">
        <v>0</v>
      </c>
      <c r="BN100" s="118">
        <f>BK100+BL100-BM100</f>
        <v/>
      </c>
      <c r="BO100" s="119" t="n">
        <v>0</v>
      </c>
      <c r="BP100" s="120" t="n">
        <v>0</v>
      </c>
      <c r="BQ100" s="118">
        <f>BN100+BO100-BP100</f>
        <v/>
      </c>
      <c r="BR100" s="119" t="n">
        <v>0</v>
      </c>
      <c r="BS100" s="120" t="n">
        <v>0</v>
      </c>
      <c r="BT100" s="118">
        <f>BQ100+BR100-BS100</f>
        <v/>
      </c>
      <c r="BU100" s="119" t="n">
        <v>0</v>
      </c>
      <c r="BV100" s="120" t="n">
        <v>0</v>
      </c>
      <c r="BW100" s="121">
        <f>BK100+BL100+BO100+BR100+BU100</f>
        <v/>
      </c>
      <c r="BX100" s="121">
        <f>BM100+BP100+BS100+BV100</f>
        <v/>
      </c>
      <c r="BY100" s="98">
        <f>IF(SUM(S100,T100,AG100,AH100,AU100,AV100,BI100,BJ100,BW100,BX100)&gt;0,"S","N")</f>
        <v/>
      </c>
    </row>
    <row r="101">
      <c r="A101" s="113" t="inlineStr">
        <is>
          <t>PSN</t>
        </is>
      </c>
      <c r="B101" s="114" t="inlineStr">
        <is>
          <t>MOEGA X</t>
        </is>
      </c>
      <c r="C101" s="115" t="inlineStr">
        <is>
          <t>ADM</t>
        </is>
      </c>
      <c r="D101" s="116" t="inlineStr">
        <is>
          <t>Grão</t>
        </is>
      </c>
      <c r="E101" s="115" t="inlineStr">
        <is>
          <t>FARELO</t>
        </is>
      </c>
      <c r="F101" s="117" t="inlineStr">
        <is>
          <t>VLI</t>
        </is>
      </c>
      <c r="G101" s="118" t="n">
        <v>0</v>
      </c>
      <c r="H101" s="119" t="n">
        <v>0</v>
      </c>
      <c r="I101" s="120" t="n">
        <v>0</v>
      </c>
      <c r="J101" s="118">
        <f>G101+H101-I101</f>
        <v/>
      </c>
      <c r="K101" s="119" t="n">
        <v>0</v>
      </c>
      <c r="L101" s="120" t="n">
        <v>0</v>
      </c>
      <c r="M101" s="118">
        <f>J101+K101-L101</f>
        <v/>
      </c>
      <c r="N101" s="119" t="n">
        <v>0</v>
      </c>
      <c r="O101" s="120" t="n">
        <v>0</v>
      </c>
      <c r="P101" s="118">
        <f>M101+N101-O101</f>
        <v/>
      </c>
      <c r="Q101" s="119" t="n">
        <v>0</v>
      </c>
      <c r="R101" s="120" t="n">
        <v>0</v>
      </c>
      <c r="S101" s="121">
        <f>G101+H101+K101+N101+Q101</f>
        <v/>
      </c>
      <c r="T101" s="121">
        <f>I101+L101+O101+R101</f>
        <v/>
      </c>
      <c r="U101" s="122">
        <f>S101-T101</f>
        <v/>
      </c>
      <c r="V101" s="123" t="n">
        <v>0</v>
      </c>
      <c r="W101" s="124" t="n">
        <v>0</v>
      </c>
      <c r="X101" s="122">
        <f>U101+V101-W101</f>
        <v/>
      </c>
      <c r="Y101" s="123" t="n">
        <v>0</v>
      </c>
      <c r="Z101" s="124" t="n">
        <v>0</v>
      </c>
      <c r="AA101" s="122">
        <f>X101+Y101-Z101</f>
        <v/>
      </c>
      <c r="AB101" s="123" t="n">
        <v>0</v>
      </c>
      <c r="AC101" s="124" t="n">
        <v>0</v>
      </c>
      <c r="AD101" s="122">
        <f>AA101+AB101-AC101</f>
        <v/>
      </c>
      <c r="AE101" s="123" t="n">
        <v>0</v>
      </c>
      <c r="AF101" s="124" t="n">
        <v>0</v>
      </c>
      <c r="AG101" s="121">
        <f>U101+V101+Y101+AB101+AE101</f>
        <v/>
      </c>
      <c r="AH101" s="121">
        <f>W101+Z101+AC101+AF101</f>
        <v/>
      </c>
      <c r="AI101" s="118">
        <f>AG101-AH101</f>
        <v/>
      </c>
      <c r="AJ101" s="119" t="n">
        <v>0</v>
      </c>
      <c r="AK101" s="120" t="n">
        <v>0</v>
      </c>
      <c r="AL101" s="118">
        <f>AI101+AJ101-AK101</f>
        <v/>
      </c>
      <c r="AM101" s="119" t="n">
        <v>0</v>
      </c>
      <c r="AN101" s="120" t="n">
        <v>0</v>
      </c>
      <c r="AO101" s="118">
        <f>AL101+AM101-AN101</f>
        <v/>
      </c>
      <c r="AP101" s="119" t="n">
        <v>0</v>
      </c>
      <c r="AQ101" s="120" t="n">
        <v>0</v>
      </c>
      <c r="AR101" s="118">
        <f>AO101+AP101-AQ101</f>
        <v/>
      </c>
      <c r="AS101" s="119" t="n">
        <v>0</v>
      </c>
      <c r="AT101" s="120" t="n">
        <v>0</v>
      </c>
      <c r="AU101" s="121">
        <f>AI101+AJ101+AM101+AP101+AS101</f>
        <v/>
      </c>
      <c r="AV101" s="121">
        <f>AK101+AN101+AQ101+AT101</f>
        <v/>
      </c>
      <c r="AW101" s="122">
        <f>AU101-AV101</f>
        <v/>
      </c>
      <c r="AX101" s="123" t="n">
        <v>0</v>
      </c>
      <c r="AY101" s="124" t="n">
        <v>0</v>
      </c>
      <c r="AZ101" s="122">
        <f>AW101+AX101-AY101</f>
        <v/>
      </c>
      <c r="BA101" s="123" t="n">
        <v>0</v>
      </c>
      <c r="BB101" s="124" t="n">
        <v>0</v>
      </c>
      <c r="BC101" s="122">
        <f>AZ101+BA101-BB101</f>
        <v/>
      </c>
      <c r="BD101" s="123" t="n">
        <v>0</v>
      </c>
      <c r="BE101" s="124" t="n">
        <v>0</v>
      </c>
      <c r="BF101" s="122">
        <f>BC101+BD101-BE101</f>
        <v/>
      </c>
      <c r="BG101" s="123" t="n">
        <v>0</v>
      </c>
      <c r="BH101" s="124" t="n">
        <v>0</v>
      </c>
      <c r="BI101" s="121">
        <f>AW101+AX101+BA101+BD101+BG101</f>
        <v/>
      </c>
      <c r="BJ101" s="121">
        <f>AY101+BB101+BE101+BH101</f>
        <v/>
      </c>
      <c r="BK101" s="118">
        <f>BI101-BJ101</f>
        <v/>
      </c>
      <c r="BL101" s="119" t="n">
        <v>0</v>
      </c>
      <c r="BM101" s="120" t="n">
        <v>0</v>
      </c>
      <c r="BN101" s="118">
        <f>BK101+BL101-BM101</f>
        <v/>
      </c>
      <c r="BO101" s="119" t="n">
        <v>0</v>
      </c>
      <c r="BP101" s="120" t="n">
        <v>0</v>
      </c>
      <c r="BQ101" s="118">
        <f>BN101+BO101-BP101</f>
        <v/>
      </c>
      <c r="BR101" s="119" t="n">
        <v>0</v>
      </c>
      <c r="BS101" s="120" t="n">
        <v>0</v>
      </c>
      <c r="BT101" s="118">
        <f>BQ101+BR101-BS101</f>
        <v/>
      </c>
      <c r="BU101" s="119" t="n">
        <v>0</v>
      </c>
      <c r="BV101" s="120" t="n">
        <v>0</v>
      </c>
      <c r="BW101" s="121">
        <f>BK101+BL101+BO101+BR101+BU101</f>
        <v/>
      </c>
      <c r="BX101" s="121">
        <f>BM101+BP101+BS101+BV101</f>
        <v/>
      </c>
      <c r="BY101" s="98">
        <f>IF(SUM(S101,T101,AG101,AH101,AU101,AV101,BI101,BJ101,BW101,BX101)&gt;0,"S","N")</f>
        <v/>
      </c>
    </row>
    <row r="102">
      <c r="A102" s="100" t="inlineStr">
        <is>
          <t>PSN</t>
        </is>
      </c>
      <c r="B102" s="101" t="inlineStr">
        <is>
          <t>MOEGA X</t>
        </is>
      </c>
      <c r="C102" s="102" t="inlineStr">
        <is>
          <t>ADM</t>
        </is>
      </c>
      <c r="D102" s="103" t="inlineStr">
        <is>
          <t>Grão</t>
        </is>
      </c>
      <c r="E102" s="102" t="inlineStr">
        <is>
          <t>MILHO</t>
        </is>
      </c>
      <c r="F102" s="104" t="inlineStr">
        <is>
          <t>RUMO</t>
        </is>
      </c>
      <c r="G102" s="105" t="n">
        <v>0</v>
      </c>
      <c r="H102" s="106" t="n">
        <v>82</v>
      </c>
      <c r="I102" s="107" t="n">
        <v>0</v>
      </c>
      <c r="J102" s="105" t="n">
        <v>82</v>
      </c>
      <c r="K102" s="106" t="n">
        <v>0</v>
      </c>
      <c r="L102" s="107" t="n">
        <v>0</v>
      </c>
      <c r="M102" s="105" t="n">
        <v>82</v>
      </c>
      <c r="N102" s="106" t="n">
        <v>0</v>
      </c>
      <c r="O102" s="108" t="n">
        <v>0</v>
      </c>
      <c r="P102" s="105" t="n">
        <v>82</v>
      </c>
      <c r="Q102" s="106" t="n">
        <v>0</v>
      </c>
      <c r="R102" s="107" t="n">
        <v>0</v>
      </c>
      <c r="S102" s="109">
        <f>G102+H102+K102+N102+Q102</f>
        <v/>
      </c>
      <c r="T102" s="109">
        <f>I102+L102+O102+R102</f>
        <v/>
      </c>
      <c r="U102" s="110" t="n">
        <v>82</v>
      </c>
      <c r="V102" s="111" t="n">
        <v>0</v>
      </c>
      <c r="W102" s="112" t="n">
        <v>0</v>
      </c>
      <c r="X102" s="110" t="n">
        <v>82</v>
      </c>
      <c r="Y102" s="111" t="n">
        <v>0</v>
      </c>
      <c r="Z102" s="112" t="n">
        <v>0</v>
      </c>
      <c r="AA102" s="110" t="n">
        <v>82</v>
      </c>
      <c r="AB102" s="111" t="n">
        <v>0</v>
      </c>
      <c r="AC102" s="112" t="n">
        <v>0</v>
      </c>
      <c r="AD102" s="110" t="n">
        <v>82</v>
      </c>
      <c r="AE102" s="111" t="n">
        <v>0</v>
      </c>
      <c r="AF102" s="112" t="n">
        <v>0</v>
      </c>
      <c r="AG102" s="109">
        <f>U102+V102+Y102+AB102+AE102</f>
        <v/>
      </c>
      <c r="AH102" s="109">
        <f>W102+Z102+AC102+AF102</f>
        <v/>
      </c>
      <c r="AI102" s="105" t="n">
        <v>82</v>
      </c>
      <c r="AJ102" s="106" t="n">
        <v>41</v>
      </c>
      <c r="AK102" s="107" t="n">
        <v>0</v>
      </c>
      <c r="AL102" s="105" t="n">
        <v>123</v>
      </c>
      <c r="AM102" s="106" t="n">
        <v>0</v>
      </c>
      <c r="AN102" s="107" t="n">
        <v>0</v>
      </c>
      <c r="AO102" s="105" t="n">
        <v>123</v>
      </c>
      <c r="AP102" s="106" t="n">
        <v>0</v>
      </c>
      <c r="AQ102" s="108" t="n">
        <v>0</v>
      </c>
      <c r="AR102" s="105" t="n">
        <v>123</v>
      </c>
      <c r="AS102" s="106" t="n">
        <v>0</v>
      </c>
      <c r="AT102" s="107" t="n">
        <v>0</v>
      </c>
      <c r="AU102" s="109">
        <f>AI102+AJ102+AM102+AP102+AS102</f>
        <v/>
      </c>
      <c r="AV102" s="109">
        <f>AK102+AN102+AQ102+AT102</f>
        <v/>
      </c>
      <c r="AW102" s="110" t="n">
        <v>123</v>
      </c>
      <c r="AX102" s="111" t="n">
        <v>0</v>
      </c>
      <c r="AY102" s="112" t="n">
        <v>0</v>
      </c>
      <c r="AZ102" s="110" t="n">
        <v>123</v>
      </c>
      <c r="BA102" s="111" t="n">
        <v>0</v>
      </c>
      <c r="BB102" s="112" t="n">
        <v>0</v>
      </c>
      <c r="BC102" s="110" t="n">
        <v>123</v>
      </c>
      <c r="BD102" s="111" t="n">
        <v>0</v>
      </c>
      <c r="BE102" s="112" t="n">
        <v>0</v>
      </c>
      <c r="BF102" s="110" t="n">
        <v>123</v>
      </c>
      <c r="BG102" s="111" t="n">
        <v>0</v>
      </c>
      <c r="BH102" s="112" t="n">
        <v>0</v>
      </c>
      <c r="BI102" s="109">
        <f>AW102+AX102+BA102+BD102+BG102</f>
        <v/>
      </c>
      <c r="BJ102" s="109">
        <f>AY102+BB102+BE102+BH102</f>
        <v/>
      </c>
      <c r="BK102" s="105" t="n">
        <v>123</v>
      </c>
      <c r="BL102" s="106" t="n">
        <v>0</v>
      </c>
      <c r="BM102" s="107" t="n">
        <v>0</v>
      </c>
      <c r="BN102" s="105" t="n">
        <v>123</v>
      </c>
      <c r="BO102" s="106" t="n">
        <v>0</v>
      </c>
      <c r="BP102" s="107" t="n">
        <v>0</v>
      </c>
      <c r="BQ102" s="105" t="n">
        <v>123</v>
      </c>
      <c r="BR102" s="106" t="n">
        <v>0</v>
      </c>
      <c r="BS102" s="108" t="n">
        <v>0</v>
      </c>
      <c r="BT102" s="105" t="n">
        <v>123</v>
      </c>
      <c r="BU102" s="106" t="n">
        <v>0</v>
      </c>
      <c r="BV102" s="107" t="n">
        <v>0</v>
      </c>
      <c r="BW102" s="109">
        <f>BK102+BL102+BO102+BR102+BU102</f>
        <v/>
      </c>
      <c r="BX102" s="109">
        <f>BM102+BP102+BS102+BV102</f>
        <v/>
      </c>
      <c r="BY102" s="98">
        <f>IF(SUM(S102,T102,AG102,AH102,AU102,AV102,BI102,BJ102,BW102,BX102)&gt;0,"S","N")</f>
        <v/>
      </c>
    </row>
    <row r="103">
      <c r="A103" s="113" t="inlineStr">
        <is>
          <t>PSN</t>
        </is>
      </c>
      <c r="B103" s="114" t="inlineStr">
        <is>
          <t>MOEGA X</t>
        </is>
      </c>
      <c r="C103" s="115" t="inlineStr">
        <is>
          <t>ADM</t>
        </is>
      </c>
      <c r="D103" s="116" t="inlineStr">
        <is>
          <t>Grão</t>
        </is>
      </c>
      <c r="E103" s="115" t="inlineStr">
        <is>
          <t>MILHO</t>
        </is>
      </c>
      <c r="F103" s="117" t="inlineStr">
        <is>
          <t>MRS</t>
        </is>
      </c>
      <c r="G103" s="118" t="n">
        <v>0</v>
      </c>
      <c r="H103" s="119" t="n">
        <v>0</v>
      </c>
      <c r="I103" s="120" t="n">
        <v>0</v>
      </c>
      <c r="J103" s="118">
        <f>G103+H103-I103</f>
        <v/>
      </c>
      <c r="K103" s="119" t="n">
        <v>0</v>
      </c>
      <c r="L103" s="120" t="n">
        <v>0</v>
      </c>
      <c r="M103" s="118">
        <f>J103+K103-L103</f>
        <v/>
      </c>
      <c r="N103" s="119" t="n">
        <v>0</v>
      </c>
      <c r="O103" s="120" t="n">
        <v>0</v>
      </c>
      <c r="P103" s="118">
        <f>M103+N103-O103</f>
        <v/>
      </c>
      <c r="Q103" s="119" t="n">
        <v>0</v>
      </c>
      <c r="R103" s="120" t="n">
        <v>0</v>
      </c>
      <c r="S103" s="121">
        <f>G103+H103+K103+N103+Q103</f>
        <v/>
      </c>
      <c r="T103" s="121">
        <f>I103+L103+O103+R103</f>
        <v/>
      </c>
      <c r="U103" s="122">
        <f>S103-T103</f>
        <v/>
      </c>
      <c r="V103" s="123" t="n">
        <v>0</v>
      </c>
      <c r="W103" s="124" t="n">
        <v>0</v>
      </c>
      <c r="X103" s="122">
        <f>U103+V103-W103</f>
        <v/>
      </c>
      <c r="Y103" s="123" t="n">
        <v>0</v>
      </c>
      <c r="Z103" s="124" t="n">
        <v>0</v>
      </c>
      <c r="AA103" s="122">
        <f>X103+Y103-Z103</f>
        <v/>
      </c>
      <c r="AB103" s="123" t="n">
        <v>0</v>
      </c>
      <c r="AC103" s="124" t="n">
        <v>0</v>
      </c>
      <c r="AD103" s="122">
        <f>AA103+AB103-AC103</f>
        <v/>
      </c>
      <c r="AE103" s="123" t="n">
        <v>0</v>
      </c>
      <c r="AF103" s="124" t="n">
        <v>0</v>
      </c>
      <c r="AG103" s="121">
        <f>U103+V103+Y103+AB103+AE103</f>
        <v/>
      </c>
      <c r="AH103" s="121">
        <f>W103+Z103+AC103+AF103</f>
        <v/>
      </c>
      <c r="AI103" s="118">
        <f>AG103-AH103</f>
        <v/>
      </c>
      <c r="AJ103" s="119" t="n">
        <v>0</v>
      </c>
      <c r="AK103" s="120" t="n">
        <v>0</v>
      </c>
      <c r="AL103" s="118">
        <f>AI103+AJ103-AK103</f>
        <v/>
      </c>
      <c r="AM103" s="119" t="n">
        <v>0</v>
      </c>
      <c r="AN103" s="120" t="n">
        <v>0</v>
      </c>
      <c r="AO103" s="118">
        <f>AL103+AM103-AN103</f>
        <v/>
      </c>
      <c r="AP103" s="119" t="n">
        <v>0</v>
      </c>
      <c r="AQ103" s="120" t="n">
        <v>0</v>
      </c>
      <c r="AR103" s="118">
        <f>AO103+AP103-AQ103</f>
        <v/>
      </c>
      <c r="AS103" s="119" t="n">
        <v>0</v>
      </c>
      <c r="AT103" s="120" t="n">
        <v>0</v>
      </c>
      <c r="AU103" s="121">
        <f>AI103+AJ103+AM103+AP103+AS103</f>
        <v/>
      </c>
      <c r="AV103" s="121">
        <f>AK103+AN103+AQ103+AT103</f>
        <v/>
      </c>
      <c r="AW103" s="122">
        <f>AU103-AV103</f>
        <v/>
      </c>
      <c r="AX103" s="123" t="n">
        <v>0</v>
      </c>
      <c r="AY103" s="124" t="n">
        <v>0</v>
      </c>
      <c r="AZ103" s="122">
        <f>AW103+AX103-AY103</f>
        <v/>
      </c>
      <c r="BA103" s="123" t="n">
        <v>0</v>
      </c>
      <c r="BB103" s="124" t="n">
        <v>0</v>
      </c>
      <c r="BC103" s="122">
        <f>AZ103+BA103-BB103</f>
        <v/>
      </c>
      <c r="BD103" s="123" t="n">
        <v>0</v>
      </c>
      <c r="BE103" s="124" t="n">
        <v>0</v>
      </c>
      <c r="BF103" s="122">
        <f>BC103+BD103-BE103</f>
        <v/>
      </c>
      <c r="BG103" s="123" t="n">
        <v>0</v>
      </c>
      <c r="BH103" s="124" t="n">
        <v>0</v>
      </c>
      <c r="BI103" s="121">
        <f>AW103+AX103+BA103+BD103+BG103</f>
        <v/>
      </c>
      <c r="BJ103" s="121">
        <f>AY103+BB103+BE103+BH103</f>
        <v/>
      </c>
      <c r="BK103" s="118">
        <f>BI103-BJ103</f>
        <v/>
      </c>
      <c r="BL103" s="119" t="n">
        <v>0</v>
      </c>
      <c r="BM103" s="120" t="n">
        <v>0</v>
      </c>
      <c r="BN103" s="118">
        <f>BK103+BL103-BM103</f>
        <v/>
      </c>
      <c r="BO103" s="119" t="n">
        <v>0</v>
      </c>
      <c r="BP103" s="120" t="n">
        <v>0</v>
      </c>
      <c r="BQ103" s="118">
        <f>BN103+BO103-BP103</f>
        <v/>
      </c>
      <c r="BR103" s="119" t="n">
        <v>0</v>
      </c>
      <c r="BS103" s="120" t="n">
        <v>0</v>
      </c>
      <c r="BT103" s="118">
        <f>BQ103+BR103-BS103</f>
        <v/>
      </c>
      <c r="BU103" s="119" t="n">
        <v>0</v>
      </c>
      <c r="BV103" s="120" t="n">
        <v>0</v>
      </c>
      <c r="BW103" s="121">
        <f>BK103+BL103+BO103+BR103+BU103</f>
        <v/>
      </c>
      <c r="BX103" s="121">
        <f>BM103+BP103+BS103+BV103</f>
        <v/>
      </c>
      <c r="BY103" s="98">
        <f>IF(SUM(S103,T103,AG103,AH103,AU103,AV103,BI103,BJ103,BW103,BX103)&gt;0,"S","N")</f>
        <v/>
      </c>
    </row>
    <row r="104">
      <c r="A104" s="113" t="inlineStr">
        <is>
          <t>PSN</t>
        </is>
      </c>
      <c r="B104" s="114" t="inlineStr">
        <is>
          <t>MOEGA X</t>
        </is>
      </c>
      <c r="C104" s="115" t="inlineStr">
        <is>
          <t>ADM</t>
        </is>
      </c>
      <c r="D104" s="116" t="inlineStr">
        <is>
          <t>Grão</t>
        </is>
      </c>
      <c r="E104" s="115" t="inlineStr">
        <is>
          <t>MILHO</t>
        </is>
      </c>
      <c r="F104" s="117" t="inlineStr">
        <is>
          <t>VLI</t>
        </is>
      </c>
      <c r="G104" s="118" t="n">
        <v>0</v>
      </c>
      <c r="H104" s="119" t="n">
        <v>0</v>
      </c>
      <c r="I104" s="120" t="n">
        <v>0</v>
      </c>
      <c r="J104" s="118">
        <f>G104+H104-I104</f>
        <v/>
      </c>
      <c r="K104" s="119" t="n">
        <v>0</v>
      </c>
      <c r="L104" s="120" t="n">
        <v>0</v>
      </c>
      <c r="M104" s="118">
        <f>J104+K104-L104</f>
        <v/>
      </c>
      <c r="N104" s="119" t="n">
        <v>0</v>
      </c>
      <c r="O104" s="120" t="n">
        <v>0</v>
      </c>
      <c r="P104" s="118">
        <f>M104+N104-O104</f>
        <v/>
      </c>
      <c r="Q104" s="119" t="n">
        <v>0</v>
      </c>
      <c r="R104" s="120" t="n">
        <v>0</v>
      </c>
      <c r="S104" s="121">
        <f>G104+H104+K104+N104+Q104</f>
        <v/>
      </c>
      <c r="T104" s="121">
        <f>I104+L104+O104+R104</f>
        <v/>
      </c>
      <c r="U104" s="122">
        <f>S104-T104</f>
        <v/>
      </c>
      <c r="V104" s="123" t="n">
        <v>0</v>
      </c>
      <c r="W104" s="124" t="n">
        <v>0</v>
      </c>
      <c r="X104" s="122">
        <f>U104+V104-W104</f>
        <v/>
      </c>
      <c r="Y104" s="123" t="n">
        <v>0</v>
      </c>
      <c r="Z104" s="124" t="n">
        <v>0</v>
      </c>
      <c r="AA104" s="122">
        <f>X104+Y104-Z104</f>
        <v/>
      </c>
      <c r="AB104" s="123" t="n">
        <v>0</v>
      </c>
      <c r="AC104" s="124" t="n">
        <v>0</v>
      </c>
      <c r="AD104" s="122">
        <f>AA104+AB104-AC104</f>
        <v/>
      </c>
      <c r="AE104" s="123" t="n">
        <v>0</v>
      </c>
      <c r="AF104" s="124" t="n">
        <v>0</v>
      </c>
      <c r="AG104" s="121">
        <f>U104+V104+Y104+AB104+AE104</f>
        <v/>
      </c>
      <c r="AH104" s="121">
        <f>W104+Z104+AC104+AF104</f>
        <v/>
      </c>
      <c r="AI104" s="118">
        <f>AG104-AH104</f>
        <v/>
      </c>
      <c r="AJ104" s="119" t="n">
        <v>0</v>
      </c>
      <c r="AK104" s="120" t="n">
        <v>0</v>
      </c>
      <c r="AL104" s="118">
        <f>AI104+AJ104-AK104</f>
        <v/>
      </c>
      <c r="AM104" s="119" t="n">
        <v>0</v>
      </c>
      <c r="AN104" s="120" t="n">
        <v>0</v>
      </c>
      <c r="AO104" s="118">
        <f>AL104+AM104-AN104</f>
        <v/>
      </c>
      <c r="AP104" s="119" t="n">
        <v>0</v>
      </c>
      <c r="AQ104" s="120" t="n">
        <v>0</v>
      </c>
      <c r="AR104" s="118">
        <f>AO104+AP104-AQ104</f>
        <v/>
      </c>
      <c r="AS104" s="119" t="n">
        <v>0</v>
      </c>
      <c r="AT104" s="120" t="n">
        <v>0</v>
      </c>
      <c r="AU104" s="121">
        <f>AI104+AJ104+AM104+AP104+AS104</f>
        <v/>
      </c>
      <c r="AV104" s="121">
        <f>AK104+AN104+AQ104+AT104</f>
        <v/>
      </c>
      <c r="AW104" s="122">
        <f>AU104-AV104</f>
        <v/>
      </c>
      <c r="AX104" s="123" t="n">
        <v>0</v>
      </c>
      <c r="AY104" s="124" t="n">
        <v>0</v>
      </c>
      <c r="AZ104" s="122">
        <f>AW104+AX104-AY104</f>
        <v/>
      </c>
      <c r="BA104" s="123" t="n">
        <v>0</v>
      </c>
      <c r="BB104" s="124" t="n">
        <v>0</v>
      </c>
      <c r="BC104" s="122">
        <f>AZ104+BA104-BB104</f>
        <v/>
      </c>
      <c r="BD104" s="123" t="n">
        <v>0</v>
      </c>
      <c r="BE104" s="124" t="n">
        <v>0</v>
      </c>
      <c r="BF104" s="122">
        <f>BC104+BD104-BE104</f>
        <v/>
      </c>
      <c r="BG104" s="123" t="n">
        <v>0</v>
      </c>
      <c r="BH104" s="124" t="n">
        <v>0</v>
      </c>
      <c r="BI104" s="121">
        <f>AW104+AX104+BA104+BD104+BG104</f>
        <v/>
      </c>
      <c r="BJ104" s="121">
        <f>AY104+BB104+BE104+BH104</f>
        <v/>
      </c>
      <c r="BK104" s="118">
        <f>BI104-BJ104</f>
        <v/>
      </c>
      <c r="BL104" s="119" t="n">
        <v>0</v>
      </c>
      <c r="BM104" s="120" t="n">
        <v>0</v>
      </c>
      <c r="BN104" s="118">
        <f>BK104+BL104-BM104</f>
        <v/>
      </c>
      <c r="BO104" s="119" t="n">
        <v>0</v>
      </c>
      <c r="BP104" s="120" t="n">
        <v>0</v>
      </c>
      <c r="BQ104" s="118">
        <f>BN104+BO104-BP104</f>
        <v/>
      </c>
      <c r="BR104" s="119" t="n">
        <v>0</v>
      </c>
      <c r="BS104" s="120" t="n">
        <v>0</v>
      </c>
      <c r="BT104" s="118">
        <f>BQ104+BR104-BS104</f>
        <v/>
      </c>
      <c r="BU104" s="119" t="n">
        <v>0</v>
      </c>
      <c r="BV104" s="120" t="n">
        <v>0</v>
      </c>
      <c r="BW104" s="121">
        <f>BK104+BL104+BO104+BR104+BU104</f>
        <v/>
      </c>
      <c r="BX104" s="121">
        <f>BM104+BP104+BS104+BV104</f>
        <v/>
      </c>
      <c r="BY104" s="98">
        <f>IF(SUM(S104,T104,AG104,AH104,AU104,AV104,BI104,BJ104,BW104,BX104)&gt;0,"S","N")</f>
        <v/>
      </c>
    </row>
    <row r="105">
      <c r="A105" s="100" t="inlineStr">
        <is>
          <t>PSN</t>
        </is>
      </c>
      <c r="B105" s="101" t="inlineStr">
        <is>
          <t>MOEGA X</t>
        </is>
      </c>
      <c r="C105" s="102" t="inlineStr">
        <is>
          <t>ADM</t>
        </is>
      </c>
      <c r="D105" s="103" t="inlineStr">
        <is>
          <t>Grão</t>
        </is>
      </c>
      <c r="E105" s="102" t="inlineStr">
        <is>
          <t>SOJA</t>
        </is>
      </c>
      <c r="F105" s="104" t="inlineStr">
        <is>
          <t>RUMO</t>
        </is>
      </c>
      <c r="G105" s="105" t="n">
        <v>0</v>
      </c>
      <c r="H105" s="106" t="n">
        <v>0</v>
      </c>
      <c r="I105" s="107" t="n">
        <v>0</v>
      </c>
      <c r="J105" s="105">
        <f>G105+H105-I105</f>
        <v/>
      </c>
      <c r="K105" s="106" t="n">
        <v>0</v>
      </c>
      <c r="L105" s="107" t="n">
        <v>0</v>
      </c>
      <c r="M105" s="105">
        <f>J105+K105-L105</f>
        <v/>
      </c>
      <c r="N105" s="106" t="n">
        <v>0</v>
      </c>
      <c r="O105" s="108" t="n">
        <v>0</v>
      </c>
      <c r="P105" s="105">
        <f>M105+N105-O105</f>
        <v/>
      </c>
      <c r="Q105" s="106" t="n">
        <v>0</v>
      </c>
      <c r="R105" s="107" t="n">
        <v>0</v>
      </c>
      <c r="S105" s="109">
        <f>G105+H105+K105+N105+Q105</f>
        <v/>
      </c>
      <c r="T105" s="109">
        <f>I105+L105+O105+R105</f>
        <v/>
      </c>
      <c r="U105" s="110">
        <f>S105-T105</f>
        <v/>
      </c>
      <c r="V105" s="111" t="n">
        <v>0</v>
      </c>
      <c r="W105" s="112" t="n">
        <v>0</v>
      </c>
      <c r="X105" s="110">
        <f>U105+V105-W105</f>
        <v/>
      </c>
      <c r="Y105" s="111" t="n">
        <v>0</v>
      </c>
      <c r="Z105" s="112" t="n">
        <v>0</v>
      </c>
      <c r="AA105" s="110">
        <f>X105+Y105-Z105</f>
        <v/>
      </c>
      <c r="AB105" s="111" t="n">
        <v>0</v>
      </c>
      <c r="AC105" s="112" t="n">
        <v>0</v>
      </c>
      <c r="AD105" s="110">
        <f>AA105+AB105-AC105</f>
        <v/>
      </c>
      <c r="AE105" s="111" t="n">
        <v>0</v>
      </c>
      <c r="AF105" s="112" t="n">
        <v>0</v>
      </c>
      <c r="AG105" s="109">
        <f>U105+V105+Y105+AB105+AE105</f>
        <v/>
      </c>
      <c r="AH105" s="109">
        <f>W105+Z105+AC105+AF105</f>
        <v/>
      </c>
      <c r="AI105" s="105">
        <f>AG105-AH105</f>
        <v/>
      </c>
      <c r="AJ105" s="106" t="n">
        <v>0</v>
      </c>
      <c r="AK105" s="107" t="n">
        <v>0</v>
      </c>
      <c r="AL105" s="105">
        <f>AI105+AJ105-AK105</f>
        <v/>
      </c>
      <c r="AM105" s="106" t="n">
        <v>0</v>
      </c>
      <c r="AN105" s="107" t="n">
        <v>0</v>
      </c>
      <c r="AO105" s="105">
        <f>AL105+AM105-AN105</f>
        <v/>
      </c>
      <c r="AP105" s="106" t="n">
        <v>0</v>
      </c>
      <c r="AQ105" s="108" t="n">
        <v>0</v>
      </c>
      <c r="AR105" s="105">
        <f>AO105+AP105-AQ105</f>
        <v/>
      </c>
      <c r="AS105" s="106" t="n">
        <v>0</v>
      </c>
      <c r="AT105" s="107" t="n">
        <v>0</v>
      </c>
      <c r="AU105" s="109">
        <f>AI105+AJ105+AM105+AP105+AS105</f>
        <v/>
      </c>
      <c r="AV105" s="109">
        <f>AK105+AN105+AQ105+AT105</f>
        <v/>
      </c>
      <c r="AW105" s="110">
        <f>AU105-AV105</f>
        <v/>
      </c>
      <c r="AX105" s="111" t="n">
        <v>0</v>
      </c>
      <c r="AY105" s="112" t="n">
        <v>0</v>
      </c>
      <c r="AZ105" s="110">
        <f>AW105+AX105-AY105</f>
        <v/>
      </c>
      <c r="BA105" s="111" t="n">
        <v>0</v>
      </c>
      <c r="BB105" s="112" t="n">
        <v>0</v>
      </c>
      <c r="BC105" s="110">
        <f>AZ105+BA105-BB105</f>
        <v/>
      </c>
      <c r="BD105" s="111" t="n">
        <v>0</v>
      </c>
      <c r="BE105" s="112" t="n">
        <v>0</v>
      </c>
      <c r="BF105" s="110">
        <f>BC105+BD105-BE105</f>
        <v/>
      </c>
      <c r="BG105" s="111" t="n">
        <v>0</v>
      </c>
      <c r="BH105" s="112" t="n">
        <v>0</v>
      </c>
      <c r="BI105" s="109">
        <f>AW105+AX105+BA105+BD105+BG105</f>
        <v/>
      </c>
      <c r="BJ105" s="109">
        <f>AY105+BB105+BE105+BH105</f>
        <v/>
      </c>
      <c r="BK105" s="105">
        <f>BI105-BJ105</f>
        <v/>
      </c>
      <c r="BL105" s="106" t="n">
        <v>0</v>
      </c>
      <c r="BM105" s="107" t="n">
        <v>0</v>
      </c>
      <c r="BN105" s="105">
        <f>BK105+BL105-BM105</f>
        <v/>
      </c>
      <c r="BO105" s="106" t="n">
        <v>0</v>
      </c>
      <c r="BP105" s="107" t="n">
        <v>0</v>
      </c>
      <c r="BQ105" s="105">
        <f>BN105+BO105-BP105</f>
        <v/>
      </c>
      <c r="BR105" s="106" t="n">
        <v>0</v>
      </c>
      <c r="BS105" s="108" t="n">
        <v>0</v>
      </c>
      <c r="BT105" s="105">
        <f>BQ105+BR105-BS105</f>
        <v/>
      </c>
      <c r="BU105" s="106" t="n">
        <v>0</v>
      </c>
      <c r="BV105" s="107" t="n">
        <v>0</v>
      </c>
      <c r="BW105" s="109">
        <f>BK105+BL105+BO105+BR105+BU105</f>
        <v/>
      </c>
      <c r="BX105" s="109">
        <f>BM105+BP105+BS105+BV105</f>
        <v/>
      </c>
      <c r="BY105" s="98">
        <f>IF(SUM(S105,T105,AG105,AH105,AU105,AV105,BI105,BJ105,BW105,BX105)&gt;0,"S","N")</f>
        <v/>
      </c>
    </row>
    <row r="106">
      <c r="A106" s="113" t="inlineStr">
        <is>
          <t>PSN</t>
        </is>
      </c>
      <c r="B106" s="114" t="inlineStr">
        <is>
          <t>MOEGA X</t>
        </is>
      </c>
      <c r="C106" s="115" t="inlineStr">
        <is>
          <t>ADM</t>
        </is>
      </c>
      <c r="D106" s="116" t="inlineStr">
        <is>
          <t>Grão</t>
        </is>
      </c>
      <c r="E106" s="115" t="inlineStr">
        <is>
          <t>SOJA</t>
        </is>
      </c>
      <c r="F106" s="117" t="inlineStr">
        <is>
          <t>MRS</t>
        </is>
      </c>
      <c r="G106" s="118" t="n">
        <v>0</v>
      </c>
      <c r="H106" s="119" t="n">
        <v>0</v>
      </c>
      <c r="I106" s="120" t="n">
        <v>0</v>
      </c>
      <c r="J106" s="118">
        <f>G106+H106-I106</f>
        <v/>
      </c>
      <c r="K106" s="119" t="n">
        <v>0</v>
      </c>
      <c r="L106" s="120" t="n">
        <v>0</v>
      </c>
      <c r="M106" s="118">
        <f>J106+K106-L106</f>
        <v/>
      </c>
      <c r="N106" s="119" t="n">
        <v>0</v>
      </c>
      <c r="O106" s="120" t="n">
        <v>0</v>
      </c>
      <c r="P106" s="118">
        <f>M106+N106-O106</f>
        <v/>
      </c>
      <c r="Q106" s="119" t="n">
        <v>0</v>
      </c>
      <c r="R106" s="120" t="n">
        <v>0</v>
      </c>
      <c r="S106" s="121">
        <f>G106+H106+K106+N106+Q106</f>
        <v/>
      </c>
      <c r="T106" s="121">
        <f>I106+L106+O106+R106</f>
        <v/>
      </c>
      <c r="U106" s="122">
        <f>S106-T106</f>
        <v/>
      </c>
      <c r="V106" s="123" t="n">
        <v>0</v>
      </c>
      <c r="W106" s="124" t="n">
        <v>0</v>
      </c>
      <c r="X106" s="122">
        <f>U106+V106-W106</f>
        <v/>
      </c>
      <c r="Y106" s="123" t="n">
        <v>0</v>
      </c>
      <c r="Z106" s="124" t="n">
        <v>0</v>
      </c>
      <c r="AA106" s="122">
        <f>X106+Y106-Z106</f>
        <v/>
      </c>
      <c r="AB106" s="123" t="n">
        <v>0</v>
      </c>
      <c r="AC106" s="124" t="n">
        <v>0</v>
      </c>
      <c r="AD106" s="122">
        <f>AA106+AB106-AC106</f>
        <v/>
      </c>
      <c r="AE106" s="123" t="n">
        <v>0</v>
      </c>
      <c r="AF106" s="124" t="n">
        <v>0</v>
      </c>
      <c r="AG106" s="121">
        <f>U106+V106+Y106+AB106+AE106</f>
        <v/>
      </c>
      <c r="AH106" s="121">
        <f>W106+Z106+AC106+AF106</f>
        <v/>
      </c>
      <c r="AI106" s="118">
        <f>AG106-AH106</f>
        <v/>
      </c>
      <c r="AJ106" s="119" t="n">
        <v>0</v>
      </c>
      <c r="AK106" s="120" t="n">
        <v>0</v>
      </c>
      <c r="AL106" s="118">
        <f>AI106+AJ106-AK106</f>
        <v/>
      </c>
      <c r="AM106" s="119" t="n">
        <v>0</v>
      </c>
      <c r="AN106" s="120" t="n">
        <v>0</v>
      </c>
      <c r="AO106" s="118">
        <f>AL106+AM106-AN106</f>
        <v/>
      </c>
      <c r="AP106" s="119" t="n">
        <v>0</v>
      </c>
      <c r="AQ106" s="120" t="n">
        <v>0</v>
      </c>
      <c r="AR106" s="118">
        <f>AO106+AP106-AQ106</f>
        <v/>
      </c>
      <c r="AS106" s="119" t="n">
        <v>0</v>
      </c>
      <c r="AT106" s="120" t="n">
        <v>0</v>
      </c>
      <c r="AU106" s="121">
        <f>AI106+AJ106+AM106+AP106+AS106</f>
        <v/>
      </c>
      <c r="AV106" s="121">
        <f>AK106+AN106+AQ106+AT106</f>
        <v/>
      </c>
      <c r="AW106" s="122">
        <f>AU106-AV106</f>
        <v/>
      </c>
      <c r="AX106" s="123" t="n">
        <v>0</v>
      </c>
      <c r="AY106" s="124" t="n">
        <v>0</v>
      </c>
      <c r="AZ106" s="122">
        <f>AW106+AX106-AY106</f>
        <v/>
      </c>
      <c r="BA106" s="123" t="n">
        <v>0</v>
      </c>
      <c r="BB106" s="124" t="n">
        <v>0</v>
      </c>
      <c r="BC106" s="122">
        <f>AZ106+BA106-BB106</f>
        <v/>
      </c>
      <c r="BD106" s="123" t="n">
        <v>0</v>
      </c>
      <c r="BE106" s="124" t="n">
        <v>0</v>
      </c>
      <c r="BF106" s="122">
        <f>BC106+BD106-BE106</f>
        <v/>
      </c>
      <c r="BG106" s="123" t="n">
        <v>0</v>
      </c>
      <c r="BH106" s="124" t="n">
        <v>0</v>
      </c>
      <c r="BI106" s="121">
        <f>AW106+AX106+BA106+BD106+BG106</f>
        <v/>
      </c>
      <c r="BJ106" s="121">
        <f>AY106+BB106+BE106+BH106</f>
        <v/>
      </c>
      <c r="BK106" s="118">
        <f>BI106-BJ106</f>
        <v/>
      </c>
      <c r="BL106" s="119" t="n">
        <v>0</v>
      </c>
      <c r="BM106" s="120" t="n">
        <v>0</v>
      </c>
      <c r="BN106" s="118">
        <f>BK106+BL106-BM106</f>
        <v/>
      </c>
      <c r="BO106" s="119" t="n">
        <v>0</v>
      </c>
      <c r="BP106" s="120" t="n">
        <v>0</v>
      </c>
      <c r="BQ106" s="118">
        <f>BN106+BO106-BP106</f>
        <v/>
      </c>
      <c r="BR106" s="119" t="n">
        <v>0</v>
      </c>
      <c r="BS106" s="120" t="n">
        <v>0</v>
      </c>
      <c r="BT106" s="118">
        <f>BQ106+BR106-BS106</f>
        <v/>
      </c>
      <c r="BU106" s="119" t="n">
        <v>0</v>
      </c>
      <c r="BV106" s="120" t="n">
        <v>0</v>
      </c>
      <c r="BW106" s="121">
        <f>BK106+BL106+BO106+BR106+BU106</f>
        <v/>
      </c>
      <c r="BX106" s="121">
        <f>BM106+BP106+BS106+BV106</f>
        <v/>
      </c>
      <c r="BY106" s="98">
        <f>IF(SUM(S106,T106,AG106,AH106,AU106,AV106,BI106,BJ106,BW106,BX106)&gt;0,"S","N")</f>
        <v/>
      </c>
    </row>
    <row r="107">
      <c r="A107" s="113" t="inlineStr">
        <is>
          <t>PSN</t>
        </is>
      </c>
      <c r="B107" s="114" t="inlineStr">
        <is>
          <t>MOEGA X</t>
        </is>
      </c>
      <c r="C107" s="115" t="inlineStr">
        <is>
          <t>ADM</t>
        </is>
      </c>
      <c r="D107" s="116" t="inlineStr">
        <is>
          <t>Grão</t>
        </is>
      </c>
      <c r="E107" s="115" t="inlineStr">
        <is>
          <t>SOJA</t>
        </is>
      </c>
      <c r="F107" s="117" t="inlineStr">
        <is>
          <t>VLI</t>
        </is>
      </c>
      <c r="G107" s="118" t="n">
        <v>0</v>
      </c>
      <c r="H107" s="119" t="n">
        <v>0</v>
      </c>
      <c r="I107" s="120" t="n">
        <v>0</v>
      </c>
      <c r="J107" s="118">
        <f>G107+H107-I107</f>
        <v/>
      </c>
      <c r="K107" s="119" t="n">
        <v>0</v>
      </c>
      <c r="L107" s="120" t="n">
        <v>0</v>
      </c>
      <c r="M107" s="118">
        <f>J107+K107-L107</f>
        <v/>
      </c>
      <c r="N107" s="119" t="n">
        <v>0</v>
      </c>
      <c r="O107" s="120" t="n">
        <v>0</v>
      </c>
      <c r="P107" s="118">
        <f>M107+N107-O107</f>
        <v/>
      </c>
      <c r="Q107" s="119" t="n">
        <v>0</v>
      </c>
      <c r="R107" s="120" t="n">
        <v>0</v>
      </c>
      <c r="S107" s="121">
        <f>G107+H107+K107+N107+Q107</f>
        <v/>
      </c>
      <c r="T107" s="121">
        <f>I107+L107+O107+R107</f>
        <v/>
      </c>
      <c r="U107" s="122">
        <f>S107-T107</f>
        <v/>
      </c>
      <c r="V107" s="123" t="n">
        <v>0</v>
      </c>
      <c r="W107" s="124" t="n">
        <v>0</v>
      </c>
      <c r="X107" s="122">
        <f>U107+V107-W107</f>
        <v/>
      </c>
      <c r="Y107" s="123" t="n">
        <v>0</v>
      </c>
      <c r="Z107" s="124" t="n">
        <v>0</v>
      </c>
      <c r="AA107" s="122">
        <f>X107+Y107-Z107</f>
        <v/>
      </c>
      <c r="AB107" s="123" t="n">
        <v>0</v>
      </c>
      <c r="AC107" s="124" t="n">
        <v>0</v>
      </c>
      <c r="AD107" s="122">
        <f>AA107+AB107-AC107</f>
        <v/>
      </c>
      <c r="AE107" s="123" t="n">
        <v>0</v>
      </c>
      <c r="AF107" s="124" t="n">
        <v>0</v>
      </c>
      <c r="AG107" s="121">
        <f>U107+V107+Y107+AB107+AE107</f>
        <v/>
      </c>
      <c r="AH107" s="121">
        <f>W107+Z107+AC107+AF107</f>
        <v/>
      </c>
      <c r="AI107" s="118">
        <f>AG107-AH107</f>
        <v/>
      </c>
      <c r="AJ107" s="119" t="n">
        <v>0</v>
      </c>
      <c r="AK107" s="120" t="n">
        <v>0</v>
      </c>
      <c r="AL107" s="118">
        <f>AI107+AJ107-AK107</f>
        <v/>
      </c>
      <c r="AM107" s="119" t="n">
        <v>0</v>
      </c>
      <c r="AN107" s="120" t="n">
        <v>0</v>
      </c>
      <c r="AO107" s="118">
        <f>AL107+AM107-AN107</f>
        <v/>
      </c>
      <c r="AP107" s="119" t="n">
        <v>0</v>
      </c>
      <c r="AQ107" s="120" t="n">
        <v>0</v>
      </c>
      <c r="AR107" s="118">
        <f>AO107+AP107-AQ107</f>
        <v/>
      </c>
      <c r="AS107" s="119" t="n">
        <v>0</v>
      </c>
      <c r="AT107" s="120" t="n">
        <v>0</v>
      </c>
      <c r="AU107" s="121">
        <f>AI107+AJ107+AM107+AP107+AS107</f>
        <v/>
      </c>
      <c r="AV107" s="121">
        <f>AK107+AN107+AQ107+AT107</f>
        <v/>
      </c>
      <c r="AW107" s="122">
        <f>AU107-AV107</f>
        <v/>
      </c>
      <c r="AX107" s="123" t="n">
        <v>0</v>
      </c>
      <c r="AY107" s="124" t="n">
        <v>0</v>
      </c>
      <c r="AZ107" s="122">
        <f>AW107+AX107-AY107</f>
        <v/>
      </c>
      <c r="BA107" s="123" t="n">
        <v>0</v>
      </c>
      <c r="BB107" s="124" t="n">
        <v>0</v>
      </c>
      <c r="BC107" s="122">
        <f>AZ107+BA107-BB107</f>
        <v/>
      </c>
      <c r="BD107" s="123" t="n">
        <v>0</v>
      </c>
      <c r="BE107" s="124" t="n">
        <v>0</v>
      </c>
      <c r="BF107" s="122">
        <f>BC107+BD107-BE107</f>
        <v/>
      </c>
      <c r="BG107" s="123" t="n">
        <v>0</v>
      </c>
      <c r="BH107" s="124" t="n">
        <v>0</v>
      </c>
      <c r="BI107" s="121">
        <f>AW107+AX107+BA107+BD107+BG107</f>
        <v/>
      </c>
      <c r="BJ107" s="121">
        <f>AY107+BB107+BE107+BH107</f>
        <v/>
      </c>
      <c r="BK107" s="118">
        <f>BI107-BJ107</f>
        <v/>
      </c>
      <c r="BL107" s="119" t="n">
        <v>0</v>
      </c>
      <c r="BM107" s="120" t="n">
        <v>0</v>
      </c>
      <c r="BN107" s="118">
        <f>BK107+BL107-BM107</f>
        <v/>
      </c>
      <c r="BO107" s="119" t="n">
        <v>0</v>
      </c>
      <c r="BP107" s="120" t="n">
        <v>0</v>
      </c>
      <c r="BQ107" s="118">
        <f>BN107+BO107-BP107</f>
        <v/>
      </c>
      <c r="BR107" s="119" t="n">
        <v>0</v>
      </c>
      <c r="BS107" s="120" t="n">
        <v>0</v>
      </c>
      <c r="BT107" s="118">
        <f>BQ107+BR107-BS107</f>
        <v/>
      </c>
      <c r="BU107" s="119" t="n">
        <v>0</v>
      </c>
      <c r="BV107" s="120" t="n">
        <v>0</v>
      </c>
      <c r="BW107" s="121">
        <f>BK107+BL107+BO107+BR107+BU107</f>
        <v/>
      </c>
      <c r="BX107" s="121">
        <f>BM107+BP107+BS107+BV107</f>
        <v/>
      </c>
      <c r="BY107" s="98">
        <f>IF(SUM(S107,T107,AG107,AH107,AU107,AV107,BI107,BJ107,BW107,BX107)&gt;0,"S","N")</f>
        <v/>
      </c>
    </row>
    <row r="108">
      <c r="A108" s="100" t="inlineStr">
        <is>
          <t>PSN</t>
        </is>
      </c>
      <c r="B108" s="101" t="inlineStr">
        <is>
          <t>MOEGA X</t>
        </is>
      </c>
      <c r="C108" s="102" t="inlineStr">
        <is>
          <t>ADM</t>
        </is>
      </c>
      <c r="D108" s="103" t="inlineStr">
        <is>
          <t>Açúcar</t>
        </is>
      </c>
      <c r="E108" s="102" t="inlineStr">
        <is>
          <t>ACUCAR</t>
        </is>
      </c>
      <c r="F108" s="104" t="inlineStr">
        <is>
          <t>RUMO</t>
        </is>
      </c>
      <c r="G108" s="105" t="n">
        <v>0</v>
      </c>
      <c r="H108" s="106" t="n">
        <v>0</v>
      </c>
      <c r="I108" s="107" t="n">
        <v>0</v>
      </c>
      <c r="J108" s="105">
        <f>G108+H108-I108</f>
        <v/>
      </c>
      <c r="K108" s="106" t="n">
        <v>0</v>
      </c>
      <c r="L108" s="107" t="n">
        <v>0</v>
      </c>
      <c r="M108" s="105">
        <f>J108+K108-L108</f>
        <v/>
      </c>
      <c r="N108" s="106" t="n">
        <v>0</v>
      </c>
      <c r="O108" s="108" t="n">
        <v>0</v>
      </c>
      <c r="P108" s="105">
        <f>M108+N108-O108</f>
        <v/>
      </c>
      <c r="Q108" s="106" t="n">
        <v>0</v>
      </c>
      <c r="R108" s="107" t="n">
        <v>0</v>
      </c>
      <c r="S108" s="109">
        <f>G108+H108+K108+N108+Q108</f>
        <v/>
      </c>
      <c r="T108" s="109">
        <f>I108+L108+O108+R108</f>
        <v/>
      </c>
      <c r="U108" s="110">
        <f>S108-T108</f>
        <v/>
      </c>
      <c r="V108" s="111" t="n">
        <v>0</v>
      </c>
      <c r="W108" s="112" t="n">
        <v>0</v>
      </c>
      <c r="X108" s="110">
        <f>U108+V108-W108</f>
        <v/>
      </c>
      <c r="Y108" s="111" t="n">
        <v>0</v>
      </c>
      <c r="Z108" s="112" t="n">
        <v>0</v>
      </c>
      <c r="AA108" s="110">
        <f>X108+Y108-Z108</f>
        <v/>
      </c>
      <c r="AB108" s="111" t="n">
        <v>0</v>
      </c>
      <c r="AC108" s="112" t="n">
        <v>0</v>
      </c>
      <c r="AD108" s="110">
        <f>AA108+AB108-AC108</f>
        <v/>
      </c>
      <c r="AE108" s="111" t="n">
        <v>0</v>
      </c>
      <c r="AF108" s="112" t="n">
        <v>0</v>
      </c>
      <c r="AG108" s="109">
        <f>U108+V108+Y108+AB108+AE108</f>
        <v/>
      </c>
      <c r="AH108" s="109">
        <f>W108+Z108+AC108+AF108</f>
        <v/>
      </c>
      <c r="AI108" s="105">
        <f>AG108-AH108</f>
        <v/>
      </c>
      <c r="AJ108" s="106" t="n">
        <v>0</v>
      </c>
      <c r="AK108" s="107" t="n">
        <v>0</v>
      </c>
      <c r="AL108" s="105">
        <f>AI108+AJ108-AK108</f>
        <v/>
      </c>
      <c r="AM108" s="106" t="n">
        <v>0</v>
      </c>
      <c r="AN108" s="107" t="n">
        <v>0</v>
      </c>
      <c r="AO108" s="105">
        <f>AL108+AM108-AN108</f>
        <v/>
      </c>
      <c r="AP108" s="106" t="n">
        <v>0</v>
      </c>
      <c r="AQ108" s="108" t="n">
        <v>0</v>
      </c>
      <c r="AR108" s="105">
        <f>AO108+AP108-AQ108</f>
        <v/>
      </c>
      <c r="AS108" s="106" t="n">
        <v>0</v>
      </c>
      <c r="AT108" s="107" t="n">
        <v>0</v>
      </c>
      <c r="AU108" s="109">
        <f>AI108+AJ108+AM108+AP108+AS108</f>
        <v/>
      </c>
      <c r="AV108" s="109">
        <f>AK108+AN108+AQ108+AT108</f>
        <v/>
      </c>
      <c r="AW108" s="110">
        <f>AU108-AV108</f>
        <v/>
      </c>
      <c r="AX108" s="111" t="n">
        <v>0</v>
      </c>
      <c r="AY108" s="112" t="n">
        <v>0</v>
      </c>
      <c r="AZ108" s="110">
        <f>AW108+AX108-AY108</f>
        <v/>
      </c>
      <c r="BA108" s="111" t="n">
        <v>0</v>
      </c>
      <c r="BB108" s="112" t="n">
        <v>0</v>
      </c>
      <c r="BC108" s="110">
        <f>AZ108+BA108-BB108</f>
        <v/>
      </c>
      <c r="BD108" s="111" t="n">
        <v>0</v>
      </c>
      <c r="BE108" s="112" t="n">
        <v>0</v>
      </c>
      <c r="BF108" s="110">
        <f>BC108+BD108-BE108</f>
        <v/>
      </c>
      <c r="BG108" s="111" t="n">
        <v>0</v>
      </c>
      <c r="BH108" s="112" t="n">
        <v>0</v>
      </c>
      <c r="BI108" s="109">
        <f>AW108+AX108+BA108+BD108+BG108</f>
        <v/>
      </c>
      <c r="BJ108" s="109">
        <f>AY108+BB108+BE108+BH108</f>
        <v/>
      </c>
      <c r="BK108" s="105">
        <f>BI108-BJ108</f>
        <v/>
      </c>
      <c r="BL108" s="106" t="n">
        <v>0</v>
      </c>
      <c r="BM108" s="107" t="n">
        <v>0</v>
      </c>
      <c r="BN108" s="105">
        <f>BK108+BL108-BM108</f>
        <v/>
      </c>
      <c r="BO108" s="106" t="n">
        <v>0</v>
      </c>
      <c r="BP108" s="107" t="n">
        <v>0</v>
      </c>
      <c r="BQ108" s="105">
        <f>BN108+BO108-BP108</f>
        <v/>
      </c>
      <c r="BR108" s="106" t="n">
        <v>0</v>
      </c>
      <c r="BS108" s="108" t="n">
        <v>0</v>
      </c>
      <c r="BT108" s="105">
        <f>BQ108+BR108-BS108</f>
        <v/>
      </c>
      <c r="BU108" s="106" t="n">
        <v>0</v>
      </c>
      <c r="BV108" s="107" t="n">
        <v>0</v>
      </c>
      <c r="BW108" s="109">
        <f>BK108+BL108+BO108+BR108+BU108</f>
        <v/>
      </c>
      <c r="BX108" s="109">
        <f>BM108+BP108+BS108+BV108</f>
        <v/>
      </c>
      <c r="BY108" s="98">
        <f>IF(SUM(S108,T108,AG108,AH108,AU108,AV108,BI108,BJ108,BW108,BX108)&gt;0,"S","N")</f>
        <v/>
      </c>
    </row>
    <row r="109">
      <c r="A109" s="113" t="inlineStr">
        <is>
          <t>PSN</t>
        </is>
      </c>
      <c r="B109" s="114" t="inlineStr">
        <is>
          <t>MOEGA X</t>
        </is>
      </c>
      <c r="C109" s="115" t="inlineStr">
        <is>
          <t>ADM</t>
        </is>
      </c>
      <c r="D109" s="116" t="inlineStr">
        <is>
          <t>Açúcar</t>
        </is>
      </c>
      <c r="E109" s="115" t="inlineStr">
        <is>
          <t>ACUCAR</t>
        </is>
      </c>
      <c r="F109" s="117" t="inlineStr">
        <is>
          <t>MRS</t>
        </is>
      </c>
      <c r="G109" s="118" t="n">
        <v>0</v>
      </c>
      <c r="H109" s="119" t="n">
        <v>0</v>
      </c>
      <c r="I109" s="120" t="n">
        <v>0</v>
      </c>
      <c r="J109" s="118">
        <f>G109+H109-I109</f>
        <v/>
      </c>
      <c r="K109" s="119" t="n">
        <v>0</v>
      </c>
      <c r="L109" s="120" t="n">
        <v>0</v>
      </c>
      <c r="M109" s="118">
        <f>J109+K109-L109</f>
        <v/>
      </c>
      <c r="N109" s="119" t="n">
        <v>0</v>
      </c>
      <c r="O109" s="120" t="n">
        <v>0</v>
      </c>
      <c r="P109" s="118">
        <f>M109+N109-O109</f>
        <v/>
      </c>
      <c r="Q109" s="119" t="n">
        <v>0</v>
      </c>
      <c r="R109" s="120" t="n">
        <v>0</v>
      </c>
      <c r="S109" s="121">
        <f>G109+H109+K109+N109+Q109</f>
        <v/>
      </c>
      <c r="T109" s="121">
        <f>I109+L109+O109+R109</f>
        <v/>
      </c>
      <c r="U109" s="122">
        <f>S109-T109</f>
        <v/>
      </c>
      <c r="V109" s="123" t="n">
        <v>0</v>
      </c>
      <c r="W109" s="124" t="n">
        <v>0</v>
      </c>
      <c r="X109" s="122">
        <f>U109+V109-W109</f>
        <v/>
      </c>
      <c r="Y109" s="123" t="n">
        <v>0</v>
      </c>
      <c r="Z109" s="124" t="n">
        <v>0</v>
      </c>
      <c r="AA109" s="122">
        <f>X109+Y109-Z109</f>
        <v/>
      </c>
      <c r="AB109" s="123" t="n">
        <v>0</v>
      </c>
      <c r="AC109" s="124" t="n">
        <v>0</v>
      </c>
      <c r="AD109" s="122">
        <f>AA109+AB109-AC109</f>
        <v/>
      </c>
      <c r="AE109" s="123" t="n">
        <v>0</v>
      </c>
      <c r="AF109" s="124" t="n">
        <v>0</v>
      </c>
      <c r="AG109" s="121">
        <f>U109+V109+Y109+AB109+AE109</f>
        <v/>
      </c>
      <c r="AH109" s="121">
        <f>W109+Z109+AC109+AF109</f>
        <v/>
      </c>
      <c r="AI109" s="118">
        <f>AG109-AH109</f>
        <v/>
      </c>
      <c r="AJ109" s="119" t="n">
        <v>0</v>
      </c>
      <c r="AK109" s="120" t="n">
        <v>0</v>
      </c>
      <c r="AL109" s="118">
        <f>AI109+AJ109-AK109</f>
        <v/>
      </c>
      <c r="AM109" s="119" t="n">
        <v>0</v>
      </c>
      <c r="AN109" s="120" t="n">
        <v>0</v>
      </c>
      <c r="AO109" s="118">
        <f>AL109+AM109-AN109</f>
        <v/>
      </c>
      <c r="AP109" s="119" t="n">
        <v>0</v>
      </c>
      <c r="AQ109" s="120" t="n">
        <v>0</v>
      </c>
      <c r="AR109" s="118">
        <f>AO109+AP109-AQ109</f>
        <v/>
      </c>
      <c r="AS109" s="119" t="n">
        <v>0</v>
      </c>
      <c r="AT109" s="120" t="n">
        <v>0</v>
      </c>
      <c r="AU109" s="121">
        <f>AI109+AJ109+AM109+AP109+AS109</f>
        <v/>
      </c>
      <c r="AV109" s="121">
        <f>AK109+AN109+AQ109+AT109</f>
        <v/>
      </c>
      <c r="AW109" s="122">
        <f>AU109-AV109</f>
        <v/>
      </c>
      <c r="AX109" s="123" t="n">
        <v>0</v>
      </c>
      <c r="AY109" s="124" t="n">
        <v>0</v>
      </c>
      <c r="AZ109" s="122">
        <f>AW109+AX109-AY109</f>
        <v/>
      </c>
      <c r="BA109" s="123" t="n">
        <v>0</v>
      </c>
      <c r="BB109" s="124" t="n">
        <v>0</v>
      </c>
      <c r="BC109" s="122">
        <f>AZ109+BA109-BB109</f>
        <v/>
      </c>
      <c r="BD109" s="123" t="n">
        <v>0</v>
      </c>
      <c r="BE109" s="124" t="n">
        <v>0</v>
      </c>
      <c r="BF109" s="122">
        <f>BC109+BD109-BE109</f>
        <v/>
      </c>
      <c r="BG109" s="123" t="n">
        <v>0</v>
      </c>
      <c r="BH109" s="124" t="n">
        <v>0</v>
      </c>
      <c r="BI109" s="121">
        <f>AW109+AX109+BA109+BD109+BG109</f>
        <v/>
      </c>
      <c r="BJ109" s="121">
        <f>AY109+BB109+BE109+BH109</f>
        <v/>
      </c>
      <c r="BK109" s="118">
        <f>BI109-BJ109</f>
        <v/>
      </c>
      <c r="BL109" s="119" t="n">
        <v>0</v>
      </c>
      <c r="BM109" s="120" t="n">
        <v>0</v>
      </c>
      <c r="BN109" s="118">
        <f>BK109+BL109-BM109</f>
        <v/>
      </c>
      <c r="BO109" s="119" t="n">
        <v>0</v>
      </c>
      <c r="BP109" s="120" t="n">
        <v>0</v>
      </c>
      <c r="BQ109" s="118">
        <f>BN109+BO109-BP109</f>
        <v/>
      </c>
      <c r="BR109" s="119" t="n">
        <v>0</v>
      </c>
      <c r="BS109" s="120" t="n">
        <v>0</v>
      </c>
      <c r="BT109" s="118">
        <f>BQ109+BR109-BS109</f>
        <v/>
      </c>
      <c r="BU109" s="119" t="n">
        <v>0</v>
      </c>
      <c r="BV109" s="120" t="n">
        <v>0</v>
      </c>
      <c r="BW109" s="121">
        <f>BK109+BL109+BO109+BR109+BU109</f>
        <v/>
      </c>
      <c r="BX109" s="121">
        <f>BM109+BP109+BS109+BV109</f>
        <v/>
      </c>
      <c r="BY109" s="98">
        <f>IF(SUM(S109,T109,AG109,AH109,AU109,AV109,BI109,BJ109,BW109,BX109)&gt;0,"S","N")</f>
        <v/>
      </c>
    </row>
    <row r="110">
      <c r="A110" s="113" t="inlineStr">
        <is>
          <t>PSN</t>
        </is>
      </c>
      <c r="B110" s="114" t="inlineStr">
        <is>
          <t>MOEGA X</t>
        </is>
      </c>
      <c r="C110" s="115" t="inlineStr">
        <is>
          <t>ADM</t>
        </is>
      </c>
      <c r="D110" s="116" t="inlineStr">
        <is>
          <t>Açúcar</t>
        </is>
      </c>
      <c r="E110" s="115" t="inlineStr">
        <is>
          <t>ACUCAR</t>
        </is>
      </c>
      <c r="F110" s="117" t="inlineStr">
        <is>
          <t>VLI</t>
        </is>
      </c>
      <c r="G110" s="118" t="n">
        <v>0</v>
      </c>
      <c r="H110" s="119" t="n">
        <v>0</v>
      </c>
      <c r="I110" s="120" t="n">
        <v>0</v>
      </c>
      <c r="J110" s="118">
        <f>G110+H110-I110</f>
        <v/>
      </c>
      <c r="K110" s="119" t="n">
        <v>0</v>
      </c>
      <c r="L110" s="120" t="n">
        <v>0</v>
      </c>
      <c r="M110" s="118">
        <f>J110+K110-L110</f>
        <v/>
      </c>
      <c r="N110" s="119" t="n">
        <v>0</v>
      </c>
      <c r="O110" s="120" t="n">
        <v>0</v>
      </c>
      <c r="P110" s="118">
        <f>M110+N110-O110</f>
        <v/>
      </c>
      <c r="Q110" s="119" t="n">
        <v>0</v>
      </c>
      <c r="R110" s="120" t="n">
        <v>0</v>
      </c>
      <c r="S110" s="121">
        <f>G110+H110+K110+N110+Q110</f>
        <v/>
      </c>
      <c r="T110" s="121">
        <f>I110+L110+O110+R110</f>
        <v/>
      </c>
      <c r="U110" s="122">
        <f>S110-T110</f>
        <v/>
      </c>
      <c r="V110" s="123" t="n">
        <v>0</v>
      </c>
      <c r="W110" s="124" t="n">
        <v>0</v>
      </c>
      <c r="X110" s="122">
        <f>U110+V110-W110</f>
        <v/>
      </c>
      <c r="Y110" s="123" t="n">
        <v>0</v>
      </c>
      <c r="Z110" s="124" t="n">
        <v>0</v>
      </c>
      <c r="AA110" s="122">
        <f>X110+Y110-Z110</f>
        <v/>
      </c>
      <c r="AB110" s="123" t="n">
        <v>0</v>
      </c>
      <c r="AC110" s="124" t="n">
        <v>0</v>
      </c>
      <c r="AD110" s="122">
        <f>AA110+AB110-AC110</f>
        <v/>
      </c>
      <c r="AE110" s="123" t="n">
        <v>0</v>
      </c>
      <c r="AF110" s="124" t="n">
        <v>0</v>
      </c>
      <c r="AG110" s="121">
        <f>U110+V110+Y110+AB110+AE110</f>
        <v/>
      </c>
      <c r="AH110" s="121">
        <f>W110+Z110+AC110+AF110</f>
        <v/>
      </c>
      <c r="AI110" s="118">
        <f>AG110-AH110</f>
        <v/>
      </c>
      <c r="AJ110" s="119" t="n">
        <v>0</v>
      </c>
      <c r="AK110" s="120" t="n">
        <v>0</v>
      </c>
      <c r="AL110" s="118">
        <f>AI110+AJ110-AK110</f>
        <v/>
      </c>
      <c r="AM110" s="119" t="n">
        <v>0</v>
      </c>
      <c r="AN110" s="120" t="n">
        <v>0</v>
      </c>
      <c r="AO110" s="118">
        <f>AL110+AM110-AN110</f>
        <v/>
      </c>
      <c r="AP110" s="119" t="n">
        <v>0</v>
      </c>
      <c r="AQ110" s="120" t="n">
        <v>0</v>
      </c>
      <c r="AR110" s="118">
        <f>AO110+AP110-AQ110</f>
        <v/>
      </c>
      <c r="AS110" s="119" t="n">
        <v>0</v>
      </c>
      <c r="AT110" s="120" t="n">
        <v>0</v>
      </c>
      <c r="AU110" s="121">
        <f>AI110+AJ110+AM110+AP110+AS110</f>
        <v/>
      </c>
      <c r="AV110" s="121">
        <f>AK110+AN110+AQ110+AT110</f>
        <v/>
      </c>
      <c r="AW110" s="122">
        <f>AU110-AV110</f>
        <v/>
      </c>
      <c r="AX110" s="123" t="n">
        <v>0</v>
      </c>
      <c r="AY110" s="124" t="n">
        <v>0</v>
      </c>
      <c r="AZ110" s="122">
        <f>AW110+AX110-AY110</f>
        <v/>
      </c>
      <c r="BA110" s="123" t="n">
        <v>0</v>
      </c>
      <c r="BB110" s="124" t="n">
        <v>0</v>
      </c>
      <c r="BC110" s="122">
        <f>AZ110+BA110-BB110</f>
        <v/>
      </c>
      <c r="BD110" s="123" t="n">
        <v>0</v>
      </c>
      <c r="BE110" s="124" t="n">
        <v>0</v>
      </c>
      <c r="BF110" s="122">
        <f>BC110+BD110-BE110</f>
        <v/>
      </c>
      <c r="BG110" s="123" t="n">
        <v>0</v>
      </c>
      <c r="BH110" s="124" t="n">
        <v>0</v>
      </c>
      <c r="BI110" s="121">
        <f>AW110+AX110+BA110+BD110+BG110</f>
        <v/>
      </c>
      <c r="BJ110" s="121">
        <f>AY110+BB110+BE110+BH110</f>
        <v/>
      </c>
      <c r="BK110" s="118">
        <f>BI110-BJ110</f>
        <v/>
      </c>
      <c r="BL110" s="119" t="n">
        <v>0</v>
      </c>
      <c r="BM110" s="120" t="n">
        <v>0</v>
      </c>
      <c r="BN110" s="118">
        <f>BK110+BL110-BM110</f>
        <v/>
      </c>
      <c r="BO110" s="119" t="n">
        <v>0</v>
      </c>
      <c r="BP110" s="120" t="n">
        <v>0</v>
      </c>
      <c r="BQ110" s="118">
        <f>BN110+BO110-BP110</f>
        <v/>
      </c>
      <c r="BR110" s="119" t="n">
        <v>0</v>
      </c>
      <c r="BS110" s="120" t="n">
        <v>0</v>
      </c>
      <c r="BT110" s="118">
        <f>BQ110+BR110-BS110</f>
        <v/>
      </c>
      <c r="BU110" s="119" t="n">
        <v>0</v>
      </c>
      <c r="BV110" s="120" t="n">
        <v>0</v>
      </c>
      <c r="BW110" s="121">
        <f>BK110+BL110+BO110+BR110+BU110</f>
        <v/>
      </c>
      <c r="BX110" s="121">
        <f>BM110+BP110+BS110+BV110</f>
        <v/>
      </c>
      <c r="BY110" s="98">
        <f>IF(SUM(S110,T110,AG110,AH110,AU110,AV110,BI110,BJ110,BW110,BX110)&gt;0,"S","N")</f>
        <v/>
      </c>
    </row>
    <row r="111">
      <c r="A111" s="125" t="inlineStr">
        <is>
          <t>TOTAL</t>
        </is>
      </c>
      <c r="B111" s="126" t="inlineStr">
        <is>
          <t>TOTAL</t>
        </is>
      </c>
      <c r="C111" s="127" t="n"/>
      <c r="D111" s="128" t="n"/>
      <c r="E111" s="127" t="n"/>
      <c r="F111" s="129" t="n"/>
      <c r="G111" s="35">
        <f>SUM(G99:G110)</f>
        <v/>
      </c>
      <c r="H111" s="36">
        <f>SUM(H99:H110)</f>
        <v/>
      </c>
      <c r="I111" s="37">
        <f>SUM(I99:I110)</f>
        <v/>
      </c>
      <c r="J111" s="38">
        <f>SUM(J99:J110)</f>
        <v/>
      </c>
      <c r="K111" s="39">
        <f>SUM(K99:K110)</f>
        <v/>
      </c>
      <c r="L111" s="37">
        <f>SUM(L99:L110)</f>
        <v/>
      </c>
      <c r="M111" s="38">
        <f>SUM(M99:M110)</f>
        <v/>
      </c>
      <c r="N111" s="39">
        <f>SUM(N99:N110)</f>
        <v/>
      </c>
      <c r="O111" s="37">
        <f>SUM(O99:O110)</f>
        <v/>
      </c>
      <c r="P111" s="38">
        <f>SUM(P99:P110)</f>
        <v/>
      </c>
      <c r="Q111" s="39">
        <f>SUM(Q99:Q110)</f>
        <v/>
      </c>
      <c r="R111" s="37">
        <f>SUM(R99:R110)</f>
        <v/>
      </c>
      <c r="S111" s="37">
        <f>SUM(S99:S110)</f>
        <v/>
      </c>
      <c r="T111" s="37">
        <f>SUM(T99:T110)</f>
        <v/>
      </c>
      <c r="U111" s="42">
        <f>SUM(U99:U110)</f>
        <v/>
      </c>
      <c r="V111" s="43">
        <f>SUM(V99:V110)</f>
        <v/>
      </c>
      <c r="W111" s="44">
        <f>SUM(W99:W110)</f>
        <v/>
      </c>
      <c r="X111" s="42">
        <f>SUM(X99:X110)</f>
        <v/>
      </c>
      <c r="Y111" s="43">
        <f>SUM(Y99:Y110)</f>
        <v/>
      </c>
      <c r="Z111" s="44">
        <f>SUM(Z99:Z110)</f>
        <v/>
      </c>
      <c r="AA111" s="42">
        <f>SUM(AA99:AA110)</f>
        <v/>
      </c>
      <c r="AB111" s="43">
        <f>SUM(AB99:AB110)</f>
        <v/>
      </c>
      <c r="AC111" s="44">
        <f>SUM(AC99:AC110)</f>
        <v/>
      </c>
      <c r="AD111" s="42">
        <f>SUM(AD99:AD110)</f>
        <v/>
      </c>
      <c r="AE111" s="43">
        <f>SUM(AE99:AE110)</f>
        <v/>
      </c>
      <c r="AF111" s="44">
        <f>SUM(AF99:AF110)</f>
        <v/>
      </c>
      <c r="AG111" s="44">
        <f>SUM(AG99:AG110)</f>
        <v/>
      </c>
      <c r="AH111" s="44">
        <f>SUM(AH99:AH110)</f>
        <v/>
      </c>
      <c r="AI111" s="35">
        <f>SUM(AI99:AI110)</f>
        <v/>
      </c>
      <c r="AJ111" s="36">
        <f>SUM(AJ99:AJ110)</f>
        <v/>
      </c>
      <c r="AK111" s="37">
        <f>SUM(AK99:AK110)</f>
        <v/>
      </c>
      <c r="AL111" s="35">
        <f>SUM(AL99:AL110)</f>
        <v/>
      </c>
      <c r="AM111" s="36">
        <f>SUM(AM99:AM110)</f>
        <v/>
      </c>
      <c r="AN111" s="37">
        <f>SUM(AN99:AN110)</f>
        <v/>
      </c>
      <c r="AO111" s="35">
        <f>SUM(AO99:AO110)</f>
        <v/>
      </c>
      <c r="AP111" s="36">
        <f>SUM(AP99:AP110)</f>
        <v/>
      </c>
      <c r="AQ111" s="37">
        <f>SUM(AQ99:AQ110)</f>
        <v/>
      </c>
      <c r="AR111" s="35">
        <f>SUM(AR99:AR110)</f>
        <v/>
      </c>
      <c r="AS111" s="36">
        <f>SUM(AS99:AS110)</f>
        <v/>
      </c>
      <c r="AT111" s="37">
        <f>SUM(AT99:AT110)</f>
        <v/>
      </c>
      <c r="AU111" s="37">
        <f>SUM(AU99:AU110)</f>
        <v/>
      </c>
      <c r="AV111" s="37">
        <f>SUM(AV99:AV110)</f>
        <v/>
      </c>
      <c r="AW111" s="42">
        <f>SUM(AW99:AW110)</f>
        <v/>
      </c>
      <c r="AX111" s="43">
        <f>SUM(AX99:AX110)</f>
        <v/>
      </c>
      <c r="AY111" s="44">
        <f>SUM(AY99:AY110)</f>
        <v/>
      </c>
      <c r="AZ111" s="42">
        <f>SUM(AZ99:AZ110)</f>
        <v/>
      </c>
      <c r="BA111" s="43">
        <f>SUM(BA99:BA110)</f>
        <v/>
      </c>
      <c r="BB111" s="44">
        <f>SUM(BB99:BB110)</f>
        <v/>
      </c>
      <c r="BC111" s="42">
        <f>SUM(BC99:BC110)</f>
        <v/>
      </c>
      <c r="BD111" s="43">
        <f>SUM(BD99:BD110)</f>
        <v/>
      </c>
      <c r="BE111" s="44">
        <f>SUM(BE99:BE110)</f>
        <v/>
      </c>
      <c r="BF111" s="42">
        <f>SUM(BF99:BF110)</f>
        <v/>
      </c>
      <c r="BG111" s="43">
        <f>SUM(BG99:BG110)</f>
        <v/>
      </c>
      <c r="BH111" s="44">
        <f>SUM(BH99:BH110)</f>
        <v/>
      </c>
      <c r="BI111" s="44">
        <f>SUM(BI99:BI110)</f>
        <v/>
      </c>
      <c r="BJ111" s="44">
        <f>SUM(BJ99:BJ110)</f>
        <v/>
      </c>
      <c r="BK111" s="35">
        <f>SUM(BK99:BK110)</f>
        <v/>
      </c>
      <c r="BL111" s="36">
        <f>SUM(BL99:BL110)</f>
        <v/>
      </c>
      <c r="BM111" s="37">
        <f>SUM(BM99:BM110)</f>
        <v/>
      </c>
      <c r="BN111" s="35">
        <f>SUM(BN99:BN110)</f>
        <v/>
      </c>
      <c r="BO111" s="36">
        <f>SUM(BO99:BO110)</f>
        <v/>
      </c>
      <c r="BP111" s="37">
        <f>SUM(BP99:BP110)</f>
        <v/>
      </c>
      <c r="BQ111" s="35">
        <f>SUM(BQ99:BQ110)</f>
        <v/>
      </c>
      <c r="BR111" s="36">
        <f>SUM(BR99:BR110)</f>
        <v/>
      </c>
      <c r="BS111" s="37">
        <f>SUM(BS99:BS110)</f>
        <v/>
      </c>
      <c r="BT111" s="35">
        <f>SUM(BT99:BT110)</f>
        <v/>
      </c>
      <c r="BU111" s="36">
        <f>SUM(BU99:BU110)</f>
        <v/>
      </c>
      <c r="BV111" s="37">
        <f>SUM(BV99:BV110)</f>
        <v/>
      </c>
      <c r="BW111" s="37">
        <f>SUM(BW99:BW110)</f>
        <v/>
      </c>
      <c r="BX111" s="37">
        <f>SUM(BX99:BX110)</f>
        <v/>
      </c>
      <c r="BY111" s="98">
        <f>IF(SUM(S111,T111,AG111,AH111,AU111,AV111,BI111,BJ111,BW111,BX111)&gt;0,"S","N")</f>
        <v/>
      </c>
    </row>
    <row r="112">
      <c r="A112" s="100" t="inlineStr">
        <is>
          <t>PSN</t>
        </is>
      </c>
      <c r="B112" s="101" t="inlineStr">
        <is>
          <t>TGRAO</t>
        </is>
      </c>
      <c r="C112" s="102" t="inlineStr">
        <is>
          <t>TGRAO</t>
        </is>
      </c>
      <c r="D112" s="103" t="inlineStr">
        <is>
          <t>Grão</t>
        </is>
      </c>
      <c r="E112" s="102" t="inlineStr">
        <is>
          <t>FARELO</t>
        </is>
      </c>
      <c r="F112" s="104" t="inlineStr">
        <is>
          <t>RUMO</t>
        </is>
      </c>
      <c r="G112" s="105" t="n">
        <v>0</v>
      </c>
      <c r="H112" s="106" t="n">
        <v>0</v>
      </c>
      <c r="I112" s="107" t="n">
        <v>0</v>
      </c>
      <c r="J112" s="105">
        <f>G112+H112-I112</f>
        <v/>
      </c>
      <c r="K112" s="106" t="n">
        <v>0</v>
      </c>
      <c r="L112" s="107" t="n">
        <v>0</v>
      </c>
      <c r="M112" s="105">
        <f>J112+K112-L112</f>
        <v/>
      </c>
      <c r="N112" s="106" t="n">
        <v>0</v>
      </c>
      <c r="O112" s="108" t="n">
        <v>0</v>
      </c>
      <c r="P112" s="105">
        <f>M112+N112-O112</f>
        <v/>
      </c>
      <c r="Q112" s="106" t="n">
        <v>0</v>
      </c>
      <c r="R112" s="107" t="n">
        <v>0</v>
      </c>
      <c r="S112" s="109">
        <f>G112+H112+K112+N112+Q112</f>
        <v/>
      </c>
      <c r="T112" s="109">
        <f>I112+L112+O112+R112</f>
        <v/>
      </c>
      <c r="U112" s="110">
        <f>S112-T112</f>
        <v/>
      </c>
      <c r="V112" s="111" t="n">
        <v>0</v>
      </c>
      <c r="W112" s="112" t="n">
        <v>0</v>
      </c>
      <c r="X112" s="110">
        <f>U112+V112-W112</f>
        <v/>
      </c>
      <c r="Y112" s="111" t="n">
        <v>0</v>
      </c>
      <c r="Z112" s="112" t="n">
        <v>0</v>
      </c>
      <c r="AA112" s="110">
        <f>X112+Y112-Z112</f>
        <v/>
      </c>
      <c r="AB112" s="111" t="n">
        <v>0</v>
      </c>
      <c r="AC112" s="112" t="n">
        <v>0</v>
      </c>
      <c r="AD112" s="110">
        <f>AA112+AB112-AC112</f>
        <v/>
      </c>
      <c r="AE112" s="111" t="n">
        <v>0</v>
      </c>
      <c r="AF112" s="112" t="n">
        <v>0</v>
      </c>
      <c r="AG112" s="109">
        <f>U112+V112+Y112+AB112+AE112</f>
        <v/>
      </c>
      <c r="AH112" s="109">
        <f>W112+Z112+AC112+AF112</f>
        <v/>
      </c>
      <c r="AI112" s="105">
        <f>AG112-AH112</f>
        <v/>
      </c>
      <c r="AJ112" s="106" t="n">
        <v>0</v>
      </c>
      <c r="AK112" s="107" t="n">
        <v>0</v>
      </c>
      <c r="AL112" s="105">
        <f>AI112+AJ112-AK112</f>
        <v/>
      </c>
      <c r="AM112" s="106" t="n">
        <v>0</v>
      </c>
      <c r="AN112" s="107" t="n">
        <v>0</v>
      </c>
      <c r="AO112" s="105">
        <f>AL112+AM112-AN112</f>
        <v/>
      </c>
      <c r="AP112" s="106" t="n">
        <v>0</v>
      </c>
      <c r="AQ112" s="108" t="n">
        <v>0</v>
      </c>
      <c r="AR112" s="105">
        <f>AO112+AP112-AQ112</f>
        <v/>
      </c>
      <c r="AS112" s="106" t="n">
        <v>0</v>
      </c>
      <c r="AT112" s="107" t="n">
        <v>0</v>
      </c>
      <c r="AU112" s="109">
        <f>AI112+AJ112+AM112+AP112+AS112</f>
        <v/>
      </c>
      <c r="AV112" s="109">
        <f>AK112+AN112+AQ112+AT112</f>
        <v/>
      </c>
      <c r="AW112" s="110">
        <f>AU112-AV112</f>
        <v/>
      </c>
      <c r="AX112" s="111" t="n">
        <v>0</v>
      </c>
      <c r="AY112" s="112" t="n">
        <v>0</v>
      </c>
      <c r="AZ112" s="110">
        <f>AW112+AX112-AY112</f>
        <v/>
      </c>
      <c r="BA112" s="111" t="n">
        <v>0</v>
      </c>
      <c r="BB112" s="112" t="n">
        <v>0</v>
      </c>
      <c r="BC112" s="110">
        <f>AZ112+BA112-BB112</f>
        <v/>
      </c>
      <c r="BD112" s="111" t="n">
        <v>0</v>
      </c>
      <c r="BE112" s="112" t="n">
        <v>0</v>
      </c>
      <c r="BF112" s="110">
        <f>BC112+BD112-BE112</f>
        <v/>
      </c>
      <c r="BG112" s="111" t="n">
        <v>0</v>
      </c>
      <c r="BH112" s="112" t="n">
        <v>0</v>
      </c>
      <c r="BI112" s="109">
        <f>AW112+AX112+BA112+BD112+BG112</f>
        <v/>
      </c>
      <c r="BJ112" s="109">
        <f>AY112+BB112+BE112+BH112</f>
        <v/>
      </c>
      <c r="BK112" s="105">
        <f>BI112-BJ112</f>
        <v/>
      </c>
      <c r="BL112" s="106" t="n">
        <v>0</v>
      </c>
      <c r="BM112" s="107" t="n">
        <v>0</v>
      </c>
      <c r="BN112" s="105">
        <f>BK112+BL112-BM112</f>
        <v/>
      </c>
      <c r="BO112" s="106" t="n">
        <v>0</v>
      </c>
      <c r="BP112" s="107" t="n">
        <v>0</v>
      </c>
      <c r="BQ112" s="105">
        <f>BN112+BO112-BP112</f>
        <v/>
      </c>
      <c r="BR112" s="106" t="n">
        <v>0</v>
      </c>
      <c r="BS112" s="108" t="n">
        <v>0</v>
      </c>
      <c r="BT112" s="105">
        <f>BQ112+BR112-BS112</f>
        <v/>
      </c>
      <c r="BU112" s="106" t="n">
        <v>0</v>
      </c>
      <c r="BV112" s="107" t="n">
        <v>0</v>
      </c>
      <c r="BW112" s="109">
        <f>BK112+BL112+BO112+BR112+BU112</f>
        <v/>
      </c>
      <c r="BX112" s="109">
        <f>BM112+BP112+BS112+BV112</f>
        <v/>
      </c>
      <c r="BY112" s="98">
        <f>IF(SUM(S112,T112,AG112,AH112,AU112,AV112,BI112,BJ112,BW112,BX112)&gt;0,"S","N")</f>
        <v/>
      </c>
    </row>
    <row r="113">
      <c r="A113" s="113" t="inlineStr">
        <is>
          <t>PSN</t>
        </is>
      </c>
      <c r="B113" s="114" t="inlineStr">
        <is>
          <t>TGRAO</t>
        </is>
      </c>
      <c r="C113" s="115" t="inlineStr">
        <is>
          <t>TGRAO</t>
        </is>
      </c>
      <c r="D113" s="116" t="inlineStr">
        <is>
          <t>Grão</t>
        </is>
      </c>
      <c r="E113" s="115" t="inlineStr">
        <is>
          <t>FARELO</t>
        </is>
      </c>
      <c r="F113" s="117" t="inlineStr">
        <is>
          <t>MRS</t>
        </is>
      </c>
      <c r="G113" s="118" t="n">
        <v>0</v>
      </c>
      <c r="H113" s="119" t="n">
        <v>0</v>
      </c>
      <c r="I113" s="120" t="n">
        <v>0</v>
      </c>
      <c r="J113" s="118">
        <f>G113+H113-I113</f>
        <v/>
      </c>
      <c r="K113" s="119" t="n">
        <v>0</v>
      </c>
      <c r="L113" s="120" t="n">
        <v>0</v>
      </c>
      <c r="M113" s="118">
        <f>J113+K113-L113</f>
        <v/>
      </c>
      <c r="N113" s="119" t="n">
        <v>0</v>
      </c>
      <c r="O113" s="120" t="n">
        <v>0</v>
      </c>
      <c r="P113" s="118">
        <f>M113+N113-O113</f>
        <v/>
      </c>
      <c r="Q113" s="119" t="n">
        <v>0</v>
      </c>
      <c r="R113" s="120" t="n">
        <v>0</v>
      </c>
      <c r="S113" s="121">
        <f>G113+H113+K113+N113+Q113</f>
        <v/>
      </c>
      <c r="T113" s="121">
        <f>I113+L113+O113+R113</f>
        <v/>
      </c>
      <c r="U113" s="122">
        <f>S113-T113</f>
        <v/>
      </c>
      <c r="V113" s="123" t="n">
        <v>0</v>
      </c>
      <c r="W113" s="124" t="n">
        <v>0</v>
      </c>
      <c r="X113" s="122">
        <f>U113+V113-W113</f>
        <v/>
      </c>
      <c r="Y113" s="123" t="n">
        <v>0</v>
      </c>
      <c r="Z113" s="124" t="n">
        <v>0</v>
      </c>
      <c r="AA113" s="122">
        <f>X113+Y113-Z113</f>
        <v/>
      </c>
      <c r="AB113" s="123" t="n">
        <v>0</v>
      </c>
      <c r="AC113" s="124" t="n">
        <v>0</v>
      </c>
      <c r="AD113" s="122">
        <f>AA113+AB113-AC113</f>
        <v/>
      </c>
      <c r="AE113" s="123" t="n">
        <v>0</v>
      </c>
      <c r="AF113" s="124" t="n">
        <v>0</v>
      </c>
      <c r="AG113" s="121">
        <f>U113+V113+Y113+AB113+AE113</f>
        <v/>
      </c>
      <c r="AH113" s="121">
        <f>W113+Z113+AC113+AF113</f>
        <v/>
      </c>
      <c r="AI113" s="118">
        <f>AG113-AH113</f>
        <v/>
      </c>
      <c r="AJ113" s="119" t="n">
        <v>0</v>
      </c>
      <c r="AK113" s="120" t="n">
        <v>0</v>
      </c>
      <c r="AL113" s="118">
        <f>AI113+AJ113-AK113</f>
        <v/>
      </c>
      <c r="AM113" s="119" t="n">
        <v>0</v>
      </c>
      <c r="AN113" s="120" t="n">
        <v>0</v>
      </c>
      <c r="AO113" s="118">
        <f>AL113+AM113-AN113</f>
        <v/>
      </c>
      <c r="AP113" s="119" t="n">
        <v>0</v>
      </c>
      <c r="AQ113" s="120" t="n">
        <v>0</v>
      </c>
      <c r="AR113" s="118">
        <f>AO113+AP113-AQ113</f>
        <v/>
      </c>
      <c r="AS113" s="119" t="n">
        <v>0</v>
      </c>
      <c r="AT113" s="120" t="n">
        <v>0</v>
      </c>
      <c r="AU113" s="121">
        <f>AI113+AJ113+AM113+AP113+AS113</f>
        <v/>
      </c>
      <c r="AV113" s="121">
        <f>AK113+AN113+AQ113+AT113</f>
        <v/>
      </c>
      <c r="AW113" s="122">
        <f>AU113-AV113</f>
        <v/>
      </c>
      <c r="AX113" s="123" t="n">
        <v>0</v>
      </c>
      <c r="AY113" s="124" t="n">
        <v>0</v>
      </c>
      <c r="AZ113" s="122">
        <f>AW113+AX113-AY113</f>
        <v/>
      </c>
      <c r="BA113" s="123" t="n">
        <v>0</v>
      </c>
      <c r="BB113" s="124" t="n">
        <v>0</v>
      </c>
      <c r="BC113" s="122">
        <f>AZ113+BA113-BB113</f>
        <v/>
      </c>
      <c r="BD113" s="123" t="n">
        <v>0</v>
      </c>
      <c r="BE113" s="124" t="n">
        <v>0</v>
      </c>
      <c r="BF113" s="122">
        <f>BC113+BD113-BE113</f>
        <v/>
      </c>
      <c r="BG113" s="123" t="n">
        <v>0</v>
      </c>
      <c r="BH113" s="124" t="n">
        <v>0</v>
      </c>
      <c r="BI113" s="121">
        <f>AW113+AX113+BA113+BD113+BG113</f>
        <v/>
      </c>
      <c r="BJ113" s="121">
        <f>AY113+BB113+BE113+BH113</f>
        <v/>
      </c>
      <c r="BK113" s="118">
        <f>BI113-BJ113</f>
        <v/>
      </c>
      <c r="BL113" s="119" t="n">
        <v>0</v>
      </c>
      <c r="BM113" s="120" t="n">
        <v>0</v>
      </c>
      <c r="BN113" s="118">
        <f>BK113+BL113-BM113</f>
        <v/>
      </c>
      <c r="BO113" s="119" t="n">
        <v>0</v>
      </c>
      <c r="BP113" s="120" t="n">
        <v>0</v>
      </c>
      <c r="BQ113" s="118">
        <f>BN113+BO113-BP113</f>
        <v/>
      </c>
      <c r="BR113" s="119" t="n">
        <v>0</v>
      </c>
      <c r="BS113" s="120" t="n">
        <v>0</v>
      </c>
      <c r="BT113" s="118">
        <f>BQ113+BR113-BS113</f>
        <v/>
      </c>
      <c r="BU113" s="119" t="n">
        <v>0</v>
      </c>
      <c r="BV113" s="120" t="n">
        <v>0</v>
      </c>
      <c r="BW113" s="121">
        <f>BK113+BL113+BO113+BR113+BU113</f>
        <v/>
      </c>
      <c r="BX113" s="121">
        <f>BM113+BP113+BS113+BV113</f>
        <v/>
      </c>
      <c r="BY113" s="98">
        <f>IF(SUM(S113,T113,AG113,AH113,AU113,AV113,BI113,BJ113,BW113,BX113)&gt;0,"S","N")</f>
        <v/>
      </c>
    </row>
    <row r="114">
      <c r="A114" s="113" t="inlineStr">
        <is>
          <t>PSN</t>
        </is>
      </c>
      <c r="B114" s="114" t="inlineStr">
        <is>
          <t>TGRAO</t>
        </is>
      </c>
      <c r="C114" s="115" t="inlineStr">
        <is>
          <t>TGRAO</t>
        </is>
      </c>
      <c r="D114" s="116" t="inlineStr">
        <is>
          <t>Grão</t>
        </is>
      </c>
      <c r="E114" s="115" t="inlineStr">
        <is>
          <t>FARELO</t>
        </is>
      </c>
      <c r="F114" s="117" t="inlineStr">
        <is>
          <t>VLI</t>
        </is>
      </c>
      <c r="G114" s="118" t="n">
        <v>0</v>
      </c>
      <c r="H114" s="119" t="n">
        <v>0</v>
      </c>
      <c r="I114" s="120" t="n">
        <v>0</v>
      </c>
      <c r="J114" s="118">
        <f>G114+H114-I114</f>
        <v/>
      </c>
      <c r="K114" s="119" t="n">
        <v>0</v>
      </c>
      <c r="L114" s="120" t="n">
        <v>0</v>
      </c>
      <c r="M114" s="118">
        <f>J114+K114-L114</f>
        <v/>
      </c>
      <c r="N114" s="119" t="n">
        <v>0</v>
      </c>
      <c r="O114" s="120" t="n">
        <v>0</v>
      </c>
      <c r="P114" s="118">
        <f>M114+N114-O114</f>
        <v/>
      </c>
      <c r="Q114" s="119" t="n">
        <v>0</v>
      </c>
      <c r="R114" s="120" t="n">
        <v>0</v>
      </c>
      <c r="S114" s="121">
        <f>G114+H114+K114+N114+Q114</f>
        <v/>
      </c>
      <c r="T114" s="121">
        <f>I114+L114+O114+R114</f>
        <v/>
      </c>
      <c r="U114" s="122">
        <f>S114-T114</f>
        <v/>
      </c>
      <c r="V114" s="123" t="n">
        <v>0</v>
      </c>
      <c r="W114" s="124" t="n">
        <v>0</v>
      </c>
      <c r="X114" s="122">
        <f>U114+V114-W114</f>
        <v/>
      </c>
      <c r="Y114" s="123" t="n">
        <v>0</v>
      </c>
      <c r="Z114" s="124" t="n">
        <v>0</v>
      </c>
      <c r="AA114" s="122">
        <f>X114+Y114-Z114</f>
        <v/>
      </c>
      <c r="AB114" s="123" t="n">
        <v>0</v>
      </c>
      <c r="AC114" s="124" t="n">
        <v>0</v>
      </c>
      <c r="AD114" s="122">
        <f>AA114+AB114-AC114</f>
        <v/>
      </c>
      <c r="AE114" s="123" t="n">
        <v>0</v>
      </c>
      <c r="AF114" s="124" t="n">
        <v>0</v>
      </c>
      <c r="AG114" s="121">
        <f>U114+V114+Y114+AB114+AE114</f>
        <v/>
      </c>
      <c r="AH114" s="121">
        <f>W114+Z114+AC114+AF114</f>
        <v/>
      </c>
      <c r="AI114" s="118">
        <f>AG114-AH114</f>
        <v/>
      </c>
      <c r="AJ114" s="119" t="n">
        <v>0</v>
      </c>
      <c r="AK114" s="120" t="n">
        <v>0</v>
      </c>
      <c r="AL114" s="118">
        <f>AI114+AJ114-AK114</f>
        <v/>
      </c>
      <c r="AM114" s="119" t="n">
        <v>0</v>
      </c>
      <c r="AN114" s="120" t="n">
        <v>0</v>
      </c>
      <c r="AO114" s="118">
        <f>AL114+AM114-AN114</f>
        <v/>
      </c>
      <c r="AP114" s="119" t="n">
        <v>0</v>
      </c>
      <c r="AQ114" s="120" t="n">
        <v>0</v>
      </c>
      <c r="AR114" s="118">
        <f>AO114+AP114-AQ114</f>
        <v/>
      </c>
      <c r="AS114" s="119" t="n">
        <v>0</v>
      </c>
      <c r="AT114" s="120" t="n">
        <v>0</v>
      </c>
      <c r="AU114" s="121">
        <f>AI114+AJ114+AM114+AP114+AS114</f>
        <v/>
      </c>
      <c r="AV114" s="121">
        <f>AK114+AN114+AQ114+AT114</f>
        <v/>
      </c>
      <c r="AW114" s="122">
        <f>AU114-AV114</f>
        <v/>
      </c>
      <c r="AX114" s="123" t="n">
        <v>0</v>
      </c>
      <c r="AY114" s="124" t="n">
        <v>0</v>
      </c>
      <c r="AZ114" s="122">
        <f>AW114+AX114-AY114</f>
        <v/>
      </c>
      <c r="BA114" s="123" t="n">
        <v>0</v>
      </c>
      <c r="BB114" s="124" t="n">
        <v>0</v>
      </c>
      <c r="BC114" s="122">
        <f>AZ114+BA114-BB114</f>
        <v/>
      </c>
      <c r="BD114" s="123" t="n">
        <v>0</v>
      </c>
      <c r="BE114" s="124" t="n">
        <v>0</v>
      </c>
      <c r="BF114" s="122">
        <f>BC114+BD114-BE114</f>
        <v/>
      </c>
      <c r="BG114" s="123" t="n">
        <v>0</v>
      </c>
      <c r="BH114" s="124" t="n">
        <v>0</v>
      </c>
      <c r="BI114" s="121">
        <f>AW114+AX114+BA114+BD114+BG114</f>
        <v/>
      </c>
      <c r="BJ114" s="121">
        <f>AY114+BB114+BE114+BH114</f>
        <v/>
      </c>
      <c r="BK114" s="118">
        <f>BI114-BJ114</f>
        <v/>
      </c>
      <c r="BL114" s="119" t="n">
        <v>0</v>
      </c>
      <c r="BM114" s="120" t="n">
        <v>0</v>
      </c>
      <c r="BN114" s="118">
        <f>BK114+BL114-BM114</f>
        <v/>
      </c>
      <c r="BO114" s="119" t="n">
        <v>0</v>
      </c>
      <c r="BP114" s="120" t="n">
        <v>0</v>
      </c>
      <c r="BQ114" s="118">
        <f>BN114+BO114-BP114</f>
        <v/>
      </c>
      <c r="BR114" s="119" t="n">
        <v>0</v>
      </c>
      <c r="BS114" s="120" t="n">
        <v>0</v>
      </c>
      <c r="BT114" s="118">
        <f>BQ114+BR114-BS114</f>
        <v/>
      </c>
      <c r="BU114" s="119" t="n">
        <v>0</v>
      </c>
      <c r="BV114" s="120" t="n">
        <v>0</v>
      </c>
      <c r="BW114" s="121">
        <f>BK114+BL114+BO114+BR114+BU114</f>
        <v/>
      </c>
      <c r="BX114" s="121">
        <f>BM114+BP114+BS114+BV114</f>
        <v/>
      </c>
      <c r="BY114" s="98">
        <f>IF(SUM(S114,T114,AG114,AH114,AU114,AV114,BI114,BJ114,BW114,BX114)&gt;0,"S","N")</f>
        <v/>
      </c>
    </row>
    <row r="115">
      <c r="A115" s="100" t="inlineStr">
        <is>
          <t>PSN</t>
        </is>
      </c>
      <c r="B115" s="101" t="inlineStr">
        <is>
          <t>TGRAO</t>
        </is>
      </c>
      <c r="C115" s="102" t="inlineStr">
        <is>
          <t>TGRAO</t>
        </is>
      </c>
      <c r="D115" s="103" t="inlineStr">
        <is>
          <t>Grão</t>
        </is>
      </c>
      <c r="E115" s="102" t="inlineStr">
        <is>
          <t>MILHO</t>
        </is>
      </c>
      <c r="F115" s="104" t="inlineStr">
        <is>
          <t>RUMO</t>
        </is>
      </c>
      <c r="G115" s="105" t="n">
        <v>0</v>
      </c>
      <c r="H115" s="106" t="n">
        <v>0</v>
      </c>
      <c r="I115" s="107" t="n">
        <v>0</v>
      </c>
      <c r="J115" s="105">
        <f>G115+H115-I115</f>
        <v/>
      </c>
      <c r="K115" s="106" t="n">
        <v>0</v>
      </c>
      <c r="L115" s="107" t="n">
        <v>0</v>
      </c>
      <c r="M115" s="105">
        <f>J115+K115-L115</f>
        <v/>
      </c>
      <c r="N115" s="106" t="n">
        <v>0</v>
      </c>
      <c r="O115" s="108" t="n">
        <v>0</v>
      </c>
      <c r="P115" s="105">
        <f>M115+N115-O115</f>
        <v/>
      </c>
      <c r="Q115" s="106" t="n">
        <v>0</v>
      </c>
      <c r="R115" s="107" t="n">
        <v>0</v>
      </c>
      <c r="S115" s="109">
        <f>G115+H115+K115+N115+Q115</f>
        <v/>
      </c>
      <c r="T115" s="109">
        <f>I115+L115+O115+R115</f>
        <v/>
      </c>
      <c r="U115" s="110">
        <f>S115-T115</f>
        <v/>
      </c>
      <c r="V115" s="111" t="n">
        <v>0</v>
      </c>
      <c r="W115" s="112" t="n">
        <v>0</v>
      </c>
      <c r="X115" s="110">
        <f>U115+V115-W115</f>
        <v/>
      </c>
      <c r="Y115" s="111" t="n">
        <v>0</v>
      </c>
      <c r="Z115" s="112" t="n">
        <v>0</v>
      </c>
      <c r="AA115" s="110">
        <f>X115+Y115-Z115</f>
        <v/>
      </c>
      <c r="AB115" s="111" t="n">
        <v>0</v>
      </c>
      <c r="AC115" s="112" t="n">
        <v>0</v>
      </c>
      <c r="AD115" s="110">
        <f>AA115+AB115-AC115</f>
        <v/>
      </c>
      <c r="AE115" s="111" t="n">
        <v>0</v>
      </c>
      <c r="AF115" s="112" t="n">
        <v>0</v>
      </c>
      <c r="AG115" s="109">
        <f>U115+V115+Y115+AB115+AE115</f>
        <v/>
      </c>
      <c r="AH115" s="109">
        <f>W115+Z115+AC115+AF115</f>
        <v/>
      </c>
      <c r="AI115" s="105">
        <f>AG115-AH115</f>
        <v/>
      </c>
      <c r="AJ115" s="106" t="n">
        <v>0</v>
      </c>
      <c r="AK115" s="107" t="n">
        <v>0</v>
      </c>
      <c r="AL115" s="105">
        <f>AI115+AJ115-AK115</f>
        <v/>
      </c>
      <c r="AM115" s="106" t="n">
        <v>0</v>
      </c>
      <c r="AN115" s="107" t="n">
        <v>0</v>
      </c>
      <c r="AO115" s="105">
        <f>AL115+AM115-AN115</f>
        <v/>
      </c>
      <c r="AP115" s="106" t="n">
        <v>0</v>
      </c>
      <c r="AQ115" s="108" t="n">
        <v>0</v>
      </c>
      <c r="AR115" s="105">
        <f>AO115+AP115-AQ115</f>
        <v/>
      </c>
      <c r="AS115" s="106" t="n">
        <v>0</v>
      </c>
      <c r="AT115" s="107" t="n">
        <v>0</v>
      </c>
      <c r="AU115" s="109">
        <f>AI115+AJ115+AM115+AP115+AS115</f>
        <v/>
      </c>
      <c r="AV115" s="109">
        <f>AK115+AN115+AQ115+AT115</f>
        <v/>
      </c>
      <c r="AW115" s="110">
        <f>AU115-AV115</f>
        <v/>
      </c>
      <c r="AX115" s="111" t="n">
        <v>0</v>
      </c>
      <c r="AY115" s="112" t="n">
        <v>0</v>
      </c>
      <c r="AZ115" s="110">
        <f>AW115+AX115-AY115</f>
        <v/>
      </c>
      <c r="BA115" s="111" t="n">
        <v>0</v>
      </c>
      <c r="BB115" s="112" t="n">
        <v>0</v>
      </c>
      <c r="BC115" s="110">
        <f>AZ115+BA115-BB115</f>
        <v/>
      </c>
      <c r="BD115" s="111" t="n">
        <v>0</v>
      </c>
      <c r="BE115" s="112" t="n">
        <v>0</v>
      </c>
      <c r="BF115" s="110">
        <f>BC115+BD115-BE115</f>
        <v/>
      </c>
      <c r="BG115" s="111" t="n">
        <v>0</v>
      </c>
      <c r="BH115" s="112" t="n">
        <v>0</v>
      </c>
      <c r="BI115" s="109">
        <f>AW115+AX115+BA115+BD115+BG115</f>
        <v/>
      </c>
      <c r="BJ115" s="109">
        <f>AY115+BB115+BE115+BH115</f>
        <v/>
      </c>
      <c r="BK115" s="105">
        <f>BI115-BJ115</f>
        <v/>
      </c>
      <c r="BL115" s="106" t="n">
        <v>0</v>
      </c>
      <c r="BM115" s="107" t="n">
        <v>0</v>
      </c>
      <c r="BN115" s="105">
        <f>BK115+BL115-BM115</f>
        <v/>
      </c>
      <c r="BO115" s="106" t="n">
        <v>0</v>
      </c>
      <c r="BP115" s="107" t="n">
        <v>0</v>
      </c>
      <c r="BQ115" s="105">
        <f>BN115+BO115-BP115</f>
        <v/>
      </c>
      <c r="BR115" s="106" t="n">
        <v>0</v>
      </c>
      <c r="BS115" s="108" t="n">
        <v>0</v>
      </c>
      <c r="BT115" s="105">
        <f>BQ115+BR115-BS115</f>
        <v/>
      </c>
      <c r="BU115" s="106" t="n">
        <v>0</v>
      </c>
      <c r="BV115" s="107" t="n">
        <v>0</v>
      </c>
      <c r="BW115" s="109">
        <f>BK115+BL115+BO115+BR115+BU115</f>
        <v/>
      </c>
      <c r="BX115" s="109">
        <f>BM115+BP115+BS115+BV115</f>
        <v/>
      </c>
      <c r="BY115" s="98">
        <f>IF(SUM(S115,T115,AG115,AH115,AU115,AV115,BI115,BJ115,BW115,BX115)&gt;0,"S","N")</f>
        <v/>
      </c>
    </row>
    <row r="116">
      <c r="A116" s="113" t="inlineStr">
        <is>
          <t>PSN</t>
        </is>
      </c>
      <c r="B116" s="114" t="inlineStr">
        <is>
          <t>TGRAO</t>
        </is>
      </c>
      <c r="C116" s="115" t="inlineStr">
        <is>
          <t>TGRAO</t>
        </is>
      </c>
      <c r="D116" s="116" t="inlineStr">
        <is>
          <t>Grão</t>
        </is>
      </c>
      <c r="E116" s="115" t="inlineStr">
        <is>
          <t>MILHO</t>
        </is>
      </c>
      <c r="F116" s="134" t="inlineStr">
        <is>
          <t>MRS</t>
        </is>
      </c>
      <c r="G116" s="118" t="n">
        <v>0</v>
      </c>
      <c r="H116" s="119" t="n">
        <v>0</v>
      </c>
      <c r="I116" s="120" t="n">
        <v>0</v>
      </c>
      <c r="J116" s="118">
        <f>G116+H116-I116</f>
        <v/>
      </c>
      <c r="K116" s="119" t="n">
        <v>0</v>
      </c>
      <c r="L116" s="120" t="n">
        <v>0</v>
      </c>
      <c r="M116" s="118">
        <f>J116+K116-L116</f>
        <v/>
      </c>
      <c r="N116" s="119" t="n">
        <v>0</v>
      </c>
      <c r="O116" s="120" t="n">
        <v>0</v>
      </c>
      <c r="P116" s="118">
        <f>M116+N116-O116</f>
        <v/>
      </c>
      <c r="Q116" s="119" t="n">
        <v>0</v>
      </c>
      <c r="R116" s="120" t="n">
        <v>0</v>
      </c>
      <c r="S116" s="121">
        <f>G116+H116+K116+N116+Q116</f>
        <v/>
      </c>
      <c r="T116" s="121">
        <f>I116+L116+O116+R116</f>
        <v/>
      </c>
      <c r="U116" s="122">
        <f>S116-T116</f>
        <v/>
      </c>
      <c r="V116" s="123" t="n">
        <v>0</v>
      </c>
      <c r="W116" s="124" t="n">
        <v>0</v>
      </c>
      <c r="X116" s="122">
        <f>U116+V116-W116</f>
        <v/>
      </c>
      <c r="Y116" s="123" t="n">
        <v>0</v>
      </c>
      <c r="Z116" s="124" t="n">
        <v>0</v>
      </c>
      <c r="AA116" s="122">
        <f>X116+Y116-Z116</f>
        <v/>
      </c>
      <c r="AB116" s="123" t="n">
        <v>0</v>
      </c>
      <c r="AC116" s="124" t="n">
        <v>0</v>
      </c>
      <c r="AD116" s="122">
        <f>AA116+AB116-AC116</f>
        <v/>
      </c>
      <c r="AE116" s="123" t="n">
        <v>0</v>
      </c>
      <c r="AF116" s="124" t="n">
        <v>0</v>
      </c>
      <c r="AG116" s="121">
        <f>U116+V116+Y116+AB116+AE116</f>
        <v/>
      </c>
      <c r="AH116" s="121">
        <f>W116+Z116+AC116+AF116</f>
        <v/>
      </c>
      <c r="AI116" s="118">
        <f>AG116-AH116</f>
        <v/>
      </c>
      <c r="AJ116" s="119" t="n">
        <v>0</v>
      </c>
      <c r="AK116" s="120" t="n">
        <v>0</v>
      </c>
      <c r="AL116" s="118">
        <f>AI116+AJ116-AK116</f>
        <v/>
      </c>
      <c r="AM116" s="119" t="n">
        <v>0</v>
      </c>
      <c r="AN116" s="120" t="n">
        <v>0</v>
      </c>
      <c r="AO116" s="118">
        <f>AL116+AM116-AN116</f>
        <v/>
      </c>
      <c r="AP116" s="119" t="n">
        <v>0</v>
      </c>
      <c r="AQ116" s="120" t="n">
        <v>0</v>
      </c>
      <c r="AR116" s="118">
        <f>AO116+AP116-AQ116</f>
        <v/>
      </c>
      <c r="AS116" s="119" t="n">
        <v>0</v>
      </c>
      <c r="AT116" s="120" t="n">
        <v>0</v>
      </c>
      <c r="AU116" s="121">
        <f>AI116+AJ116+AM116+AP116+AS116</f>
        <v/>
      </c>
      <c r="AV116" s="121">
        <f>AK116+AN116+AQ116+AT116</f>
        <v/>
      </c>
      <c r="AW116" s="122">
        <f>AU116-AV116</f>
        <v/>
      </c>
      <c r="AX116" s="123" t="n">
        <v>0</v>
      </c>
      <c r="AY116" s="124" t="n">
        <v>0</v>
      </c>
      <c r="AZ116" s="122">
        <f>AW116+AX116-AY116</f>
        <v/>
      </c>
      <c r="BA116" s="123" t="n">
        <v>0</v>
      </c>
      <c r="BB116" s="124" t="n">
        <v>0</v>
      </c>
      <c r="BC116" s="122">
        <f>AZ116+BA116-BB116</f>
        <v/>
      </c>
      <c r="BD116" s="123" t="n">
        <v>0</v>
      </c>
      <c r="BE116" s="124" t="n">
        <v>0</v>
      </c>
      <c r="BF116" s="122">
        <f>BC116+BD116-BE116</f>
        <v/>
      </c>
      <c r="BG116" s="123" t="n">
        <v>0</v>
      </c>
      <c r="BH116" s="124" t="n">
        <v>0</v>
      </c>
      <c r="BI116" s="121">
        <f>AW116+AX116+BA116+BD116+BG116</f>
        <v/>
      </c>
      <c r="BJ116" s="121">
        <f>AY116+BB116+BE116+BH116</f>
        <v/>
      </c>
      <c r="BK116" s="118">
        <f>BI116-BJ116</f>
        <v/>
      </c>
      <c r="BL116" s="119" t="n">
        <v>0</v>
      </c>
      <c r="BM116" s="120" t="n">
        <v>0</v>
      </c>
      <c r="BN116" s="118">
        <f>BK116+BL116-BM116</f>
        <v/>
      </c>
      <c r="BO116" s="119" t="n">
        <v>0</v>
      </c>
      <c r="BP116" s="120" t="n">
        <v>0</v>
      </c>
      <c r="BQ116" s="118">
        <f>BN116+BO116-BP116</f>
        <v/>
      </c>
      <c r="BR116" s="119" t="n">
        <v>0</v>
      </c>
      <c r="BS116" s="120" t="n">
        <v>0</v>
      </c>
      <c r="BT116" s="118">
        <f>BQ116+BR116-BS116</f>
        <v/>
      </c>
      <c r="BU116" s="119" t="n">
        <v>0</v>
      </c>
      <c r="BV116" s="120" t="n">
        <v>0</v>
      </c>
      <c r="BW116" s="121">
        <f>BK116+BL116+BO116+BR116+BU116</f>
        <v/>
      </c>
      <c r="BX116" s="121">
        <f>BM116+BP116+BS116+BV116</f>
        <v/>
      </c>
      <c r="BY116" s="98">
        <f>IF(SUM(S116,T116,AG116,AH116,AU116,AV116,BI116,BJ116,BW116,BX116)&gt;0,"S","N")</f>
        <v/>
      </c>
    </row>
    <row r="117">
      <c r="A117" s="113" t="inlineStr">
        <is>
          <t>PSN</t>
        </is>
      </c>
      <c r="B117" s="114" t="inlineStr">
        <is>
          <t>TGRAO</t>
        </is>
      </c>
      <c r="C117" s="115" t="inlineStr">
        <is>
          <t>TGRAO</t>
        </is>
      </c>
      <c r="D117" s="116" t="inlineStr">
        <is>
          <t>Grão</t>
        </is>
      </c>
      <c r="E117" s="115" t="inlineStr">
        <is>
          <t>MILHO</t>
        </is>
      </c>
      <c r="F117" s="117" t="inlineStr">
        <is>
          <t>VLI</t>
        </is>
      </c>
      <c r="G117" s="118" t="n">
        <v>0</v>
      </c>
      <c r="H117" s="119" t="n">
        <v>0</v>
      </c>
      <c r="I117" s="120" t="n">
        <v>0</v>
      </c>
      <c r="J117" s="118">
        <f>G117+H117-I117</f>
        <v/>
      </c>
      <c r="K117" s="119" t="n">
        <v>0</v>
      </c>
      <c r="L117" s="120" t="n">
        <v>0</v>
      </c>
      <c r="M117" s="118">
        <f>J117+K117-L117</f>
        <v/>
      </c>
      <c r="N117" s="119" t="n">
        <v>0</v>
      </c>
      <c r="O117" s="120" t="n">
        <v>0</v>
      </c>
      <c r="P117" s="118">
        <f>M117+N117-O117</f>
        <v/>
      </c>
      <c r="Q117" s="119" t="n">
        <v>0</v>
      </c>
      <c r="R117" s="120" t="n">
        <v>0</v>
      </c>
      <c r="S117" s="121">
        <f>G117+H117+K117+N117+Q117</f>
        <v/>
      </c>
      <c r="T117" s="121">
        <f>I117+L117+O117+R117</f>
        <v/>
      </c>
      <c r="U117" s="122">
        <f>S117-T117</f>
        <v/>
      </c>
      <c r="V117" s="123" t="n">
        <v>0</v>
      </c>
      <c r="W117" s="124" t="n">
        <v>0</v>
      </c>
      <c r="X117" s="122">
        <f>U117+V117-W117</f>
        <v/>
      </c>
      <c r="Y117" s="123" t="n">
        <v>0</v>
      </c>
      <c r="Z117" s="124" t="n">
        <v>0</v>
      </c>
      <c r="AA117" s="122">
        <f>X117+Y117-Z117</f>
        <v/>
      </c>
      <c r="AB117" s="123" t="n">
        <v>0</v>
      </c>
      <c r="AC117" s="124" t="n">
        <v>0</v>
      </c>
      <c r="AD117" s="122">
        <f>AA117+AB117-AC117</f>
        <v/>
      </c>
      <c r="AE117" s="123" t="n">
        <v>0</v>
      </c>
      <c r="AF117" s="124" t="n">
        <v>0</v>
      </c>
      <c r="AG117" s="121">
        <f>U117+V117+Y117+AB117+AE117</f>
        <v/>
      </c>
      <c r="AH117" s="121">
        <f>W117+Z117+AC117+AF117</f>
        <v/>
      </c>
      <c r="AI117" s="118">
        <f>AG117-AH117</f>
        <v/>
      </c>
      <c r="AJ117" s="119" t="n">
        <v>0</v>
      </c>
      <c r="AK117" s="120" t="n">
        <v>0</v>
      </c>
      <c r="AL117" s="118">
        <f>AI117+AJ117-AK117</f>
        <v/>
      </c>
      <c r="AM117" s="119" t="n">
        <v>0</v>
      </c>
      <c r="AN117" s="120" t="n">
        <v>0</v>
      </c>
      <c r="AO117" s="118">
        <f>AL117+AM117-AN117</f>
        <v/>
      </c>
      <c r="AP117" s="119" t="n">
        <v>0</v>
      </c>
      <c r="AQ117" s="120" t="n">
        <v>0</v>
      </c>
      <c r="AR117" s="118">
        <f>AO117+AP117-AQ117</f>
        <v/>
      </c>
      <c r="AS117" s="119" t="n">
        <v>0</v>
      </c>
      <c r="AT117" s="120" t="n">
        <v>0</v>
      </c>
      <c r="AU117" s="121">
        <f>AI117+AJ117+AM117+AP117+AS117</f>
        <v/>
      </c>
      <c r="AV117" s="121">
        <f>AK117+AN117+AQ117+AT117</f>
        <v/>
      </c>
      <c r="AW117" s="122">
        <f>AU117-AV117</f>
        <v/>
      </c>
      <c r="AX117" s="123" t="n">
        <v>0</v>
      </c>
      <c r="AY117" s="124" t="n">
        <v>0</v>
      </c>
      <c r="AZ117" s="122">
        <f>AW117+AX117-AY117</f>
        <v/>
      </c>
      <c r="BA117" s="123" t="n">
        <v>0</v>
      </c>
      <c r="BB117" s="124" t="n">
        <v>0</v>
      </c>
      <c r="BC117" s="122">
        <f>AZ117+BA117-BB117</f>
        <v/>
      </c>
      <c r="BD117" s="123" t="n">
        <v>0</v>
      </c>
      <c r="BE117" s="124" t="n">
        <v>0</v>
      </c>
      <c r="BF117" s="122">
        <f>BC117+BD117-BE117</f>
        <v/>
      </c>
      <c r="BG117" s="123" t="n">
        <v>0</v>
      </c>
      <c r="BH117" s="124" t="n">
        <v>0</v>
      </c>
      <c r="BI117" s="121">
        <f>AW117+AX117+BA117+BD117+BG117</f>
        <v/>
      </c>
      <c r="BJ117" s="121">
        <f>AY117+BB117+BE117+BH117</f>
        <v/>
      </c>
      <c r="BK117" s="118">
        <f>BI117-BJ117</f>
        <v/>
      </c>
      <c r="BL117" s="119" t="n">
        <v>0</v>
      </c>
      <c r="BM117" s="120" t="n">
        <v>0</v>
      </c>
      <c r="BN117" s="118">
        <f>BK117+BL117-BM117</f>
        <v/>
      </c>
      <c r="BO117" s="119" t="n">
        <v>0</v>
      </c>
      <c r="BP117" s="120" t="n">
        <v>0</v>
      </c>
      <c r="BQ117" s="118">
        <f>BN117+BO117-BP117</f>
        <v/>
      </c>
      <c r="BR117" s="119" t="n">
        <v>0</v>
      </c>
      <c r="BS117" s="120" t="n">
        <v>0</v>
      </c>
      <c r="BT117" s="118">
        <f>BQ117+BR117-BS117</f>
        <v/>
      </c>
      <c r="BU117" s="119" t="n">
        <v>0</v>
      </c>
      <c r="BV117" s="120" t="n">
        <v>0</v>
      </c>
      <c r="BW117" s="121">
        <f>BK117+BL117+BO117+BR117+BU117</f>
        <v/>
      </c>
      <c r="BX117" s="121">
        <f>BM117+BP117+BS117+BV117</f>
        <v/>
      </c>
      <c r="BY117" s="98">
        <f>IF(SUM(S117,T117,AG117,AH117,AU117,AV117,BI117,BJ117,BW117,BX117)&gt;0,"S","N")</f>
        <v/>
      </c>
    </row>
    <row r="118">
      <c r="A118" s="100" t="inlineStr">
        <is>
          <t>PSN</t>
        </is>
      </c>
      <c r="B118" s="101" t="inlineStr">
        <is>
          <t>TGRAO</t>
        </is>
      </c>
      <c r="C118" s="102" t="inlineStr">
        <is>
          <t>TGRAO</t>
        </is>
      </c>
      <c r="D118" s="103" t="inlineStr">
        <is>
          <t>Grão</t>
        </is>
      </c>
      <c r="E118" s="102" t="inlineStr">
        <is>
          <t>SOJA</t>
        </is>
      </c>
      <c r="F118" s="104" t="inlineStr">
        <is>
          <t>RUMO</t>
        </is>
      </c>
      <c r="G118" s="105" t="n">
        <v>0</v>
      </c>
      <c r="H118" s="106" t="n">
        <v>0</v>
      </c>
      <c r="I118" s="107" t="n">
        <v>0</v>
      </c>
      <c r="J118" s="105" t="n">
        <v>0</v>
      </c>
      <c r="K118" s="106" t="n">
        <v>0</v>
      </c>
      <c r="L118" s="107" t="n">
        <v>0</v>
      </c>
      <c r="M118" s="105" t="n">
        <v>0</v>
      </c>
      <c r="N118" s="106" t="n">
        <v>0</v>
      </c>
      <c r="O118" s="108" t="n">
        <v>0</v>
      </c>
      <c r="P118" s="105" t="n">
        <v>0</v>
      </c>
      <c r="Q118" s="106" t="n">
        <v>0</v>
      </c>
      <c r="R118" s="107" t="n">
        <v>0</v>
      </c>
      <c r="S118" s="109">
        <f>G118+H118+K118+N118+Q118</f>
        <v/>
      </c>
      <c r="T118" s="109">
        <f>I118+L118+O118+R118</f>
        <v/>
      </c>
      <c r="U118" s="110" t="n">
        <v>0</v>
      </c>
      <c r="V118" s="111" t="n">
        <v>0</v>
      </c>
      <c r="W118" s="112" t="n">
        <v>0</v>
      </c>
      <c r="X118" s="110" t="n">
        <v>0</v>
      </c>
      <c r="Y118" s="111" t="n">
        <v>0</v>
      </c>
      <c r="Z118" s="112" t="n">
        <v>0</v>
      </c>
      <c r="AA118" s="110" t="n">
        <v>0</v>
      </c>
      <c r="AB118" s="111" t="n">
        <v>0</v>
      </c>
      <c r="AC118" s="112" t="n">
        <v>0</v>
      </c>
      <c r="AD118" s="110" t="n">
        <v>0</v>
      </c>
      <c r="AE118" s="111" t="n">
        <v>0</v>
      </c>
      <c r="AF118" s="112" t="n">
        <v>0</v>
      </c>
      <c r="AG118" s="109">
        <f>U118+V118+Y118+AB118+AE118</f>
        <v/>
      </c>
      <c r="AH118" s="109">
        <f>W118+Z118+AC118+AF118</f>
        <v/>
      </c>
      <c r="AI118" s="105" t="n">
        <v>0</v>
      </c>
      <c r="AJ118" s="106" t="n">
        <v>84</v>
      </c>
      <c r="AK118" s="107" t="n">
        <v>20</v>
      </c>
      <c r="AL118" s="105" t="n">
        <v>64</v>
      </c>
      <c r="AM118" s="106" t="n">
        <v>0</v>
      </c>
      <c r="AN118" s="107" t="n">
        <v>24</v>
      </c>
      <c r="AO118" s="105" t="n">
        <v>40</v>
      </c>
      <c r="AP118" s="106" t="n">
        <v>0</v>
      </c>
      <c r="AQ118" s="108" t="n">
        <v>24</v>
      </c>
      <c r="AR118" s="105" t="n">
        <v>16</v>
      </c>
      <c r="AS118" s="106" t="n">
        <v>0</v>
      </c>
      <c r="AT118" s="107" t="n">
        <v>16</v>
      </c>
      <c r="AU118" s="109">
        <f>AI118+AJ118+AM118+AP118+AS118</f>
        <v/>
      </c>
      <c r="AV118" s="109">
        <f>AK118+AN118+AQ118+AT118</f>
        <v/>
      </c>
      <c r="AW118" s="110" t="n">
        <v>0</v>
      </c>
      <c r="AX118" s="111" t="n">
        <v>0</v>
      </c>
      <c r="AY118" s="112" t="n">
        <v>0</v>
      </c>
      <c r="AZ118" s="110" t="n">
        <v>0</v>
      </c>
      <c r="BA118" s="111" t="n">
        <v>0</v>
      </c>
      <c r="BB118" s="112" t="n">
        <v>0</v>
      </c>
      <c r="BC118" s="110" t="n">
        <v>0</v>
      </c>
      <c r="BD118" s="111" t="n">
        <v>0</v>
      </c>
      <c r="BE118" s="112" t="n">
        <v>0</v>
      </c>
      <c r="BF118" s="110" t="n">
        <v>0</v>
      </c>
      <c r="BG118" s="111" t="n">
        <v>0</v>
      </c>
      <c r="BH118" s="112" t="n">
        <v>0</v>
      </c>
      <c r="BI118" s="109">
        <f>AW118+AX118+BA118+BD118+BG118</f>
        <v/>
      </c>
      <c r="BJ118" s="109">
        <f>AY118+BB118+BE118+BH118</f>
        <v/>
      </c>
      <c r="BK118" s="105" t="n">
        <v>0</v>
      </c>
      <c r="BL118" s="106" t="n">
        <v>0</v>
      </c>
      <c r="BM118" s="107" t="n">
        <v>0</v>
      </c>
      <c r="BN118" s="105" t="n">
        <v>0</v>
      </c>
      <c r="BO118" s="106" t="n">
        <v>0</v>
      </c>
      <c r="BP118" s="107" t="n">
        <v>0</v>
      </c>
      <c r="BQ118" s="105" t="n">
        <v>0</v>
      </c>
      <c r="BR118" s="106" t="n">
        <v>0</v>
      </c>
      <c r="BS118" s="108" t="n">
        <v>0</v>
      </c>
      <c r="BT118" s="105" t="n">
        <v>0</v>
      </c>
      <c r="BU118" s="106" t="n">
        <v>0</v>
      </c>
      <c r="BV118" s="107" t="n">
        <v>0</v>
      </c>
      <c r="BW118" s="109">
        <f>BK118+BL118+BO118+BR118+BU118</f>
        <v/>
      </c>
      <c r="BX118" s="109">
        <f>BM118+BP118+BS118+BV118</f>
        <v/>
      </c>
      <c r="BY118" s="98">
        <f>IF(SUM(S118,T118,AG118,AH118,AU118,AV118,BI118,BJ118,BW118,BX118)&gt;0,"S","N")</f>
        <v/>
      </c>
    </row>
    <row r="119">
      <c r="A119" s="113" t="inlineStr">
        <is>
          <t>PSN</t>
        </is>
      </c>
      <c r="B119" s="114" t="inlineStr">
        <is>
          <t>TGRAO</t>
        </is>
      </c>
      <c r="C119" s="115" t="inlineStr">
        <is>
          <t>TGRAO</t>
        </is>
      </c>
      <c r="D119" s="116" t="inlineStr">
        <is>
          <t>Grão</t>
        </is>
      </c>
      <c r="E119" s="115" t="inlineStr">
        <is>
          <t>SOJA</t>
        </is>
      </c>
      <c r="F119" s="117" t="inlineStr">
        <is>
          <t>MRS</t>
        </is>
      </c>
      <c r="G119" s="118" t="n">
        <v>0</v>
      </c>
      <c r="H119" s="119" t="n">
        <v>0</v>
      </c>
      <c r="I119" s="120" t="n">
        <v>0</v>
      </c>
      <c r="J119" s="118">
        <f>G119+H119-I119</f>
        <v/>
      </c>
      <c r="K119" s="119" t="n">
        <v>0</v>
      </c>
      <c r="L119" s="120" t="n">
        <v>0</v>
      </c>
      <c r="M119" s="118">
        <f>J119+K119-L119</f>
        <v/>
      </c>
      <c r="N119" s="119" t="n">
        <v>0</v>
      </c>
      <c r="O119" s="120" t="n">
        <v>0</v>
      </c>
      <c r="P119" s="118">
        <f>M119+N119-O119</f>
        <v/>
      </c>
      <c r="Q119" s="119" t="n">
        <v>0</v>
      </c>
      <c r="R119" s="120" t="n">
        <v>0</v>
      </c>
      <c r="S119" s="121">
        <f>G119+H119+K119+N119+Q119</f>
        <v/>
      </c>
      <c r="T119" s="121">
        <f>I119+L119+O119+R119</f>
        <v/>
      </c>
      <c r="U119" s="122">
        <f>S119-T119</f>
        <v/>
      </c>
      <c r="V119" s="123" t="n">
        <v>0</v>
      </c>
      <c r="W119" s="124" t="n">
        <v>0</v>
      </c>
      <c r="X119" s="122">
        <f>U119+V119-W119</f>
        <v/>
      </c>
      <c r="Y119" s="123" t="n">
        <v>0</v>
      </c>
      <c r="Z119" s="124" t="n">
        <v>0</v>
      </c>
      <c r="AA119" s="122">
        <f>X119+Y119-Z119</f>
        <v/>
      </c>
      <c r="AB119" s="123" t="n">
        <v>0</v>
      </c>
      <c r="AC119" s="124" t="n">
        <v>0</v>
      </c>
      <c r="AD119" s="122">
        <f>AA119+AB119-AC119</f>
        <v/>
      </c>
      <c r="AE119" s="123" t="n">
        <v>0</v>
      </c>
      <c r="AF119" s="124" t="n">
        <v>0</v>
      </c>
      <c r="AG119" s="121">
        <f>U119+V119+Y119+AB119+AE119</f>
        <v/>
      </c>
      <c r="AH119" s="121">
        <f>W119+Z119+AC119+AF119</f>
        <v/>
      </c>
      <c r="AI119" s="118">
        <f>AG119-AH119</f>
        <v/>
      </c>
      <c r="AJ119" s="119" t="n">
        <v>0</v>
      </c>
      <c r="AK119" s="120" t="n">
        <v>0</v>
      </c>
      <c r="AL119" s="118">
        <f>AI119+AJ119-AK119</f>
        <v/>
      </c>
      <c r="AM119" s="119" t="n">
        <v>0</v>
      </c>
      <c r="AN119" s="120" t="n">
        <v>0</v>
      </c>
      <c r="AO119" s="118">
        <f>AL119+AM119-AN119</f>
        <v/>
      </c>
      <c r="AP119" s="119" t="n">
        <v>0</v>
      </c>
      <c r="AQ119" s="120" t="n">
        <v>0</v>
      </c>
      <c r="AR119" s="118">
        <f>AO119+AP119-AQ119</f>
        <v/>
      </c>
      <c r="AS119" s="119" t="n">
        <v>0</v>
      </c>
      <c r="AT119" s="120" t="n">
        <v>0</v>
      </c>
      <c r="AU119" s="121">
        <f>AI119+AJ119+AM119+AP119+AS119</f>
        <v/>
      </c>
      <c r="AV119" s="121">
        <f>AK119+AN119+AQ119+AT119</f>
        <v/>
      </c>
      <c r="AW119" s="122">
        <f>AU119-AV119</f>
        <v/>
      </c>
      <c r="AX119" s="123" t="n">
        <v>0</v>
      </c>
      <c r="AY119" s="124" t="n">
        <v>0</v>
      </c>
      <c r="AZ119" s="122">
        <f>AW119+AX119-AY119</f>
        <v/>
      </c>
      <c r="BA119" s="123" t="n">
        <v>0</v>
      </c>
      <c r="BB119" s="124" t="n">
        <v>0</v>
      </c>
      <c r="BC119" s="122">
        <f>AZ119+BA119-BB119</f>
        <v/>
      </c>
      <c r="BD119" s="123" t="n">
        <v>0</v>
      </c>
      <c r="BE119" s="124" t="n">
        <v>0</v>
      </c>
      <c r="BF119" s="122">
        <f>BC119+BD119-BE119</f>
        <v/>
      </c>
      <c r="BG119" s="123" t="n">
        <v>0</v>
      </c>
      <c r="BH119" s="124" t="n">
        <v>0</v>
      </c>
      <c r="BI119" s="121">
        <f>AW119+AX119+BA119+BD119+BG119</f>
        <v/>
      </c>
      <c r="BJ119" s="121">
        <f>AY119+BB119+BE119+BH119</f>
        <v/>
      </c>
      <c r="BK119" s="118">
        <f>BI119-BJ119</f>
        <v/>
      </c>
      <c r="BL119" s="119" t="n">
        <v>0</v>
      </c>
      <c r="BM119" s="120" t="n">
        <v>0</v>
      </c>
      <c r="BN119" s="118">
        <f>BK119+BL119-BM119</f>
        <v/>
      </c>
      <c r="BO119" s="119" t="n">
        <v>0</v>
      </c>
      <c r="BP119" s="120" t="n">
        <v>0</v>
      </c>
      <c r="BQ119" s="118">
        <f>BN119+BO119-BP119</f>
        <v/>
      </c>
      <c r="BR119" s="119" t="n">
        <v>0</v>
      </c>
      <c r="BS119" s="120" t="n">
        <v>0</v>
      </c>
      <c r="BT119" s="118">
        <f>BQ119+BR119-BS119</f>
        <v/>
      </c>
      <c r="BU119" s="119" t="n">
        <v>0</v>
      </c>
      <c r="BV119" s="120" t="n">
        <v>0</v>
      </c>
      <c r="BW119" s="121">
        <f>BK119+BL119+BO119+BR119+BU119</f>
        <v/>
      </c>
      <c r="BX119" s="121">
        <f>BM119+BP119+BS119+BV119</f>
        <v/>
      </c>
      <c r="BY119" s="98">
        <f>IF(SUM(S119,T119,AG119,AH119,AU119,AV119,BI119,BJ119,BW119,BX119)&gt;0,"S","N")</f>
        <v/>
      </c>
    </row>
    <row r="120">
      <c r="A120" s="113" t="inlineStr">
        <is>
          <t>PSN</t>
        </is>
      </c>
      <c r="B120" s="114" t="inlineStr">
        <is>
          <t>TGRAO</t>
        </is>
      </c>
      <c r="C120" s="115" t="inlineStr">
        <is>
          <t>TGRAO</t>
        </is>
      </c>
      <c r="D120" s="116" t="inlineStr">
        <is>
          <t>Grão</t>
        </is>
      </c>
      <c r="E120" s="115" t="inlineStr">
        <is>
          <t>SOJA</t>
        </is>
      </c>
      <c r="F120" s="117" t="inlineStr">
        <is>
          <t>VLI</t>
        </is>
      </c>
      <c r="G120" s="118" t="n">
        <v>0</v>
      </c>
      <c r="H120" s="119" t="n">
        <v>0</v>
      </c>
      <c r="I120" s="120" t="n">
        <v>0</v>
      </c>
      <c r="J120" s="118">
        <f>G120+H120-I120</f>
        <v/>
      </c>
      <c r="K120" s="119" t="n">
        <v>0</v>
      </c>
      <c r="L120" s="120" t="n">
        <v>0</v>
      </c>
      <c r="M120" s="118">
        <f>J120+K120-L120</f>
        <v/>
      </c>
      <c r="N120" s="119" t="n">
        <v>0</v>
      </c>
      <c r="O120" s="120" t="n">
        <v>0</v>
      </c>
      <c r="P120" s="118">
        <f>M120+N120-O120</f>
        <v/>
      </c>
      <c r="Q120" s="119" t="n">
        <v>0</v>
      </c>
      <c r="R120" s="120" t="n">
        <v>0</v>
      </c>
      <c r="S120" s="121">
        <f>G120+H120+K120+N120+Q120</f>
        <v/>
      </c>
      <c r="T120" s="121">
        <f>I120+L120+O120+R120</f>
        <v/>
      </c>
      <c r="U120" s="122">
        <f>S120-T120</f>
        <v/>
      </c>
      <c r="V120" s="123" t="n">
        <v>0</v>
      </c>
      <c r="W120" s="124" t="n">
        <v>0</v>
      </c>
      <c r="X120" s="122">
        <f>U120+V120-W120</f>
        <v/>
      </c>
      <c r="Y120" s="123" t="n">
        <v>0</v>
      </c>
      <c r="Z120" s="124" t="n">
        <v>0</v>
      </c>
      <c r="AA120" s="122">
        <f>X120+Y120-Z120</f>
        <v/>
      </c>
      <c r="AB120" s="123" t="n">
        <v>0</v>
      </c>
      <c r="AC120" s="124" t="n">
        <v>0</v>
      </c>
      <c r="AD120" s="122">
        <f>AA120+AB120-AC120</f>
        <v/>
      </c>
      <c r="AE120" s="123" t="n">
        <v>0</v>
      </c>
      <c r="AF120" s="124" t="n">
        <v>0</v>
      </c>
      <c r="AG120" s="121">
        <f>U120+V120+Y120+AB120+AE120</f>
        <v/>
      </c>
      <c r="AH120" s="121">
        <f>W120+Z120+AC120+AF120</f>
        <v/>
      </c>
      <c r="AI120" s="118">
        <f>AG120-AH120</f>
        <v/>
      </c>
      <c r="AJ120" s="119" t="n">
        <v>0</v>
      </c>
      <c r="AK120" s="120" t="n">
        <v>0</v>
      </c>
      <c r="AL120" s="118">
        <f>AI120+AJ120-AK120</f>
        <v/>
      </c>
      <c r="AM120" s="119" t="n">
        <v>0</v>
      </c>
      <c r="AN120" s="120" t="n">
        <v>0</v>
      </c>
      <c r="AO120" s="118">
        <f>AL120+AM120-AN120</f>
        <v/>
      </c>
      <c r="AP120" s="119" t="n">
        <v>0</v>
      </c>
      <c r="AQ120" s="120" t="n">
        <v>0</v>
      </c>
      <c r="AR120" s="118">
        <f>AO120+AP120-AQ120</f>
        <v/>
      </c>
      <c r="AS120" s="119" t="n">
        <v>0</v>
      </c>
      <c r="AT120" s="120" t="n">
        <v>0</v>
      </c>
      <c r="AU120" s="121">
        <f>AI120+AJ120+AM120+AP120+AS120</f>
        <v/>
      </c>
      <c r="AV120" s="121">
        <f>AK120+AN120+AQ120+AT120</f>
        <v/>
      </c>
      <c r="AW120" s="122">
        <f>AU120-AV120</f>
        <v/>
      </c>
      <c r="AX120" s="123" t="n">
        <v>0</v>
      </c>
      <c r="AY120" s="124" t="n">
        <v>0</v>
      </c>
      <c r="AZ120" s="122">
        <f>AW120+AX120-AY120</f>
        <v/>
      </c>
      <c r="BA120" s="123" t="n">
        <v>0</v>
      </c>
      <c r="BB120" s="124" t="n">
        <v>0</v>
      </c>
      <c r="BC120" s="122">
        <f>AZ120+BA120-BB120</f>
        <v/>
      </c>
      <c r="BD120" s="123" t="n">
        <v>0</v>
      </c>
      <c r="BE120" s="124" t="n">
        <v>0</v>
      </c>
      <c r="BF120" s="122">
        <f>BC120+BD120-BE120</f>
        <v/>
      </c>
      <c r="BG120" s="123" t="n">
        <v>0</v>
      </c>
      <c r="BH120" s="124" t="n">
        <v>0</v>
      </c>
      <c r="BI120" s="121">
        <f>AW120+AX120+BA120+BD120+BG120</f>
        <v/>
      </c>
      <c r="BJ120" s="121">
        <f>AY120+BB120+BE120+BH120</f>
        <v/>
      </c>
      <c r="BK120" s="118">
        <f>BI120-BJ120</f>
        <v/>
      </c>
      <c r="BL120" s="119" t="n">
        <v>0</v>
      </c>
      <c r="BM120" s="120" t="n">
        <v>0</v>
      </c>
      <c r="BN120" s="118">
        <f>BK120+BL120-BM120</f>
        <v/>
      </c>
      <c r="BO120" s="119" t="n">
        <v>0</v>
      </c>
      <c r="BP120" s="120" t="n">
        <v>0</v>
      </c>
      <c r="BQ120" s="118">
        <f>BN120+BO120-BP120</f>
        <v/>
      </c>
      <c r="BR120" s="119" t="n">
        <v>0</v>
      </c>
      <c r="BS120" s="120" t="n">
        <v>0</v>
      </c>
      <c r="BT120" s="118">
        <f>BQ120+BR120-BS120</f>
        <v/>
      </c>
      <c r="BU120" s="119" t="n">
        <v>0</v>
      </c>
      <c r="BV120" s="120" t="n">
        <v>0</v>
      </c>
      <c r="BW120" s="121">
        <f>BK120+BL120+BO120+BR120+BU120</f>
        <v/>
      </c>
      <c r="BX120" s="121">
        <f>BM120+BP120+BS120+BV120</f>
        <v/>
      </c>
      <c r="BY120" s="98">
        <f>IF(SUM(S120,T120,AG120,AH120,AU120,AV120,BI120,BJ120,BW120,BX120)&gt;0,"S","N")</f>
        <v/>
      </c>
    </row>
    <row r="121">
      <c r="A121" s="100" t="inlineStr">
        <is>
          <t>PSN</t>
        </is>
      </c>
      <c r="B121" s="101" t="inlineStr">
        <is>
          <t>TGRAO</t>
        </is>
      </c>
      <c r="C121" s="102" t="inlineStr">
        <is>
          <t>TGRAO</t>
        </is>
      </c>
      <c r="D121" s="103" t="inlineStr">
        <is>
          <t>Açúcar</t>
        </is>
      </c>
      <c r="E121" s="102" t="inlineStr">
        <is>
          <t>ACUCAR</t>
        </is>
      </c>
      <c r="F121" s="104" t="inlineStr">
        <is>
          <t>RUMO</t>
        </is>
      </c>
      <c r="G121" s="105" t="n">
        <v>0</v>
      </c>
      <c r="H121" s="106" t="n">
        <v>0</v>
      </c>
      <c r="I121" s="107" t="n">
        <v>0</v>
      </c>
      <c r="J121" s="105">
        <f>G121+H121-I121</f>
        <v/>
      </c>
      <c r="K121" s="106" t="n">
        <v>0</v>
      </c>
      <c r="L121" s="107" t="n">
        <v>0</v>
      </c>
      <c r="M121" s="105">
        <f>J121+K121-L121</f>
        <v/>
      </c>
      <c r="N121" s="106" t="n">
        <v>0</v>
      </c>
      <c r="O121" s="108" t="n">
        <v>0</v>
      </c>
      <c r="P121" s="105">
        <f>M121+N121-O121</f>
        <v/>
      </c>
      <c r="Q121" s="106" t="n">
        <v>0</v>
      </c>
      <c r="R121" s="107" t="n">
        <v>0</v>
      </c>
      <c r="S121" s="109">
        <f>G121+H121+K121+N121+Q121</f>
        <v/>
      </c>
      <c r="T121" s="109">
        <f>I121+L121+O121+R121</f>
        <v/>
      </c>
      <c r="U121" s="110">
        <f>S121-T121</f>
        <v/>
      </c>
      <c r="V121" s="111" t="n">
        <v>0</v>
      </c>
      <c r="W121" s="112" t="n">
        <v>0</v>
      </c>
      <c r="X121" s="110">
        <f>U121+V121-W121</f>
        <v/>
      </c>
      <c r="Y121" s="111" t="n">
        <v>0</v>
      </c>
      <c r="Z121" s="112" t="n">
        <v>0</v>
      </c>
      <c r="AA121" s="110">
        <f>X121+Y121-Z121</f>
        <v/>
      </c>
      <c r="AB121" s="111" t="n">
        <v>0</v>
      </c>
      <c r="AC121" s="112" t="n">
        <v>0</v>
      </c>
      <c r="AD121" s="110">
        <f>AA121+AB121-AC121</f>
        <v/>
      </c>
      <c r="AE121" s="111" t="n">
        <v>0</v>
      </c>
      <c r="AF121" s="112" t="n">
        <v>0</v>
      </c>
      <c r="AG121" s="109">
        <f>U121+V121+Y121+AB121+AE121</f>
        <v/>
      </c>
      <c r="AH121" s="109">
        <f>W121+Z121+AC121+AF121</f>
        <v/>
      </c>
      <c r="AI121" s="105">
        <f>AG121-AH121</f>
        <v/>
      </c>
      <c r="AJ121" s="106" t="n">
        <v>0</v>
      </c>
      <c r="AK121" s="107" t="n">
        <v>0</v>
      </c>
      <c r="AL121" s="105">
        <f>AI121+AJ121-AK121</f>
        <v/>
      </c>
      <c r="AM121" s="106" t="n">
        <v>0</v>
      </c>
      <c r="AN121" s="107" t="n">
        <v>0</v>
      </c>
      <c r="AO121" s="105">
        <f>AL121+AM121-AN121</f>
        <v/>
      </c>
      <c r="AP121" s="106" t="n">
        <v>0</v>
      </c>
      <c r="AQ121" s="108" t="n">
        <v>0</v>
      </c>
      <c r="AR121" s="105">
        <f>AO121+AP121-AQ121</f>
        <v/>
      </c>
      <c r="AS121" s="106" t="n">
        <v>0</v>
      </c>
      <c r="AT121" s="107" t="n">
        <v>0</v>
      </c>
      <c r="AU121" s="109">
        <f>AI121+AJ121+AM121+AP121+AS121</f>
        <v/>
      </c>
      <c r="AV121" s="109">
        <f>AK121+AN121+AQ121+AT121</f>
        <v/>
      </c>
      <c r="AW121" s="110">
        <f>AU121-AV121</f>
        <v/>
      </c>
      <c r="AX121" s="111" t="n">
        <v>0</v>
      </c>
      <c r="AY121" s="112" t="n">
        <v>0</v>
      </c>
      <c r="AZ121" s="110">
        <f>AW121+AX121-AY121</f>
        <v/>
      </c>
      <c r="BA121" s="111" t="n">
        <v>0</v>
      </c>
      <c r="BB121" s="112" t="n">
        <v>0</v>
      </c>
      <c r="BC121" s="110">
        <f>AZ121+BA121-BB121</f>
        <v/>
      </c>
      <c r="BD121" s="111" t="n">
        <v>0</v>
      </c>
      <c r="BE121" s="112" t="n">
        <v>0</v>
      </c>
      <c r="BF121" s="110">
        <f>BC121+BD121-BE121</f>
        <v/>
      </c>
      <c r="BG121" s="111" t="n">
        <v>0</v>
      </c>
      <c r="BH121" s="112" t="n">
        <v>0</v>
      </c>
      <c r="BI121" s="109">
        <f>AW121+AX121+BA121+BD121+BG121</f>
        <v/>
      </c>
      <c r="BJ121" s="109">
        <f>AY121+BB121+BE121+BH121</f>
        <v/>
      </c>
      <c r="BK121" s="105">
        <f>BI121-BJ121</f>
        <v/>
      </c>
      <c r="BL121" s="106" t="n">
        <v>0</v>
      </c>
      <c r="BM121" s="107" t="n">
        <v>0</v>
      </c>
      <c r="BN121" s="105">
        <f>BK121+BL121-BM121</f>
        <v/>
      </c>
      <c r="BO121" s="106" t="n">
        <v>0</v>
      </c>
      <c r="BP121" s="107" t="n">
        <v>0</v>
      </c>
      <c r="BQ121" s="105">
        <f>BN121+BO121-BP121</f>
        <v/>
      </c>
      <c r="BR121" s="106" t="n">
        <v>0</v>
      </c>
      <c r="BS121" s="108" t="n">
        <v>0</v>
      </c>
      <c r="BT121" s="105">
        <f>BQ121+BR121-BS121</f>
        <v/>
      </c>
      <c r="BU121" s="106" t="n">
        <v>0</v>
      </c>
      <c r="BV121" s="107" t="n">
        <v>0</v>
      </c>
      <c r="BW121" s="109">
        <f>BK121+BL121+BO121+BR121+BU121</f>
        <v/>
      </c>
      <c r="BX121" s="109">
        <f>BM121+BP121+BS121+BV121</f>
        <v/>
      </c>
      <c r="BY121" s="98">
        <f>IF(SUM(S121,T121,AG121,AH121,AU121,AV121,BI121,BJ121,BW121,BX121)&gt;0,"S","N")</f>
        <v/>
      </c>
    </row>
    <row r="122">
      <c r="A122" s="113" t="inlineStr">
        <is>
          <t>PSN</t>
        </is>
      </c>
      <c r="B122" s="114" t="inlineStr">
        <is>
          <t>TGRAO</t>
        </is>
      </c>
      <c r="C122" s="115" t="inlineStr">
        <is>
          <t>TGRAO</t>
        </is>
      </c>
      <c r="D122" s="116" t="inlineStr">
        <is>
          <t>Açúcar</t>
        </is>
      </c>
      <c r="E122" s="115" t="inlineStr">
        <is>
          <t>ACUCAR</t>
        </is>
      </c>
      <c r="F122" s="117" t="inlineStr">
        <is>
          <t>MRS</t>
        </is>
      </c>
      <c r="G122" s="118" t="n">
        <v>0</v>
      </c>
      <c r="H122" s="119" t="n">
        <v>0</v>
      </c>
      <c r="I122" s="120" t="n">
        <v>0</v>
      </c>
      <c r="J122" s="118">
        <f>G122+H122-I122</f>
        <v/>
      </c>
      <c r="K122" s="119" t="n">
        <v>0</v>
      </c>
      <c r="L122" s="120" t="n">
        <v>0</v>
      </c>
      <c r="M122" s="118">
        <f>J122+K122-L122</f>
        <v/>
      </c>
      <c r="N122" s="119" t="n">
        <v>0</v>
      </c>
      <c r="O122" s="120" t="n">
        <v>0</v>
      </c>
      <c r="P122" s="118">
        <f>M122+N122-O122</f>
        <v/>
      </c>
      <c r="Q122" s="119" t="n">
        <v>0</v>
      </c>
      <c r="R122" s="120" t="n">
        <v>0</v>
      </c>
      <c r="S122" s="121">
        <f>G122+H122+K122+N122+Q122</f>
        <v/>
      </c>
      <c r="T122" s="121">
        <f>I122+L122+O122+R122</f>
        <v/>
      </c>
      <c r="U122" s="122">
        <f>S122-T122</f>
        <v/>
      </c>
      <c r="V122" s="123" t="n">
        <v>0</v>
      </c>
      <c r="W122" s="124" t="n">
        <v>0</v>
      </c>
      <c r="X122" s="122">
        <f>U122+V122-W122</f>
        <v/>
      </c>
      <c r="Y122" s="123" t="n">
        <v>0</v>
      </c>
      <c r="Z122" s="124" t="n">
        <v>0</v>
      </c>
      <c r="AA122" s="122">
        <f>X122+Y122-Z122</f>
        <v/>
      </c>
      <c r="AB122" s="123" t="n">
        <v>0</v>
      </c>
      <c r="AC122" s="124" t="n">
        <v>0</v>
      </c>
      <c r="AD122" s="122">
        <f>AA122+AB122-AC122</f>
        <v/>
      </c>
      <c r="AE122" s="123" t="n">
        <v>0</v>
      </c>
      <c r="AF122" s="124" t="n">
        <v>0</v>
      </c>
      <c r="AG122" s="121">
        <f>U122+V122+Y122+AB122+AE122</f>
        <v/>
      </c>
      <c r="AH122" s="121">
        <f>W122+Z122+AC122+AF122</f>
        <v/>
      </c>
      <c r="AI122" s="118">
        <f>AG122-AH122</f>
        <v/>
      </c>
      <c r="AJ122" s="119" t="n">
        <v>0</v>
      </c>
      <c r="AK122" s="120" t="n">
        <v>0</v>
      </c>
      <c r="AL122" s="118">
        <f>AI122+AJ122-AK122</f>
        <v/>
      </c>
      <c r="AM122" s="119" t="n">
        <v>0</v>
      </c>
      <c r="AN122" s="120" t="n">
        <v>0</v>
      </c>
      <c r="AO122" s="118">
        <f>AL122+AM122-AN122</f>
        <v/>
      </c>
      <c r="AP122" s="119" t="n">
        <v>0</v>
      </c>
      <c r="AQ122" s="120" t="n">
        <v>0</v>
      </c>
      <c r="AR122" s="118">
        <f>AO122+AP122-AQ122</f>
        <v/>
      </c>
      <c r="AS122" s="119" t="n">
        <v>0</v>
      </c>
      <c r="AT122" s="120" t="n">
        <v>0</v>
      </c>
      <c r="AU122" s="121">
        <f>AI122+AJ122+AM122+AP122+AS122</f>
        <v/>
      </c>
      <c r="AV122" s="121">
        <f>AK122+AN122+AQ122+AT122</f>
        <v/>
      </c>
      <c r="AW122" s="122">
        <f>AU122-AV122</f>
        <v/>
      </c>
      <c r="AX122" s="123" t="n">
        <v>0</v>
      </c>
      <c r="AY122" s="124" t="n">
        <v>0</v>
      </c>
      <c r="AZ122" s="122">
        <f>AW122+AX122-AY122</f>
        <v/>
      </c>
      <c r="BA122" s="123" t="n">
        <v>0</v>
      </c>
      <c r="BB122" s="124" t="n">
        <v>0</v>
      </c>
      <c r="BC122" s="122">
        <f>AZ122+BA122-BB122</f>
        <v/>
      </c>
      <c r="BD122" s="123" t="n">
        <v>0</v>
      </c>
      <c r="BE122" s="124" t="n">
        <v>0</v>
      </c>
      <c r="BF122" s="122">
        <f>BC122+BD122-BE122</f>
        <v/>
      </c>
      <c r="BG122" s="123" t="n">
        <v>0</v>
      </c>
      <c r="BH122" s="124" t="n">
        <v>0</v>
      </c>
      <c r="BI122" s="121">
        <f>AW122+AX122+BA122+BD122+BG122</f>
        <v/>
      </c>
      <c r="BJ122" s="121">
        <f>AY122+BB122+BE122+BH122</f>
        <v/>
      </c>
      <c r="BK122" s="118">
        <f>BI122-BJ122</f>
        <v/>
      </c>
      <c r="BL122" s="119" t="n">
        <v>0</v>
      </c>
      <c r="BM122" s="120" t="n">
        <v>0</v>
      </c>
      <c r="BN122" s="118">
        <f>BK122+BL122-BM122</f>
        <v/>
      </c>
      <c r="BO122" s="119" t="n">
        <v>0</v>
      </c>
      <c r="BP122" s="120" t="n">
        <v>0</v>
      </c>
      <c r="BQ122" s="118">
        <f>BN122+BO122-BP122</f>
        <v/>
      </c>
      <c r="BR122" s="119" t="n">
        <v>0</v>
      </c>
      <c r="BS122" s="120" t="n">
        <v>0</v>
      </c>
      <c r="BT122" s="118">
        <f>BQ122+BR122-BS122</f>
        <v/>
      </c>
      <c r="BU122" s="119" t="n">
        <v>0</v>
      </c>
      <c r="BV122" s="120" t="n">
        <v>0</v>
      </c>
      <c r="BW122" s="121">
        <f>BK122+BL122+BO122+BR122+BU122</f>
        <v/>
      </c>
      <c r="BX122" s="121">
        <f>BM122+BP122+BS122+BV122</f>
        <v/>
      </c>
      <c r="BY122" s="98">
        <f>IF(SUM(S122,T122,AG122,AH122,AU122,AV122,BI122,BJ122,BW122,BX122)&gt;0,"S","N")</f>
        <v/>
      </c>
    </row>
    <row r="123">
      <c r="A123" s="113" t="inlineStr">
        <is>
          <t>PSN</t>
        </is>
      </c>
      <c r="B123" s="114" t="inlineStr">
        <is>
          <t>TGRAO</t>
        </is>
      </c>
      <c r="C123" s="115" t="inlineStr">
        <is>
          <t>TGRAO</t>
        </is>
      </c>
      <c r="D123" s="116" t="inlineStr">
        <is>
          <t>Açúcar</t>
        </is>
      </c>
      <c r="E123" s="115" t="inlineStr">
        <is>
          <t>ACUCAR</t>
        </is>
      </c>
      <c r="F123" s="117" t="inlineStr">
        <is>
          <t>VLI</t>
        </is>
      </c>
      <c r="G123" s="118" t="n">
        <v>0</v>
      </c>
      <c r="H123" s="119" t="n">
        <v>0</v>
      </c>
      <c r="I123" s="120" t="n">
        <v>0</v>
      </c>
      <c r="J123" s="118">
        <f>G123+H123-I123</f>
        <v/>
      </c>
      <c r="K123" s="119" t="n">
        <v>0</v>
      </c>
      <c r="L123" s="120" t="n">
        <v>0</v>
      </c>
      <c r="M123" s="118">
        <f>J123+K123-L123</f>
        <v/>
      </c>
      <c r="N123" s="119" t="n">
        <v>0</v>
      </c>
      <c r="O123" s="120" t="n">
        <v>0</v>
      </c>
      <c r="P123" s="118">
        <f>M123+N123-O123</f>
        <v/>
      </c>
      <c r="Q123" s="119" t="n">
        <v>0</v>
      </c>
      <c r="R123" s="120" t="n">
        <v>0</v>
      </c>
      <c r="S123" s="121">
        <f>G123+H123+K123+N123+Q123</f>
        <v/>
      </c>
      <c r="T123" s="121">
        <f>I123+L123+O123+R123</f>
        <v/>
      </c>
      <c r="U123" s="122">
        <f>S123-T123</f>
        <v/>
      </c>
      <c r="V123" s="123" t="n">
        <v>0</v>
      </c>
      <c r="W123" s="124" t="n">
        <v>0</v>
      </c>
      <c r="X123" s="122">
        <f>U123+V123-W123</f>
        <v/>
      </c>
      <c r="Y123" s="123" t="n">
        <v>0</v>
      </c>
      <c r="Z123" s="124" t="n">
        <v>0</v>
      </c>
      <c r="AA123" s="122">
        <f>X123+Y123-Z123</f>
        <v/>
      </c>
      <c r="AB123" s="123" t="n">
        <v>0</v>
      </c>
      <c r="AC123" s="124" t="n">
        <v>0</v>
      </c>
      <c r="AD123" s="122">
        <f>AA123+AB123-AC123</f>
        <v/>
      </c>
      <c r="AE123" s="123" t="n">
        <v>0</v>
      </c>
      <c r="AF123" s="124" t="n">
        <v>0</v>
      </c>
      <c r="AG123" s="121">
        <f>U123+V123+Y123+AB123+AE123</f>
        <v/>
      </c>
      <c r="AH123" s="121">
        <f>W123+Z123+AC123+AF123</f>
        <v/>
      </c>
      <c r="AI123" s="118">
        <f>AG123-AH123</f>
        <v/>
      </c>
      <c r="AJ123" s="119" t="n">
        <v>0</v>
      </c>
      <c r="AK123" s="120" t="n">
        <v>0</v>
      </c>
      <c r="AL123" s="118">
        <f>AI123+AJ123-AK123</f>
        <v/>
      </c>
      <c r="AM123" s="119" t="n">
        <v>0</v>
      </c>
      <c r="AN123" s="120" t="n">
        <v>0</v>
      </c>
      <c r="AO123" s="118">
        <f>AL123+AM123-AN123</f>
        <v/>
      </c>
      <c r="AP123" s="119" t="n">
        <v>0</v>
      </c>
      <c r="AQ123" s="120" t="n">
        <v>0</v>
      </c>
      <c r="AR123" s="118">
        <f>AO123+AP123-AQ123</f>
        <v/>
      </c>
      <c r="AS123" s="119" t="n">
        <v>0</v>
      </c>
      <c r="AT123" s="120" t="n">
        <v>0</v>
      </c>
      <c r="AU123" s="121">
        <f>AI123+AJ123+AM123+AP123+AS123</f>
        <v/>
      </c>
      <c r="AV123" s="121">
        <f>AK123+AN123+AQ123+AT123</f>
        <v/>
      </c>
      <c r="AW123" s="122">
        <f>AU123-AV123</f>
        <v/>
      </c>
      <c r="AX123" s="123" t="n">
        <v>0</v>
      </c>
      <c r="AY123" s="124" t="n">
        <v>0</v>
      </c>
      <c r="AZ123" s="122">
        <f>AW123+AX123-AY123</f>
        <v/>
      </c>
      <c r="BA123" s="123" t="n">
        <v>0</v>
      </c>
      <c r="BB123" s="124" t="n">
        <v>0</v>
      </c>
      <c r="BC123" s="122">
        <f>AZ123+BA123-BB123</f>
        <v/>
      </c>
      <c r="BD123" s="123" t="n">
        <v>0</v>
      </c>
      <c r="BE123" s="124" t="n">
        <v>0</v>
      </c>
      <c r="BF123" s="122">
        <f>BC123+BD123-BE123</f>
        <v/>
      </c>
      <c r="BG123" s="123" t="n">
        <v>0</v>
      </c>
      <c r="BH123" s="124" t="n">
        <v>0</v>
      </c>
      <c r="BI123" s="121">
        <f>AW123+AX123+BA123+BD123+BG123</f>
        <v/>
      </c>
      <c r="BJ123" s="121">
        <f>AY123+BB123+BE123+BH123</f>
        <v/>
      </c>
      <c r="BK123" s="118">
        <f>BI123-BJ123</f>
        <v/>
      </c>
      <c r="BL123" s="119" t="n">
        <v>0</v>
      </c>
      <c r="BM123" s="120" t="n">
        <v>0</v>
      </c>
      <c r="BN123" s="118">
        <f>BK123+BL123-BM123</f>
        <v/>
      </c>
      <c r="BO123" s="119" t="n">
        <v>0</v>
      </c>
      <c r="BP123" s="120" t="n">
        <v>0</v>
      </c>
      <c r="BQ123" s="118">
        <f>BN123+BO123-BP123</f>
        <v/>
      </c>
      <c r="BR123" s="119" t="n">
        <v>0</v>
      </c>
      <c r="BS123" s="120" t="n">
        <v>0</v>
      </c>
      <c r="BT123" s="118">
        <f>BQ123+BR123-BS123</f>
        <v/>
      </c>
      <c r="BU123" s="119" t="n">
        <v>0</v>
      </c>
      <c r="BV123" s="120" t="n">
        <v>0</v>
      </c>
      <c r="BW123" s="121">
        <f>BK123+BL123+BO123+BR123+BU123</f>
        <v/>
      </c>
      <c r="BX123" s="121">
        <f>BM123+BP123+BS123+BV123</f>
        <v/>
      </c>
      <c r="BY123" s="98">
        <f>IF(SUM(S123,T123,AG123,AH123,AU123,AV123,BI123,BJ123,BW123,BX123)&gt;0,"S","N")</f>
        <v/>
      </c>
    </row>
    <row r="124">
      <c r="A124" s="125" t="inlineStr">
        <is>
          <t>TOTAL</t>
        </is>
      </c>
      <c r="B124" s="126" t="inlineStr">
        <is>
          <t>TOTAL</t>
        </is>
      </c>
      <c r="C124" s="127" t="n"/>
      <c r="D124" s="128" t="n"/>
      <c r="E124" s="127" t="n"/>
      <c r="F124" s="129" t="n"/>
      <c r="G124" s="35">
        <f>SUM(G112:G123)</f>
        <v/>
      </c>
      <c r="H124" s="36">
        <f>SUM(H112:H123)</f>
        <v/>
      </c>
      <c r="I124" s="37">
        <f>SUM(I112:I123)</f>
        <v/>
      </c>
      <c r="J124" s="38">
        <f>SUM(J112:J123)</f>
        <v/>
      </c>
      <c r="K124" s="39">
        <f>SUM(K112:K123)</f>
        <v/>
      </c>
      <c r="L124" s="37">
        <f>SUM(L112:L123)</f>
        <v/>
      </c>
      <c r="M124" s="38">
        <f>SUM(M112:M123)</f>
        <v/>
      </c>
      <c r="N124" s="39">
        <f>SUM(N112:N123)</f>
        <v/>
      </c>
      <c r="O124" s="37">
        <f>SUM(O112:O123)</f>
        <v/>
      </c>
      <c r="P124" s="38">
        <f>SUM(P112:P123)</f>
        <v/>
      </c>
      <c r="Q124" s="39">
        <f>SUM(Q112:Q123)</f>
        <v/>
      </c>
      <c r="R124" s="37">
        <f>SUM(R112:R123)</f>
        <v/>
      </c>
      <c r="S124" s="37">
        <f>SUM(S112:S123)</f>
        <v/>
      </c>
      <c r="T124" s="37">
        <f>SUM(T112:T123)</f>
        <v/>
      </c>
      <c r="U124" s="42">
        <f>SUM(U112:U123)</f>
        <v/>
      </c>
      <c r="V124" s="43">
        <f>SUM(V112:V123)</f>
        <v/>
      </c>
      <c r="W124" s="44">
        <f>SUM(W112:W123)</f>
        <v/>
      </c>
      <c r="X124" s="42">
        <f>SUM(X112:X123)</f>
        <v/>
      </c>
      <c r="Y124" s="43">
        <f>SUM(Y112:Y123)</f>
        <v/>
      </c>
      <c r="Z124" s="44">
        <f>SUM(Z112:Z123)</f>
        <v/>
      </c>
      <c r="AA124" s="42">
        <f>SUM(AA112:AA123)</f>
        <v/>
      </c>
      <c r="AB124" s="43">
        <f>SUM(AB112:AB123)</f>
        <v/>
      </c>
      <c r="AC124" s="44">
        <f>SUM(AC112:AC123)</f>
        <v/>
      </c>
      <c r="AD124" s="42">
        <f>SUM(AD112:AD123)</f>
        <v/>
      </c>
      <c r="AE124" s="43">
        <f>SUM(AE112:AE123)</f>
        <v/>
      </c>
      <c r="AF124" s="44">
        <f>SUM(AF112:AF123)</f>
        <v/>
      </c>
      <c r="AG124" s="44">
        <f>SUM(AG112:AG123)</f>
        <v/>
      </c>
      <c r="AH124" s="44">
        <f>SUM(AH112:AH123)</f>
        <v/>
      </c>
      <c r="AI124" s="35">
        <f>SUM(AI112:AI123)</f>
        <v/>
      </c>
      <c r="AJ124" s="36">
        <f>SUM(AJ112:AJ123)</f>
        <v/>
      </c>
      <c r="AK124" s="37">
        <f>SUM(AK112:AK123)</f>
        <v/>
      </c>
      <c r="AL124" s="35">
        <f>SUM(AL112:AL123)</f>
        <v/>
      </c>
      <c r="AM124" s="36">
        <f>SUM(AM112:AM123)</f>
        <v/>
      </c>
      <c r="AN124" s="37">
        <f>SUM(AN112:AN123)</f>
        <v/>
      </c>
      <c r="AO124" s="35">
        <f>SUM(AO112:AO123)</f>
        <v/>
      </c>
      <c r="AP124" s="36">
        <f>SUM(AP112:AP123)</f>
        <v/>
      </c>
      <c r="AQ124" s="37">
        <f>SUM(AQ112:AQ123)</f>
        <v/>
      </c>
      <c r="AR124" s="35">
        <f>SUM(AR112:AR123)</f>
        <v/>
      </c>
      <c r="AS124" s="36">
        <f>SUM(AS112:AS123)</f>
        <v/>
      </c>
      <c r="AT124" s="37">
        <f>SUM(AT112:AT123)</f>
        <v/>
      </c>
      <c r="AU124" s="37">
        <f>SUM(AU112:AU123)</f>
        <v/>
      </c>
      <c r="AV124" s="37">
        <f>SUM(AV112:AV123)</f>
        <v/>
      </c>
      <c r="AW124" s="42">
        <f>SUM(AW112:AW123)</f>
        <v/>
      </c>
      <c r="AX124" s="43">
        <f>SUM(AX112:AX123)</f>
        <v/>
      </c>
      <c r="AY124" s="44">
        <f>SUM(AY112:AY123)</f>
        <v/>
      </c>
      <c r="AZ124" s="42">
        <f>SUM(AZ112:AZ123)</f>
        <v/>
      </c>
      <c r="BA124" s="43">
        <f>SUM(BA112:BA123)</f>
        <v/>
      </c>
      <c r="BB124" s="44">
        <f>SUM(BB112:BB123)</f>
        <v/>
      </c>
      <c r="BC124" s="42">
        <f>SUM(BC112:BC123)</f>
        <v/>
      </c>
      <c r="BD124" s="43">
        <f>SUM(BD112:BD123)</f>
        <v/>
      </c>
      <c r="BE124" s="44">
        <f>SUM(BE112:BE123)</f>
        <v/>
      </c>
      <c r="BF124" s="42">
        <f>SUM(BF112:BF123)</f>
        <v/>
      </c>
      <c r="BG124" s="43">
        <f>SUM(BG112:BG123)</f>
        <v/>
      </c>
      <c r="BH124" s="44">
        <f>SUM(BH112:BH123)</f>
        <v/>
      </c>
      <c r="BI124" s="44">
        <f>SUM(BI112:BI123)</f>
        <v/>
      </c>
      <c r="BJ124" s="44">
        <f>SUM(BJ112:BJ123)</f>
        <v/>
      </c>
      <c r="BK124" s="35">
        <f>SUM(BK112:BK123)</f>
        <v/>
      </c>
      <c r="BL124" s="36">
        <f>SUM(BL112:BL123)</f>
        <v/>
      </c>
      <c r="BM124" s="37">
        <f>SUM(BM112:BM123)</f>
        <v/>
      </c>
      <c r="BN124" s="35">
        <f>SUM(BN112:BN123)</f>
        <v/>
      </c>
      <c r="BO124" s="36">
        <f>SUM(BO112:BO123)</f>
        <v/>
      </c>
      <c r="BP124" s="37">
        <f>SUM(BP112:BP123)</f>
        <v/>
      </c>
      <c r="BQ124" s="35">
        <f>SUM(BQ112:BQ123)</f>
        <v/>
      </c>
      <c r="BR124" s="36">
        <f>SUM(BR112:BR123)</f>
        <v/>
      </c>
      <c r="BS124" s="37">
        <f>SUM(BS112:BS123)</f>
        <v/>
      </c>
      <c r="BT124" s="35">
        <f>SUM(BT112:BT123)</f>
        <v/>
      </c>
      <c r="BU124" s="36">
        <f>SUM(BU112:BU123)</f>
        <v/>
      </c>
      <c r="BV124" s="37">
        <f>SUM(BV112:BV123)</f>
        <v/>
      </c>
      <c r="BW124" s="37">
        <f>SUM(BW112:BW123)</f>
        <v/>
      </c>
      <c r="BX124" s="37">
        <f>SUM(BX112:BX123)</f>
        <v/>
      </c>
      <c r="BY124" s="98">
        <f>IF(SUM(S124,T124,AG124,AH124,AU124,AV124,BI124,BJ124,BW124,BX124)&gt;0,"S","N")</f>
        <v/>
      </c>
    </row>
    <row r="125">
      <c r="A125" s="100" t="inlineStr">
        <is>
          <t>PSN</t>
        </is>
      </c>
      <c r="B125" s="101" t="inlineStr">
        <is>
          <t>CLI</t>
        </is>
      </c>
      <c r="C125" s="102" t="inlineStr">
        <is>
          <t>CLI</t>
        </is>
      </c>
      <c r="D125" s="103" t="inlineStr">
        <is>
          <t>Grão</t>
        </is>
      </c>
      <c r="E125" s="102" t="inlineStr">
        <is>
          <t>FARELO</t>
        </is>
      </c>
      <c r="F125" s="104" t="inlineStr">
        <is>
          <t>RUMO</t>
        </is>
      </c>
      <c r="G125" s="105" t="n">
        <v>0</v>
      </c>
      <c r="H125" s="106" t="n">
        <v>0</v>
      </c>
      <c r="I125" s="107" t="n">
        <v>0</v>
      </c>
      <c r="J125" s="105">
        <f>G125+H125-I125</f>
        <v/>
      </c>
      <c r="K125" s="106" t="n">
        <v>0</v>
      </c>
      <c r="L125" s="107" t="n">
        <v>0</v>
      </c>
      <c r="M125" s="105">
        <f>J125+K125-L125</f>
        <v/>
      </c>
      <c r="N125" s="106" t="n">
        <v>0</v>
      </c>
      <c r="O125" s="108" t="n">
        <v>0</v>
      </c>
      <c r="P125" s="105">
        <f>M125+N125-O125</f>
        <v/>
      </c>
      <c r="Q125" s="106" t="n">
        <v>0</v>
      </c>
      <c r="R125" s="107" t="n">
        <v>0</v>
      </c>
      <c r="S125" s="109">
        <f>G125+H125+K125+N125+Q125</f>
        <v/>
      </c>
      <c r="T125" s="109">
        <f>I125+L125+O125+R125</f>
        <v/>
      </c>
      <c r="U125" s="110">
        <f>S125-T125</f>
        <v/>
      </c>
      <c r="V125" s="111" t="n">
        <v>0</v>
      </c>
      <c r="W125" s="112" t="n">
        <v>0</v>
      </c>
      <c r="X125" s="110">
        <f>U125+V125-W125</f>
        <v/>
      </c>
      <c r="Y125" s="111" t="n">
        <v>0</v>
      </c>
      <c r="Z125" s="112" t="n">
        <v>0</v>
      </c>
      <c r="AA125" s="110">
        <f>X125+Y125-Z125</f>
        <v/>
      </c>
      <c r="AB125" s="111" t="n">
        <v>0</v>
      </c>
      <c r="AC125" s="112" t="n">
        <v>0</v>
      </c>
      <c r="AD125" s="110">
        <f>AA125+AB125-AC125</f>
        <v/>
      </c>
      <c r="AE125" s="111" t="n">
        <v>0</v>
      </c>
      <c r="AF125" s="112" t="n">
        <v>0</v>
      </c>
      <c r="AG125" s="109">
        <f>U125+V125+Y125+AB125+AE125</f>
        <v/>
      </c>
      <c r="AH125" s="109">
        <f>W125+Z125+AC125+AF125</f>
        <v/>
      </c>
      <c r="AI125" s="105">
        <f>AG125-AH125</f>
        <v/>
      </c>
      <c r="AJ125" s="106" t="n">
        <v>0</v>
      </c>
      <c r="AK125" s="107" t="n">
        <v>0</v>
      </c>
      <c r="AL125" s="105">
        <f>AI125+AJ125-AK125</f>
        <v/>
      </c>
      <c r="AM125" s="106" t="n">
        <v>0</v>
      </c>
      <c r="AN125" s="107" t="n">
        <v>0</v>
      </c>
      <c r="AO125" s="105">
        <f>AL125+AM125-AN125</f>
        <v/>
      </c>
      <c r="AP125" s="106" t="n">
        <v>0</v>
      </c>
      <c r="AQ125" s="108" t="n">
        <v>0</v>
      </c>
      <c r="AR125" s="105">
        <f>AO125+AP125-AQ125</f>
        <v/>
      </c>
      <c r="AS125" s="106" t="n">
        <v>0</v>
      </c>
      <c r="AT125" s="107" t="n">
        <v>0</v>
      </c>
      <c r="AU125" s="109">
        <f>AI125+AJ125+AM125+AP125+AS125</f>
        <v/>
      </c>
      <c r="AV125" s="109">
        <f>AK125+AN125+AQ125+AT125</f>
        <v/>
      </c>
      <c r="AW125" s="110">
        <f>AU125-AV125</f>
        <v/>
      </c>
      <c r="AX125" s="111" t="n">
        <v>0</v>
      </c>
      <c r="AY125" s="112" t="n">
        <v>0</v>
      </c>
      <c r="AZ125" s="110">
        <f>AW125+AX125-AY125</f>
        <v/>
      </c>
      <c r="BA125" s="111" t="n">
        <v>0</v>
      </c>
      <c r="BB125" s="112" t="n">
        <v>0</v>
      </c>
      <c r="BC125" s="110">
        <f>AZ125+BA125-BB125</f>
        <v/>
      </c>
      <c r="BD125" s="111" t="n">
        <v>0</v>
      </c>
      <c r="BE125" s="112" t="n">
        <v>0</v>
      </c>
      <c r="BF125" s="110">
        <f>BC125+BD125-BE125</f>
        <v/>
      </c>
      <c r="BG125" s="111" t="n">
        <v>0</v>
      </c>
      <c r="BH125" s="112" t="n">
        <v>0</v>
      </c>
      <c r="BI125" s="109">
        <f>AW125+AX125+BA125+BD125+BG125</f>
        <v/>
      </c>
      <c r="BJ125" s="109">
        <f>AY125+BB125+BE125+BH125</f>
        <v/>
      </c>
      <c r="BK125" s="105">
        <f>BI125-BJ125</f>
        <v/>
      </c>
      <c r="BL125" s="106" t="n">
        <v>0</v>
      </c>
      <c r="BM125" s="107" t="n">
        <v>0</v>
      </c>
      <c r="BN125" s="105">
        <f>BK125+BL125-BM125</f>
        <v/>
      </c>
      <c r="BO125" s="106" t="n">
        <v>0</v>
      </c>
      <c r="BP125" s="107" t="n">
        <v>0</v>
      </c>
      <c r="BQ125" s="105">
        <f>BN125+BO125-BP125</f>
        <v/>
      </c>
      <c r="BR125" s="106" t="n">
        <v>0</v>
      </c>
      <c r="BS125" s="108" t="n">
        <v>0</v>
      </c>
      <c r="BT125" s="105">
        <f>BQ125+BR125-BS125</f>
        <v/>
      </c>
      <c r="BU125" s="106" t="n">
        <v>0</v>
      </c>
      <c r="BV125" s="107" t="n">
        <v>0</v>
      </c>
      <c r="BW125" s="109">
        <f>BK125+BL125+BO125+BR125+BU125</f>
        <v/>
      </c>
      <c r="BX125" s="109">
        <f>BM125+BP125+BS125+BV125</f>
        <v/>
      </c>
      <c r="BY125" s="98">
        <f>IF(SUM(S125,T125,AG125,AH125,AU125,AV125,BI125,BJ125,BW125,BX125)&gt;0,"S","N")</f>
        <v/>
      </c>
    </row>
    <row r="126">
      <c r="A126" s="113" t="inlineStr">
        <is>
          <t>PSN</t>
        </is>
      </c>
      <c r="B126" s="114" t="inlineStr">
        <is>
          <t>CLI</t>
        </is>
      </c>
      <c r="C126" s="115" t="inlineStr">
        <is>
          <t>CLI</t>
        </is>
      </c>
      <c r="D126" s="116" t="inlineStr">
        <is>
          <t>Grão</t>
        </is>
      </c>
      <c r="E126" s="115" t="inlineStr">
        <is>
          <t>FARELO</t>
        </is>
      </c>
      <c r="F126" s="117" t="inlineStr">
        <is>
          <t>MRS</t>
        </is>
      </c>
      <c r="G126" s="118" t="n">
        <v>0</v>
      </c>
      <c r="H126" s="119" t="n">
        <v>0</v>
      </c>
      <c r="I126" s="120" t="n">
        <v>0</v>
      </c>
      <c r="J126" s="118">
        <f>G126+H126-I126</f>
        <v/>
      </c>
      <c r="K126" s="119" t="n">
        <v>0</v>
      </c>
      <c r="L126" s="120" t="n">
        <v>0</v>
      </c>
      <c r="M126" s="118">
        <f>J126+K126-L126</f>
        <v/>
      </c>
      <c r="N126" s="119" t="n">
        <v>0</v>
      </c>
      <c r="O126" s="120" t="n">
        <v>0</v>
      </c>
      <c r="P126" s="118">
        <f>M126+N126-O126</f>
        <v/>
      </c>
      <c r="Q126" s="119" t="n">
        <v>0</v>
      </c>
      <c r="R126" s="120" t="n">
        <v>0</v>
      </c>
      <c r="S126" s="121">
        <f>G126+H126+K126+N126+Q126</f>
        <v/>
      </c>
      <c r="T126" s="121">
        <f>I126+L126+O126+R126</f>
        <v/>
      </c>
      <c r="U126" s="122">
        <f>S126-T126</f>
        <v/>
      </c>
      <c r="V126" s="123" t="n">
        <v>0</v>
      </c>
      <c r="W126" s="124" t="n">
        <v>0</v>
      </c>
      <c r="X126" s="122">
        <f>U126+V126-W126</f>
        <v/>
      </c>
      <c r="Y126" s="123" t="n">
        <v>0</v>
      </c>
      <c r="Z126" s="124" t="n">
        <v>0</v>
      </c>
      <c r="AA126" s="122">
        <f>X126+Y126-Z126</f>
        <v/>
      </c>
      <c r="AB126" s="123" t="n">
        <v>0</v>
      </c>
      <c r="AC126" s="124" t="n">
        <v>0</v>
      </c>
      <c r="AD126" s="122">
        <f>AA126+AB126-AC126</f>
        <v/>
      </c>
      <c r="AE126" s="123" t="n">
        <v>0</v>
      </c>
      <c r="AF126" s="124" t="n">
        <v>0</v>
      </c>
      <c r="AG126" s="121">
        <f>U126+V126+Y126+AB126+AE126</f>
        <v/>
      </c>
      <c r="AH126" s="121">
        <f>W126+Z126+AC126+AF126</f>
        <v/>
      </c>
      <c r="AI126" s="118">
        <f>AG126-AH126</f>
        <v/>
      </c>
      <c r="AJ126" s="119" t="n">
        <v>0</v>
      </c>
      <c r="AK126" s="120" t="n">
        <v>0</v>
      </c>
      <c r="AL126" s="118">
        <f>AI126+AJ126-AK126</f>
        <v/>
      </c>
      <c r="AM126" s="119" t="n">
        <v>0</v>
      </c>
      <c r="AN126" s="120" t="n">
        <v>0</v>
      </c>
      <c r="AO126" s="118">
        <f>AL126+AM126-AN126</f>
        <v/>
      </c>
      <c r="AP126" s="119" t="n">
        <v>0</v>
      </c>
      <c r="AQ126" s="120" t="n">
        <v>0</v>
      </c>
      <c r="AR126" s="118">
        <f>AO126+AP126-AQ126</f>
        <v/>
      </c>
      <c r="AS126" s="119" t="n">
        <v>0</v>
      </c>
      <c r="AT126" s="120" t="n">
        <v>0</v>
      </c>
      <c r="AU126" s="121">
        <f>AI126+AJ126+AM126+AP126+AS126</f>
        <v/>
      </c>
      <c r="AV126" s="121">
        <f>AK126+AN126+AQ126+AT126</f>
        <v/>
      </c>
      <c r="AW126" s="122">
        <f>AU126-AV126</f>
        <v/>
      </c>
      <c r="AX126" s="123" t="n">
        <v>0</v>
      </c>
      <c r="AY126" s="124" t="n">
        <v>0</v>
      </c>
      <c r="AZ126" s="122">
        <f>AW126+AX126-AY126</f>
        <v/>
      </c>
      <c r="BA126" s="123" t="n">
        <v>0</v>
      </c>
      <c r="BB126" s="124" t="n">
        <v>0</v>
      </c>
      <c r="BC126" s="122">
        <f>AZ126+BA126-BB126</f>
        <v/>
      </c>
      <c r="BD126" s="123" t="n">
        <v>0</v>
      </c>
      <c r="BE126" s="124" t="n">
        <v>0</v>
      </c>
      <c r="BF126" s="122">
        <f>BC126+BD126-BE126</f>
        <v/>
      </c>
      <c r="BG126" s="123" t="n">
        <v>0</v>
      </c>
      <c r="BH126" s="124" t="n">
        <v>0</v>
      </c>
      <c r="BI126" s="121">
        <f>AW126+AX126+BA126+BD126+BG126</f>
        <v/>
      </c>
      <c r="BJ126" s="121">
        <f>AY126+BB126+BE126+BH126</f>
        <v/>
      </c>
      <c r="BK126" s="118">
        <f>BI126-BJ126</f>
        <v/>
      </c>
      <c r="BL126" s="119" t="n">
        <v>0</v>
      </c>
      <c r="BM126" s="120" t="n">
        <v>0</v>
      </c>
      <c r="BN126" s="118">
        <f>BK126+BL126-BM126</f>
        <v/>
      </c>
      <c r="BO126" s="119" t="n">
        <v>0</v>
      </c>
      <c r="BP126" s="120" t="n">
        <v>0</v>
      </c>
      <c r="BQ126" s="118">
        <f>BN126+BO126-BP126</f>
        <v/>
      </c>
      <c r="BR126" s="119" t="n">
        <v>0</v>
      </c>
      <c r="BS126" s="120" t="n">
        <v>0</v>
      </c>
      <c r="BT126" s="118">
        <f>BQ126+BR126-BS126</f>
        <v/>
      </c>
      <c r="BU126" s="119" t="n">
        <v>0</v>
      </c>
      <c r="BV126" s="120" t="n">
        <v>0</v>
      </c>
      <c r="BW126" s="121">
        <f>BK126+BL126+BO126+BR126+BU126</f>
        <v/>
      </c>
      <c r="BX126" s="121">
        <f>BM126+BP126+BS126+BV126</f>
        <v/>
      </c>
      <c r="BY126" s="98">
        <f>IF(SUM(S126,T126,AG126,AH126,AU126,AV126,BI126,BJ126,BW126,BX126)&gt;0,"S","N")</f>
        <v/>
      </c>
    </row>
    <row r="127">
      <c r="A127" s="113" t="inlineStr">
        <is>
          <t>PSN</t>
        </is>
      </c>
      <c r="B127" s="114" t="inlineStr">
        <is>
          <t>CLI</t>
        </is>
      </c>
      <c r="C127" s="115" t="inlineStr">
        <is>
          <t>CLI</t>
        </is>
      </c>
      <c r="D127" s="116" t="inlineStr">
        <is>
          <t>Grão</t>
        </is>
      </c>
      <c r="E127" s="115" t="inlineStr">
        <is>
          <t>FARELO</t>
        </is>
      </c>
      <c r="F127" s="117" t="inlineStr">
        <is>
          <t>VLI</t>
        </is>
      </c>
      <c r="G127" s="118" t="n">
        <v>0</v>
      </c>
      <c r="H127" s="119" t="n">
        <v>0</v>
      </c>
      <c r="I127" s="120" t="n">
        <v>0</v>
      </c>
      <c r="J127" s="118">
        <f>G127+H127-I127</f>
        <v/>
      </c>
      <c r="K127" s="133" t="n">
        <v>0</v>
      </c>
      <c r="L127" s="120" t="n">
        <v>0</v>
      </c>
      <c r="M127" s="118">
        <f>J127+K127-L127</f>
        <v/>
      </c>
      <c r="N127" s="119" t="n">
        <v>0</v>
      </c>
      <c r="O127" s="120" t="n">
        <v>0</v>
      </c>
      <c r="P127" s="118">
        <f>M127+N127-O127</f>
        <v/>
      </c>
      <c r="Q127" s="119" t="n">
        <v>0</v>
      </c>
      <c r="R127" s="120" t="n">
        <v>0</v>
      </c>
      <c r="S127" s="121">
        <f>G127+H127+K127+N127+Q127</f>
        <v/>
      </c>
      <c r="T127" s="121">
        <f>I127+L127+O127+R127</f>
        <v/>
      </c>
      <c r="U127" s="122">
        <f>S127-T127</f>
        <v/>
      </c>
      <c r="V127" s="123" t="n">
        <v>0</v>
      </c>
      <c r="W127" s="124" t="n">
        <v>0</v>
      </c>
      <c r="X127" s="122">
        <f>U127+V127-W127</f>
        <v/>
      </c>
      <c r="Y127" s="123" t="n">
        <v>0</v>
      </c>
      <c r="Z127" s="124" t="n">
        <v>0</v>
      </c>
      <c r="AA127" s="122">
        <f>X127+Y127-Z127</f>
        <v/>
      </c>
      <c r="AB127" s="123" t="n">
        <v>0</v>
      </c>
      <c r="AC127" s="124" t="n">
        <v>0</v>
      </c>
      <c r="AD127" s="122">
        <f>AA127+AB127-AC127</f>
        <v/>
      </c>
      <c r="AE127" s="123" t="n">
        <v>0</v>
      </c>
      <c r="AF127" s="124" t="n">
        <v>0</v>
      </c>
      <c r="AG127" s="121">
        <f>U127+V127+Y127+AB127+AE127</f>
        <v/>
      </c>
      <c r="AH127" s="121">
        <f>W127+Z127+AC127+AF127</f>
        <v/>
      </c>
      <c r="AI127" s="118">
        <f>AG127-AH127</f>
        <v/>
      </c>
      <c r="AJ127" s="119" t="n">
        <v>0</v>
      </c>
      <c r="AK127" s="120" t="n">
        <v>0</v>
      </c>
      <c r="AL127" s="118">
        <f>AI127+AJ127-AK127</f>
        <v/>
      </c>
      <c r="AM127" s="119" t="n">
        <v>0</v>
      </c>
      <c r="AN127" s="120" t="n">
        <v>0</v>
      </c>
      <c r="AO127" s="118">
        <f>AL127+AM127-AN127</f>
        <v/>
      </c>
      <c r="AP127" s="119" t="n">
        <v>0</v>
      </c>
      <c r="AQ127" s="120" t="n">
        <v>0</v>
      </c>
      <c r="AR127" s="118">
        <f>AO127+AP127-AQ127</f>
        <v/>
      </c>
      <c r="AS127" s="119" t="n">
        <v>0</v>
      </c>
      <c r="AT127" s="120" t="n">
        <v>0</v>
      </c>
      <c r="AU127" s="121">
        <f>AI127+AJ127+AM127+AP127+AS127</f>
        <v/>
      </c>
      <c r="AV127" s="121">
        <f>AK127+AN127+AQ127+AT127</f>
        <v/>
      </c>
      <c r="AW127" s="122">
        <f>AU127-AV127</f>
        <v/>
      </c>
      <c r="AX127" s="123" t="n">
        <v>0</v>
      </c>
      <c r="AY127" s="124" t="n">
        <v>0</v>
      </c>
      <c r="AZ127" s="122">
        <f>AW127+AX127-AY127</f>
        <v/>
      </c>
      <c r="BA127" s="123" t="n">
        <v>0</v>
      </c>
      <c r="BB127" s="124" t="n">
        <v>0</v>
      </c>
      <c r="BC127" s="122">
        <f>AZ127+BA127-BB127</f>
        <v/>
      </c>
      <c r="BD127" s="123" t="n">
        <v>0</v>
      </c>
      <c r="BE127" s="124" t="n">
        <v>0</v>
      </c>
      <c r="BF127" s="122">
        <f>BC127+BD127-BE127</f>
        <v/>
      </c>
      <c r="BG127" s="123" t="n">
        <v>0</v>
      </c>
      <c r="BH127" s="124" t="n">
        <v>0</v>
      </c>
      <c r="BI127" s="121">
        <f>AW127+AX127+BA127+BD127+BG127</f>
        <v/>
      </c>
      <c r="BJ127" s="121">
        <f>AY127+BB127+BE127+BH127</f>
        <v/>
      </c>
      <c r="BK127" s="118">
        <f>BI127-BJ127</f>
        <v/>
      </c>
      <c r="BL127" s="119" t="n">
        <v>0</v>
      </c>
      <c r="BM127" s="120" t="n">
        <v>0</v>
      </c>
      <c r="BN127" s="118">
        <f>BK127+BL127-BM127</f>
        <v/>
      </c>
      <c r="BO127" s="119" t="n">
        <v>0</v>
      </c>
      <c r="BP127" s="120" t="n">
        <v>0</v>
      </c>
      <c r="BQ127" s="118">
        <f>BN127+BO127-BP127</f>
        <v/>
      </c>
      <c r="BR127" s="119" t="n">
        <v>0</v>
      </c>
      <c r="BS127" s="120" t="n">
        <v>0</v>
      </c>
      <c r="BT127" s="118">
        <f>BQ127+BR127-BS127</f>
        <v/>
      </c>
      <c r="BU127" s="119" t="n">
        <v>0</v>
      </c>
      <c r="BV127" s="120" t="n">
        <v>0</v>
      </c>
      <c r="BW127" s="121">
        <f>BK127+BL127+BO127+BR127+BU127</f>
        <v/>
      </c>
      <c r="BX127" s="121">
        <f>BM127+BP127+BS127+BV127</f>
        <v/>
      </c>
      <c r="BY127" s="98">
        <f>IF(SUM(S127,T127,AG127,AH127,AU127,AV127,BI127,BJ127,BW127,BX127)&gt;0,"S","N")</f>
        <v/>
      </c>
    </row>
    <row r="128">
      <c r="A128" s="100" t="inlineStr">
        <is>
          <t>PSN</t>
        </is>
      </c>
      <c r="B128" s="101" t="inlineStr">
        <is>
          <t>CLI</t>
        </is>
      </c>
      <c r="C128" s="102" t="inlineStr">
        <is>
          <t>CLI</t>
        </is>
      </c>
      <c r="D128" s="103" t="inlineStr">
        <is>
          <t>Grão</t>
        </is>
      </c>
      <c r="E128" s="102" t="inlineStr">
        <is>
          <t>MILHO</t>
        </is>
      </c>
      <c r="F128" s="104" t="inlineStr">
        <is>
          <t>RUMO</t>
        </is>
      </c>
      <c r="G128" s="105" t="n">
        <v>0</v>
      </c>
      <c r="H128" s="106" t="n">
        <v>158</v>
      </c>
      <c r="I128" s="107" t="n">
        <v>50</v>
      </c>
      <c r="J128" s="105" t="n">
        <v>108</v>
      </c>
      <c r="K128" s="106" t="n">
        <v>0</v>
      </c>
      <c r="L128" s="107" t="n">
        <v>60</v>
      </c>
      <c r="M128" s="105" t="n">
        <v>48</v>
      </c>
      <c r="N128" s="106" t="n">
        <v>104</v>
      </c>
      <c r="O128" s="108" t="n">
        <v>60</v>
      </c>
      <c r="P128" s="105" t="n">
        <v>92</v>
      </c>
      <c r="Q128" s="106" t="n">
        <v>82</v>
      </c>
      <c r="R128" s="107" t="n">
        <v>60</v>
      </c>
      <c r="S128" s="109">
        <f>G128+H128+K128+N128+Q128</f>
        <v/>
      </c>
      <c r="T128" s="109">
        <f>I128+L128+O128+R128</f>
        <v/>
      </c>
      <c r="U128" s="110" t="n">
        <v>114</v>
      </c>
      <c r="V128" s="111" t="n">
        <v>76</v>
      </c>
      <c r="W128" s="112" t="n">
        <v>60</v>
      </c>
      <c r="X128" s="110" t="n">
        <v>130</v>
      </c>
      <c r="Y128" s="111" t="n">
        <v>41</v>
      </c>
      <c r="Z128" s="112" t="n">
        <v>60</v>
      </c>
      <c r="AA128" s="110" t="n">
        <v>111</v>
      </c>
      <c r="AB128" s="111" t="n">
        <v>78</v>
      </c>
      <c r="AC128" s="112" t="n">
        <v>60</v>
      </c>
      <c r="AD128" s="110" t="n">
        <v>129</v>
      </c>
      <c r="AE128" s="111" t="n">
        <v>0</v>
      </c>
      <c r="AF128" s="112" t="n">
        <v>60</v>
      </c>
      <c r="AG128" s="109">
        <f>U128+V128+Y128+AB128+AE128</f>
        <v/>
      </c>
      <c r="AH128" s="109">
        <f>W128+Z128+AC128+AF128</f>
        <v/>
      </c>
      <c r="AI128" s="105" t="n">
        <v>69</v>
      </c>
      <c r="AJ128" s="106" t="n">
        <v>80</v>
      </c>
      <c r="AK128" s="107" t="n">
        <v>60</v>
      </c>
      <c r="AL128" s="105" t="n">
        <v>89</v>
      </c>
      <c r="AM128" s="106" t="n">
        <v>0</v>
      </c>
      <c r="AN128" s="107" t="n">
        <v>60</v>
      </c>
      <c r="AO128" s="105" t="n">
        <v>29</v>
      </c>
      <c r="AP128" s="106" t="n">
        <v>0</v>
      </c>
      <c r="AQ128" s="108" t="n">
        <v>29</v>
      </c>
      <c r="AR128" s="105" t="n">
        <v>0</v>
      </c>
      <c r="AS128" s="106" t="n">
        <v>0</v>
      </c>
      <c r="AT128" s="107" t="n">
        <v>0</v>
      </c>
      <c r="AU128" s="109">
        <f>AI128+AJ128+AM128+AP128+AS128</f>
        <v/>
      </c>
      <c r="AV128" s="109">
        <f>AK128+AN128+AQ128+AT128</f>
        <v/>
      </c>
      <c r="AW128" s="110" t="n">
        <v>0</v>
      </c>
      <c r="AX128" s="111" t="n">
        <v>0</v>
      </c>
      <c r="AY128" s="112" t="n">
        <v>0</v>
      </c>
      <c r="AZ128" s="110" t="n">
        <v>0</v>
      </c>
      <c r="BA128" s="111" t="n">
        <v>0</v>
      </c>
      <c r="BB128" s="112" t="n">
        <v>0</v>
      </c>
      <c r="BC128" s="110" t="n">
        <v>0</v>
      </c>
      <c r="BD128" s="111" t="n">
        <v>0</v>
      </c>
      <c r="BE128" s="112" t="n">
        <v>0</v>
      </c>
      <c r="BF128" s="110" t="n">
        <v>0</v>
      </c>
      <c r="BG128" s="111" t="n">
        <v>0</v>
      </c>
      <c r="BH128" s="112" t="n">
        <v>0</v>
      </c>
      <c r="BI128" s="109">
        <f>AW128+AX128+BA128+BD128+BG128</f>
        <v/>
      </c>
      <c r="BJ128" s="109">
        <f>AY128+BB128+BE128+BH128</f>
        <v/>
      </c>
      <c r="BK128" s="105" t="n">
        <v>0</v>
      </c>
      <c r="BL128" s="106" t="n">
        <v>0</v>
      </c>
      <c r="BM128" s="107" t="n">
        <v>0</v>
      </c>
      <c r="BN128" s="105" t="n">
        <v>0</v>
      </c>
      <c r="BO128" s="106" t="n">
        <v>0</v>
      </c>
      <c r="BP128" s="107" t="n">
        <v>0</v>
      </c>
      <c r="BQ128" s="105" t="n">
        <v>0</v>
      </c>
      <c r="BR128" s="106" t="n">
        <v>0</v>
      </c>
      <c r="BS128" s="108" t="n">
        <v>0</v>
      </c>
      <c r="BT128" s="105" t="n">
        <v>0</v>
      </c>
      <c r="BU128" s="106" t="n">
        <v>0</v>
      </c>
      <c r="BV128" s="107" t="n">
        <v>0</v>
      </c>
      <c r="BW128" s="109">
        <f>BK128+BL128+BO128+BR128+BU128</f>
        <v/>
      </c>
      <c r="BX128" s="109">
        <f>BM128+BP128+BS128+BV128</f>
        <v/>
      </c>
      <c r="BY128" s="98">
        <f>IF(SUM(S128,T128,AG128,AH128,AU128,AV128,BI128,BJ128,BW128,BX128)&gt;0,"S","N")</f>
        <v/>
      </c>
    </row>
    <row r="129">
      <c r="A129" s="113" t="inlineStr">
        <is>
          <t>PSN</t>
        </is>
      </c>
      <c r="B129" s="114" t="inlineStr">
        <is>
          <t>CLI</t>
        </is>
      </c>
      <c r="C129" s="115" t="inlineStr">
        <is>
          <t>CLI</t>
        </is>
      </c>
      <c r="D129" s="116" t="inlineStr">
        <is>
          <t>Grão</t>
        </is>
      </c>
      <c r="E129" s="115" t="inlineStr">
        <is>
          <t>MILHO</t>
        </is>
      </c>
      <c r="F129" s="117" t="inlineStr">
        <is>
          <t>MRS</t>
        </is>
      </c>
      <c r="G129" s="118" t="n">
        <v>0</v>
      </c>
      <c r="H129" s="119" t="n">
        <v>0</v>
      </c>
      <c r="I129" s="120" t="n">
        <v>0</v>
      </c>
      <c r="J129" s="118">
        <f>G129+H129-I129</f>
        <v/>
      </c>
      <c r="K129" s="119" t="n">
        <v>0</v>
      </c>
      <c r="L129" s="120" t="n">
        <v>0</v>
      </c>
      <c r="M129" s="118">
        <f>J129+K129-L129</f>
        <v/>
      </c>
      <c r="N129" s="119" t="n">
        <v>0</v>
      </c>
      <c r="O129" s="120" t="n">
        <v>0</v>
      </c>
      <c r="P129" s="118">
        <f>M129+N129-O129</f>
        <v/>
      </c>
      <c r="Q129" s="119" t="n">
        <v>0</v>
      </c>
      <c r="R129" s="120" t="n">
        <v>0</v>
      </c>
      <c r="S129" s="121">
        <f>G129+H129+K129+N129+Q129</f>
        <v/>
      </c>
      <c r="T129" s="121">
        <f>I129+L129+O129+R129</f>
        <v/>
      </c>
      <c r="U129" s="122">
        <f>S129-T129</f>
        <v/>
      </c>
      <c r="V129" s="123" t="n">
        <v>0</v>
      </c>
      <c r="W129" s="124" t="n">
        <v>0</v>
      </c>
      <c r="X129" s="122">
        <f>U129+V129-W129</f>
        <v/>
      </c>
      <c r="Y129" s="123" t="n">
        <v>0</v>
      </c>
      <c r="Z129" s="124" t="n">
        <v>0</v>
      </c>
      <c r="AA129" s="122">
        <f>X129+Y129-Z129</f>
        <v/>
      </c>
      <c r="AB129" s="123" t="n">
        <v>0</v>
      </c>
      <c r="AC129" s="124" t="n">
        <v>0</v>
      </c>
      <c r="AD129" s="122">
        <f>AA129+AB129-AC129</f>
        <v/>
      </c>
      <c r="AE129" s="123" t="n">
        <v>0</v>
      </c>
      <c r="AF129" s="124" t="n">
        <v>0</v>
      </c>
      <c r="AG129" s="121">
        <f>U129+V129+Y129+AB129+AE129</f>
        <v/>
      </c>
      <c r="AH129" s="121">
        <f>W129+Z129+AC129+AF129</f>
        <v/>
      </c>
      <c r="AI129" s="118">
        <f>AG129-AH129</f>
        <v/>
      </c>
      <c r="AJ129" s="119" t="n">
        <v>0</v>
      </c>
      <c r="AK129" s="120" t="n">
        <v>0</v>
      </c>
      <c r="AL129" s="118">
        <f>AI129+AJ129-AK129</f>
        <v/>
      </c>
      <c r="AM129" s="119" t="n">
        <v>0</v>
      </c>
      <c r="AN129" s="120" t="n">
        <v>0</v>
      </c>
      <c r="AO129" s="118">
        <f>AL129+AM129-AN129</f>
        <v/>
      </c>
      <c r="AP129" s="119" t="n">
        <v>0</v>
      </c>
      <c r="AQ129" s="120" t="n">
        <v>0</v>
      </c>
      <c r="AR129" s="118">
        <f>AO129+AP129-AQ129</f>
        <v/>
      </c>
      <c r="AS129" s="119" t="n">
        <v>0</v>
      </c>
      <c r="AT129" s="120" t="n">
        <v>0</v>
      </c>
      <c r="AU129" s="121">
        <f>AI129+AJ129+AM129+AP129+AS129</f>
        <v/>
      </c>
      <c r="AV129" s="121">
        <f>AK129+AN129+AQ129+AT129</f>
        <v/>
      </c>
      <c r="AW129" s="122">
        <f>AU129-AV129</f>
        <v/>
      </c>
      <c r="AX129" s="123" t="n">
        <v>0</v>
      </c>
      <c r="AY129" s="124" t="n">
        <v>0</v>
      </c>
      <c r="AZ129" s="122">
        <f>AW129+AX129-AY129</f>
        <v/>
      </c>
      <c r="BA129" s="123" t="n">
        <v>0</v>
      </c>
      <c r="BB129" s="124" t="n">
        <v>0</v>
      </c>
      <c r="BC129" s="122">
        <f>AZ129+BA129-BB129</f>
        <v/>
      </c>
      <c r="BD129" s="123" t="n">
        <v>0</v>
      </c>
      <c r="BE129" s="124" t="n">
        <v>0</v>
      </c>
      <c r="BF129" s="122">
        <f>BC129+BD129-BE129</f>
        <v/>
      </c>
      <c r="BG129" s="123" t="n">
        <v>0</v>
      </c>
      <c r="BH129" s="124" t="n">
        <v>0</v>
      </c>
      <c r="BI129" s="121">
        <f>AW129+AX129+BA129+BD129+BG129</f>
        <v/>
      </c>
      <c r="BJ129" s="121">
        <f>AY129+BB129+BE129+BH129</f>
        <v/>
      </c>
      <c r="BK129" s="118">
        <f>BI129-BJ129</f>
        <v/>
      </c>
      <c r="BL129" s="119" t="n">
        <v>0</v>
      </c>
      <c r="BM129" s="120" t="n">
        <v>0</v>
      </c>
      <c r="BN129" s="118">
        <f>BK129+BL129-BM129</f>
        <v/>
      </c>
      <c r="BO129" s="119" t="n">
        <v>0</v>
      </c>
      <c r="BP129" s="120" t="n">
        <v>0</v>
      </c>
      <c r="BQ129" s="118">
        <f>BN129+BO129-BP129</f>
        <v/>
      </c>
      <c r="BR129" s="119" t="n">
        <v>0</v>
      </c>
      <c r="BS129" s="120" t="n">
        <v>0</v>
      </c>
      <c r="BT129" s="118">
        <f>BQ129+BR129-BS129</f>
        <v/>
      </c>
      <c r="BU129" s="119" t="n">
        <v>0</v>
      </c>
      <c r="BV129" s="120" t="n">
        <v>0</v>
      </c>
      <c r="BW129" s="121">
        <f>BK129+BL129+BO129+BR129+BU129</f>
        <v/>
      </c>
      <c r="BX129" s="121">
        <f>BM129+BP129+BS129+BV129</f>
        <v/>
      </c>
      <c r="BY129" s="98">
        <f>IF(SUM(S129,T129,AG129,AH129,AU129,AV129,BI129,BJ129,BW129,BX129)&gt;0,"S","N")</f>
        <v/>
      </c>
    </row>
    <row r="130">
      <c r="A130" s="113" t="inlineStr">
        <is>
          <t>PSN</t>
        </is>
      </c>
      <c r="B130" s="114" t="inlineStr">
        <is>
          <t>CLI</t>
        </is>
      </c>
      <c r="C130" s="115" t="inlineStr">
        <is>
          <t>CLI</t>
        </is>
      </c>
      <c r="D130" s="116" t="inlineStr">
        <is>
          <t>Grão</t>
        </is>
      </c>
      <c r="E130" s="115" t="inlineStr">
        <is>
          <t>MILHO</t>
        </is>
      </c>
      <c r="F130" s="117" t="inlineStr">
        <is>
          <t>VLI</t>
        </is>
      </c>
      <c r="G130" s="118" t="n">
        <v>0</v>
      </c>
      <c r="H130" s="119" t="n">
        <v>0</v>
      </c>
      <c r="I130" s="120" t="n">
        <v>0</v>
      </c>
      <c r="J130" s="118">
        <f>G130+H130-I130</f>
        <v/>
      </c>
      <c r="K130" s="119" t="n">
        <v>0</v>
      </c>
      <c r="L130" s="120" t="n">
        <v>0</v>
      </c>
      <c r="M130" s="118">
        <f>J130+K130-L130</f>
        <v/>
      </c>
      <c r="N130" s="119" t="n">
        <v>0</v>
      </c>
      <c r="O130" s="120" t="n">
        <v>0</v>
      </c>
      <c r="P130" s="118">
        <f>M130+N130-O130</f>
        <v/>
      </c>
      <c r="Q130" s="119" t="n">
        <v>0</v>
      </c>
      <c r="R130" s="120" t="n">
        <v>0</v>
      </c>
      <c r="S130" s="121">
        <f>G130+H130+K130+N130+Q130</f>
        <v/>
      </c>
      <c r="T130" s="121">
        <f>I130+L130+O130+R130</f>
        <v/>
      </c>
      <c r="U130" s="122">
        <f>S130-T130</f>
        <v/>
      </c>
      <c r="V130" s="123" t="n">
        <v>0</v>
      </c>
      <c r="W130" s="124" t="n">
        <v>0</v>
      </c>
      <c r="X130" s="122">
        <f>U130+V130-W130</f>
        <v/>
      </c>
      <c r="Y130" s="123" t="n">
        <v>0</v>
      </c>
      <c r="Z130" s="124" t="n">
        <v>0</v>
      </c>
      <c r="AA130" s="122">
        <f>X130+Y130-Z130</f>
        <v/>
      </c>
      <c r="AB130" s="123" t="n">
        <v>0</v>
      </c>
      <c r="AC130" s="124" t="n">
        <v>0</v>
      </c>
      <c r="AD130" s="122">
        <f>AA130+AB130-AC130</f>
        <v/>
      </c>
      <c r="AE130" s="123" t="n">
        <v>0</v>
      </c>
      <c r="AF130" s="124" t="n">
        <v>0</v>
      </c>
      <c r="AG130" s="121">
        <f>U130+V130+Y130+AB130+AE130</f>
        <v/>
      </c>
      <c r="AH130" s="121">
        <f>W130+Z130+AC130+AF130</f>
        <v/>
      </c>
      <c r="AI130" s="118">
        <f>AG130-AH130</f>
        <v/>
      </c>
      <c r="AJ130" s="119" t="n">
        <v>0</v>
      </c>
      <c r="AK130" s="120" t="n">
        <v>0</v>
      </c>
      <c r="AL130" s="118">
        <f>AI130+AJ130-AK130</f>
        <v/>
      </c>
      <c r="AM130" s="119" t="n">
        <v>0</v>
      </c>
      <c r="AN130" s="120" t="n">
        <v>0</v>
      </c>
      <c r="AO130" s="118">
        <f>AL130+AM130-AN130</f>
        <v/>
      </c>
      <c r="AP130" s="119" t="n">
        <v>0</v>
      </c>
      <c r="AQ130" s="120" t="n">
        <v>0</v>
      </c>
      <c r="AR130" s="118">
        <f>AO130+AP130-AQ130</f>
        <v/>
      </c>
      <c r="AS130" s="119" t="n">
        <v>0</v>
      </c>
      <c r="AT130" s="120" t="n">
        <v>0</v>
      </c>
      <c r="AU130" s="121">
        <f>AI130+AJ130+AM130+AP130+AS130</f>
        <v/>
      </c>
      <c r="AV130" s="121">
        <f>AK130+AN130+AQ130+AT130</f>
        <v/>
      </c>
      <c r="AW130" s="122">
        <f>AU130-AV130</f>
        <v/>
      </c>
      <c r="AX130" s="123" t="n">
        <v>0</v>
      </c>
      <c r="AY130" s="124" t="n">
        <v>0</v>
      </c>
      <c r="AZ130" s="122">
        <f>AW130+AX130-AY130</f>
        <v/>
      </c>
      <c r="BA130" s="123" t="n">
        <v>0</v>
      </c>
      <c r="BB130" s="124" t="n">
        <v>0</v>
      </c>
      <c r="BC130" s="122">
        <f>AZ130+BA130-BB130</f>
        <v/>
      </c>
      <c r="BD130" s="123" t="n">
        <v>0</v>
      </c>
      <c r="BE130" s="124" t="n">
        <v>0</v>
      </c>
      <c r="BF130" s="122">
        <f>BC130+BD130-BE130</f>
        <v/>
      </c>
      <c r="BG130" s="123" t="n">
        <v>0</v>
      </c>
      <c r="BH130" s="124" t="n">
        <v>0</v>
      </c>
      <c r="BI130" s="121">
        <f>AW130+AX130+BA130+BD130+BG130</f>
        <v/>
      </c>
      <c r="BJ130" s="121">
        <f>AY130+BB130+BE130+BH130</f>
        <v/>
      </c>
      <c r="BK130" s="118">
        <f>BI130-BJ130</f>
        <v/>
      </c>
      <c r="BL130" s="119" t="n">
        <v>0</v>
      </c>
      <c r="BM130" s="120" t="n">
        <v>0</v>
      </c>
      <c r="BN130" s="118">
        <f>BK130+BL130-BM130</f>
        <v/>
      </c>
      <c r="BO130" s="119" t="n">
        <v>0</v>
      </c>
      <c r="BP130" s="120" t="n">
        <v>0</v>
      </c>
      <c r="BQ130" s="118">
        <f>BN130+BO130-BP130</f>
        <v/>
      </c>
      <c r="BR130" s="119" t="n">
        <v>0</v>
      </c>
      <c r="BS130" s="120" t="n">
        <v>0</v>
      </c>
      <c r="BT130" s="118">
        <f>BQ130+BR130-BS130</f>
        <v/>
      </c>
      <c r="BU130" s="119" t="n">
        <v>0</v>
      </c>
      <c r="BV130" s="120" t="n">
        <v>0</v>
      </c>
      <c r="BW130" s="121">
        <f>BK130+BL130+BO130+BR130+BU130</f>
        <v/>
      </c>
      <c r="BX130" s="121">
        <f>BM130+BP130+BS130+BV130</f>
        <v/>
      </c>
      <c r="BY130" s="98">
        <f>IF(SUM(S130,T130,AG130,AH130,AU130,AV130,BI130,BJ130,BW130,BX130)&gt;0,"S","N")</f>
        <v/>
      </c>
    </row>
    <row r="131">
      <c r="A131" s="100" t="inlineStr">
        <is>
          <t>PSN</t>
        </is>
      </c>
      <c r="B131" s="101" t="inlineStr">
        <is>
          <t>CLI</t>
        </is>
      </c>
      <c r="C131" s="102" t="inlineStr">
        <is>
          <t>CLI</t>
        </is>
      </c>
      <c r="D131" s="103" t="inlineStr">
        <is>
          <t>Grão</t>
        </is>
      </c>
      <c r="E131" s="102" t="inlineStr">
        <is>
          <t>SOJA</t>
        </is>
      </c>
      <c r="F131" s="104" t="inlineStr">
        <is>
          <t>RUMO</t>
        </is>
      </c>
      <c r="G131" s="105" t="n">
        <v>0</v>
      </c>
      <c r="H131" s="106" t="n">
        <v>0</v>
      </c>
      <c r="I131" s="107" t="n">
        <v>0</v>
      </c>
      <c r="J131" s="105">
        <f>G131+H131-I131</f>
        <v/>
      </c>
      <c r="K131" s="106" t="n">
        <v>0</v>
      </c>
      <c r="L131" s="107" t="n">
        <v>0</v>
      </c>
      <c r="M131" s="105">
        <f>J131+K131-L131</f>
        <v/>
      </c>
      <c r="N131" s="106" t="n">
        <v>0</v>
      </c>
      <c r="O131" s="108" t="n">
        <v>0</v>
      </c>
      <c r="P131" s="105">
        <f>M131+N131-O131</f>
        <v/>
      </c>
      <c r="Q131" s="106" t="n">
        <v>0</v>
      </c>
      <c r="R131" s="107" t="n">
        <v>0</v>
      </c>
      <c r="S131" s="109">
        <f>G131+H131+K131+N131+Q131</f>
        <v/>
      </c>
      <c r="T131" s="109">
        <f>I131+L131+O131+R131</f>
        <v/>
      </c>
      <c r="U131" s="110">
        <f>S131-T131</f>
        <v/>
      </c>
      <c r="V131" s="111" t="n">
        <v>0</v>
      </c>
      <c r="W131" s="112" t="n">
        <v>0</v>
      </c>
      <c r="X131" s="110">
        <f>U131+V131-W131</f>
        <v/>
      </c>
      <c r="Y131" s="111" t="n">
        <v>0</v>
      </c>
      <c r="Z131" s="112" t="n">
        <v>0</v>
      </c>
      <c r="AA131" s="110">
        <f>X131+Y131-Z131</f>
        <v/>
      </c>
      <c r="AB131" s="111" t="n">
        <v>0</v>
      </c>
      <c r="AC131" s="112" t="n">
        <v>0</v>
      </c>
      <c r="AD131" s="110">
        <f>AA131+AB131-AC131</f>
        <v/>
      </c>
      <c r="AE131" s="111" t="n">
        <v>0</v>
      </c>
      <c r="AF131" s="112" t="n">
        <v>0</v>
      </c>
      <c r="AG131" s="109">
        <f>U131+V131+Y131+AB131+AE131</f>
        <v/>
      </c>
      <c r="AH131" s="109">
        <f>W131+Z131+AC131+AF131</f>
        <v/>
      </c>
      <c r="AI131" s="105">
        <f>AG131-AH131</f>
        <v/>
      </c>
      <c r="AJ131" s="106" t="n">
        <v>0</v>
      </c>
      <c r="AK131" s="107" t="n">
        <v>0</v>
      </c>
      <c r="AL131" s="105">
        <f>AI131+AJ131-AK131</f>
        <v/>
      </c>
      <c r="AM131" s="106" t="n">
        <v>0</v>
      </c>
      <c r="AN131" s="107" t="n">
        <v>0</v>
      </c>
      <c r="AO131" s="105">
        <f>AL131+AM131-AN131</f>
        <v/>
      </c>
      <c r="AP131" s="106" t="n">
        <v>0</v>
      </c>
      <c r="AQ131" s="108" t="n">
        <v>0</v>
      </c>
      <c r="AR131" s="105">
        <f>AO131+AP131-AQ131</f>
        <v/>
      </c>
      <c r="AS131" s="106" t="n">
        <v>0</v>
      </c>
      <c r="AT131" s="107" t="n">
        <v>0</v>
      </c>
      <c r="AU131" s="109">
        <f>AI131+AJ131+AM131+AP131+AS131</f>
        <v/>
      </c>
      <c r="AV131" s="109">
        <f>AK131+AN131+AQ131+AT131</f>
        <v/>
      </c>
      <c r="AW131" s="110">
        <f>AU131-AV131</f>
        <v/>
      </c>
      <c r="AX131" s="111" t="n">
        <v>0</v>
      </c>
      <c r="AY131" s="112" t="n">
        <v>0</v>
      </c>
      <c r="AZ131" s="110">
        <f>AW131+AX131-AY131</f>
        <v/>
      </c>
      <c r="BA131" s="111" t="n">
        <v>0</v>
      </c>
      <c r="BB131" s="112" t="n">
        <v>0</v>
      </c>
      <c r="BC131" s="110">
        <f>AZ131+BA131-BB131</f>
        <v/>
      </c>
      <c r="BD131" s="111" t="n">
        <v>0</v>
      </c>
      <c r="BE131" s="112" t="n">
        <v>0</v>
      </c>
      <c r="BF131" s="110">
        <f>BC131+BD131-BE131</f>
        <v/>
      </c>
      <c r="BG131" s="111" t="n">
        <v>0</v>
      </c>
      <c r="BH131" s="112" t="n">
        <v>0</v>
      </c>
      <c r="BI131" s="109">
        <f>AW131+AX131+BA131+BD131+BG131</f>
        <v/>
      </c>
      <c r="BJ131" s="109">
        <f>AY131+BB131+BE131+BH131</f>
        <v/>
      </c>
      <c r="BK131" s="105">
        <f>BI131-BJ131</f>
        <v/>
      </c>
      <c r="BL131" s="106" t="n">
        <v>0</v>
      </c>
      <c r="BM131" s="107" t="n">
        <v>0</v>
      </c>
      <c r="BN131" s="105">
        <f>BK131+BL131-BM131</f>
        <v/>
      </c>
      <c r="BO131" s="106" t="n">
        <v>0</v>
      </c>
      <c r="BP131" s="107" t="n">
        <v>0</v>
      </c>
      <c r="BQ131" s="105">
        <f>BN131+BO131-BP131</f>
        <v/>
      </c>
      <c r="BR131" s="106" t="n">
        <v>0</v>
      </c>
      <c r="BS131" s="108" t="n">
        <v>0</v>
      </c>
      <c r="BT131" s="105">
        <f>BQ131+BR131-BS131</f>
        <v/>
      </c>
      <c r="BU131" s="106" t="n">
        <v>0</v>
      </c>
      <c r="BV131" s="107" t="n">
        <v>0</v>
      </c>
      <c r="BW131" s="109">
        <f>BK131+BL131+BO131+BR131+BU131</f>
        <v/>
      </c>
      <c r="BX131" s="109">
        <f>BM131+BP131+BS131+BV131</f>
        <v/>
      </c>
      <c r="BY131" s="98">
        <f>IF(SUM(S131,T131,AG131,AH131,AU131,AV131,BI131,BJ131,BW131,BX131)&gt;0,"S","N")</f>
        <v/>
      </c>
    </row>
    <row r="132">
      <c r="A132" s="113" t="inlineStr">
        <is>
          <t>PSN</t>
        </is>
      </c>
      <c r="B132" s="114" t="inlineStr">
        <is>
          <t>CLI</t>
        </is>
      </c>
      <c r="C132" s="115" t="inlineStr">
        <is>
          <t>CLI</t>
        </is>
      </c>
      <c r="D132" s="116" t="inlineStr">
        <is>
          <t>Grão</t>
        </is>
      </c>
      <c r="E132" s="115" t="inlineStr">
        <is>
          <t>SOJA</t>
        </is>
      </c>
      <c r="F132" s="117" t="inlineStr">
        <is>
          <t>MRS</t>
        </is>
      </c>
      <c r="G132" s="118" t="n">
        <v>0</v>
      </c>
      <c r="H132" s="119" t="n">
        <v>0</v>
      </c>
      <c r="I132" s="120" t="n">
        <v>0</v>
      </c>
      <c r="J132" s="118">
        <f>G132+H132-I132</f>
        <v/>
      </c>
      <c r="K132" s="119" t="n">
        <v>0</v>
      </c>
      <c r="L132" s="120" t="n">
        <v>0</v>
      </c>
      <c r="M132" s="118">
        <f>J132+K132-L132</f>
        <v/>
      </c>
      <c r="N132" s="119" t="n">
        <v>0</v>
      </c>
      <c r="O132" s="120" t="n">
        <v>0</v>
      </c>
      <c r="P132" s="118">
        <f>M132+N132-O132</f>
        <v/>
      </c>
      <c r="Q132" s="119" t="n">
        <v>0</v>
      </c>
      <c r="R132" s="120" t="n">
        <v>0</v>
      </c>
      <c r="S132" s="121">
        <f>G132+H132+K132+N132+Q132</f>
        <v/>
      </c>
      <c r="T132" s="121">
        <f>I132+L132+O132+R132</f>
        <v/>
      </c>
      <c r="U132" s="122">
        <f>S132-T132</f>
        <v/>
      </c>
      <c r="V132" s="123" t="n">
        <v>0</v>
      </c>
      <c r="W132" s="124" t="n">
        <v>0</v>
      </c>
      <c r="X132" s="122">
        <f>U132+V132-W132</f>
        <v/>
      </c>
      <c r="Y132" s="123" t="n">
        <v>0</v>
      </c>
      <c r="Z132" s="124" t="n">
        <v>0</v>
      </c>
      <c r="AA132" s="122">
        <f>X132+Y132-Z132</f>
        <v/>
      </c>
      <c r="AB132" s="123" t="n">
        <v>0</v>
      </c>
      <c r="AC132" s="124" t="n">
        <v>0</v>
      </c>
      <c r="AD132" s="122">
        <f>AA132+AB132-AC132</f>
        <v/>
      </c>
      <c r="AE132" s="123" t="n">
        <v>0</v>
      </c>
      <c r="AF132" s="124" t="n">
        <v>0</v>
      </c>
      <c r="AG132" s="121">
        <f>U132+V132+Y132+AB132+AE132</f>
        <v/>
      </c>
      <c r="AH132" s="121">
        <f>W132+Z132+AC132+AF132</f>
        <v/>
      </c>
      <c r="AI132" s="118">
        <f>AG132-AH132</f>
        <v/>
      </c>
      <c r="AJ132" s="119" t="n">
        <v>0</v>
      </c>
      <c r="AK132" s="120" t="n">
        <v>0</v>
      </c>
      <c r="AL132" s="118">
        <f>AI132+AJ132-AK132</f>
        <v/>
      </c>
      <c r="AM132" s="119" t="n">
        <v>0</v>
      </c>
      <c r="AN132" s="120" t="n">
        <v>0</v>
      </c>
      <c r="AO132" s="118">
        <f>AL132+AM132-AN132</f>
        <v/>
      </c>
      <c r="AP132" s="119" t="n">
        <v>0</v>
      </c>
      <c r="AQ132" s="120" t="n">
        <v>0</v>
      </c>
      <c r="AR132" s="118">
        <f>AO132+AP132-AQ132</f>
        <v/>
      </c>
      <c r="AS132" s="119" t="n">
        <v>0</v>
      </c>
      <c r="AT132" s="120" t="n">
        <v>0</v>
      </c>
      <c r="AU132" s="121">
        <f>AI132+AJ132+AM132+AP132+AS132</f>
        <v/>
      </c>
      <c r="AV132" s="121">
        <f>AK132+AN132+AQ132+AT132</f>
        <v/>
      </c>
      <c r="AW132" s="122">
        <f>AU132-AV132</f>
        <v/>
      </c>
      <c r="AX132" s="123" t="n">
        <v>0</v>
      </c>
      <c r="AY132" s="124" t="n">
        <v>0</v>
      </c>
      <c r="AZ132" s="122">
        <f>AW132+AX132-AY132</f>
        <v/>
      </c>
      <c r="BA132" s="123" t="n">
        <v>0</v>
      </c>
      <c r="BB132" s="124" t="n">
        <v>0</v>
      </c>
      <c r="BC132" s="122">
        <f>AZ132+BA132-BB132</f>
        <v/>
      </c>
      <c r="BD132" s="123" t="n">
        <v>0</v>
      </c>
      <c r="BE132" s="124" t="n">
        <v>0</v>
      </c>
      <c r="BF132" s="122">
        <f>BC132+BD132-BE132</f>
        <v/>
      </c>
      <c r="BG132" s="123" t="n">
        <v>0</v>
      </c>
      <c r="BH132" s="124" t="n">
        <v>0</v>
      </c>
      <c r="BI132" s="121">
        <f>AW132+AX132+BA132+BD132+BG132</f>
        <v/>
      </c>
      <c r="BJ132" s="121">
        <f>AY132+BB132+BE132+BH132</f>
        <v/>
      </c>
      <c r="BK132" s="118">
        <f>BI132-BJ132</f>
        <v/>
      </c>
      <c r="BL132" s="119" t="n">
        <v>0</v>
      </c>
      <c r="BM132" s="120" t="n">
        <v>0</v>
      </c>
      <c r="BN132" s="118">
        <f>BK132+BL132-BM132</f>
        <v/>
      </c>
      <c r="BO132" s="119" t="n">
        <v>0</v>
      </c>
      <c r="BP132" s="120" t="n">
        <v>0</v>
      </c>
      <c r="BQ132" s="118">
        <f>BN132+BO132-BP132</f>
        <v/>
      </c>
      <c r="BR132" s="119" t="n">
        <v>0</v>
      </c>
      <c r="BS132" s="120" t="n">
        <v>0</v>
      </c>
      <c r="BT132" s="118">
        <f>BQ132+BR132-BS132</f>
        <v/>
      </c>
      <c r="BU132" s="119" t="n">
        <v>0</v>
      </c>
      <c r="BV132" s="120" t="n">
        <v>0</v>
      </c>
      <c r="BW132" s="121">
        <f>BK132+BL132+BO132+BR132+BU132</f>
        <v/>
      </c>
      <c r="BX132" s="121">
        <f>BM132+BP132+BS132+BV132</f>
        <v/>
      </c>
      <c r="BY132" s="98">
        <f>IF(SUM(S132,T132,AG132,AH132,AU132,AV132,BI132,BJ132,BW132,BX132)&gt;0,"S","N")</f>
        <v/>
      </c>
    </row>
    <row r="133">
      <c r="A133" s="113" t="inlineStr">
        <is>
          <t>PSN</t>
        </is>
      </c>
      <c r="B133" s="114" t="inlineStr">
        <is>
          <t>CLI</t>
        </is>
      </c>
      <c r="C133" s="115" t="inlineStr">
        <is>
          <t>CLI</t>
        </is>
      </c>
      <c r="D133" s="116" t="inlineStr">
        <is>
          <t>Grão</t>
        </is>
      </c>
      <c r="E133" s="115" t="inlineStr">
        <is>
          <t>SOJA</t>
        </is>
      </c>
      <c r="F133" s="117" t="inlineStr">
        <is>
          <t>VLI</t>
        </is>
      </c>
      <c r="G133" s="118" t="n">
        <v>0</v>
      </c>
      <c r="H133" s="119" t="n">
        <v>0</v>
      </c>
      <c r="I133" s="120" t="n">
        <v>0</v>
      </c>
      <c r="J133" s="118">
        <f>G133+H133-I133</f>
        <v/>
      </c>
      <c r="K133" s="119" t="n">
        <v>0</v>
      </c>
      <c r="L133" s="120" t="n">
        <v>0</v>
      </c>
      <c r="M133" s="118">
        <f>J133+K133-L133</f>
        <v/>
      </c>
      <c r="N133" s="119" t="n">
        <v>0</v>
      </c>
      <c r="O133" s="120" t="n">
        <v>0</v>
      </c>
      <c r="P133" s="118">
        <f>M133+N133-O133</f>
        <v/>
      </c>
      <c r="Q133" s="119" t="n">
        <v>0</v>
      </c>
      <c r="R133" s="120" t="n">
        <v>0</v>
      </c>
      <c r="S133" s="121">
        <f>G133+H133+K133+N133+Q133</f>
        <v/>
      </c>
      <c r="T133" s="121">
        <f>I133+L133+O133+R133</f>
        <v/>
      </c>
      <c r="U133" s="122">
        <f>S133-T133</f>
        <v/>
      </c>
      <c r="V133" s="123" t="n">
        <v>0</v>
      </c>
      <c r="W133" s="124" t="n">
        <v>0</v>
      </c>
      <c r="X133" s="122">
        <f>U133+V133-W133</f>
        <v/>
      </c>
      <c r="Y133" s="123" t="n">
        <v>0</v>
      </c>
      <c r="Z133" s="124" t="n">
        <v>0</v>
      </c>
      <c r="AA133" s="122">
        <f>X133+Y133-Z133</f>
        <v/>
      </c>
      <c r="AB133" s="123" t="n">
        <v>0</v>
      </c>
      <c r="AC133" s="124" t="n">
        <v>0</v>
      </c>
      <c r="AD133" s="122">
        <f>AA133+AB133-AC133</f>
        <v/>
      </c>
      <c r="AE133" s="123" t="n">
        <v>0</v>
      </c>
      <c r="AF133" s="124" t="n">
        <v>0</v>
      </c>
      <c r="AG133" s="121">
        <f>U133+V133+Y133+AB133+AE133</f>
        <v/>
      </c>
      <c r="AH133" s="121">
        <f>W133+Z133+AC133+AF133</f>
        <v/>
      </c>
      <c r="AI133" s="118">
        <f>AG133-AH133</f>
        <v/>
      </c>
      <c r="AJ133" s="119" t="n">
        <v>0</v>
      </c>
      <c r="AK133" s="120" t="n">
        <v>0</v>
      </c>
      <c r="AL133" s="118">
        <f>AI133+AJ133-AK133</f>
        <v/>
      </c>
      <c r="AM133" s="119" t="n">
        <v>0</v>
      </c>
      <c r="AN133" s="120" t="n">
        <v>0</v>
      </c>
      <c r="AO133" s="118">
        <f>AL133+AM133-AN133</f>
        <v/>
      </c>
      <c r="AP133" s="119" t="n">
        <v>0</v>
      </c>
      <c r="AQ133" s="120" t="n">
        <v>0</v>
      </c>
      <c r="AR133" s="118">
        <f>AO133+AP133-AQ133</f>
        <v/>
      </c>
      <c r="AS133" s="119" t="n">
        <v>0</v>
      </c>
      <c r="AT133" s="120" t="n">
        <v>0</v>
      </c>
      <c r="AU133" s="121">
        <f>AI133+AJ133+AM133+AP133+AS133</f>
        <v/>
      </c>
      <c r="AV133" s="121">
        <f>AK133+AN133+AQ133+AT133</f>
        <v/>
      </c>
      <c r="AW133" s="122">
        <f>AU133-AV133</f>
        <v/>
      </c>
      <c r="AX133" s="123" t="n">
        <v>0</v>
      </c>
      <c r="AY133" s="124" t="n">
        <v>0</v>
      </c>
      <c r="AZ133" s="122">
        <f>AW133+AX133-AY133</f>
        <v/>
      </c>
      <c r="BA133" s="123" t="n">
        <v>0</v>
      </c>
      <c r="BB133" s="124" t="n">
        <v>0</v>
      </c>
      <c r="BC133" s="122">
        <f>AZ133+BA133-BB133</f>
        <v/>
      </c>
      <c r="BD133" s="123" t="n">
        <v>0</v>
      </c>
      <c r="BE133" s="124" t="n">
        <v>0</v>
      </c>
      <c r="BF133" s="122">
        <f>BC133+BD133-BE133</f>
        <v/>
      </c>
      <c r="BG133" s="123" t="n">
        <v>0</v>
      </c>
      <c r="BH133" s="124" t="n">
        <v>0</v>
      </c>
      <c r="BI133" s="121">
        <f>AW133+AX133+BA133+BD133+BG133</f>
        <v/>
      </c>
      <c r="BJ133" s="121">
        <f>AY133+BB133+BE133+BH133</f>
        <v/>
      </c>
      <c r="BK133" s="118">
        <f>BI133-BJ133</f>
        <v/>
      </c>
      <c r="BL133" s="119" t="n">
        <v>0</v>
      </c>
      <c r="BM133" s="120" t="n">
        <v>0</v>
      </c>
      <c r="BN133" s="118">
        <f>BK133+BL133-BM133</f>
        <v/>
      </c>
      <c r="BO133" s="119" t="n">
        <v>0</v>
      </c>
      <c r="BP133" s="120" t="n">
        <v>0</v>
      </c>
      <c r="BQ133" s="118">
        <f>BN133+BO133-BP133</f>
        <v/>
      </c>
      <c r="BR133" s="119" t="n">
        <v>0</v>
      </c>
      <c r="BS133" s="120" t="n">
        <v>0</v>
      </c>
      <c r="BT133" s="118">
        <f>BQ133+BR133-BS133</f>
        <v/>
      </c>
      <c r="BU133" s="119" t="n">
        <v>0</v>
      </c>
      <c r="BV133" s="120" t="n">
        <v>0</v>
      </c>
      <c r="BW133" s="121">
        <f>BK133+BL133+BO133+BR133+BU133</f>
        <v/>
      </c>
      <c r="BX133" s="121">
        <f>BM133+BP133+BS133+BV133</f>
        <v/>
      </c>
      <c r="BY133" s="98">
        <f>IF(SUM(S133,T133,AG133,AH133,AU133,AV133,BI133,BJ133,BW133,BX133)&gt;0,"S","N")</f>
        <v/>
      </c>
    </row>
    <row r="134">
      <c r="A134" s="100" t="inlineStr">
        <is>
          <t>PSN</t>
        </is>
      </c>
      <c r="B134" s="101" t="inlineStr">
        <is>
          <t>CLI</t>
        </is>
      </c>
      <c r="C134" s="102" t="inlineStr">
        <is>
          <t>CLI</t>
        </is>
      </c>
      <c r="D134" s="103" t="inlineStr">
        <is>
          <t>Açúcar</t>
        </is>
      </c>
      <c r="E134" s="102" t="inlineStr">
        <is>
          <t>ACUCAR</t>
        </is>
      </c>
      <c r="F134" s="104" t="inlineStr">
        <is>
          <t>RUMO</t>
        </is>
      </c>
      <c r="G134" s="105" t="n">
        <v>0</v>
      </c>
      <c r="H134" s="106" t="n">
        <v>0</v>
      </c>
      <c r="I134" s="107" t="n">
        <v>0</v>
      </c>
      <c r="J134" s="105" t="n">
        <v>0</v>
      </c>
      <c r="K134" s="106" t="n">
        <v>0</v>
      </c>
      <c r="L134" s="107" t="n">
        <v>0</v>
      </c>
      <c r="M134" s="105" t="n">
        <v>0</v>
      </c>
      <c r="N134" s="106" t="n">
        <v>0</v>
      </c>
      <c r="O134" s="108" t="n">
        <v>0</v>
      </c>
      <c r="P134" s="105" t="n">
        <v>0</v>
      </c>
      <c r="Q134" s="106" t="n">
        <v>0</v>
      </c>
      <c r="R134" s="107" t="n">
        <v>0</v>
      </c>
      <c r="S134" s="109">
        <f>G134+H134+K134+N134+Q134</f>
        <v/>
      </c>
      <c r="T134" s="109">
        <f>I134+L134+O134+R134</f>
        <v/>
      </c>
      <c r="U134" s="110" t="n">
        <v>0</v>
      </c>
      <c r="V134" s="111" t="n">
        <v>82</v>
      </c>
      <c r="W134" s="112" t="n">
        <v>10</v>
      </c>
      <c r="X134" s="110" t="n">
        <v>72</v>
      </c>
      <c r="Y134" s="111" t="n">
        <v>0</v>
      </c>
      <c r="Z134" s="112" t="n">
        <v>30</v>
      </c>
      <c r="AA134" s="110" t="n">
        <v>42</v>
      </c>
      <c r="AB134" s="111" t="n">
        <v>0</v>
      </c>
      <c r="AC134" s="112" t="n">
        <v>30</v>
      </c>
      <c r="AD134" s="110" t="n">
        <v>12</v>
      </c>
      <c r="AE134" s="111" t="n">
        <v>0</v>
      </c>
      <c r="AF134" s="112" t="n">
        <v>12</v>
      </c>
      <c r="AG134" s="109">
        <f>U134+V134+Y134+AB134+AE134</f>
        <v/>
      </c>
      <c r="AH134" s="109">
        <f>W134+Z134+AC134+AF134</f>
        <v/>
      </c>
      <c r="AI134" s="105" t="n">
        <v>0</v>
      </c>
      <c r="AJ134" s="106" t="n">
        <v>0</v>
      </c>
      <c r="AK134" s="107" t="n">
        <v>0</v>
      </c>
      <c r="AL134" s="105" t="n">
        <v>0</v>
      </c>
      <c r="AM134" s="106" t="n">
        <v>0</v>
      </c>
      <c r="AN134" s="107" t="n">
        <v>0</v>
      </c>
      <c r="AO134" s="105" t="n">
        <v>0</v>
      </c>
      <c r="AP134" s="106" t="n">
        <v>0</v>
      </c>
      <c r="AQ134" s="108" t="n">
        <v>0</v>
      </c>
      <c r="AR134" s="105" t="n">
        <v>0</v>
      </c>
      <c r="AS134" s="106" t="n">
        <v>0</v>
      </c>
      <c r="AT134" s="107" t="n">
        <v>0</v>
      </c>
      <c r="AU134" s="109">
        <f>AI134+AJ134+AM134+AP134+AS134</f>
        <v/>
      </c>
      <c r="AV134" s="109">
        <f>AK134+AN134+AQ134+AT134</f>
        <v/>
      </c>
      <c r="AW134" s="110" t="n">
        <v>0</v>
      </c>
      <c r="AX134" s="111" t="n">
        <v>0</v>
      </c>
      <c r="AY134" s="112" t="n">
        <v>0</v>
      </c>
      <c r="AZ134" s="110" t="n">
        <v>0</v>
      </c>
      <c r="BA134" s="111" t="n">
        <v>0</v>
      </c>
      <c r="BB134" s="112" t="n">
        <v>0</v>
      </c>
      <c r="BC134" s="110" t="n">
        <v>0</v>
      </c>
      <c r="BD134" s="111" t="n">
        <v>0</v>
      </c>
      <c r="BE134" s="112" t="n">
        <v>0</v>
      </c>
      <c r="BF134" s="110" t="n">
        <v>0</v>
      </c>
      <c r="BG134" s="111" t="n">
        <v>0</v>
      </c>
      <c r="BH134" s="112" t="n">
        <v>0</v>
      </c>
      <c r="BI134" s="109">
        <f>AW134+AX134+BA134+BD134+BG134</f>
        <v/>
      </c>
      <c r="BJ134" s="109">
        <f>AY134+BB134+BE134+BH134</f>
        <v/>
      </c>
      <c r="BK134" s="105" t="n">
        <v>0</v>
      </c>
      <c r="BL134" s="106" t="n">
        <v>0</v>
      </c>
      <c r="BM134" s="107" t="n">
        <v>0</v>
      </c>
      <c r="BN134" s="105" t="n">
        <v>0</v>
      </c>
      <c r="BO134" s="106" t="n">
        <v>0</v>
      </c>
      <c r="BP134" s="107" t="n">
        <v>0</v>
      </c>
      <c r="BQ134" s="105" t="n">
        <v>0</v>
      </c>
      <c r="BR134" s="106" t="n">
        <v>0</v>
      </c>
      <c r="BS134" s="108" t="n">
        <v>0</v>
      </c>
      <c r="BT134" s="105" t="n">
        <v>0</v>
      </c>
      <c r="BU134" s="106" t="n">
        <v>0</v>
      </c>
      <c r="BV134" s="107" t="n">
        <v>0</v>
      </c>
      <c r="BW134" s="109">
        <f>BK134+BL134+BO134+BR134+BU134</f>
        <v/>
      </c>
      <c r="BX134" s="109">
        <f>BM134+BP134+BS134+BV134</f>
        <v/>
      </c>
      <c r="BY134" s="98">
        <f>IF(SUM(S134,T134,AG134,AH134,AU134,AV134,BI134,BJ134,BW134,BX134)&gt;0,"S","N")</f>
        <v/>
      </c>
    </row>
    <row r="135">
      <c r="A135" s="113" t="inlineStr">
        <is>
          <t>PSN</t>
        </is>
      </c>
      <c r="B135" s="114" t="inlineStr">
        <is>
          <t>CLI</t>
        </is>
      </c>
      <c r="C135" s="115" t="inlineStr">
        <is>
          <t>CLI</t>
        </is>
      </c>
      <c r="D135" s="116" t="inlineStr">
        <is>
          <t>Açúcar</t>
        </is>
      </c>
      <c r="E135" s="115" t="inlineStr">
        <is>
          <t>ACUCAR</t>
        </is>
      </c>
      <c r="F135" s="117" t="inlineStr">
        <is>
          <t>MRS</t>
        </is>
      </c>
      <c r="G135" s="118" t="n">
        <v>0</v>
      </c>
      <c r="H135" s="119" t="n">
        <v>0</v>
      </c>
      <c r="I135" s="120" t="n">
        <v>0</v>
      </c>
      <c r="J135" s="118" t="n">
        <v>0</v>
      </c>
      <c r="K135" s="119" t="n">
        <v>0</v>
      </c>
      <c r="L135" s="120" t="n">
        <v>0</v>
      </c>
      <c r="M135" s="118" t="n">
        <v>0</v>
      </c>
      <c r="N135" s="119" t="n">
        <v>0</v>
      </c>
      <c r="O135" s="120" t="n">
        <v>0</v>
      </c>
      <c r="P135" s="118" t="n">
        <v>0</v>
      </c>
      <c r="Q135" s="119" t="n">
        <v>0</v>
      </c>
      <c r="R135" s="120" t="n">
        <v>0</v>
      </c>
      <c r="S135" s="121">
        <f>G135+H135+K135+N135+Q135</f>
        <v/>
      </c>
      <c r="T135" s="121">
        <f>I135+L135+O135+R135</f>
        <v/>
      </c>
      <c r="U135" s="122" t="n">
        <v>0</v>
      </c>
      <c r="V135" s="123" t="n">
        <v>0</v>
      </c>
      <c r="W135" s="124" t="n">
        <v>0</v>
      </c>
      <c r="X135" s="122" t="n">
        <v>0</v>
      </c>
      <c r="Y135" s="123" t="n">
        <v>0</v>
      </c>
      <c r="Z135" s="124" t="n">
        <v>0</v>
      </c>
      <c r="AA135" s="122" t="n">
        <v>0</v>
      </c>
      <c r="AB135" s="123" t="n">
        <v>84</v>
      </c>
      <c r="AC135" s="124" t="n">
        <v>6</v>
      </c>
      <c r="AD135" s="122" t="n">
        <v>78</v>
      </c>
      <c r="AE135" s="123" t="n">
        <v>0</v>
      </c>
      <c r="AF135" s="124" t="n">
        <v>36</v>
      </c>
      <c r="AG135" s="121">
        <f>U135+V135+Y135+AB135+AE135</f>
        <v/>
      </c>
      <c r="AH135" s="121">
        <f>W135+Z135+AC135+AF135</f>
        <v/>
      </c>
      <c r="AI135" s="118" t="n">
        <v>42</v>
      </c>
      <c r="AJ135" s="119" t="n">
        <v>0</v>
      </c>
      <c r="AK135" s="120" t="n">
        <v>36</v>
      </c>
      <c r="AL135" s="118" t="n">
        <v>6</v>
      </c>
      <c r="AM135" s="119" t="n">
        <v>0</v>
      </c>
      <c r="AN135" s="120" t="n">
        <v>6</v>
      </c>
      <c r="AO135" s="118" t="n">
        <v>0</v>
      </c>
      <c r="AP135" s="119" t="n">
        <v>0</v>
      </c>
      <c r="AQ135" s="120" t="n">
        <v>0</v>
      </c>
      <c r="AR135" s="118" t="n">
        <v>0</v>
      </c>
      <c r="AS135" s="119" t="n">
        <v>0</v>
      </c>
      <c r="AT135" s="120" t="n">
        <v>0</v>
      </c>
      <c r="AU135" s="121">
        <f>AI135+AJ135+AM135+AP135+AS135</f>
        <v/>
      </c>
      <c r="AV135" s="121">
        <f>AK135+AN135+AQ135+AT135</f>
        <v/>
      </c>
      <c r="AW135" s="122" t="n">
        <v>0</v>
      </c>
      <c r="AX135" s="123" t="n">
        <v>0</v>
      </c>
      <c r="AY135" s="124" t="n">
        <v>0</v>
      </c>
      <c r="AZ135" s="122" t="n">
        <v>0</v>
      </c>
      <c r="BA135" s="123" t="n">
        <v>0</v>
      </c>
      <c r="BB135" s="124" t="n">
        <v>0</v>
      </c>
      <c r="BC135" s="122" t="n">
        <v>0</v>
      </c>
      <c r="BD135" s="123" t="n">
        <v>0</v>
      </c>
      <c r="BE135" s="124" t="n">
        <v>0</v>
      </c>
      <c r="BF135" s="122" t="n">
        <v>0</v>
      </c>
      <c r="BG135" s="123" t="n">
        <v>0</v>
      </c>
      <c r="BH135" s="124" t="n">
        <v>0</v>
      </c>
      <c r="BI135" s="121">
        <f>AW135+AX135+BA135+BD135+BG135</f>
        <v/>
      </c>
      <c r="BJ135" s="121">
        <f>AY135+BB135+BE135+BH135</f>
        <v/>
      </c>
      <c r="BK135" s="118" t="n">
        <v>0</v>
      </c>
      <c r="BL135" s="119" t="n">
        <v>0</v>
      </c>
      <c r="BM135" s="120" t="n">
        <v>0</v>
      </c>
      <c r="BN135" s="118" t="n">
        <v>0</v>
      </c>
      <c r="BO135" s="119" t="n">
        <v>0</v>
      </c>
      <c r="BP135" s="120" t="n">
        <v>0</v>
      </c>
      <c r="BQ135" s="118" t="n">
        <v>0</v>
      </c>
      <c r="BR135" s="119" t="n">
        <v>0</v>
      </c>
      <c r="BS135" s="120" t="n">
        <v>0</v>
      </c>
      <c r="BT135" s="118" t="n">
        <v>0</v>
      </c>
      <c r="BU135" s="119" t="n">
        <v>0</v>
      </c>
      <c r="BV135" s="120" t="n">
        <v>0</v>
      </c>
      <c r="BW135" s="121">
        <f>BK135+BL135+BO135+BR135+BU135</f>
        <v/>
      </c>
      <c r="BX135" s="121">
        <f>BM135+BP135+BS135+BV135</f>
        <v/>
      </c>
      <c r="BY135" s="98">
        <f>IF(SUM(S135,T135,AG135,AH135,AU135,AV135,BI135,BJ135,BW135,BX135)&gt;0,"S","N")</f>
        <v/>
      </c>
    </row>
    <row r="136">
      <c r="A136" s="113" t="inlineStr">
        <is>
          <t>PSN</t>
        </is>
      </c>
      <c r="B136" s="114" t="inlineStr">
        <is>
          <t>CLI</t>
        </is>
      </c>
      <c r="C136" s="115" t="inlineStr">
        <is>
          <t>CLI</t>
        </is>
      </c>
      <c r="D136" s="116" t="inlineStr">
        <is>
          <t>Açúcar</t>
        </is>
      </c>
      <c r="E136" s="115" t="inlineStr">
        <is>
          <t>ACUCAR</t>
        </is>
      </c>
      <c r="F136" s="117" t="inlineStr">
        <is>
          <t>VLI</t>
        </is>
      </c>
      <c r="G136" s="118" t="n">
        <v>0</v>
      </c>
      <c r="H136" s="119" t="n">
        <v>0</v>
      </c>
      <c r="I136" s="120" t="n">
        <v>0</v>
      </c>
      <c r="J136" s="118">
        <f>G136+H136-I136</f>
        <v/>
      </c>
      <c r="K136" s="119" t="n">
        <v>0</v>
      </c>
      <c r="L136" s="120" t="n">
        <v>0</v>
      </c>
      <c r="M136" s="118">
        <f>J136+K136-L136</f>
        <v/>
      </c>
      <c r="N136" s="119" t="n">
        <v>0</v>
      </c>
      <c r="O136" s="120" t="n">
        <v>0</v>
      </c>
      <c r="P136" s="118">
        <f>M136+N136-O136</f>
        <v/>
      </c>
      <c r="Q136" s="119" t="n">
        <v>0</v>
      </c>
      <c r="R136" s="120" t="n">
        <v>0</v>
      </c>
      <c r="S136" s="121">
        <f>G136+H136+K136+N136+Q136</f>
        <v/>
      </c>
      <c r="T136" s="121">
        <f>I136+L136+O136+R136</f>
        <v/>
      </c>
      <c r="U136" s="122">
        <f>S136-T136</f>
        <v/>
      </c>
      <c r="V136" s="123" t="n">
        <v>0</v>
      </c>
      <c r="W136" s="124" t="n">
        <v>0</v>
      </c>
      <c r="X136" s="122">
        <f>U136+V136-W136</f>
        <v/>
      </c>
      <c r="Y136" s="123" t="n">
        <v>0</v>
      </c>
      <c r="Z136" s="124" t="n">
        <v>0</v>
      </c>
      <c r="AA136" s="122">
        <f>X136+Y136-Z136</f>
        <v/>
      </c>
      <c r="AB136" s="123" t="n">
        <v>0</v>
      </c>
      <c r="AC136" s="124" t="n">
        <v>0</v>
      </c>
      <c r="AD136" s="122">
        <f>AA136+AB136-AC136</f>
        <v/>
      </c>
      <c r="AE136" s="123" t="n">
        <v>0</v>
      </c>
      <c r="AF136" s="124" t="n">
        <v>0</v>
      </c>
      <c r="AG136" s="121">
        <f>U136+V136+Y136+AB136+AE136</f>
        <v/>
      </c>
      <c r="AH136" s="121">
        <f>W136+Z136+AC136+AF136</f>
        <v/>
      </c>
      <c r="AI136" s="118">
        <f>AG136-AH136</f>
        <v/>
      </c>
      <c r="AJ136" s="119" t="n">
        <v>0</v>
      </c>
      <c r="AK136" s="120" t="n">
        <v>0</v>
      </c>
      <c r="AL136" s="118">
        <f>AI136+AJ136-AK136</f>
        <v/>
      </c>
      <c r="AM136" s="119" t="n">
        <v>0</v>
      </c>
      <c r="AN136" s="120" t="n">
        <v>0</v>
      </c>
      <c r="AO136" s="118">
        <f>AL136+AM136-AN136</f>
        <v/>
      </c>
      <c r="AP136" s="119" t="n">
        <v>0</v>
      </c>
      <c r="AQ136" s="120" t="n">
        <v>0</v>
      </c>
      <c r="AR136" s="118">
        <f>AO136+AP136-AQ136</f>
        <v/>
      </c>
      <c r="AS136" s="119" t="n">
        <v>0</v>
      </c>
      <c r="AT136" s="120" t="n">
        <v>0</v>
      </c>
      <c r="AU136" s="121">
        <f>AI136+AJ136+AM136+AP136+AS136</f>
        <v/>
      </c>
      <c r="AV136" s="121">
        <f>AK136+AN136+AQ136+AT136</f>
        <v/>
      </c>
      <c r="AW136" s="122">
        <f>AU136-AV136</f>
        <v/>
      </c>
      <c r="AX136" s="123" t="n">
        <v>0</v>
      </c>
      <c r="AY136" s="124" t="n">
        <v>0</v>
      </c>
      <c r="AZ136" s="122">
        <f>AW136+AX136-AY136</f>
        <v/>
      </c>
      <c r="BA136" s="123" t="n">
        <v>0</v>
      </c>
      <c r="BB136" s="124" t="n">
        <v>0</v>
      </c>
      <c r="BC136" s="122">
        <f>AZ136+BA136-BB136</f>
        <v/>
      </c>
      <c r="BD136" s="123" t="n">
        <v>0</v>
      </c>
      <c r="BE136" s="124" t="n">
        <v>0</v>
      </c>
      <c r="BF136" s="122">
        <f>BC136+BD136-BE136</f>
        <v/>
      </c>
      <c r="BG136" s="123" t="n">
        <v>0</v>
      </c>
      <c r="BH136" s="124" t="n">
        <v>0</v>
      </c>
      <c r="BI136" s="121">
        <f>AW136+AX136+BA136+BD136+BG136</f>
        <v/>
      </c>
      <c r="BJ136" s="121">
        <f>AY136+BB136+BE136+BH136</f>
        <v/>
      </c>
      <c r="BK136" s="118">
        <f>BI136-BJ136</f>
        <v/>
      </c>
      <c r="BL136" s="119" t="n">
        <v>0</v>
      </c>
      <c r="BM136" s="120" t="n">
        <v>0</v>
      </c>
      <c r="BN136" s="118">
        <f>BK136+BL136-BM136</f>
        <v/>
      </c>
      <c r="BO136" s="119" t="n">
        <v>0</v>
      </c>
      <c r="BP136" s="120" t="n">
        <v>0</v>
      </c>
      <c r="BQ136" s="118">
        <f>BN136+BO136-BP136</f>
        <v/>
      </c>
      <c r="BR136" s="119" t="n">
        <v>0</v>
      </c>
      <c r="BS136" s="120" t="n">
        <v>0</v>
      </c>
      <c r="BT136" s="118">
        <f>BQ136+BR136-BS136</f>
        <v/>
      </c>
      <c r="BU136" s="119" t="n">
        <v>0</v>
      </c>
      <c r="BV136" s="120" t="n">
        <v>0</v>
      </c>
      <c r="BW136" s="121">
        <f>BK136+BL136+BO136+BR136+BU136</f>
        <v/>
      </c>
      <c r="BX136" s="121">
        <f>BM136+BP136+BS136+BV136</f>
        <v/>
      </c>
      <c r="BY136" s="98">
        <f>IF(SUM(S136,T136,AG136,AH136,AU136,AV136,BI136,BJ136,BW136,BX136)&gt;0,"S","N")</f>
        <v/>
      </c>
    </row>
    <row r="137">
      <c r="A137" s="125" t="inlineStr">
        <is>
          <t>TOTAL</t>
        </is>
      </c>
      <c r="B137" s="126" t="inlineStr">
        <is>
          <t>TOTAL</t>
        </is>
      </c>
      <c r="C137" s="127" t="n"/>
      <c r="D137" s="128" t="n"/>
      <c r="E137" s="127" t="n"/>
      <c r="F137" s="129" t="n"/>
      <c r="G137" s="35">
        <f>SUM(G125:G136)</f>
        <v/>
      </c>
      <c r="H137" s="36">
        <f>SUM(H125:H136)</f>
        <v/>
      </c>
      <c r="I137" s="37">
        <f>SUM(I125:I136)</f>
        <v/>
      </c>
      <c r="J137" s="38">
        <f>SUM(J125:J136)</f>
        <v/>
      </c>
      <c r="K137" s="39">
        <f>SUM(K125:K136)</f>
        <v/>
      </c>
      <c r="L137" s="37">
        <f>SUM(L125:L136)</f>
        <v/>
      </c>
      <c r="M137" s="38">
        <f>SUM(M125:M136)</f>
        <v/>
      </c>
      <c r="N137" s="39">
        <f>SUM(N125:N136)</f>
        <v/>
      </c>
      <c r="O137" s="37">
        <f>SUM(O125:O136)</f>
        <v/>
      </c>
      <c r="P137" s="38">
        <f>SUM(P125:P136)</f>
        <v/>
      </c>
      <c r="Q137" s="39">
        <f>SUM(Q125:Q136)</f>
        <v/>
      </c>
      <c r="R137" s="37">
        <f>SUM(R125:R136)</f>
        <v/>
      </c>
      <c r="S137" s="37">
        <f>SUM(S125:S136)</f>
        <v/>
      </c>
      <c r="T137" s="37">
        <f>SUM(T125:T136)</f>
        <v/>
      </c>
      <c r="U137" s="42">
        <f>SUM(U125:U136)</f>
        <v/>
      </c>
      <c r="V137" s="43">
        <f>SUM(V125:V136)</f>
        <v/>
      </c>
      <c r="W137" s="44">
        <f>SUM(W125:W136)</f>
        <v/>
      </c>
      <c r="X137" s="42">
        <f>SUM(X125:X136)</f>
        <v/>
      </c>
      <c r="Y137" s="43">
        <f>SUM(Y125:Y136)</f>
        <v/>
      </c>
      <c r="Z137" s="44">
        <f>SUM(Z125:Z136)</f>
        <v/>
      </c>
      <c r="AA137" s="42">
        <f>SUM(AA125:AA136)</f>
        <v/>
      </c>
      <c r="AB137" s="43">
        <f>SUM(AB125:AB136)</f>
        <v/>
      </c>
      <c r="AC137" s="44">
        <f>SUM(AC125:AC136)</f>
        <v/>
      </c>
      <c r="AD137" s="42">
        <f>SUM(AD125:AD136)</f>
        <v/>
      </c>
      <c r="AE137" s="43">
        <f>SUM(AE125:AE136)</f>
        <v/>
      </c>
      <c r="AF137" s="44">
        <f>SUM(AF125:AF136)</f>
        <v/>
      </c>
      <c r="AG137" s="44">
        <f>SUM(AG125:AG136)</f>
        <v/>
      </c>
      <c r="AH137" s="44">
        <f>SUM(AH125:AH136)</f>
        <v/>
      </c>
      <c r="AI137" s="35">
        <f>SUM(AI125:AI136)</f>
        <v/>
      </c>
      <c r="AJ137" s="36">
        <f>SUM(AJ125:AJ136)</f>
        <v/>
      </c>
      <c r="AK137" s="37">
        <f>SUM(AK125:AK136)</f>
        <v/>
      </c>
      <c r="AL137" s="35">
        <f>SUM(AL125:AL136)</f>
        <v/>
      </c>
      <c r="AM137" s="36">
        <f>SUM(AM125:AM136)</f>
        <v/>
      </c>
      <c r="AN137" s="37">
        <f>SUM(AN125:AN136)</f>
        <v/>
      </c>
      <c r="AO137" s="35">
        <f>SUM(AO125:AO136)</f>
        <v/>
      </c>
      <c r="AP137" s="36">
        <f>SUM(AP125:AP136)</f>
        <v/>
      </c>
      <c r="AQ137" s="37">
        <f>SUM(AQ125:AQ136)</f>
        <v/>
      </c>
      <c r="AR137" s="35">
        <f>SUM(AR125:AR136)</f>
        <v/>
      </c>
      <c r="AS137" s="36">
        <f>SUM(AS125:AS136)</f>
        <v/>
      </c>
      <c r="AT137" s="37">
        <f>SUM(AT125:AT136)</f>
        <v/>
      </c>
      <c r="AU137" s="37">
        <f>SUM(AU125:AU136)</f>
        <v/>
      </c>
      <c r="AV137" s="37">
        <f>SUM(AV125:AV136)</f>
        <v/>
      </c>
      <c r="AW137" s="42">
        <f>SUM(AW125:AW136)</f>
        <v/>
      </c>
      <c r="AX137" s="43">
        <f>SUM(AX125:AX136)</f>
        <v/>
      </c>
      <c r="AY137" s="44">
        <f>SUM(AY125:AY136)</f>
        <v/>
      </c>
      <c r="AZ137" s="42">
        <f>SUM(AZ125:AZ136)</f>
        <v/>
      </c>
      <c r="BA137" s="43">
        <f>SUM(BA125:BA136)</f>
        <v/>
      </c>
      <c r="BB137" s="44">
        <f>SUM(BB125:BB136)</f>
        <v/>
      </c>
      <c r="BC137" s="42">
        <f>SUM(BC125:BC136)</f>
        <v/>
      </c>
      <c r="BD137" s="43">
        <f>SUM(BD125:BD136)</f>
        <v/>
      </c>
      <c r="BE137" s="44">
        <f>SUM(BE125:BE136)</f>
        <v/>
      </c>
      <c r="BF137" s="42">
        <f>SUM(BF125:BF136)</f>
        <v/>
      </c>
      <c r="BG137" s="43">
        <f>SUM(BG125:BG136)</f>
        <v/>
      </c>
      <c r="BH137" s="44">
        <f>SUM(BH125:BH136)</f>
        <v/>
      </c>
      <c r="BI137" s="44">
        <f>SUM(BI125:BI136)</f>
        <v/>
      </c>
      <c r="BJ137" s="44">
        <f>SUM(BJ125:BJ136)</f>
        <v/>
      </c>
      <c r="BK137" s="35">
        <f>SUM(BK125:BK136)</f>
        <v/>
      </c>
      <c r="BL137" s="36">
        <f>SUM(BL125:BL136)</f>
        <v/>
      </c>
      <c r="BM137" s="37">
        <f>SUM(BM125:BM136)</f>
        <v/>
      </c>
      <c r="BN137" s="35">
        <f>SUM(BN125:BN136)</f>
        <v/>
      </c>
      <c r="BO137" s="36">
        <f>SUM(BO125:BO136)</f>
        <v/>
      </c>
      <c r="BP137" s="37">
        <f>SUM(BP125:BP136)</f>
        <v/>
      </c>
      <c r="BQ137" s="35">
        <f>SUM(BQ125:BQ136)</f>
        <v/>
      </c>
      <c r="BR137" s="36">
        <f>SUM(BR125:BR136)</f>
        <v/>
      </c>
      <c r="BS137" s="37">
        <f>SUM(BS125:BS136)</f>
        <v/>
      </c>
      <c r="BT137" s="35">
        <f>SUM(BT125:BT136)</f>
        <v/>
      </c>
      <c r="BU137" s="36">
        <f>SUM(BU125:BU136)</f>
        <v/>
      </c>
      <c r="BV137" s="37">
        <f>SUM(BV125:BV136)</f>
        <v/>
      </c>
      <c r="BW137" s="37">
        <f>SUM(BW125:BW136)</f>
        <v/>
      </c>
      <c r="BX137" s="37">
        <f>SUM(BX125:BX136)</f>
        <v/>
      </c>
      <c r="BY137" s="98">
        <f>IF(SUM(S137,T137,AG137,AH137,AU137,AV137,BI137,BJ137,BW137,BX137)&gt;0,"S","N")</f>
        <v/>
      </c>
    </row>
    <row r="138">
      <c r="A138" s="100" t="inlineStr">
        <is>
          <t>PSN</t>
        </is>
      </c>
      <c r="B138" s="101" t="inlineStr">
        <is>
          <t>TAC</t>
        </is>
      </c>
      <c r="C138" s="102" t="inlineStr">
        <is>
          <t>TAC</t>
        </is>
      </c>
      <c r="D138" s="103" t="inlineStr">
        <is>
          <t>Grão</t>
        </is>
      </c>
      <c r="E138" s="102" t="inlineStr">
        <is>
          <t>FARELO</t>
        </is>
      </c>
      <c r="F138" s="104" t="inlineStr">
        <is>
          <t>RUMO</t>
        </is>
      </c>
      <c r="G138" s="105" t="n">
        <v>0</v>
      </c>
      <c r="H138" s="106" t="n">
        <v>0</v>
      </c>
      <c r="I138" s="107" t="n">
        <v>0</v>
      </c>
      <c r="J138" s="105">
        <f>G138+H138-I138</f>
        <v/>
      </c>
      <c r="K138" s="106" t="n">
        <v>0</v>
      </c>
      <c r="L138" s="107" t="n">
        <v>0</v>
      </c>
      <c r="M138" s="105">
        <f>J138+K138-L138</f>
        <v/>
      </c>
      <c r="N138" s="106" t="n">
        <v>0</v>
      </c>
      <c r="O138" s="108" t="n">
        <v>0</v>
      </c>
      <c r="P138" s="105">
        <f>M138+N138-O138</f>
        <v/>
      </c>
      <c r="Q138" s="106" t="n">
        <v>0</v>
      </c>
      <c r="R138" s="107" t="n">
        <v>0</v>
      </c>
      <c r="S138" s="109">
        <f>G138+H138+K138+N138+Q138</f>
        <v/>
      </c>
      <c r="T138" s="109">
        <f>I138+L138+O138+R138</f>
        <v/>
      </c>
      <c r="U138" s="110">
        <f>S138-T138</f>
        <v/>
      </c>
      <c r="V138" s="111" t="n">
        <v>0</v>
      </c>
      <c r="W138" s="112" t="n">
        <v>0</v>
      </c>
      <c r="X138" s="110">
        <f>U138+V138-W138</f>
        <v/>
      </c>
      <c r="Y138" s="111" t="n">
        <v>0</v>
      </c>
      <c r="Z138" s="112" t="n">
        <v>0</v>
      </c>
      <c r="AA138" s="110">
        <f>X138+Y138-Z138</f>
        <v/>
      </c>
      <c r="AB138" s="111" t="n">
        <v>0</v>
      </c>
      <c r="AC138" s="112" t="n">
        <v>0</v>
      </c>
      <c r="AD138" s="110">
        <f>AA138+AB138-AC138</f>
        <v/>
      </c>
      <c r="AE138" s="111" t="n">
        <v>0</v>
      </c>
      <c r="AF138" s="112" t="n">
        <v>0</v>
      </c>
      <c r="AG138" s="109">
        <f>U138+V138+Y138+AB138+AE138</f>
        <v/>
      </c>
      <c r="AH138" s="109">
        <f>W138+Z138+AC138+AF138</f>
        <v/>
      </c>
      <c r="AI138" s="105">
        <f>AG138-AH138</f>
        <v/>
      </c>
      <c r="AJ138" s="106" t="n">
        <v>0</v>
      </c>
      <c r="AK138" s="107" t="n">
        <v>0</v>
      </c>
      <c r="AL138" s="105">
        <f>AI138+AJ138-AK138</f>
        <v/>
      </c>
      <c r="AM138" s="106" t="n">
        <v>0</v>
      </c>
      <c r="AN138" s="107" t="n">
        <v>0</v>
      </c>
      <c r="AO138" s="105">
        <f>AL138+AM138-AN138</f>
        <v/>
      </c>
      <c r="AP138" s="106" t="n">
        <v>0</v>
      </c>
      <c r="AQ138" s="108" t="n">
        <v>0</v>
      </c>
      <c r="AR138" s="105">
        <f>AO138+AP138-AQ138</f>
        <v/>
      </c>
      <c r="AS138" s="106" t="n">
        <v>0</v>
      </c>
      <c r="AT138" s="107" t="n">
        <v>0</v>
      </c>
      <c r="AU138" s="109">
        <f>AI138+AJ138+AM138+AP138+AS138</f>
        <v/>
      </c>
      <c r="AV138" s="109">
        <f>AK138+AN138+AQ138+AT138</f>
        <v/>
      </c>
      <c r="AW138" s="110">
        <f>AU138-AV138</f>
        <v/>
      </c>
      <c r="AX138" s="111" t="n">
        <v>0</v>
      </c>
      <c r="AY138" s="112" t="n">
        <v>0</v>
      </c>
      <c r="AZ138" s="110">
        <f>AW138+AX138-AY138</f>
        <v/>
      </c>
      <c r="BA138" s="111" t="n">
        <v>0</v>
      </c>
      <c r="BB138" s="112" t="n">
        <v>0</v>
      </c>
      <c r="BC138" s="110">
        <f>AZ138+BA138-BB138</f>
        <v/>
      </c>
      <c r="BD138" s="111" t="n">
        <v>0</v>
      </c>
      <c r="BE138" s="112" t="n">
        <v>0</v>
      </c>
      <c r="BF138" s="110">
        <f>BC138+BD138-BE138</f>
        <v/>
      </c>
      <c r="BG138" s="111" t="n">
        <v>0</v>
      </c>
      <c r="BH138" s="112" t="n">
        <v>0</v>
      </c>
      <c r="BI138" s="109">
        <f>AW138+AX138+BA138+BD138+BG138</f>
        <v/>
      </c>
      <c r="BJ138" s="109">
        <f>AY138+BB138+BE138+BH138</f>
        <v/>
      </c>
      <c r="BK138" s="105">
        <f>BI138-BJ138</f>
        <v/>
      </c>
      <c r="BL138" s="106" t="n">
        <v>0</v>
      </c>
      <c r="BM138" s="107" t="n">
        <v>0</v>
      </c>
      <c r="BN138" s="105">
        <f>BK138+BL138-BM138</f>
        <v/>
      </c>
      <c r="BO138" s="106" t="n">
        <v>0</v>
      </c>
      <c r="BP138" s="107" t="n">
        <v>0</v>
      </c>
      <c r="BQ138" s="105">
        <f>BN138+BO138-BP138</f>
        <v/>
      </c>
      <c r="BR138" s="106" t="n">
        <v>0</v>
      </c>
      <c r="BS138" s="108" t="n">
        <v>0</v>
      </c>
      <c r="BT138" s="105">
        <f>BQ138+BR138-BS138</f>
        <v/>
      </c>
      <c r="BU138" s="106" t="n">
        <v>0</v>
      </c>
      <c r="BV138" s="107" t="n">
        <v>0</v>
      </c>
      <c r="BW138" s="109">
        <f>BK138+BL138+BO138+BR138+BU138</f>
        <v/>
      </c>
      <c r="BX138" s="109">
        <f>BM138+BP138+BS138+BV138</f>
        <v/>
      </c>
      <c r="BY138" s="98">
        <f>IF(SUM(S138,T138,AG138,AH138,AU138,AV138,BI138,BJ138,BW138,BX138)&gt;0,"S","N")</f>
        <v/>
      </c>
    </row>
    <row r="139">
      <c r="A139" s="113" t="inlineStr">
        <is>
          <t>PSN</t>
        </is>
      </c>
      <c r="B139" s="114" t="inlineStr">
        <is>
          <t>TAC</t>
        </is>
      </c>
      <c r="C139" s="115" t="inlineStr">
        <is>
          <t>TAC</t>
        </is>
      </c>
      <c r="D139" s="116" t="inlineStr">
        <is>
          <t>Grão</t>
        </is>
      </c>
      <c r="E139" s="115" t="inlineStr">
        <is>
          <t>FARELO</t>
        </is>
      </c>
      <c r="F139" s="117" t="inlineStr">
        <is>
          <t>MRS</t>
        </is>
      </c>
      <c r="G139" s="118" t="n">
        <v>0</v>
      </c>
      <c r="H139" s="119" t="n">
        <v>0</v>
      </c>
      <c r="I139" s="120" t="n">
        <v>0</v>
      </c>
      <c r="J139" s="118">
        <f>G139+H139-I139</f>
        <v/>
      </c>
      <c r="K139" s="119" t="n">
        <v>0</v>
      </c>
      <c r="L139" s="120" t="n">
        <v>0</v>
      </c>
      <c r="M139" s="118">
        <f>J139+K139-L139</f>
        <v/>
      </c>
      <c r="N139" s="119" t="n">
        <v>0</v>
      </c>
      <c r="O139" s="120" t="n">
        <v>0</v>
      </c>
      <c r="P139" s="118">
        <f>M139+N139-O139</f>
        <v/>
      </c>
      <c r="Q139" s="119" t="n">
        <v>0</v>
      </c>
      <c r="R139" s="120" t="n">
        <v>0</v>
      </c>
      <c r="S139" s="121">
        <f>G139+H139+K139+N139+Q139</f>
        <v/>
      </c>
      <c r="T139" s="121">
        <f>I139+L139+O139+R139</f>
        <v/>
      </c>
      <c r="U139" s="122">
        <f>S139-T139</f>
        <v/>
      </c>
      <c r="V139" s="123" t="n">
        <v>0</v>
      </c>
      <c r="W139" s="124" t="n">
        <v>0</v>
      </c>
      <c r="X139" s="122">
        <f>U139+V139-W139</f>
        <v/>
      </c>
      <c r="Y139" s="123" t="n">
        <v>0</v>
      </c>
      <c r="Z139" s="124" t="n">
        <v>0</v>
      </c>
      <c r="AA139" s="122">
        <f>X139+Y139-Z139</f>
        <v/>
      </c>
      <c r="AB139" s="123" t="n">
        <v>0</v>
      </c>
      <c r="AC139" s="124" t="n">
        <v>0</v>
      </c>
      <c r="AD139" s="122">
        <f>AA139+AB139-AC139</f>
        <v/>
      </c>
      <c r="AE139" s="123" t="n">
        <v>0</v>
      </c>
      <c r="AF139" s="124" t="n">
        <v>0</v>
      </c>
      <c r="AG139" s="121">
        <f>U139+V139+Y139+AB139+AE139</f>
        <v/>
      </c>
      <c r="AH139" s="121">
        <f>W139+Z139+AC139+AF139</f>
        <v/>
      </c>
      <c r="AI139" s="118">
        <f>AG139-AH139</f>
        <v/>
      </c>
      <c r="AJ139" s="119" t="n">
        <v>0</v>
      </c>
      <c r="AK139" s="120" t="n">
        <v>0</v>
      </c>
      <c r="AL139" s="118">
        <f>AI139+AJ139-AK139</f>
        <v/>
      </c>
      <c r="AM139" s="119" t="n">
        <v>0</v>
      </c>
      <c r="AN139" s="120" t="n">
        <v>0</v>
      </c>
      <c r="AO139" s="118">
        <f>AL139+AM139-AN139</f>
        <v/>
      </c>
      <c r="AP139" s="119" t="n">
        <v>0</v>
      </c>
      <c r="AQ139" s="120" t="n">
        <v>0</v>
      </c>
      <c r="AR139" s="118">
        <f>AO139+AP139-AQ139</f>
        <v/>
      </c>
      <c r="AS139" s="119" t="n">
        <v>0</v>
      </c>
      <c r="AT139" s="120" t="n">
        <v>0</v>
      </c>
      <c r="AU139" s="121">
        <f>AI139+AJ139+AM139+AP139+AS139</f>
        <v/>
      </c>
      <c r="AV139" s="121">
        <f>AK139+AN139+AQ139+AT139</f>
        <v/>
      </c>
      <c r="AW139" s="122">
        <f>AU139-AV139</f>
        <v/>
      </c>
      <c r="AX139" s="123" t="n">
        <v>0</v>
      </c>
      <c r="AY139" s="124" t="n">
        <v>0</v>
      </c>
      <c r="AZ139" s="122">
        <f>AW139+AX139-AY139</f>
        <v/>
      </c>
      <c r="BA139" s="123" t="n">
        <v>0</v>
      </c>
      <c r="BB139" s="124" t="n">
        <v>0</v>
      </c>
      <c r="BC139" s="122">
        <f>AZ139+BA139-BB139</f>
        <v/>
      </c>
      <c r="BD139" s="123" t="n">
        <v>0</v>
      </c>
      <c r="BE139" s="124" t="n">
        <v>0</v>
      </c>
      <c r="BF139" s="122">
        <f>BC139+BD139-BE139</f>
        <v/>
      </c>
      <c r="BG139" s="123" t="n">
        <v>0</v>
      </c>
      <c r="BH139" s="124" t="n">
        <v>0</v>
      </c>
      <c r="BI139" s="121">
        <f>AW139+AX139+BA139+BD139+BG139</f>
        <v/>
      </c>
      <c r="BJ139" s="121">
        <f>AY139+BB139+BE139+BH139</f>
        <v/>
      </c>
      <c r="BK139" s="118">
        <f>BI139-BJ139</f>
        <v/>
      </c>
      <c r="BL139" s="119" t="n">
        <v>0</v>
      </c>
      <c r="BM139" s="120" t="n">
        <v>0</v>
      </c>
      <c r="BN139" s="118">
        <f>BK139+BL139-BM139</f>
        <v/>
      </c>
      <c r="BO139" s="119" t="n">
        <v>0</v>
      </c>
      <c r="BP139" s="120" t="n">
        <v>0</v>
      </c>
      <c r="BQ139" s="118">
        <f>BN139+BO139-BP139</f>
        <v/>
      </c>
      <c r="BR139" s="119" t="n">
        <v>0</v>
      </c>
      <c r="BS139" s="120" t="n">
        <v>0</v>
      </c>
      <c r="BT139" s="118">
        <f>BQ139+BR139-BS139</f>
        <v/>
      </c>
      <c r="BU139" s="119" t="n">
        <v>0</v>
      </c>
      <c r="BV139" s="120" t="n">
        <v>0</v>
      </c>
      <c r="BW139" s="121">
        <f>BK139+BL139+BO139+BR139+BU139</f>
        <v/>
      </c>
      <c r="BX139" s="121">
        <f>BM139+BP139+BS139+BV139</f>
        <v/>
      </c>
      <c r="BY139" s="98">
        <f>IF(SUM(S139,T139,AG139,AH139,AU139,AV139,BI139,BJ139,BW139,BX139)&gt;0,"S","N")</f>
        <v/>
      </c>
    </row>
    <row r="140">
      <c r="A140" s="113" t="inlineStr">
        <is>
          <t>PSN</t>
        </is>
      </c>
      <c r="B140" s="114" t="inlineStr">
        <is>
          <t>TAC</t>
        </is>
      </c>
      <c r="C140" s="115" t="inlineStr">
        <is>
          <t>TAC</t>
        </is>
      </c>
      <c r="D140" s="116" t="inlineStr">
        <is>
          <t>Grão</t>
        </is>
      </c>
      <c r="E140" s="115" t="inlineStr">
        <is>
          <t>FARELO</t>
        </is>
      </c>
      <c r="F140" s="117" t="inlineStr">
        <is>
          <t>VLI</t>
        </is>
      </c>
      <c r="G140" s="118" t="n">
        <v>0</v>
      </c>
      <c r="H140" s="119" t="n">
        <v>0</v>
      </c>
      <c r="I140" s="120" t="n">
        <v>0</v>
      </c>
      <c r="J140" s="118">
        <f>G140+H140-I140</f>
        <v/>
      </c>
      <c r="K140" s="119" t="n">
        <v>0</v>
      </c>
      <c r="L140" s="120" t="n">
        <v>0</v>
      </c>
      <c r="M140" s="118">
        <f>J140+K140-L140</f>
        <v/>
      </c>
      <c r="N140" s="119" t="n">
        <v>0</v>
      </c>
      <c r="O140" s="120" t="n">
        <v>0</v>
      </c>
      <c r="P140" s="118">
        <f>M140+N140-O140</f>
        <v/>
      </c>
      <c r="Q140" s="119" t="n">
        <v>0</v>
      </c>
      <c r="R140" s="120" t="n">
        <v>0</v>
      </c>
      <c r="S140" s="121">
        <f>G140+H140+K140+N140+Q140</f>
        <v/>
      </c>
      <c r="T140" s="121">
        <f>I140+L140+O140+R140</f>
        <v/>
      </c>
      <c r="U140" s="122">
        <f>S140-T140</f>
        <v/>
      </c>
      <c r="V140" s="123" t="n">
        <v>0</v>
      </c>
      <c r="W140" s="124" t="n">
        <v>0</v>
      </c>
      <c r="X140" s="122">
        <f>U140+V140-W140</f>
        <v/>
      </c>
      <c r="Y140" s="123" t="n">
        <v>0</v>
      </c>
      <c r="Z140" s="124" t="n">
        <v>0</v>
      </c>
      <c r="AA140" s="122">
        <f>X140+Y140-Z140</f>
        <v/>
      </c>
      <c r="AB140" s="123" t="n">
        <v>0</v>
      </c>
      <c r="AC140" s="124" t="n">
        <v>0</v>
      </c>
      <c r="AD140" s="122">
        <f>AA140+AB140-AC140</f>
        <v/>
      </c>
      <c r="AE140" s="123" t="n">
        <v>0</v>
      </c>
      <c r="AF140" s="124" t="n">
        <v>0</v>
      </c>
      <c r="AG140" s="121">
        <f>U140+V140+Y140+AB140+AE140</f>
        <v/>
      </c>
      <c r="AH140" s="121">
        <f>W140+Z140+AC140+AF140</f>
        <v/>
      </c>
      <c r="AI140" s="118">
        <f>AG140-AH140</f>
        <v/>
      </c>
      <c r="AJ140" s="119" t="n">
        <v>0</v>
      </c>
      <c r="AK140" s="120" t="n">
        <v>0</v>
      </c>
      <c r="AL140" s="118">
        <f>AI140+AJ140-AK140</f>
        <v/>
      </c>
      <c r="AM140" s="119" t="n">
        <v>0</v>
      </c>
      <c r="AN140" s="120" t="n">
        <v>0</v>
      </c>
      <c r="AO140" s="118">
        <f>AL140+AM140-AN140</f>
        <v/>
      </c>
      <c r="AP140" s="119" t="n">
        <v>0</v>
      </c>
      <c r="AQ140" s="120" t="n">
        <v>0</v>
      </c>
      <c r="AR140" s="118">
        <f>AO140+AP140-AQ140</f>
        <v/>
      </c>
      <c r="AS140" s="119" t="n">
        <v>0</v>
      </c>
      <c r="AT140" s="120" t="n">
        <v>0</v>
      </c>
      <c r="AU140" s="121">
        <f>AI140+AJ140+AM140+AP140+AS140</f>
        <v/>
      </c>
      <c r="AV140" s="121">
        <f>AK140+AN140+AQ140+AT140</f>
        <v/>
      </c>
      <c r="AW140" s="122">
        <f>AU140-AV140</f>
        <v/>
      </c>
      <c r="AX140" s="123" t="n">
        <v>0</v>
      </c>
      <c r="AY140" s="124" t="n">
        <v>0</v>
      </c>
      <c r="AZ140" s="122">
        <f>AW140+AX140-AY140</f>
        <v/>
      </c>
      <c r="BA140" s="123" t="n">
        <v>0</v>
      </c>
      <c r="BB140" s="124" t="n">
        <v>0</v>
      </c>
      <c r="BC140" s="122">
        <f>AZ140+BA140-BB140</f>
        <v/>
      </c>
      <c r="BD140" s="123" t="n">
        <v>0</v>
      </c>
      <c r="BE140" s="124" t="n">
        <v>0</v>
      </c>
      <c r="BF140" s="122">
        <f>BC140+BD140-BE140</f>
        <v/>
      </c>
      <c r="BG140" s="123" t="n">
        <v>0</v>
      </c>
      <c r="BH140" s="124" t="n">
        <v>0</v>
      </c>
      <c r="BI140" s="121">
        <f>AW140+AX140+BA140+BD140+BG140</f>
        <v/>
      </c>
      <c r="BJ140" s="121">
        <f>AY140+BB140+BE140+BH140</f>
        <v/>
      </c>
      <c r="BK140" s="118">
        <f>BI140-BJ140</f>
        <v/>
      </c>
      <c r="BL140" s="119" t="n">
        <v>0</v>
      </c>
      <c r="BM140" s="120" t="n">
        <v>0</v>
      </c>
      <c r="BN140" s="118">
        <f>BK140+BL140-BM140</f>
        <v/>
      </c>
      <c r="BO140" s="119" t="n">
        <v>0</v>
      </c>
      <c r="BP140" s="120" t="n">
        <v>0</v>
      </c>
      <c r="BQ140" s="118">
        <f>BN140+BO140-BP140</f>
        <v/>
      </c>
      <c r="BR140" s="119" t="n">
        <v>0</v>
      </c>
      <c r="BS140" s="120" t="n">
        <v>0</v>
      </c>
      <c r="BT140" s="118">
        <f>BQ140+BR140-BS140</f>
        <v/>
      </c>
      <c r="BU140" s="119" t="n">
        <v>0</v>
      </c>
      <c r="BV140" s="120" t="n">
        <v>0</v>
      </c>
      <c r="BW140" s="121">
        <f>BK140+BL140+BO140+BR140+BU140</f>
        <v/>
      </c>
      <c r="BX140" s="121">
        <f>BM140+BP140+BS140+BV140</f>
        <v/>
      </c>
      <c r="BY140" s="98">
        <f>IF(SUM(S140,T140,AG140,AH140,AU140,AV140,BI140,BJ140,BW140,BX140)&gt;0,"S","N")</f>
        <v/>
      </c>
    </row>
    <row r="141">
      <c r="A141" s="100" t="inlineStr">
        <is>
          <t>PSN</t>
        </is>
      </c>
      <c r="B141" s="101" t="inlineStr">
        <is>
          <t>TAC</t>
        </is>
      </c>
      <c r="C141" s="102" t="inlineStr">
        <is>
          <t>TAC</t>
        </is>
      </c>
      <c r="D141" s="103" t="inlineStr">
        <is>
          <t>Grão</t>
        </is>
      </c>
      <c r="E141" s="102" t="inlineStr">
        <is>
          <t>MILHO</t>
        </is>
      </c>
      <c r="F141" s="104" t="inlineStr">
        <is>
          <t>RUMO</t>
        </is>
      </c>
      <c r="G141" s="105" t="n">
        <v>0</v>
      </c>
      <c r="H141" s="106" t="n">
        <v>0</v>
      </c>
      <c r="I141" s="107" t="n">
        <v>0</v>
      </c>
      <c r="J141" s="105">
        <f>G141+H141-I141</f>
        <v/>
      </c>
      <c r="K141" s="106" t="n">
        <v>0</v>
      </c>
      <c r="L141" s="107" t="n">
        <v>0</v>
      </c>
      <c r="M141" s="105">
        <f>J141+K141-L141</f>
        <v/>
      </c>
      <c r="N141" s="106" t="n">
        <v>0</v>
      </c>
      <c r="O141" s="108" t="n">
        <v>0</v>
      </c>
      <c r="P141" s="105">
        <f>M141+N141-O141</f>
        <v/>
      </c>
      <c r="Q141" s="106" t="n">
        <v>0</v>
      </c>
      <c r="R141" s="107" t="n">
        <v>0</v>
      </c>
      <c r="S141" s="109">
        <f>G141+H141+K141+N141+Q141</f>
        <v/>
      </c>
      <c r="T141" s="109">
        <f>I141+L141+O141+R141</f>
        <v/>
      </c>
      <c r="U141" s="110">
        <f>S141-T141</f>
        <v/>
      </c>
      <c r="V141" s="111" t="n">
        <v>0</v>
      </c>
      <c r="W141" s="112" t="n">
        <v>0</v>
      </c>
      <c r="X141" s="110">
        <f>U141+V141-W141</f>
        <v/>
      </c>
      <c r="Y141" s="111" t="n">
        <v>0</v>
      </c>
      <c r="Z141" s="112" t="n">
        <v>0</v>
      </c>
      <c r="AA141" s="110">
        <f>X141+Y141-Z141</f>
        <v/>
      </c>
      <c r="AB141" s="111" t="n">
        <v>0</v>
      </c>
      <c r="AC141" s="112" t="n">
        <v>0</v>
      </c>
      <c r="AD141" s="110">
        <f>AA141+AB141-AC141</f>
        <v/>
      </c>
      <c r="AE141" s="111" t="n">
        <v>0</v>
      </c>
      <c r="AF141" s="112" t="n">
        <v>0</v>
      </c>
      <c r="AG141" s="109">
        <f>U141+V141+Y141+AB141+AE141</f>
        <v/>
      </c>
      <c r="AH141" s="109">
        <f>W141+Z141+AC141+AF141</f>
        <v/>
      </c>
      <c r="AI141" s="105">
        <f>AG141-AH141</f>
        <v/>
      </c>
      <c r="AJ141" s="106" t="n">
        <v>0</v>
      </c>
      <c r="AK141" s="107" t="n">
        <v>0</v>
      </c>
      <c r="AL141" s="105">
        <f>AI141+AJ141-AK141</f>
        <v/>
      </c>
      <c r="AM141" s="106" t="n">
        <v>0</v>
      </c>
      <c r="AN141" s="107" t="n">
        <v>0</v>
      </c>
      <c r="AO141" s="105">
        <f>AL141+AM141-AN141</f>
        <v/>
      </c>
      <c r="AP141" s="106" t="n">
        <v>0</v>
      </c>
      <c r="AQ141" s="108" t="n">
        <v>0</v>
      </c>
      <c r="AR141" s="105">
        <f>AO141+AP141-AQ141</f>
        <v/>
      </c>
      <c r="AS141" s="106" t="n">
        <v>0</v>
      </c>
      <c r="AT141" s="107" t="n">
        <v>0</v>
      </c>
      <c r="AU141" s="109">
        <f>AI141+AJ141+AM141+AP141+AS141</f>
        <v/>
      </c>
      <c r="AV141" s="109">
        <f>AK141+AN141+AQ141+AT141</f>
        <v/>
      </c>
      <c r="AW141" s="110">
        <f>AU141-AV141</f>
        <v/>
      </c>
      <c r="AX141" s="111" t="n">
        <v>0</v>
      </c>
      <c r="AY141" s="112" t="n">
        <v>0</v>
      </c>
      <c r="AZ141" s="110">
        <f>AW141+AX141-AY141</f>
        <v/>
      </c>
      <c r="BA141" s="111" t="n">
        <v>0</v>
      </c>
      <c r="BB141" s="112" t="n">
        <v>0</v>
      </c>
      <c r="BC141" s="110">
        <f>AZ141+BA141-BB141</f>
        <v/>
      </c>
      <c r="BD141" s="111" t="n">
        <v>0</v>
      </c>
      <c r="BE141" s="112" t="n">
        <v>0</v>
      </c>
      <c r="BF141" s="110">
        <f>BC141+BD141-BE141</f>
        <v/>
      </c>
      <c r="BG141" s="111" t="n">
        <v>0</v>
      </c>
      <c r="BH141" s="112" t="n">
        <v>0</v>
      </c>
      <c r="BI141" s="109">
        <f>AW141+AX141+BA141+BD141+BG141</f>
        <v/>
      </c>
      <c r="BJ141" s="109">
        <f>AY141+BB141+BE141+BH141</f>
        <v/>
      </c>
      <c r="BK141" s="105">
        <f>BI141-BJ141</f>
        <v/>
      </c>
      <c r="BL141" s="106" t="n">
        <v>0</v>
      </c>
      <c r="BM141" s="107" t="n">
        <v>0</v>
      </c>
      <c r="BN141" s="105">
        <f>BK141+BL141-BM141</f>
        <v/>
      </c>
      <c r="BO141" s="106" t="n">
        <v>0</v>
      </c>
      <c r="BP141" s="107" t="n">
        <v>0</v>
      </c>
      <c r="BQ141" s="105">
        <f>BN141+BO141-BP141</f>
        <v/>
      </c>
      <c r="BR141" s="106" t="n">
        <v>0</v>
      </c>
      <c r="BS141" s="108" t="n">
        <v>0</v>
      </c>
      <c r="BT141" s="105">
        <f>BQ141+BR141-BS141</f>
        <v/>
      </c>
      <c r="BU141" s="106" t="n">
        <v>0</v>
      </c>
      <c r="BV141" s="107" t="n">
        <v>0</v>
      </c>
      <c r="BW141" s="109">
        <f>BK141+BL141+BO141+BR141+BU141</f>
        <v/>
      </c>
      <c r="BX141" s="109">
        <f>BM141+BP141+BS141+BV141</f>
        <v/>
      </c>
      <c r="BY141" s="98">
        <f>IF(SUM(S141,T141,AG141,AH141,AU141,AV141,BI141,BJ141,BW141,BX141)&gt;0,"S","N")</f>
        <v/>
      </c>
    </row>
    <row r="142">
      <c r="A142" s="113" t="inlineStr">
        <is>
          <t>PSN</t>
        </is>
      </c>
      <c r="B142" s="114" t="inlineStr">
        <is>
          <t>TAC</t>
        </is>
      </c>
      <c r="C142" s="115" t="inlineStr">
        <is>
          <t>TAC</t>
        </is>
      </c>
      <c r="D142" s="116" t="inlineStr">
        <is>
          <t>Grão</t>
        </is>
      </c>
      <c r="E142" s="115" t="inlineStr">
        <is>
          <t>MILHO</t>
        </is>
      </c>
      <c r="F142" s="117" t="inlineStr">
        <is>
          <t>MRS</t>
        </is>
      </c>
      <c r="G142" s="118" t="n">
        <v>0</v>
      </c>
      <c r="H142" s="119" t="n">
        <v>0</v>
      </c>
      <c r="I142" s="120" t="n">
        <v>0</v>
      </c>
      <c r="J142" s="118">
        <f>G142+H142-I142</f>
        <v/>
      </c>
      <c r="K142" s="119" t="n">
        <v>0</v>
      </c>
      <c r="L142" s="120" t="n">
        <v>0</v>
      </c>
      <c r="M142" s="118">
        <f>J142+K142-L142</f>
        <v/>
      </c>
      <c r="N142" s="119" t="n">
        <v>0</v>
      </c>
      <c r="O142" s="120" t="n">
        <v>0</v>
      </c>
      <c r="P142" s="118">
        <f>M142+N142-O142</f>
        <v/>
      </c>
      <c r="Q142" s="119" t="n">
        <v>0</v>
      </c>
      <c r="R142" s="120" t="n">
        <v>0</v>
      </c>
      <c r="S142" s="121">
        <f>G142+H142+K142+N142+Q142</f>
        <v/>
      </c>
      <c r="T142" s="121">
        <f>I142+L142+O142+R142</f>
        <v/>
      </c>
      <c r="U142" s="122">
        <f>S142-T142</f>
        <v/>
      </c>
      <c r="V142" s="123" t="n">
        <v>0</v>
      </c>
      <c r="W142" s="124" t="n">
        <v>0</v>
      </c>
      <c r="X142" s="122">
        <f>U142+V142-W142</f>
        <v/>
      </c>
      <c r="Y142" s="123" t="n">
        <v>0</v>
      </c>
      <c r="Z142" s="124" t="n">
        <v>0</v>
      </c>
      <c r="AA142" s="122">
        <f>X142+Y142-Z142</f>
        <v/>
      </c>
      <c r="AB142" s="123" t="n">
        <v>0</v>
      </c>
      <c r="AC142" s="124" t="n">
        <v>0</v>
      </c>
      <c r="AD142" s="122">
        <f>AA142+AB142-AC142</f>
        <v/>
      </c>
      <c r="AE142" s="123" t="n">
        <v>0</v>
      </c>
      <c r="AF142" s="124" t="n">
        <v>0</v>
      </c>
      <c r="AG142" s="121">
        <f>U142+V142+Y142+AB142+AE142</f>
        <v/>
      </c>
      <c r="AH142" s="121">
        <f>W142+Z142+AC142+AF142</f>
        <v/>
      </c>
      <c r="AI142" s="118">
        <f>AG142-AH142</f>
        <v/>
      </c>
      <c r="AJ142" s="119" t="n">
        <v>0</v>
      </c>
      <c r="AK142" s="120" t="n">
        <v>0</v>
      </c>
      <c r="AL142" s="118">
        <f>AI142+AJ142-AK142</f>
        <v/>
      </c>
      <c r="AM142" s="119" t="n">
        <v>0</v>
      </c>
      <c r="AN142" s="120" t="n">
        <v>0</v>
      </c>
      <c r="AO142" s="118">
        <f>AL142+AM142-AN142</f>
        <v/>
      </c>
      <c r="AP142" s="119" t="n">
        <v>0</v>
      </c>
      <c r="AQ142" s="120" t="n">
        <v>0</v>
      </c>
      <c r="AR142" s="118">
        <f>AO142+AP142-AQ142</f>
        <v/>
      </c>
      <c r="AS142" s="119" t="n">
        <v>0</v>
      </c>
      <c r="AT142" s="120" t="n">
        <v>0</v>
      </c>
      <c r="AU142" s="121">
        <f>AI142+AJ142+AM142+AP142+AS142</f>
        <v/>
      </c>
      <c r="AV142" s="121">
        <f>AK142+AN142+AQ142+AT142</f>
        <v/>
      </c>
      <c r="AW142" s="122">
        <f>AU142-AV142</f>
        <v/>
      </c>
      <c r="AX142" s="123" t="n">
        <v>0</v>
      </c>
      <c r="AY142" s="124" t="n">
        <v>0</v>
      </c>
      <c r="AZ142" s="122">
        <f>AW142+AX142-AY142</f>
        <v/>
      </c>
      <c r="BA142" s="123" t="n">
        <v>0</v>
      </c>
      <c r="BB142" s="124" t="n">
        <v>0</v>
      </c>
      <c r="BC142" s="122">
        <f>AZ142+BA142-BB142</f>
        <v/>
      </c>
      <c r="BD142" s="123" t="n">
        <v>0</v>
      </c>
      <c r="BE142" s="124" t="n">
        <v>0</v>
      </c>
      <c r="BF142" s="122">
        <f>BC142+BD142-BE142</f>
        <v/>
      </c>
      <c r="BG142" s="123" t="n">
        <v>0</v>
      </c>
      <c r="BH142" s="124" t="n">
        <v>0</v>
      </c>
      <c r="BI142" s="121">
        <f>AW142+AX142+BA142+BD142+BG142</f>
        <v/>
      </c>
      <c r="BJ142" s="121">
        <f>AY142+BB142+BE142+BH142</f>
        <v/>
      </c>
      <c r="BK142" s="118">
        <f>BI142-BJ142</f>
        <v/>
      </c>
      <c r="BL142" s="119" t="n">
        <v>0</v>
      </c>
      <c r="BM142" s="120" t="n">
        <v>0</v>
      </c>
      <c r="BN142" s="118">
        <f>BK142+BL142-BM142</f>
        <v/>
      </c>
      <c r="BO142" s="119" t="n">
        <v>0</v>
      </c>
      <c r="BP142" s="120" t="n">
        <v>0</v>
      </c>
      <c r="BQ142" s="118">
        <f>BN142+BO142-BP142</f>
        <v/>
      </c>
      <c r="BR142" s="119" t="n">
        <v>0</v>
      </c>
      <c r="BS142" s="120" t="n">
        <v>0</v>
      </c>
      <c r="BT142" s="118">
        <f>BQ142+BR142-BS142</f>
        <v/>
      </c>
      <c r="BU142" s="119" t="n">
        <v>0</v>
      </c>
      <c r="BV142" s="120" t="n">
        <v>0</v>
      </c>
      <c r="BW142" s="121">
        <f>BK142+BL142+BO142+BR142+BU142</f>
        <v/>
      </c>
      <c r="BX142" s="121">
        <f>BM142+BP142+BS142+BV142</f>
        <v/>
      </c>
      <c r="BY142" s="98">
        <f>IF(SUM(S142,T142,AG142,AH142,AU142,AV142,BI142,BJ142,BW142,BX142)&gt;0,"S","N")</f>
        <v/>
      </c>
    </row>
    <row r="143">
      <c r="A143" s="113" t="inlineStr">
        <is>
          <t>PSN</t>
        </is>
      </c>
      <c r="B143" s="114" t="inlineStr">
        <is>
          <t>TAC</t>
        </is>
      </c>
      <c r="C143" s="115" t="inlineStr">
        <is>
          <t>TAC</t>
        </is>
      </c>
      <c r="D143" s="116" t="inlineStr">
        <is>
          <t>Grão</t>
        </is>
      </c>
      <c r="E143" s="115" t="inlineStr">
        <is>
          <t>MILHO</t>
        </is>
      </c>
      <c r="F143" s="117" t="inlineStr">
        <is>
          <t>VLI</t>
        </is>
      </c>
      <c r="G143" s="118" t="n">
        <v>0</v>
      </c>
      <c r="H143" s="119" t="n">
        <v>0</v>
      </c>
      <c r="I143" s="120" t="n">
        <v>0</v>
      </c>
      <c r="J143" s="118">
        <f>G143+H143-I143</f>
        <v/>
      </c>
      <c r="K143" s="119" t="n">
        <v>0</v>
      </c>
      <c r="L143" s="120" t="n">
        <v>0</v>
      </c>
      <c r="M143" s="118">
        <f>J143+K143-L143</f>
        <v/>
      </c>
      <c r="N143" s="119" t="n">
        <v>0</v>
      </c>
      <c r="O143" s="120" t="n">
        <v>0</v>
      </c>
      <c r="P143" s="118">
        <f>M143+N143-O143</f>
        <v/>
      </c>
      <c r="Q143" s="119" t="n">
        <v>0</v>
      </c>
      <c r="R143" s="120" t="n">
        <v>0</v>
      </c>
      <c r="S143" s="121">
        <f>G143+H143+K143+N143+Q143</f>
        <v/>
      </c>
      <c r="T143" s="121">
        <f>I143+L143+O143+R143</f>
        <v/>
      </c>
      <c r="U143" s="122">
        <f>S143-T143</f>
        <v/>
      </c>
      <c r="V143" s="123" t="n">
        <v>0</v>
      </c>
      <c r="W143" s="124" t="n">
        <v>0</v>
      </c>
      <c r="X143" s="122">
        <f>U143+V143-W143</f>
        <v/>
      </c>
      <c r="Y143" s="123" t="n">
        <v>0</v>
      </c>
      <c r="Z143" s="124" t="n">
        <v>0</v>
      </c>
      <c r="AA143" s="122">
        <f>X143+Y143-Z143</f>
        <v/>
      </c>
      <c r="AB143" s="123" t="n">
        <v>0</v>
      </c>
      <c r="AC143" s="124" t="n">
        <v>0</v>
      </c>
      <c r="AD143" s="122">
        <f>AA143+AB143-AC143</f>
        <v/>
      </c>
      <c r="AE143" s="123" t="n">
        <v>0</v>
      </c>
      <c r="AF143" s="124" t="n">
        <v>0</v>
      </c>
      <c r="AG143" s="121">
        <f>U143+V143+Y143+AB143+AE143</f>
        <v/>
      </c>
      <c r="AH143" s="121">
        <f>W143+Z143+AC143+AF143</f>
        <v/>
      </c>
      <c r="AI143" s="118">
        <f>AG143-AH143</f>
        <v/>
      </c>
      <c r="AJ143" s="119" t="n">
        <v>0</v>
      </c>
      <c r="AK143" s="120" t="n">
        <v>0</v>
      </c>
      <c r="AL143" s="118">
        <f>AI143+AJ143-AK143</f>
        <v/>
      </c>
      <c r="AM143" s="119" t="n">
        <v>0</v>
      </c>
      <c r="AN143" s="120" t="n">
        <v>0</v>
      </c>
      <c r="AO143" s="118">
        <f>AL143+AM143-AN143</f>
        <v/>
      </c>
      <c r="AP143" s="119" t="n">
        <v>0</v>
      </c>
      <c r="AQ143" s="120" t="n">
        <v>0</v>
      </c>
      <c r="AR143" s="118">
        <f>AO143+AP143-AQ143</f>
        <v/>
      </c>
      <c r="AS143" s="119" t="n">
        <v>0</v>
      </c>
      <c r="AT143" s="120" t="n">
        <v>0</v>
      </c>
      <c r="AU143" s="121">
        <f>AI143+AJ143+AM143+AP143+AS143</f>
        <v/>
      </c>
      <c r="AV143" s="121">
        <f>AK143+AN143+AQ143+AT143</f>
        <v/>
      </c>
      <c r="AW143" s="122">
        <f>AU143-AV143</f>
        <v/>
      </c>
      <c r="AX143" s="123" t="n">
        <v>0</v>
      </c>
      <c r="AY143" s="124" t="n">
        <v>0</v>
      </c>
      <c r="AZ143" s="122">
        <f>AW143+AX143-AY143</f>
        <v/>
      </c>
      <c r="BA143" s="123" t="n">
        <v>0</v>
      </c>
      <c r="BB143" s="124" t="n">
        <v>0</v>
      </c>
      <c r="BC143" s="122">
        <f>AZ143+BA143-BB143</f>
        <v/>
      </c>
      <c r="BD143" s="123" t="n">
        <v>0</v>
      </c>
      <c r="BE143" s="124" t="n">
        <v>0</v>
      </c>
      <c r="BF143" s="122">
        <f>BC143+BD143-BE143</f>
        <v/>
      </c>
      <c r="BG143" s="123" t="n">
        <v>0</v>
      </c>
      <c r="BH143" s="124" t="n">
        <v>0</v>
      </c>
      <c r="BI143" s="121">
        <f>AW143+AX143+BA143+BD143+BG143</f>
        <v/>
      </c>
      <c r="BJ143" s="121">
        <f>AY143+BB143+BE143+BH143</f>
        <v/>
      </c>
      <c r="BK143" s="118">
        <f>BI143-BJ143</f>
        <v/>
      </c>
      <c r="BL143" s="119" t="n">
        <v>0</v>
      </c>
      <c r="BM143" s="120" t="n">
        <v>0</v>
      </c>
      <c r="BN143" s="118">
        <f>BK143+BL143-BM143</f>
        <v/>
      </c>
      <c r="BO143" s="119" t="n">
        <v>0</v>
      </c>
      <c r="BP143" s="120" t="n">
        <v>0</v>
      </c>
      <c r="BQ143" s="118">
        <f>BN143+BO143-BP143</f>
        <v/>
      </c>
      <c r="BR143" s="119" t="n">
        <v>0</v>
      </c>
      <c r="BS143" s="120" t="n">
        <v>0</v>
      </c>
      <c r="BT143" s="118">
        <f>BQ143+BR143-BS143</f>
        <v/>
      </c>
      <c r="BU143" s="119" t="n">
        <v>0</v>
      </c>
      <c r="BV143" s="120" t="n">
        <v>0</v>
      </c>
      <c r="BW143" s="121">
        <f>BK143+BL143+BO143+BR143+BU143</f>
        <v/>
      </c>
      <c r="BX143" s="121">
        <f>BM143+BP143+BS143+BV143</f>
        <v/>
      </c>
      <c r="BY143" s="98">
        <f>IF(SUM(S143,T143,AG143,AH143,AU143,AV143,BI143,BJ143,BW143,BX143)&gt;0,"S","N")</f>
        <v/>
      </c>
    </row>
    <row r="144">
      <c r="A144" s="100" t="inlineStr">
        <is>
          <t>PSN</t>
        </is>
      </c>
      <c r="B144" s="101" t="inlineStr">
        <is>
          <t>TAC</t>
        </is>
      </c>
      <c r="C144" s="102" t="inlineStr">
        <is>
          <t>TAC</t>
        </is>
      </c>
      <c r="D144" s="103" t="inlineStr">
        <is>
          <t>Grão</t>
        </is>
      </c>
      <c r="E144" s="102" t="inlineStr">
        <is>
          <t>SOJA</t>
        </is>
      </c>
      <c r="F144" s="104" t="inlineStr">
        <is>
          <t>RUMO</t>
        </is>
      </c>
      <c r="G144" s="105" t="n">
        <v>0</v>
      </c>
      <c r="H144" s="106" t="n">
        <v>0</v>
      </c>
      <c r="I144" s="107" t="n">
        <v>0</v>
      </c>
      <c r="J144" s="105">
        <f>G144+H144-I144</f>
        <v/>
      </c>
      <c r="K144" s="106" t="n">
        <v>0</v>
      </c>
      <c r="L144" s="107" t="n">
        <v>0</v>
      </c>
      <c r="M144" s="105">
        <f>J144+K144-L144</f>
        <v/>
      </c>
      <c r="N144" s="106" t="n">
        <v>0</v>
      </c>
      <c r="O144" s="108" t="n">
        <v>0</v>
      </c>
      <c r="P144" s="105">
        <f>M144+N144-O144</f>
        <v/>
      </c>
      <c r="Q144" s="106" t="n">
        <v>0</v>
      </c>
      <c r="R144" s="107" t="n">
        <v>0</v>
      </c>
      <c r="S144" s="109">
        <f>G144+H144+K144+N144+Q144</f>
        <v/>
      </c>
      <c r="T144" s="109">
        <f>I144+L144+O144+R144</f>
        <v/>
      </c>
      <c r="U144" s="110">
        <f>S144-T144</f>
        <v/>
      </c>
      <c r="V144" s="111" t="n">
        <v>0</v>
      </c>
      <c r="W144" s="112" t="n">
        <v>0</v>
      </c>
      <c r="X144" s="110">
        <f>U144+V144-W144</f>
        <v/>
      </c>
      <c r="Y144" s="111" t="n">
        <v>0</v>
      </c>
      <c r="Z144" s="112" t="n">
        <v>0</v>
      </c>
      <c r="AA144" s="110">
        <f>X144+Y144-Z144</f>
        <v/>
      </c>
      <c r="AB144" s="111" t="n">
        <v>0</v>
      </c>
      <c r="AC144" s="112" t="n">
        <v>0</v>
      </c>
      <c r="AD144" s="110">
        <f>AA144+AB144-AC144</f>
        <v/>
      </c>
      <c r="AE144" s="111" t="n">
        <v>0</v>
      </c>
      <c r="AF144" s="112" t="n">
        <v>0</v>
      </c>
      <c r="AG144" s="109">
        <f>U144+V144+Y144+AB144+AE144</f>
        <v/>
      </c>
      <c r="AH144" s="109">
        <f>W144+Z144+AC144+AF144</f>
        <v/>
      </c>
      <c r="AI144" s="105">
        <f>AG144-AH144</f>
        <v/>
      </c>
      <c r="AJ144" s="106" t="n">
        <v>0</v>
      </c>
      <c r="AK144" s="107" t="n">
        <v>0</v>
      </c>
      <c r="AL144" s="105">
        <f>AI144+AJ144-AK144</f>
        <v/>
      </c>
      <c r="AM144" s="106" t="n">
        <v>0</v>
      </c>
      <c r="AN144" s="107" t="n">
        <v>0</v>
      </c>
      <c r="AO144" s="105">
        <f>AL144+AM144-AN144</f>
        <v/>
      </c>
      <c r="AP144" s="106" t="n">
        <v>0</v>
      </c>
      <c r="AQ144" s="108" t="n">
        <v>0</v>
      </c>
      <c r="AR144" s="105">
        <f>AO144+AP144-AQ144</f>
        <v/>
      </c>
      <c r="AS144" s="106" t="n">
        <v>0</v>
      </c>
      <c r="AT144" s="107" t="n">
        <v>0</v>
      </c>
      <c r="AU144" s="109">
        <f>AI144+AJ144+AM144+AP144+AS144</f>
        <v/>
      </c>
      <c r="AV144" s="109">
        <f>AK144+AN144+AQ144+AT144</f>
        <v/>
      </c>
      <c r="AW144" s="110">
        <f>AU144-AV144</f>
        <v/>
      </c>
      <c r="AX144" s="111" t="n">
        <v>0</v>
      </c>
      <c r="AY144" s="112" t="n">
        <v>0</v>
      </c>
      <c r="AZ144" s="110">
        <f>AW144+AX144-AY144</f>
        <v/>
      </c>
      <c r="BA144" s="111" t="n">
        <v>0</v>
      </c>
      <c r="BB144" s="112" t="n">
        <v>0</v>
      </c>
      <c r="BC144" s="110">
        <f>AZ144+BA144-BB144</f>
        <v/>
      </c>
      <c r="BD144" s="111" t="n">
        <v>0</v>
      </c>
      <c r="BE144" s="112" t="n">
        <v>0</v>
      </c>
      <c r="BF144" s="110">
        <f>BC144+BD144-BE144</f>
        <v/>
      </c>
      <c r="BG144" s="111" t="n">
        <v>0</v>
      </c>
      <c r="BH144" s="112" t="n">
        <v>0</v>
      </c>
      <c r="BI144" s="109">
        <f>AW144+AX144+BA144+BD144+BG144</f>
        <v/>
      </c>
      <c r="BJ144" s="109">
        <f>AY144+BB144+BE144+BH144</f>
        <v/>
      </c>
      <c r="BK144" s="105">
        <f>BI144-BJ144</f>
        <v/>
      </c>
      <c r="BL144" s="106" t="n">
        <v>0</v>
      </c>
      <c r="BM144" s="107" t="n">
        <v>0</v>
      </c>
      <c r="BN144" s="105">
        <f>BK144+BL144-BM144</f>
        <v/>
      </c>
      <c r="BO144" s="106" t="n">
        <v>0</v>
      </c>
      <c r="BP144" s="107" t="n">
        <v>0</v>
      </c>
      <c r="BQ144" s="105">
        <f>BN144+BO144-BP144</f>
        <v/>
      </c>
      <c r="BR144" s="106" t="n">
        <v>0</v>
      </c>
      <c r="BS144" s="108" t="n">
        <v>0</v>
      </c>
      <c r="BT144" s="105">
        <f>BQ144+BR144-BS144</f>
        <v/>
      </c>
      <c r="BU144" s="106" t="n">
        <v>0</v>
      </c>
      <c r="BV144" s="107" t="n">
        <v>0</v>
      </c>
      <c r="BW144" s="109">
        <f>BK144+BL144+BO144+BR144+BU144</f>
        <v/>
      </c>
      <c r="BX144" s="109">
        <f>BM144+BP144+BS144+BV144</f>
        <v/>
      </c>
      <c r="BY144" s="98">
        <f>IF(SUM(S144,T144,AG144,AH144,AU144,AV144,BI144,BJ144,BW144,BX144)&gt;0,"S","N")</f>
        <v/>
      </c>
    </row>
    <row r="145">
      <c r="A145" s="113" t="inlineStr">
        <is>
          <t>PSN</t>
        </is>
      </c>
      <c r="B145" s="114" t="inlineStr">
        <is>
          <t>TAC</t>
        </is>
      </c>
      <c r="C145" s="115" t="inlineStr">
        <is>
          <t>TAC</t>
        </is>
      </c>
      <c r="D145" s="116" t="inlineStr">
        <is>
          <t>Grão</t>
        </is>
      </c>
      <c r="E145" s="115" t="inlineStr">
        <is>
          <t>SOJA</t>
        </is>
      </c>
      <c r="F145" s="117" t="inlineStr">
        <is>
          <t>MRS</t>
        </is>
      </c>
      <c r="G145" s="118" t="n">
        <v>0</v>
      </c>
      <c r="H145" s="119" t="n">
        <v>0</v>
      </c>
      <c r="I145" s="120" t="n">
        <v>0</v>
      </c>
      <c r="J145" s="118" t="n">
        <v>0</v>
      </c>
      <c r="K145" s="119" t="n">
        <v>0</v>
      </c>
      <c r="L145" s="120" t="n">
        <v>0</v>
      </c>
      <c r="M145" s="118" t="n">
        <v>0</v>
      </c>
      <c r="N145" s="119" t="n">
        <v>84</v>
      </c>
      <c r="O145" s="120" t="n">
        <v>5</v>
      </c>
      <c r="P145" s="118" t="n">
        <v>79</v>
      </c>
      <c r="Q145" s="119" t="n">
        <v>0</v>
      </c>
      <c r="R145" s="120" t="n">
        <v>30</v>
      </c>
      <c r="S145" s="121">
        <f>G145+H145+K145+N145+Q145</f>
        <v/>
      </c>
      <c r="T145" s="121">
        <f>I145+L145+O145+R145</f>
        <v/>
      </c>
      <c r="U145" s="122" t="n">
        <v>49</v>
      </c>
      <c r="V145" s="123" t="n">
        <v>0</v>
      </c>
      <c r="W145" s="124" t="n">
        <v>30</v>
      </c>
      <c r="X145" s="122" t="n">
        <v>19</v>
      </c>
      <c r="Y145" s="123" t="n">
        <v>0</v>
      </c>
      <c r="Z145" s="124" t="n">
        <v>19</v>
      </c>
      <c r="AA145" s="122" t="n">
        <v>0</v>
      </c>
      <c r="AB145" s="123" t="n">
        <v>0</v>
      </c>
      <c r="AC145" s="124" t="n">
        <v>0</v>
      </c>
      <c r="AD145" s="122" t="n">
        <v>0</v>
      </c>
      <c r="AE145" s="123" t="n">
        <v>0</v>
      </c>
      <c r="AF145" s="124" t="n">
        <v>0</v>
      </c>
      <c r="AG145" s="121">
        <f>U145+V145+Y145+AB145+AE145</f>
        <v/>
      </c>
      <c r="AH145" s="121">
        <f>W145+Z145+AC145+AF145</f>
        <v/>
      </c>
      <c r="AI145" s="118" t="n">
        <v>0</v>
      </c>
      <c r="AJ145" s="119" t="n">
        <v>0</v>
      </c>
      <c r="AK145" s="120" t="n">
        <v>0</v>
      </c>
      <c r="AL145" s="118" t="n">
        <v>0</v>
      </c>
      <c r="AM145" s="119" t="n">
        <v>0</v>
      </c>
      <c r="AN145" s="120" t="n">
        <v>0</v>
      </c>
      <c r="AO145" s="118" t="n">
        <v>0</v>
      </c>
      <c r="AP145" s="119" t="n">
        <v>0</v>
      </c>
      <c r="AQ145" s="120" t="n">
        <v>0</v>
      </c>
      <c r="AR145" s="118" t="n">
        <v>0</v>
      </c>
      <c r="AS145" s="119" t="n">
        <v>0</v>
      </c>
      <c r="AT145" s="120" t="n">
        <v>0</v>
      </c>
      <c r="AU145" s="121">
        <f>AI145+AJ145+AM145+AP145+AS145</f>
        <v/>
      </c>
      <c r="AV145" s="121">
        <f>AK145+AN145+AQ145+AT145</f>
        <v/>
      </c>
      <c r="AW145" s="122" t="n">
        <v>0</v>
      </c>
      <c r="AX145" s="123" t="n">
        <v>0</v>
      </c>
      <c r="AY145" s="124" t="n">
        <v>0</v>
      </c>
      <c r="AZ145" s="122" t="n">
        <v>0</v>
      </c>
      <c r="BA145" s="123" t="n">
        <v>0</v>
      </c>
      <c r="BB145" s="124" t="n">
        <v>0</v>
      </c>
      <c r="BC145" s="122" t="n">
        <v>0</v>
      </c>
      <c r="BD145" s="123" t="n">
        <v>0</v>
      </c>
      <c r="BE145" s="124" t="n">
        <v>0</v>
      </c>
      <c r="BF145" s="122" t="n">
        <v>0</v>
      </c>
      <c r="BG145" s="123" t="n">
        <v>0</v>
      </c>
      <c r="BH145" s="124" t="n">
        <v>0</v>
      </c>
      <c r="BI145" s="121">
        <f>AW145+AX145+BA145+BD145+BG145</f>
        <v/>
      </c>
      <c r="BJ145" s="121">
        <f>AY145+BB145+BE145+BH145</f>
        <v/>
      </c>
      <c r="BK145" s="118" t="n">
        <v>0</v>
      </c>
      <c r="BL145" s="119" t="n">
        <v>0</v>
      </c>
      <c r="BM145" s="120" t="n">
        <v>0</v>
      </c>
      <c r="BN145" s="118" t="n">
        <v>0</v>
      </c>
      <c r="BO145" s="119" t="n">
        <v>0</v>
      </c>
      <c r="BP145" s="120" t="n">
        <v>0</v>
      </c>
      <c r="BQ145" s="118" t="n">
        <v>0</v>
      </c>
      <c r="BR145" s="119" t="n">
        <v>0</v>
      </c>
      <c r="BS145" s="120" t="n">
        <v>0</v>
      </c>
      <c r="BT145" s="118" t="n">
        <v>0</v>
      </c>
      <c r="BU145" s="119" t="n">
        <v>0</v>
      </c>
      <c r="BV145" s="120" t="n">
        <v>0</v>
      </c>
      <c r="BW145" s="121">
        <f>BK145+BL145+BO145+BR145+BU145</f>
        <v/>
      </c>
      <c r="BX145" s="121">
        <f>BM145+BP145+BS145+BV145</f>
        <v/>
      </c>
      <c r="BY145" s="98">
        <f>IF(SUM(S145,T145,AG145,AH145,AU145,AV145,BI145,BJ145,BW145,BX145)&gt;0,"S","N")</f>
        <v/>
      </c>
    </row>
    <row r="146">
      <c r="A146" s="113" t="inlineStr">
        <is>
          <t>PSN</t>
        </is>
      </c>
      <c r="B146" s="114" t="inlineStr">
        <is>
          <t>TAC</t>
        </is>
      </c>
      <c r="C146" s="115" t="inlineStr">
        <is>
          <t>TAC</t>
        </is>
      </c>
      <c r="D146" s="116" t="inlineStr">
        <is>
          <t>Grão</t>
        </is>
      </c>
      <c r="E146" s="115" t="inlineStr">
        <is>
          <t>SOJA</t>
        </is>
      </c>
      <c r="F146" s="117" t="inlineStr">
        <is>
          <t>VLI</t>
        </is>
      </c>
      <c r="G146" s="118" t="n">
        <v>0</v>
      </c>
      <c r="H146" s="119" t="n">
        <v>0</v>
      </c>
      <c r="I146" s="120" t="n">
        <v>0</v>
      </c>
      <c r="J146" s="118">
        <f>G146+H146-I146</f>
        <v/>
      </c>
      <c r="K146" s="119" t="n">
        <v>0</v>
      </c>
      <c r="L146" s="120" t="n">
        <v>0</v>
      </c>
      <c r="M146" s="118">
        <f>J146+K146-L146</f>
        <v/>
      </c>
      <c r="N146" s="119" t="n">
        <v>0</v>
      </c>
      <c r="O146" s="120" t="n">
        <v>0</v>
      </c>
      <c r="P146" s="118">
        <f>M146+N146-O146</f>
        <v/>
      </c>
      <c r="Q146" s="119" t="n">
        <v>0</v>
      </c>
      <c r="R146" s="120" t="n">
        <v>0</v>
      </c>
      <c r="S146" s="121">
        <f>G146+H146+K146+N146+Q146</f>
        <v/>
      </c>
      <c r="T146" s="121">
        <f>I146+L146+O146+R146</f>
        <v/>
      </c>
      <c r="U146" s="122">
        <f>S146-T146</f>
        <v/>
      </c>
      <c r="V146" s="123" t="n">
        <v>0</v>
      </c>
      <c r="W146" s="124" t="n">
        <v>0</v>
      </c>
      <c r="X146" s="122">
        <f>U146+V146-W146</f>
        <v/>
      </c>
      <c r="Y146" s="123" t="n">
        <v>0</v>
      </c>
      <c r="Z146" s="124" t="n">
        <v>0</v>
      </c>
      <c r="AA146" s="122">
        <f>X146+Y146-Z146</f>
        <v/>
      </c>
      <c r="AB146" s="123" t="n">
        <v>0</v>
      </c>
      <c r="AC146" s="124" t="n">
        <v>0</v>
      </c>
      <c r="AD146" s="122">
        <f>AA146+AB146-AC146</f>
        <v/>
      </c>
      <c r="AE146" s="123" t="n">
        <v>0</v>
      </c>
      <c r="AF146" s="124" t="n">
        <v>0</v>
      </c>
      <c r="AG146" s="121">
        <f>U146+V146+Y146+AB146+AE146</f>
        <v/>
      </c>
      <c r="AH146" s="121">
        <f>W146+Z146+AC146+AF146</f>
        <v/>
      </c>
      <c r="AI146" s="118">
        <f>AG146-AH146</f>
        <v/>
      </c>
      <c r="AJ146" s="119" t="n">
        <v>0</v>
      </c>
      <c r="AK146" s="120" t="n">
        <v>0</v>
      </c>
      <c r="AL146" s="118">
        <f>AI146+AJ146-AK146</f>
        <v/>
      </c>
      <c r="AM146" s="119" t="n">
        <v>0</v>
      </c>
      <c r="AN146" s="120" t="n">
        <v>0</v>
      </c>
      <c r="AO146" s="118">
        <f>AL146+AM146-AN146</f>
        <v/>
      </c>
      <c r="AP146" s="119" t="n">
        <v>0</v>
      </c>
      <c r="AQ146" s="120" t="n">
        <v>0</v>
      </c>
      <c r="AR146" s="118">
        <f>AO146+AP146-AQ146</f>
        <v/>
      </c>
      <c r="AS146" s="119" t="n">
        <v>0</v>
      </c>
      <c r="AT146" s="120" t="n">
        <v>0</v>
      </c>
      <c r="AU146" s="121">
        <f>AI146+AJ146+AM146+AP146+AS146</f>
        <v/>
      </c>
      <c r="AV146" s="121">
        <f>AK146+AN146+AQ146+AT146</f>
        <v/>
      </c>
      <c r="AW146" s="122">
        <f>AU146-AV146</f>
        <v/>
      </c>
      <c r="AX146" s="123" t="n">
        <v>0</v>
      </c>
      <c r="AY146" s="124" t="n">
        <v>0</v>
      </c>
      <c r="AZ146" s="122">
        <f>AW146+AX146-AY146</f>
        <v/>
      </c>
      <c r="BA146" s="123" t="n">
        <v>0</v>
      </c>
      <c r="BB146" s="124" t="n">
        <v>0</v>
      </c>
      <c r="BC146" s="122">
        <f>AZ146+BA146-BB146</f>
        <v/>
      </c>
      <c r="BD146" s="123" t="n">
        <v>0</v>
      </c>
      <c r="BE146" s="124" t="n">
        <v>0</v>
      </c>
      <c r="BF146" s="122">
        <f>BC146+BD146-BE146</f>
        <v/>
      </c>
      <c r="BG146" s="123" t="n">
        <v>0</v>
      </c>
      <c r="BH146" s="124" t="n">
        <v>0</v>
      </c>
      <c r="BI146" s="121">
        <f>AW146+AX146+BA146+BD146+BG146</f>
        <v/>
      </c>
      <c r="BJ146" s="121">
        <f>AY146+BB146+BE146+BH146</f>
        <v/>
      </c>
      <c r="BK146" s="118">
        <f>BI146-BJ146</f>
        <v/>
      </c>
      <c r="BL146" s="119" t="n">
        <v>0</v>
      </c>
      <c r="BM146" s="120" t="n">
        <v>0</v>
      </c>
      <c r="BN146" s="118">
        <f>BK146+BL146-BM146</f>
        <v/>
      </c>
      <c r="BO146" s="119" t="n">
        <v>0</v>
      </c>
      <c r="BP146" s="120" t="n">
        <v>0</v>
      </c>
      <c r="BQ146" s="118">
        <f>BN146+BO146-BP146</f>
        <v/>
      </c>
      <c r="BR146" s="119" t="n">
        <v>0</v>
      </c>
      <c r="BS146" s="120" t="n">
        <v>0</v>
      </c>
      <c r="BT146" s="118">
        <f>BQ146+BR146-BS146</f>
        <v/>
      </c>
      <c r="BU146" s="119" t="n">
        <v>0</v>
      </c>
      <c r="BV146" s="120" t="n">
        <v>0</v>
      </c>
      <c r="BW146" s="121">
        <f>BK146+BL146+BO146+BR146+BU146</f>
        <v/>
      </c>
      <c r="BX146" s="121">
        <f>BM146+BP146+BS146+BV146</f>
        <v/>
      </c>
      <c r="BY146" s="98">
        <f>IF(SUM(S146,T146,AG146,AH146,AU146,AV146,BI146,BJ146,BW146,BX146)&gt;0,"S","N")</f>
        <v/>
      </c>
    </row>
    <row r="147">
      <c r="A147" s="100" t="inlineStr">
        <is>
          <t>PSN</t>
        </is>
      </c>
      <c r="B147" s="101" t="inlineStr">
        <is>
          <t>TAC</t>
        </is>
      </c>
      <c r="C147" s="102" t="inlineStr">
        <is>
          <t>TAC</t>
        </is>
      </c>
      <c r="D147" s="103" t="inlineStr">
        <is>
          <t>Açúcar</t>
        </is>
      </c>
      <c r="E147" s="102" t="inlineStr">
        <is>
          <t>ACUCAR</t>
        </is>
      </c>
      <c r="F147" s="104" t="inlineStr">
        <is>
          <t>RUMO</t>
        </is>
      </c>
      <c r="G147" s="105" t="n">
        <v>0</v>
      </c>
      <c r="H147" s="106" t="n">
        <v>0</v>
      </c>
      <c r="I147" s="107" t="n">
        <v>0</v>
      </c>
      <c r="J147" s="105">
        <f>G147+H147-I147</f>
        <v/>
      </c>
      <c r="K147" s="106" t="n">
        <v>0</v>
      </c>
      <c r="L147" s="107" t="n">
        <v>0</v>
      </c>
      <c r="M147" s="105">
        <f>J147+K147-L147</f>
        <v/>
      </c>
      <c r="N147" s="106" t="n">
        <v>0</v>
      </c>
      <c r="O147" s="108" t="n">
        <v>0</v>
      </c>
      <c r="P147" s="105">
        <f>M147+N147-O147</f>
        <v/>
      </c>
      <c r="Q147" s="106" t="n">
        <v>0</v>
      </c>
      <c r="R147" s="107" t="n">
        <v>0</v>
      </c>
      <c r="S147" s="109">
        <f>G147+H147+K147+N147+Q147</f>
        <v/>
      </c>
      <c r="T147" s="109">
        <f>I147+L147+O147+R147</f>
        <v/>
      </c>
      <c r="U147" s="110">
        <f>S147-T147</f>
        <v/>
      </c>
      <c r="V147" s="111" t="n">
        <v>0</v>
      </c>
      <c r="W147" s="112" t="n">
        <v>0</v>
      </c>
      <c r="X147" s="110">
        <f>U147+V147-W147</f>
        <v/>
      </c>
      <c r="Y147" s="111" t="n">
        <v>0</v>
      </c>
      <c r="Z147" s="112" t="n">
        <v>0</v>
      </c>
      <c r="AA147" s="110">
        <f>X147+Y147-Z147</f>
        <v/>
      </c>
      <c r="AB147" s="111" t="n">
        <v>0</v>
      </c>
      <c r="AC147" s="112" t="n">
        <v>0</v>
      </c>
      <c r="AD147" s="110">
        <f>AA147+AB147-AC147</f>
        <v/>
      </c>
      <c r="AE147" s="111" t="n">
        <v>0</v>
      </c>
      <c r="AF147" s="112" t="n">
        <v>0</v>
      </c>
      <c r="AG147" s="109">
        <f>U147+V147+Y147+AB147+AE147</f>
        <v/>
      </c>
      <c r="AH147" s="109">
        <f>W147+Z147+AC147+AF147</f>
        <v/>
      </c>
      <c r="AI147" s="105">
        <f>AG147-AH147</f>
        <v/>
      </c>
      <c r="AJ147" s="106" t="n">
        <v>0</v>
      </c>
      <c r="AK147" s="107" t="n">
        <v>0</v>
      </c>
      <c r="AL147" s="105">
        <f>AI147+AJ147-AK147</f>
        <v/>
      </c>
      <c r="AM147" s="106" t="n">
        <v>0</v>
      </c>
      <c r="AN147" s="107" t="n">
        <v>0</v>
      </c>
      <c r="AO147" s="105">
        <f>AL147+AM147-AN147</f>
        <v/>
      </c>
      <c r="AP147" s="106" t="n">
        <v>0</v>
      </c>
      <c r="AQ147" s="108" t="n">
        <v>0</v>
      </c>
      <c r="AR147" s="105">
        <f>AO147+AP147-AQ147</f>
        <v/>
      </c>
      <c r="AS147" s="106" t="n">
        <v>0</v>
      </c>
      <c r="AT147" s="107" t="n">
        <v>0</v>
      </c>
      <c r="AU147" s="109">
        <f>AI147+AJ147+AM147+AP147+AS147</f>
        <v/>
      </c>
      <c r="AV147" s="109">
        <f>AK147+AN147+AQ147+AT147</f>
        <v/>
      </c>
      <c r="AW147" s="110">
        <f>AU147-AV147</f>
        <v/>
      </c>
      <c r="AX147" s="111" t="n">
        <v>0</v>
      </c>
      <c r="AY147" s="112" t="n">
        <v>0</v>
      </c>
      <c r="AZ147" s="110">
        <f>AW147+AX147-AY147</f>
        <v/>
      </c>
      <c r="BA147" s="111" t="n">
        <v>0</v>
      </c>
      <c r="BB147" s="112" t="n">
        <v>0</v>
      </c>
      <c r="BC147" s="110">
        <f>AZ147+BA147-BB147</f>
        <v/>
      </c>
      <c r="BD147" s="111" t="n">
        <v>0</v>
      </c>
      <c r="BE147" s="112" t="n">
        <v>0</v>
      </c>
      <c r="BF147" s="110">
        <f>BC147+BD147-BE147</f>
        <v/>
      </c>
      <c r="BG147" s="111" t="n">
        <v>0</v>
      </c>
      <c r="BH147" s="112" t="n">
        <v>0</v>
      </c>
      <c r="BI147" s="109">
        <f>AW147+AX147+BA147+BD147+BG147</f>
        <v/>
      </c>
      <c r="BJ147" s="109">
        <f>AY147+BB147+BE147+BH147</f>
        <v/>
      </c>
      <c r="BK147" s="105">
        <f>BI147-BJ147</f>
        <v/>
      </c>
      <c r="BL147" s="106" t="n">
        <v>0</v>
      </c>
      <c r="BM147" s="107" t="n">
        <v>0</v>
      </c>
      <c r="BN147" s="105">
        <f>BK147+BL147-BM147</f>
        <v/>
      </c>
      <c r="BO147" s="106" t="n">
        <v>0</v>
      </c>
      <c r="BP147" s="107" t="n">
        <v>0</v>
      </c>
      <c r="BQ147" s="105">
        <f>BN147+BO147-BP147</f>
        <v/>
      </c>
      <c r="BR147" s="106" t="n">
        <v>0</v>
      </c>
      <c r="BS147" s="108" t="n">
        <v>0</v>
      </c>
      <c r="BT147" s="105">
        <f>BQ147+BR147-BS147</f>
        <v/>
      </c>
      <c r="BU147" s="106" t="n">
        <v>0</v>
      </c>
      <c r="BV147" s="107" t="n">
        <v>0</v>
      </c>
      <c r="BW147" s="109">
        <f>BK147+BL147+BO147+BR147+BU147</f>
        <v/>
      </c>
      <c r="BX147" s="109">
        <f>BM147+BP147+BS147+BV147</f>
        <v/>
      </c>
      <c r="BY147" s="98">
        <f>IF(SUM(S147,T147,AG147,AH147,AU147,AV147,BI147,BJ147,BW147,BX147)&gt;0,"S","N")</f>
        <v/>
      </c>
    </row>
    <row r="148">
      <c r="A148" s="113" t="inlineStr">
        <is>
          <t>PSN</t>
        </is>
      </c>
      <c r="B148" s="114" t="inlineStr">
        <is>
          <t>TAC</t>
        </is>
      </c>
      <c r="C148" s="115" t="inlineStr">
        <is>
          <t>TAC</t>
        </is>
      </c>
      <c r="D148" s="116" t="inlineStr">
        <is>
          <t>Açúcar</t>
        </is>
      </c>
      <c r="E148" s="115" t="inlineStr">
        <is>
          <t>ACUCAR</t>
        </is>
      </c>
      <c r="F148" s="117" t="inlineStr">
        <is>
          <t>MRS</t>
        </is>
      </c>
      <c r="G148" s="118" t="n">
        <v>0</v>
      </c>
      <c r="H148" s="119" t="n">
        <v>0</v>
      </c>
      <c r="I148" s="120" t="n">
        <v>0</v>
      </c>
      <c r="J148" s="118">
        <f>G148+H148-I148</f>
        <v/>
      </c>
      <c r="K148" s="119" t="n">
        <v>0</v>
      </c>
      <c r="L148" s="120" t="n">
        <v>0</v>
      </c>
      <c r="M148" s="118">
        <f>J148+K148-L148</f>
        <v/>
      </c>
      <c r="N148" s="119" t="n">
        <v>0</v>
      </c>
      <c r="O148" s="120" t="n">
        <v>0</v>
      </c>
      <c r="P148" s="118">
        <f>M148+N148-O148</f>
        <v/>
      </c>
      <c r="Q148" s="119" t="n">
        <v>0</v>
      </c>
      <c r="R148" s="120" t="n">
        <v>0</v>
      </c>
      <c r="S148" s="121">
        <f>G148+H148+K148+N148+Q148</f>
        <v/>
      </c>
      <c r="T148" s="121">
        <f>I148+L148+O148+R148</f>
        <v/>
      </c>
      <c r="U148" s="122">
        <f>S148-T148</f>
        <v/>
      </c>
      <c r="V148" s="123" t="n">
        <v>0</v>
      </c>
      <c r="W148" s="124" t="n">
        <v>0</v>
      </c>
      <c r="X148" s="122">
        <f>U148+V148-W148</f>
        <v/>
      </c>
      <c r="Y148" s="123" t="n">
        <v>0</v>
      </c>
      <c r="Z148" s="124" t="n">
        <v>0</v>
      </c>
      <c r="AA148" s="122">
        <f>X148+Y148-Z148</f>
        <v/>
      </c>
      <c r="AB148" s="123" t="n">
        <v>0</v>
      </c>
      <c r="AC148" s="124" t="n">
        <v>0</v>
      </c>
      <c r="AD148" s="122">
        <f>AA148+AB148-AC148</f>
        <v/>
      </c>
      <c r="AE148" s="123" t="n">
        <v>0</v>
      </c>
      <c r="AF148" s="124" t="n">
        <v>0</v>
      </c>
      <c r="AG148" s="121">
        <f>U148+V148+Y148+AB148+AE148</f>
        <v/>
      </c>
      <c r="AH148" s="121">
        <f>W148+Z148+AC148+AF148</f>
        <v/>
      </c>
      <c r="AI148" s="118">
        <f>AG148-AH148</f>
        <v/>
      </c>
      <c r="AJ148" s="119" t="n">
        <v>0</v>
      </c>
      <c r="AK148" s="120" t="n">
        <v>0</v>
      </c>
      <c r="AL148" s="118">
        <f>AI148+AJ148-AK148</f>
        <v/>
      </c>
      <c r="AM148" s="119" t="n">
        <v>0</v>
      </c>
      <c r="AN148" s="120" t="n">
        <v>0</v>
      </c>
      <c r="AO148" s="118">
        <f>AL148+AM148-AN148</f>
        <v/>
      </c>
      <c r="AP148" s="119" t="n">
        <v>0</v>
      </c>
      <c r="AQ148" s="120" t="n">
        <v>0</v>
      </c>
      <c r="AR148" s="118">
        <f>AO148+AP148-AQ148</f>
        <v/>
      </c>
      <c r="AS148" s="119" t="n">
        <v>0</v>
      </c>
      <c r="AT148" s="120" t="n">
        <v>0</v>
      </c>
      <c r="AU148" s="121">
        <f>AI148+AJ148+AM148+AP148+AS148</f>
        <v/>
      </c>
      <c r="AV148" s="121">
        <f>AK148+AN148+AQ148+AT148</f>
        <v/>
      </c>
      <c r="AW148" s="122">
        <f>AU148-AV148</f>
        <v/>
      </c>
      <c r="AX148" s="123" t="n">
        <v>0</v>
      </c>
      <c r="AY148" s="124" t="n">
        <v>0</v>
      </c>
      <c r="AZ148" s="122">
        <f>AW148+AX148-AY148</f>
        <v/>
      </c>
      <c r="BA148" s="123" t="n">
        <v>0</v>
      </c>
      <c r="BB148" s="124" t="n">
        <v>0</v>
      </c>
      <c r="BC148" s="122">
        <f>AZ148+BA148-BB148</f>
        <v/>
      </c>
      <c r="BD148" s="123" t="n">
        <v>0</v>
      </c>
      <c r="BE148" s="124" t="n">
        <v>0</v>
      </c>
      <c r="BF148" s="122">
        <f>BC148+BD148-BE148</f>
        <v/>
      </c>
      <c r="BG148" s="123" t="n">
        <v>0</v>
      </c>
      <c r="BH148" s="124" t="n">
        <v>0</v>
      </c>
      <c r="BI148" s="121">
        <f>AW148+AX148+BA148+BD148+BG148</f>
        <v/>
      </c>
      <c r="BJ148" s="121">
        <f>AY148+BB148+BE148+BH148</f>
        <v/>
      </c>
      <c r="BK148" s="118">
        <f>BI148-BJ148</f>
        <v/>
      </c>
      <c r="BL148" s="119" t="n">
        <v>0</v>
      </c>
      <c r="BM148" s="120" t="n">
        <v>0</v>
      </c>
      <c r="BN148" s="118">
        <f>BK148+BL148-BM148</f>
        <v/>
      </c>
      <c r="BO148" s="119" t="n">
        <v>0</v>
      </c>
      <c r="BP148" s="120" t="n">
        <v>0</v>
      </c>
      <c r="BQ148" s="118">
        <f>BN148+BO148-BP148</f>
        <v/>
      </c>
      <c r="BR148" s="119" t="n">
        <v>0</v>
      </c>
      <c r="BS148" s="120" t="n">
        <v>0</v>
      </c>
      <c r="BT148" s="118">
        <f>BQ148+BR148-BS148</f>
        <v/>
      </c>
      <c r="BU148" s="119" t="n">
        <v>0</v>
      </c>
      <c r="BV148" s="120" t="n">
        <v>0</v>
      </c>
      <c r="BW148" s="121">
        <f>BK148+BL148+BO148+BR148+BU148</f>
        <v/>
      </c>
      <c r="BX148" s="121">
        <f>BM148+BP148+BS148+BV148</f>
        <v/>
      </c>
      <c r="BY148" s="98">
        <f>IF(SUM(S148,T148,AG148,AH148,AU148,AV148,BI148,BJ148,BW148,BX148)&gt;0,"S","N")</f>
        <v/>
      </c>
    </row>
    <row r="149">
      <c r="A149" s="113" t="inlineStr">
        <is>
          <t>PSN</t>
        </is>
      </c>
      <c r="B149" s="114" t="inlineStr">
        <is>
          <t>TAC</t>
        </is>
      </c>
      <c r="C149" s="115" t="inlineStr">
        <is>
          <t>TAC</t>
        </is>
      </c>
      <c r="D149" s="116" t="inlineStr">
        <is>
          <t>Açúcar</t>
        </is>
      </c>
      <c r="E149" s="115" t="inlineStr">
        <is>
          <t>ACUCAR</t>
        </is>
      </c>
      <c r="F149" s="117" t="inlineStr">
        <is>
          <t>VLI</t>
        </is>
      </c>
      <c r="G149" s="118" t="n">
        <v>0</v>
      </c>
      <c r="H149" s="119" t="n">
        <v>0</v>
      </c>
      <c r="I149" s="120" t="n">
        <v>0</v>
      </c>
      <c r="J149" s="118" t="n">
        <v>0</v>
      </c>
      <c r="K149" s="119" t="n">
        <v>0</v>
      </c>
      <c r="L149" s="120" t="n">
        <v>0</v>
      </c>
      <c r="M149" s="118" t="n">
        <v>0</v>
      </c>
      <c r="N149" s="119" t="n">
        <v>0</v>
      </c>
      <c r="O149" s="120" t="n">
        <v>0</v>
      </c>
      <c r="P149" s="118" t="n">
        <v>0</v>
      </c>
      <c r="Q149" s="119" t="n">
        <v>0</v>
      </c>
      <c r="R149" s="120" t="n">
        <v>0</v>
      </c>
      <c r="S149" s="121">
        <f>G149+H149+K149+N149+Q149</f>
        <v/>
      </c>
      <c r="T149" s="121">
        <f>I149+L149+O149+R149</f>
        <v/>
      </c>
      <c r="U149" s="122" t="n">
        <v>0</v>
      </c>
      <c r="V149" s="123" t="n">
        <v>0</v>
      </c>
      <c r="W149" s="124" t="n">
        <v>0</v>
      </c>
      <c r="X149" s="122" t="n">
        <v>0</v>
      </c>
      <c r="Y149" s="123" t="n">
        <v>0</v>
      </c>
      <c r="Z149" s="124" t="n">
        <v>0</v>
      </c>
      <c r="AA149" s="122" t="n">
        <v>0</v>
      </c>
      <c r="AB149" s="123" t="n">
        <v>0</v>
      </c>
      <c r="AC149" s="124" t="n">
        <v>0</v>
      </c>
      <c r="AD149" s="122" t="n">
        <v>0</v>
      </c>
      <c r="AE149" s="123" t="n">
        <v>84</v>
      </c>
      <c r="AF149" s="124" t="n">
        <v>8</v>
      </c>
      <c r="AG149" s="121">
        <f>U149+V149+Y149+AB149+AE149</f>
        <v/>
      </c>
      <c r="AH149" s="121">
        <f>W149+Z149+AC149+AF149</f>
        <v/>
      </c>
      <c r="AI149" s="118" t="n">
        <v>76</v>
      </c>
      <c r="AJ149" s="119" t="n">
        <v>0</v>
      </c>
      <c r="AK149" s="120" t="n">
        <v>24</v>
      </c>
      <c r="AL149" s="118" t="n">
        <v>52</v>
      </c>
      <c r="AM149" s="119" t="n">
        <v>0</v>
      </c>
      <c r="AN149" s="120" t="n">
        <v>24</v>
      </c>
      <c r="AO149" s="118" t="n">
        <v>28</v>
      </c>
      <c r="AP149" s="119" t="n">
        <v>0</v>
      </c>
      <c r="AQ149" s="120" t="n">
        <v>24</v>
      </c>
      <c r="AR149" s="118" t="n">
        <v>4</v>
      </c>
      <c r="AS149" s="119" t="n">
        <v>0</v>
      </c>
      <c r="AT149" s="120" t="n">
        <v>4</v>
      </c>
      <c r="AU149" s="121">
        <f>AI149+AJ149+AM149+AP149+AS149</f>
        <v/>
      </c>
      <c r="AV149" s="121">
        <f>AK149+AN149+AQ149+AT149</f>
        <v/>
      </c>
      <c r="AW149" s="122" t="n">
        <v>0</v>
      </c>
      <c r="AX149" s="123" t="n">
        <v>0</v>
      </c>
      <c r="AY149" s="124" t="n">
        <v>0</v>
      </c>
      <c r="AZ149" s="122" t="n">
        <v>0</v>
      </c>
      <c r="BA149" s="123" t="n">
        <v>0</v>
      </c>
      <c r="BB149" s="124" t="n">
        <v>0</v>
      </c>
      <c r="BC149" s="122" t="n">
        <v>0</v>
      </c>
      <c r="BD149" s="123" t="n">
        <v>0</v>
      </c>
      <c r="BE149" s="124" t="n">
        <v>0</v>
      </c>
      <c r="BF149" s="122" t="n">
        <v>0</v>
      </c>
      <c r="BG149" s="123" t="n">
        <v>0</v>
      </c>
      <c r="BH149" s="124" t="n">
        <v>0</v>
      </c>
      <c r="BI149" s="121">
        <f>AW149+AX149+BA149+BD149+BG149</f>
        <v/>
      </c>
      <c r="BJ149" s="121">
        <f>AY149+BB149+BE149+BH149</f>
        <v/>
      </c>
      <c r="BK149" s="118" t="n">
        <v>0</v>
      </c>
      <c r="BL149" s="119" t="n">
        <v>0</v>
      </c>
      <c r="BM149" s="120" t="n">
        <v>0</v>
      </c>
      <c r="BN149" s="118" t="n">
        <v>0</v>
      </c>
      <c r="BO149" s="119" t="n">
        <v>0</v>
      </c>
      <c r="BP149" s="120" t="n">
        <v>0</v>
      </c>
      <c r="BQ149" s="118" t="n">
        <v>0</v>
      </c>
      <c r="BR149" s="119" t="n">
        <v>0</v>
      </c>
      <c r="BS149" s="120" t="n">
        <v>0</v>
      </c>
      <c r="BT149" s="118" t="n">
        <v>0</v>
      </c>
      <c r="BU149" s="119" t="n">
        <v>0</v>
      </c>
      <c r="BV149" s="120" t="n">
        <v>0</v>
      </c>
      <c r="BW149" s="121">
        <f>BK149+BL149+BO149+BR149+BU149</f>
        <v/>
      </c>
      <c r="BX149" s="121">
        <f>BM149+BP149+BS149+BV149</f>
        <v/>
      </c>
      <c r="BY149" s="98">
        <f>IF(SUM(S149,T149,AG149,AH149,AU149,AV149,BI149,BJ149,BW149,BX149)&gt;0,"S","N")</f>
        <v/>
      </c>
    </row>
    <row r="150">
      <c r="A150" s="125" t="inlineStr">
        <is>
          <t>TOTAL</t>
        </is>
      </c>
      <c r="B150" s="126" t="inlineStr">
        <is>
          <t>TOTAL</t>
        </is>
      </c>
      <c r="C150" s="127" t="n"/>
      <c r="D150" s="128" t="n"/>
      <c r="E150" s="127" t="n"/>
      <c r="F150" s="129" t="n"/>
      <c r="G150" s="35">
        <f>SUM(G138:G149)</f>
        <v/>
      </c>
      <c r="H150" s="36">
        <f>SUM(H138:H149)</f>
        <v/>
      </c>
      <c r="I150" s="37">
        <f>SUM(I138:I149)</f>
        <v/>
      </c>
      <c r="J150" s="38">
        <f>SUM(J138:J149)</f>
        <v/>
      </c>
      <c r="K150" s="39">
        <f>SUM(K138:K149)</f>
        <v/>
      </c>
      <c r="L150" s="37">
        <f>SUM(L138:L149)</f>
        <v/>
      </c>
      <c r="M150" s="38">
        <f>SUM(M138:M149)</f>
        <v/>
      </c>
      <c r="N150" s="39">
        <f>SUM(N138:N149)</f>
        <v/>
      </c>
      <c r="O150" s="37">
        <f>SUM(O138:O149)</f>
        <v/>
      </c>
      <c r="P150" s="38">
        <f>SUM(P138:P149)</f>
        <v/>
      </c>
      <c r="Q150" s="39">
        <f>SUM(Q138:Q149)</f>
        <v/>
      </c>
      <c r="R150" s="37">
        <f>SUM(R138:R149)</f>
        <v/>
      </c>
      <c r="S150" s="37">
        <f>SUM(S138:S149)</f>
        <v/>
      </c>
      <c r="T150" s="37">
        <f>SUM(T138:T149)</f>
        <v/>
      </c>
      <c r="U150" s="42">
        <f>SUM(U138:U149)</f>
        <v/>
      </c>
      <c r="V150" s="43">
        <f>SUM(V138:V149)</f>
        <v/>
      </c>
      <c r="W150" s="44">
        <f>SUM(W138:W149)</f>
        <v/>
      </c>
      <c r="X150" s="42">
        <f>SUM(X138:X149)</f>
        <v/>
      </c>
      <c r="Y150" s="43">
        <f>SUM(Y138:Y149)</f>
        <v/>
      </c>
      <c r="Z150" s="44">
        <f>SUM(Z138:Z149)</f>
        <v/>
      </c>
      <c r="AA150" s="42">
        <f>SUM(AA138:AA149)</f>
        <v/>
      </c>
      <c r="AB150" s="43">
        <f>SUM(AB138:AB149)</f>
        <v/>
      </c>
      <c r="AC150" s="44">
        <f>SUM(AC138:AC149)</f>
        <v/>
      </c>
      <c r="AD150" s="42">
        <f>SUM(AD147:AD149)</f>
        <v/>
      </c>
      <c r="AE150" s="43">
        <f>SUM(AE138:AE149)</f>
        <v/>
      </c>
      <c r="AF150" s="44">
        <f>SUM(AF138:AF149)</f>
        <v/>
      </c>
      <c r="AG150" s="44">
        <f>SUM(AG138:AG149)</f>
        <v/>
      </c>
      <c r="AH150" s="44">
        <f>SUM(AH138:AH149)</f>
        <v/>
      </c>
      <c r="AI150" s="35">
        <f>SUM(AI138:AI149)</f>
        <v/>
      </c>
      <c r="AJ150" s="36">
        <f>SUM(AJ138:AJ149)</f>
        <v/>
      </c>
      <c r="AK150" s="37">
        <f>SUM(AK138:AK149)</f>
        <v/>
      </c>
      <c r="AL150" s="35">
        <f>SUM(AL138:AL149)</f>
        <v/>
      </c>
      <c r="AM150" s="36">
        <f>SUM(AM138:AM149)</f>
        <v/>
      </c>
      <c r="AN150" s="37">
        <f>SUM(AN138:AN149)</f>
        <v/>
      </c>
      <c r="AO150" s="35">
        <f>SUM(AO138:AO149)</f>
        <v/>
      </c>
      <c r="AP150" s="36">
        <f>SUM(AP138:AP149)</f>
        <v/>
      </c>
      <c r="AQ150" s="37">
        <f>SUM(AQ138:AQ149)</f>
        <v/>
      </c>
      <c r="AR150" s="35">
        <f>SUM(AR138:AR149)</f>
        <v/>
      </c>
      <c r="AS150" s="36">
        <f>SUM(AS138:AS149)</f>
        <v/>
      </c>
      <c r="AT150" s="37">
        <f>SUM(AT138:AT149)</f>
        <v/>
      </c>
      <c r="AU150" s="37">
        <f>SUM(AU138:AU149)</f>
        <v/>
      </c>
      <c r="AV150" s="37">
        <f>SUM(AV138:AV149)</f>
        <v/>
      </c>
      <c r="AW150" s="42">
        <f>SUM(AW138:AW149)</f>
        <v/>
      </c>
      <c r="AX150" s="43">
        <f>SUM(AX138:AX149)</f>
        <v/>
      </c>
      <c r="AY150" s="44">
        <f>SUM(AY138:AY149)</f>
        <v/>
      </c>
      <c r="AZ150" s="42">
        <f>SUM(AZ138:AZ149)</f>
        <v/>
      </c>
      <c r="BA150" s="43">
        <f>SUM(BA138:BA149)</f>
        <v/>
      </c>
      <c r="BB150" s="44">
        <f>SUM(BB138:BB149)</f>
        <v/>
      </c>
      <c r="BC150" s="42">
        <f>SUM(BC138:BC149)</f>
        <v/>
      </c>
      <c r="BD150" s="43">
        <f>SUM(BD138:BD149)</f>
        <v/>
      </c>
      <c r="BE150" s="44">
        <f>SUM(BE138:BE149)</f>
        <v/>
      </c>
      <c r="BF150" s="42">
        <f>SUM(BF138:BF149)</f>
        <v/>
      </c>
      <c r="BG150" s="43">
        <f>SUM(BG138:BG149)</f>
        <v/>
      </c>
      <c r="BH150" s="44">
        <f>SUM(BH138:BH149)</f>
        <v/>
      </c>
      <c r="BI150" s="44">
        <f>SUM(BI138:BI149)</f>
        <v/>
      </c>
      <c r="BJ150" s="44">
        <f>SUM(BJ138:BJ149)</f>
        <v/>
      </c>
      <c r="BK150" s="35">
        <f>SUM(BK138:BK149)</f>
        <v/>
      </c>
      <c r="BL150" s="36">
        <f>SUM(BL138:BL149)</f>
        <v/>
      </c>
      <c r="BM150" s="37">
        <f>SUM(BM138:BM149)</f>
        <v/>
      </c>
      <c r="BN150" s="35">
        <f>SUM(BN138:BN149)</f>
        <v/>
      </c>
      <c r="BO150" s="36">
        <f>SUM(BO138:BO149)</f>
        <v/>
      </c>
      <c r="BP150" s="37">
        <f>SUM(BP138:BP149)</f>
        <v/>
      </c>
      <c r="BQ150" s="35">
        <f>SUM(BQ138:BQ149)</f>
        <v/>
      </c>
      <c r="BR150" s="36">
        <f>SUM(BR138:BR149)</f>
        <v/>
      </c>
      <c r="BS150" s="37">
        <f>SUM(BS138:BS149)</f>
        <v/>
      </c>
      <c r="BT150" s="35">
        <f>SUM(BT138:BT149)</f>
        <v/>
      </c>
      <c r="BU150" s="36">
        <f>SUM(BU138:BU149)</f>
        <v/>
      </c>
      <c r="BV150" s="37">
        <f>SUM(BV138:BV149)</f>
        <v/>
      </c>
      <c r="BW150" s="37">
        <f>SUM(BW138:BW149)</f>
        <v/>
      </c>
      <c r="BX150" s="37">
        <f>SUM(BX138:BX149)</f>
        <v/>
      </c>
      <c r="BY150" s="98">
        <f>IF(SUM(S150,T150,AG150,AH150,AU150,AV150,BI150,BJ150,BW150,BX150)&gt;0,"S","N")</f>
        <v/>
      </c>
    </row>
    <row r="151">
      <c r="A151" s="100" t="inlineStr">
        <is>
          <t>PSN</t>
        </is>
      </c>
      <c r="B151" s="101" t="inlineStr">
        <is>
          <t>T12A</t>
        </is>
      </c>
      <c r="C151" s="102" t="inlineStr">
        <is>
          <t>T12A</t>
        </is>
      </c>
      <c r="D151" s="103" t="inlineStr">
        <is>
          <t>Grão</t>
        </is>
      </c>
      <c r="E151" s="102" t="inlineStr">
        <is>
          <t>FARELO</t>
        </is>
      </c>
      <c r="F151" s="104" t="inlineStr">
        <is>
          <t>RUMO</t>
        </is>
      </c>
      <c r="G151" s="105" t="n">
        <v>0</v>
      </c>
      <c r="H151" s="106" t="n">
        <v>0</v>
      </c>
      <c r="I151" s="107" t="n">
        <v>0</v>
      </c>
      <c r="J151" s="105">
        <f>G151+H151-I151</f>
        <v/>
      </c>
      <c r="K151" s="106" t="n">
        <v>0</v>
      </c>
      <c r="L151" s="107" t="n">
        <v>0</v>
      </c>
      <c r="M151" s="105">
        <f>J151+K151-L151</f>
        <v/>
      </c>
      <c r="N151" s="106" t="n">
        <v>0</v>
      </c>
      <c r="O151" s="108" t="n">
        <v>0</v>
      </c>
      <c r="P151" s="105">
        <f>M151+N151-O151</f>
        <v/>
      </c>
      <c r="Q151" s="106" t="n">
        <v>0</v>
      </c>
      <c r="R151" s="107" t="n">
        <v>0</v>
      </c>
      <c r="S151" s="109">
        <f>G151+H151+K151+N151+Q151</f>
        <v/>
      </c>
      <c r="T151" s="109">
        <f>I151+L151+O151+R151</f>
        <v/>
      </c>
      <c r="U151" s="110">
        <f>S151-T151</f>
        <v/>
      </c>
      <c r="V151" s="111" t="n">
        <v>0</v>
      </c>
      <c r="W151" s="112" t="n">
        <v>0</v>
      </c>
      <c r="X151" s="110">
        <f>U151+V151-W151</f>
        <v/>
      </c>
      <c r="Y151" s="111" t="n">
        <v>0</v>
      </c>
      <c r="Z151" s="112" t="n">
        <v>0</v>
      </c>
      <c r="AA151" s="110">
        <f>X151+Y151-Z151</f>
        <v/>
      </c>
      <c r="AB151" s="111" t="n">
        <v>0</v>
      </c>
      <c r="AC151" s="112" t="n">
        <v>0</v>
      </c>
      <c r="AD151" s="110">
        <f>AA151+AB151-AC151</f>
        <v/>
      </c>
      <c r="AE151" s="111" t="n">
        <v>0</v>
      </c>
      <c r="AF151" s="112" t="n">
        <v>0</v>
      </c>
      <c r="AG151" s="109">
        <f>U151+V151+Y151+AB151+AE151</f>
        <v/>
      </c>
      <c r="AH151" s="109">
        <f>W151+Z151+AC151+AF151</f>
        <v/>
      </c>
      <c r="AI151" s="105">
        <f>AG151-AH151</f>
        <v/>
      </c>
      <c r="AJ151" s="106" t="n">
        <v>0</v>
      </c>
      <c r="AK151" s="107" t="n">
        <v>0</v>
      </c>
      <c r="AL151" s="105">
        <f>AI151+AJ151-AK151</f>
        <v/>
      </c>
      <c r="AM151" s="106" t="n">
        <v>0</v>
      </c>
      <c r="AN151" s="108" t="n">
        <v>0</v>
      </c>
      <c r="AO151" s="105">
        <f>AL151+AM151-AN151</f>
        <v/>
      </c>
      <c r="AP151" s="106" t="n">
        <v>0</v>
      </c>
      <c r="AQ151" s="108" t="n">
        <v>0</v>
      </c>
      <c r="AR151" s="105">
        <f>AO151+AP151-AQ151</f>
        <v/>
      </c>
      <c r="AS151" s="106" t="n">
        <v>0</v>
      </c>
      <c r="AT151" s="107" t="n">
        <v>0</v>
      </c>
      <c r="AU151" s="109">
        <f>AI151+AJ151+AM151+AP151+AS151</f>
        <v/>
      </c>
      <c r="AV151" s="109">
        <f>AK151+AN151+AQ151+AT151</f>
        <v/>
      </c>
      <c r="AW151" s="110">
        <f>AU151-AV151</f>
        <v/>
      </c>
      <c r="AX151" s="111" t="n">
        <v>0</v>
      </c>
      <c r="AY151" s="112" t="n">
        <v>0</v>
      </c>
      <c r="AZ151" s="110">
        <f>AW151+AX151-AY151</f>
        <v/>
      </c>
      <c r="BA151" s="111" t="n">
        <v>0</v>
      </c>
      <c r="BB151" s="112" t="n">
        <v>0</v>
      </c>
      <c r="BC151" s="110">
        <f>AZ151+BA151-BB151</f>
        <v/>
      </c>
      <c r="BD151" s="111" t="n">
        <v>0</v>
      </c>
      <c r="BE151" s="112" t="n">
        <v>0</v>
      </c>
      <c r="BF151" s="110">
        <f>BC151+BD151-BE151</f>
        <v/>
      </c>
      <c r="BG151" s="111" t="n">
        <v>0</v>
      </c>
      <c r="BH151" s="112" t="n">
        <v>0</v>
      </c>
      <c r="BI151" s="109">
        <f>AW151+AX151+BA151+BD151+BG151</f>
        <v/>
      </c>
      <c r="BJ151" s="109">
        <f>AY151+BB151+BE151+BH151</f>
        <v/>
      </c>
      <c r="BK151" s="105">
        <f>BI151-BJ151</f>
        <v/>
      </c>
      <c r="BL151" s="106" t="n">
        <v>0</v>
      </c>
      <c r="BM151" s="107" t="n">
        <v>0</v>
      </c>
      <c r="BN151" s="105">
        <f>BK151+BL151-BM151</f>
        <v/>
      </c>
      <c r="BO151" s="106" t="n">
        <v>0</v>
      </c>
      <c r="BP151" s="107" t="n">
        <v>0</v>
      </c>
      <c r="BQ151" s="105">
        <f>BN151+BO151-BP151</f>
        <v/>
      </c>
      <c r="BR151" s="106" t="n">
        <v>0</v>
      </c>
      <c r="BS151" s="108" t="n">
        <v>0</v>
      </c>
      <c r="BT151" s="105">
        <f>BQ151+BR151-BS151</f>
        <v/>
      </c>
      <c r="BU151" s="106" t="n">
        <v>0</v>
      </c>
      <c r="BV151" s="107" t="n">
        <v>0</v>
      </c>
      <c r="BW151" s="109">
        <f>BK151+BL151+BO151+BR151+BU151</f>
        <v/>
      </c>
      <c r="BX151" s="109">
        <f>BM151+BP151+BS151+BV151</f>
        <v/>
      </c>
      <c r="BY151" s="98">
        <f>IF(SUM(S151,T151,AG151,AH151,AU151,AV151,BI151,BJ151,BW151,BX151)&gt;0,"S","N")</f>
        <v/>
      </c>
    </row>
    <row r="152">
      <c r="A152" s="113" t="inlineStr">
        <is>
          <t>PSN</t>
        </is>
      </c>
      <c r="B152" s="114" t="inlineStr">
        <is>
          <t>T12A</t>
        </is>
      </c>
      <c r="C152" s="115" t="inlineStr">
        <is>
          <t>T12A</t>
        </is>
      </c>
      <c r="D152" s="116" t="inlineStr">
        <is>
          <t>Grão</t>
        </is>
      </c>
      <c r="E152" s="115" t="inlineStr">
        <is>
          <t>FARELO</t>
        </is>
      </c>
      <c r="F152" s="117" t="inlineStr">
        <is>
          <t>MRS</t>
        </is>
      </c>
      <c r="G152" s="118" t="n">
        <v>0</v>
      </c>
      <c r="H152" s="119" t="n">
        <v>0</v>
      </c>
      <c r="I152" s="120" t="n">
        <v>0</v>
      </c>
      <c r="J152" s="118">
        <f>G152+H152-I152</f>
        <v/>
      </c>
      <c r="K152" s="119" t="n">
        <v>0</v>
      </c>
      <c r="L152" s="120" t="n">
        <v>0</v>
      </c>
      <c r="M152" s="118">
        <f>J152+K152-L152</f>
        <v/>
      </c>
      <c r="N152" s="119" t="n">
        <v>0</v>
      </c>
      <c r="O152" s="120" t="n">
        <v>0</v>
      </c>
      <c r="P152" s="118">
        <f>M152+N152-O152</f>
        <v/>
      </c>
      <c r="Q152" s="119" t="n">
        <v>0</v>
      </c>
      <c r="R152" s="120" t="n">
        <v>0</v>
      </c>
      <c r="S152" s="121">
        <f>G152+H152+K152+N152+Q152</f>
        <v/>
      </c>
      <c r="T152" s="121">
        <f>I152+L152+O152+R152</f>
        <v/>
      </c>
      <c r="U152" s="122">
        <f>S152-T152</f>
        <v/>
      </c>
      <c r="V152" s="123" t="n">
        <v>0</v>
      </c>
      <c r="W152" s="124" t="n">
        <v>0</v>
      </c>
      <c r="X152" s="122">
        <f>U152+V152-W152</f>
        <v/>
      </c>
      <c r="Y152" s="123" t="n">
        <v>0</v>
      </c>
      <c r="Z152" s="124" t="n">
        <v>0</v>
      </c>
      <c r="AA152" s="122">
        <f>X152+Y152-Z152</f>
        <v/>
      </c>
      <c r="AB152" s="123" t="n">
        <v>0</v>
      </c>
      <c r="AC152" s="124" t="n">
        <v>0</v>
      </c>
      <c r="AD152" s="122">
        <f>AA152+AB152-AC152</f>
        <v/>
      </c>
      <c r="AE152" s="123" t="n">
        <v>0</v>
      </c>
      <c r="AF152" s="124" t="n">
        <v>0</v>
      </c>
      <c r="AG152" s="121">
        <f>U152+V152+Y152+AB152+AE152</f>
        <v/>
      </c>
      <c r="AH152" s="121">
        <f>W152+Z152+AC152+AF152</f>
        <v/>
      </c>
      <c r="AI152" s="118">
        <f>AG152-AH152</f>
        <v/>
      </c>
      <c r="AJ152" s="119" t="n">
        <v>0</v>
      </c>
      <c r="AK152" s="120" t="n">
        <v>0</v>
      </c>
      <c r="AL152" s="118">
        <f>AI152+AJ152-AK152</f>
        <v/>
      </c>
      <c r="AM152" s="119" t="n">
        <v>0</v>
      </c>
      <c r="AN152" s="120" t="n">
        <v>0</v>
      </c>
      <c r="AO152" s="118">
        <f>AL152+AM152-AN152</f>
        <v/>
      </c>
      <c r="AP152" s="119" t="n">
        <v>0</v>
      </c>
      <c r="AQ152" s="120" t="n">
        <v>0</v>
      </c>
      <c r="AR152" s="118">
        <f>AO152+AP152-AQ152</f>
        <v/>
      </c>
      <c r="AS152" s="119" t="n">
        <v>0</v>
      </c>
      <c r="AT152" s="120" t="n">
        <v>0</v>
      </c>
      <c r="AU152" s="121">
        <f>AI152+AJ152+AM152+AP152+AS152</f>
        <v/>
      </c>
      <c r="AV152" s="121">
        <f>AK152+AN152+AQ152+AT152</f>
        <v/>
      </c>
      <c r="AW152" s="122">
        <f>AU152-AV152</f>
        <v/>
      </c>
      <c r="AX152" s="123" t="n">
        <v>0</v>
      </c>
      <c r="AY152" s="124" t="n">
        <v>0</v>
      </c>
      <c r="AZ152" s="122">
        <f>AW152+AX152-AY152</f>
        <v/>
      </c>
      <c r="BA152" s="123" t="n">
        <v>0</v>
      </c>
      <c r="BB152" s="124" t="n">
        <v>0</v>
      </c>
      <c r="BC152" s="122">
        <f>AZ152+BA152-BB152</f>
        <v/>
      </c>
      <c r="BD152" s="123" t="n">
        <v>0</v>
      </c>
      <c r="BE152" s="124" t="n">
        <v>0</v>
      </c>
      <c r="BF152" s="122">
        <f>BC152+BD152-BE152</f>
        <v/>
      </c>
      <c r="BG152" s="123" t="n">
        <v>0</v>
      </c>
      <c r="BH152" s="124" t="n">
        <v>0</v>
      </c>
      <c r="BI152" s="121">
        <f>AW152+AX152+BA152+BD152+BG152</f>
        <v/>
      </c>
      <c r="BJ152" s="121">
        <f>AY152+BB152+BE152+BH152</f>
        <v/>
      </c>
      <c r="BK152" s="118">
        <f>BI152-BJ152</f>
        <v/>
      </c>
      <c r="BL152" s="119" t="n">
        <v>0</v>
      </c>
      <c r="BM152" s="120" t="n">
        <v>0</v>
      </c>
      <c r="BN152" s="118">
        <f>BK152+BL152-BM152</f>
        <v/>
      </c>
      <c r="BO152" s="119" t="n">
        <v>0</v>
      </c>
      <c r="BP152" s="120" t="n">
        <v>0</v>
      </c>
      <c r="BQ152" s="118">
        <f>BN152+BO152-BP152</f>
        <v/>
      </c>
      <c r="BR152" s="119" t="n">
        <v>0</v>
      </c>
      <c r="BS152" s="120" t="n">
        <v>0</v>
      </c>
      <c r="BT152" s="118">
        <f>BQ152+BR152-BS152</f>
        <v/>
      </c>
      <c r="BU152" s="119" t="n">
        <v>0</v>
      </c>
      <c r="BV152" s="120" t="n">
        <v>0</v>
      </c>
      <c r="BW152" s="121">
        <f>BK152+BL152+BO152+BR152+BU152</f>
        <v/>
      </c>
      <c r="BX152" s="121">
        <f>BM152+BP152+BS152+BV152</f>
        <v/>
      </c>
      <c r="BY152" s="98">
        <f>IF(SUM(S152,T152,AG152,AH152,AU152,AV152,BI152,BJ152,BW152,BX152)&gt;0,"S","N")</f>
        <v/>
      </c>
    </row>
    <row r="153">
      <c r="A153" s="113" t="inlineStr">
        <is>
          <t>PSN</t>
        </is>
      </c>
      <c r="B153" s="114" t="inlineStr">
        <is>
          <t>T12A</t>
        </is>
      </c>
      <c r="C153" s="115" t="inlineStr">
        <is>
          <t>T12A</t>
        </is>
      </c>
      <c r="D153" s="116" t="inlineStr">
        <is>
          <t>Grão</t>
        </is>
      </c>
      <c r="E153" s="115" t="inlineStr">
        <is>
          <t>FARELO</t>
        </is>
      </c>
      <c r="F153" s="117" t="inlineStr">
        <is>
          <t>VLI</t>
        </is>
      </c>
      <c r="G153" s="118" t="n">
        <v>0</v>
      </c>
      <c r="H153" s="119" t="n">
        <v>0</v>
      </c>
      <c r="I153" s="120" t="n">
        <v>0</v>
      </c>
      <c r="J153" s="118">
        <f>G153+H153-I153</f>
        <v/>
      </c>
      <c r="K153" s="119" t="n">
        <v>0</v>
      </c>
      <c r="L153" s="120" t="n">
        <v>0</v>
      </c>
      <c r="M153" s="118">
        <f>J153+K153-L153</f>
        <v/>
      </c>
      <c r="N153" s="119" t="n">
        <v>0</v>
      </c>
      <c r="O153" s="120" t="n">
        <v>0</v>
      </c>
      <c r="P153" s="118">
        <f>M153+N153-O153</f>
        <v/>
      </c>
      <c r="Q153" s="119" t="n">
        <v>0</v>
      </c>
      <c r="R153" s="120" t="n">
        <v>0</v>
      </c>
      <c r="S153" s="121">
        <f>G153+H153+K153+N153+Q153</f>
        <v/>
      </c>
      <c r="T153" s="121">
        <f>I153+L153+O153+R153</f>
        <v/>
      </c>
      <c r="U153" s="122">
        <f>S153-T153</f>
        <v/>
      </c>
      <c r="V153" s="123" t="n">
        <v>0</v>
      </c>
      <c r="W153" s="124" t="n">
        <v>0</v>
      </c>
      <c r="X153" s="122">
        <f>U153+V153-W153</f>
        <v/>
      </c>
      <c r="Y153" s="123" t="n">
        <v>0</v>
      </c>
      <c r="Z153" s="124" t="n">
        <v>0</v>
      </c>
      <c r="AA153" s="122">
        <f>X153+Y153-Z153</f>
        <v/>
      </c>
      <c r="AB153" s="123" t="n">
        <v>0</v>
      </c>
      <c r="AC153" s="124" t="n">
        <v>0</v>
      </c>
      <c r="AD153" s="122">
        <f>AA153+AB153-AC153</f>
        <v/>
      </c>
      <c r="AE153" s="123" t="n">
        <v>0</v>
      </c>
      <c r="AF153" s="124" t="n">
        <v>0</v>
      </c>
      <c r="AG153" s="121">
        <f>U153+V153+Y153+AB153+AE153</f>
        <v/>
      </c>
      <c r="AH153" s="121">
        <f>W153+Z153+AC153+AF153</f>
        <v/>
      </c>
      <c r="AI153" s="118">
        <f>AG153-AH153</f>
        <v/>
      </c>
      <c r="AJ153" s="119" t="n">
        <v>0</v>
      </c>
      <c r="AK153" s="120" t="n">
        <v>0</v>
      </c>
      <c r="AL153" s="118">
        <f>AI153+AJ153-AK153</f>
        <v/>
      </c>
      <c r="AM153" s="119" t="n">
        <v>0</v>
      </c>
      <c r="AN153" s="120" t="n">
        <v>0</v>
      </c>
      <c r="AO153" s="118">
        <f>AL153+AM153-AN153</f>
        <v/>
      </c>
      <c r="AP153" s="119" t="n">
        <v>0</v>
      </c>
      <c r="AQ153" s="120" t="n">
        <v>0</v>
      </c>
      <c r="AR153" s="118">
        <f>AO153+AP153-AQ153</f>
        <v/>
      </c>
      <c r="AS153" s="119" t="n">
        <v>0</v>
      </c>
      <c r="AT153" s="120" t="n">
        <v>0</v>
      </c>
      <c r="AU153" s="121">
        <f>AI153+AJ153+AM153+AP153+AS153</f>
        <v/>
      </c>
      <c r="AV153" s="121">
        <f>AK153+AN153+AQ153+AT153</f>
        <v/>
      </c>
      <c r="AW153" s="122">
        <f>AU153-AV153</f>
        <v/>
      </c>
      <c r="AX153" s="123" t="n">
        <v>0</v>
      </c>
      <c r="AY153" s="124" t="n">
        <v>0</v>
      </c>
      <c r="AZ153" s="122">
        <f>AW153+AX153-AY153</f>
        <v/>
      </c>
      <c r="BA153" s="123" t="n">
        <v>0</v>
      </c>
      <c r="BB153" s="124" t="n">
        <v>0</v>
      </c>
      <c r="BC153" s="122">
        <f>AZ153+BA153-BB153</f>
        <v/>
      </c>
      <c r="BD153" s="123" t="n">
        <v>0</v>
      </c>
      <c r="BE153" s="124" t="n">
        <v>0</v>
      </c>
      <c r="BF153" s="122">
        <f>BC153+BD153-BE153</f>
        <v/>
      </c>
      <c r="BG153" s="123" t="n">
        <v>0</v>
      </c>
      <c r="BH153" s="124" t="n">
        <v>0</v>
      </c>
      <c r="BI153" s="121">
        <f>AW153+AX153+BA153+BD153+BG153</f>
        <v/>
      </c>
      <c r="BJ153" s="121">
        <f>AY153+BB153+BE153+BH153</f>
        <v/>
      </c>
      <c r="BK153" s="118">
        <f>BI153-BJ153</f>
        <v/>
      </c>
      <c r="BL153" s="119" t="n">
        <v>0</v>
      </c>
      <c r="BM153" s="120" t="n">
        <v>0</v>
      </c>
      <c r="BN153" s="118">
        <f>BK153+BL153-BM153</f>
        <v/>
      </c>
      <c r="BO153" s="119" t="n">
        <v>0</v>
      </c>
      <c r="BP153" s="120" t="n">
        <v>0</v>
      </c>
      <c r="BQ153" s="118">
        <f>BN153+BO153-BP153</f>
        <v/>
      </c>
      <c r="BR153" s="119" t="n">
        <v>0</v>
      </c>
      <c r="BS153" s="120" t="n">
        <v>0</v>
      </c>
      <c r="BT153" s="118">
        <f>BQ153+BR153-BS153</f>
        <v/>
      </c>
      <c r="BU153" s="119" t="n">
        <v>0</v>
      </c>
      <c r="BV153" s="120" t="n">
        <v>0</v>
      </c>
      <c r="BW153" s="121">
        <f>BK153+BL153+BO153+BR153+BU153</f>
        <v/>
      </c>
      <c r="BX153" s="121">
        <f>BM153+BP153+BS153+BV153</f>
        <v/>
      </c>
      <c r="BY153" s="98">
        <f>IF(SUM(S153,T153,AG153,AH153,AU153,AV153,BI153,BJ153,BW153,BX153)&gt;0,"S","N")</f>
        <v/>
      </c>
    </row>
    <row r="154">
      <c r="A154" s="100" t="inlineStr">
        <is>
          <t>PSN</t>
        </is>
      </c>
      <c r="B154" s="101" t="inlineStr">
        <is>
          <t>T12A</t>
        </is>
      </c>
      <c r="C154" s="102" t="inlineStr">
        <is>
          <t>T12A</t>
        </is>
      </c>
      <c r="D154" s="103" t="inlineStr">
        <is>
          <t>Grão</t>
        </is>
      </c>
      <c r="E154" s="102" t="inlineStr">
        <is>
          <t>MILHO</t>
        </is>
      </c>
      <c r="F154" s="104" t="inlineStr">
        <is>
          <t>RUMO</t>
        </is>
      </c>
      <c r="G154" s="105" t="n">
        <v>0</v>
      </c>
      <c r="H154" s="106" t="n">
        <v>0</v>
      </c>
      <c r="I154" s="107" t="n">
        <v>0</v>
      </c>
      <c r="J154" s="105" t="n">
        <v>0</v>
      </c>
      <c r="K154" s="106" t="n">
        <v>0</v>
      </c>
      <c r="L154" s="107" t="n">
        <v>0</v>
      </c>
      <c r="M154" s="105" t="n">
        <v>0</v>
      </c>
      <c r="N154" s="106" t="n">
        <v>0</v>
      </c>
      <c r="O154" s="108" t="n">
        <v>0</v>
      </c>
      <c r="P154" s="105" t="n">
        <v>0</v>
      </c>
      <c r="Q154" s="106" t="n">
        <v>0</v>
      </c>
      <c r="R154" s="107" t="n">
        <v>0</v>
      </c>
      <c r="S154" s="109">
        <f>G154+H154+K154+N154+Q154</f>
        <v/>
      </c>
      <c r="T154" s="109">
        <f>I154+L154+O154+R154</f>
        <v/>
      </c>
      <c r="U154" s="110" t="n">
        <v>0</v>
      </c>
      <c r="V154" s="111" t="n">
        <v>0</v>
      </c>
      <c r="W154" s="112" t="n">
        <v>0</v>
      </c>
      <c r="X154" s="110" t="n">
        <v>0</v>
      </c>
      <c r="Y154" s="111" t="n">
        <v>0</v>
      </c>
      <c r="Z154" s="112" t="n">
        <v>0</v>
      </c>
      <c r="AA154" s="110" t="n">
        <v>0</v>
      </c>
      <c r="AB154" s="111" t="n">
        <v>41</v>
      </c>
      <c r="AC154" s="112" t="n">
        <v>0</v>
      </c>
      <c r="AD154" s="110" t="n">
        <v>41</v>
      </c>
      <c r="AE154" s="111" t="n">
        <v>0</v>
      </c>
      <c r="AF154" s="112" t="n">
        <v>0</v>
      </c>
      <c r="AG154" s="109">
        <f>U154+V154+Y154+AB154+AE154</f>
        <v/>
      </c>
      <c r="AH154" s="109">
        <f>W154+Z154+AC154+AF154</f>
        <v/>
      </c>
      <c r="AI154" s="105" t="n">
        <v>41</v>
      </c>
      <c r="AJ154" s="106" t="n">
        <v>0</v>
      </c>
      <c r="AK154" s="107" t="n">
        <v>0</v>
      </c>
      <c r="AL154" s="105" t="n">
        <v>41</v>
      </c>
      <c r="AM154" s="106" t="n">
        <v>0</v>
      </c>
      <c r="AN154" s="107" t="n">
        <v>0</v>
      </c>
      <c r="AO154" s="105" t="n">
        <v>41</v>
      </c>
      <c r="AP154" s="106" t="n">
        <v>0</v>
      </c>
      <c r="AQ154" s="108" t="n">
        <v>0</v>
      </c>
      <c r="AR154" s="105" t="n">
        <v>41</v>
      </c>
      <c r="AS154" s="106" t="n">
        <v>0</v>
      </c>
      <c r="AT154" s="107" t="n">
        <v>0</v>
      </c>
      <c r="AU154" s="109">
        <f>AI154+AJ154+AM154+AP154+AS154</f>
        <v/>
      </c>
      <c r="AV154" s="109">
        <f>AK154+AN154+AQ154+AT154</f>
        <v/>
      </c>
      <c r="AW154" s="110" t="n">
        <v>41</v>
      </c>
      <c r="AX154" s="111" t="n">
        <v>0</v>
      </c>
      <c r="AY154" s="112" t="n">
        <v>0</v>
      </c>
      <c r="AZ154" s="110" t="n">
        <v>41</v>
      </c>
      <c r="BA154" s="111" t="n">
        <v>0</v>
      </c>
      <c r="BB154" s="112" t="n">
        <v>0</v>
      </c>
      <c r="BC154" s="110" t="n">
        <v>41</v>
      </c>
      <c r="BD154" s="111" t="n">
        <v>0</v>
      </c>
      <c r="BE154" s="112" t="n">
        <v>0</v>
      </c>
      <c r="BF154" s="110" t="n">
        <v>41</v>
      </c>
      <c r="BG154" s="111" t="n">
        <v>0</v>
      </c>
      <c r="BH154" s="112" t="n">
        <v>0</v>
      </c>
      <c r="BI154" s="109">
        <f>AW154+AX154+BA154+BD154+BG154</f>
        <v/>
      </c>
      <c r="BJ154" s="109">
        <f>AY154+BB154+BE154+BH154</f>
        <v/>
      </c>
      <c r="BK154" s="105" t="n">
        <v>41</v>
      </c>
      <c r="BL154" s="106" t="n">
        <v>0</v>
      </c>
      <c r="BM154" s="107" t="n">
        <v>0</v>
      </c>
      <c r="BN154" s="105" t="n">
        <v>41</v>
      </c>
      <c r="BO154" s="106" t="n">
        <v>0</v>
      </c>
      <c r="BP154" s="107" t="n">
        <v>0</v>
      </c>
      <c r="BQ154" s="105" t="n">
        <v>41</v>
      </c>
      <c r="BR154" s="106" t="n">
        <v>0</v>
      </c>
      <c r="BS154" s="108" t="n">
        <v>0</v>
      </c>
      <c r="BT154" s="105" t="n">
        <v>41</v>
      </c>
      <c r="BU154" s="106" t="n">
        <v>0</v>
      </c>
      <c r="BV154" s="107" t="n">
        <v>0</v>
      </c>
      <c r="BW154" s="109">
        <f>BK154+BL154+BO154+BR154+BU154</f>
        <v/>
      </c>
      <c r="BX154" s="109">
        <f>BM154+BP154+BS154+BV154</f>
        <v/>
      </c>
      <c r="BY154" s="98">
        <f>IF(SUM(S154,T154,AG154,AH154,AU154,AV154,BI154,BJ154,BW154,BX154)&gt;0,"S","N")</f>
        <v/>
      </c>
    </row>
    <row r="155">
      <c r="A155" s="113" t="inlineStr">
        <is>
          <t>PSN</t>
        </is>
      </c>
      <c r="B155" s="114" t="inlineStr">
        <is>
          <t>T12A</t>
        </is>
      </c>
      <c r="C155" s="115" t="inlineStr">
        <is>
          <t>T12A</t>
        </is>
      </c>
      <c r="D155" s="116" t="inlineStr">
        <is>
          <t>Grão</t>
        </is>
      </c>
      <c r="E155" s="115" t="inlineStr">
        <is>
          <t>MILHO</t>
        </is>
      </c>
      <c r="F155" s="117" t="inlineStr">
        <is>
          <t>MRS</t>
        </is>
      </c>
      <c r="G155" s="118" t="n">
        <v>0</v>
      </c>
      <c r="H155" s="119" t="n">
        <v>0</v>
      </c>
      <c r="I155" s="120" t="n">
        <v>0</v>
      </c>
      <c r="J155" s="118">
        <f>G155+H155-I155</f>
        <v/>
      </c>
      <c r="K155" s="119" t="n">
        <v>0</v>
      </c>
      <c r="L155" s="120" t="n">
        <v>0</v>
      </c>
      <c r="M155" s="118">
        <f>J155+K155-L155</f>
        <v/>
      </c>
      <c r="N155" s="119" t="n">
        <v>0</v>
      </c>
      <c r="O155" s="120" t="n">
        <v>0</v>
      </c>
      <c r="P155" s="118">
        <f>M155+N155-O155</f>
        <v/>
      </c>
      <c r="Q155" s="119" t="n">
        <v>0</v>
      </c>
      <c r="R155" s="120" t="n">
        <v>0</v>
      </c>
      <c r="S155" s="121">
        <f>G155+H155+K155+N155+Q155</f>
        <v/>
      </c>
      <c r="T155" s="121">
        <f>I155+L155+O155+R155</f>
        <v/>
      </c>
      <c r="U155" s="122">
        <f>S155-T155</f>
        <v/>
      </c>
      <c r="V155" s="123" t="n">
        <v>0</v>
      </c>
      <c r="W155" s="124" t="n">
        <v>0</v>
      </c>
      <c r="X155" s="122">
        <f>U155+V155-W155</f>
        <v/>
      </c>
      <c r="Y155" s="123" t="n">
        <v>0</v>
      </c>
      <c r="Z155" s="124" t="n">
        <v>0</v>
      </c>
      <c r="AA155" s="122">
        <f>X155+Y155-Z155</f>
        <v/>
      </c>
      <c r="AB155" s="123" t="n">
        <v>0</v>
      </c>
      <c r="AC155" s="124" t="n">
        <v>0</v>
      </c>
      <c r="AD155" s="122">
        <f>AA155+AB155-AC155</f>
        <v/>
      </c>
      <c r="AE155" s="123" t="n">
        <v>0</v>
      </c>
      <c r="AF155" s="124" t="n">
        <v>0</v>
      </c>
      <c r="AG155" s="121">
        <f>U155+V155+Y155+AB155+AE155</f>
        <v/>
      </c>
      <c r="AH155" s="121">
        <f>W155+Z155+AC155+AF155</f>
        <v/>
      </c>
      <c r="AI155" s="118">
        <f>AG155-AH155</f>
        <v/>
      </c>
      <c r="AJ155" s="119" t="n">
        <v>0</v>
      </c>
      <c r="AK155" s="120" t="n">
        <v>0</v>
      </c>
      <c r="AL155" s="118">
        <f>AI155+AJ155-AK155</f>
        <v/>
      </c>
      <c r="AM155" s="119" t="n">
        <v>0</v>
      </c>
      <c r="AN155" s="120" t="n">
        <v>0</v>
      </c>
      <c r="AO155" s="118">
        <f>AL155+AM155-AN155</f>
        <v/>
      </c>
      <c r="AP155" s="119" t="n">
        <v>0</v>
      </c>
      <c r="AQ155" s="120" t="n">
        <v>0</v>
      </c>
      <c r="AR155" s="118">
        <f>AO155+AP155-AQ155</f>
        <v/>
      </c>
      <c r="AS155" s="119" t="n">
        <v>0</v>
      </c>
      <c r="AT155" s="120" t="n">
        <v>0</v>
      </c>
      <c r="AU155" s="121">
        <f>AI155+AJ155+AM155+AP155+AS155</f>
        <v/>
      </c>
      <c r="AV155" s="121">
        <f>AK155+AN155+AQ155+AT155</f>
        <v/>
      </c>
      <c r="AW155" s="122">
        <f>AU155-AV155</f>
        <v/>
      </c>
      <c r="AX155" s="123" t="n">
        <v>0</v>
      </c>
      <c r="AY155" s="124" t="n">
        <v>0</v>
      </c>
      <c r="AZ155" s="122">
        <f>AW155+AX155-AY155</f>
        <v/>
      </c>
      <c r="BA155" s="123" t="n">
        <v>0</v>
      </c>
      <c r="BB155" s="124" t="n">
        <v>0</v>
      </c>
      <c r="BC155" s="122">
        <f>AZ155+BA155-BB155</f>
        <v/>
      </c>
      <c r="BD155" s="123" t="n">
        <v>0</v>
      </c>
      <c r="BE155" s="124" t="n">
        <v>0</v>
      </c>
      <c r="BF155" s="122">
        <f>BC155+BD155-BE155</f>
        <v/>
      </c>
      <c r="BG155" s="123" t="n">
        <v>0</v>
      </c>
      <c r="BH155" s="124" t="n">
        <v>0</v>
      </c>
      <c r="BI155" s="121">
        <f>AW155+AX155+BA155+BD155+BG155</f>
        <v/>
      </c>
      <c r="BJ155" s="121">
        <f>AY155+BB155+BE155+BH155</f>
        <v/>
      </c>
      <c r="BK155" s="118">
        <f>BI155-BJ155</f>
        <v/>
      </c>
      <c r="BL155" s="119" t="n">
        <v>0</v>
      </c>
      <c r="BM155" s="120" t="n">
        <v>0</v>
      </c>
      <c r="BN155" s="118">
        <f>BK155+BL155-BM155</f>
        <v/>
      </c>
      <c r="BO155" s="119" t="n">
        <v>0</v>
      </c>
      <c r="BP155" s="120" t="n">
        <v>0</v>
      </c>
      <c r="BQ155" s="118">
        <f>BN155+BO155-BP155</f>
        <v/>
      </c>
      <c r="BR155" s="119" t="n">
        <v>0</v>
      </c>
      <c r="BS155" s="120" t="n">
        <v>0</v>
      </c>
      <c r="BT155" s="118">
        <f>BQ155+BR155-BS155</f>
        <v/>
      </c>
      <c r="BU155" s="119" t="n">
        <v>0</v>
      </c>
      <c r="BV155" s="120" t="n">
        <v>0</v>
      </c>
      <c r="BW155" s="121">
        <f>BK155+BL155+BO155+BR155+BU155</f>
        <v/>
      </c>
      <c r="BX155" s="121">
        <f>BM155+BP155+BS155+BV155</f>
        <v/>
      </c>
      <c r="BY155" s="98">
        <f>IF(SUM(S155,T155,AG155,AH155,AU155,AV155,BI155,BJ155,BW155,BX155)&gt;0,"S","N")</f>
        <v/>
      </c>
    </row>
    <row r="156">
      <c r="A156" s="113" t="inlineStr">
        <is>
          <t>PSN</t>
        </is>
      </c>
      <c r="B156" s="114" t="inlineStr">
        <is>
          <t>T12A</t>
        </is>
      </c>
      <c r="C156" s="115" t="inlineStr">
        <is>
          <t>T12A</t>
        </is>
      </c>
      <c r="D156" s="116" t="inlineStr">
        <is>
          <t>Grão</t>
        </is>
      </c>
      <c r="E156" s="115" t="inlineStr">
        <is>
          <t>MILHO</t>
        </is>
      </c>
      <c r="F156" s="117" t="inlineStr">
        <is>
          <t>VLI</t>
        </is>
      </c>
      <c r="G156" s="118" t="n">
        <v>0</v>
      </c>
      <c r="H156" s="119" t="n">
        <v>0</v>
      </c>
      <c r="I156" s="120" t="n">
        <v>0</v>
      </c>
      <c r="J156" s="118">
        <f>G156+H156-I156</f>
        <v/>
      </c>
      <c r="K156" s="119" t="n">
        <v>0</v>
      </c>
      <c r="L156" s="120" t="n">
        <v>0</v>
      </c>
      <c r="M156" s="118">
        <f>J156+K156-L156</f>
        <v/>
      </c>
      <c r="N156" s="119" t="n">
        <v>0</v>
      </c>
      <c r="O156" s="120" t="n">
        <v>0</v>
      </c>
      <c r="P156" s="118">
        <f>M156+N156-O156</f>
        <v/>
      </c>
      <c r="Q156" s="119" t="n">
        <v>0</v>
      </c>
      <c r="R156" s="120" t="n">
        <v>0</v>
      </c>
      <c r="S156" s="121">
        <f>G156+H156+K156+N156+Q156</f>
        <v/>
      </c>
      <c r="T156" s="121">
        <f>I156+L156+O156+R156</f>
        <v/>
      </c>
      <c r="U156" s="122">
        <f>S156-T156</f>
        <v/>
      </c>
      <c r="V156" s="123" t="n">
        <v>0</v>
      </c>
      <c r="W156" s="124" t="n">
        <v>0</v>
      </c>
      <c r="X156" s="122">
        <f>U156+V156-W156</f>
        <v/>
      </c>
      <c r="Y156" s="123" t="n">
        <v>0</v>
      </c>
      <c r="Z156" s="124" t="n">
        <v>0</v>
      </c>
      <c r="AA156" s="122">
        <f>X156+Y156-Z156</f>
        <v/>
      </c>
      <c r="AB156" s="123" t="n">
        <v>0</v>
      </c>
      <c r="AC156" s="124" t="n">
        <v>0</v>
      </c>
      <c r="AD156" s="122">
        <f>AA156+AB156-AC156</f>
        <v/>
      </c>
      <c r="AE156" s="123" t="n">
        <v>0</v>
      </c>
      <c r="AF156" s="124" t="n">
        <v>0</v>
      </c>
      <c r="AG156" s="121">
        <f>U156+V156+Y156+AB156+AE156</f>
        <v/>
      </c>
      <c r="AH156" s="121">
        <f>W156+Z156+AC156+AF156</f>
        <v/>
      </c>
      <c r="AI156" s="118">
        <f>AG156-AH156</f>
        <v/>
      </c>
      <c r="AJ156" s="119" t="n">
        <v>0</v>
      </c>
      <c r="AK156" s="120" t="n">
        <v>0</v>
      </c>
      <c r="AL156" s="118">
        <f>AI156+AJ156-AK156</f>
        <v/>
      </c>
      <c r="AM156" s="119" t="n">
        <v>0</v>
      </c>
      <c r="AN156" s="120" t="n">
        <v>0</v>
      </c>
      <c r="AO156" s="118">
        <f>AL156+AM156-AN156</f>
        <v/>
      </c>
      <c r="AP156" s="119" t="n">
        <v>0</v>
      </c>
      <c r="AQ156" s="120" t="n">
        <v>0</v>
      </c>
      <c r="AR156" s="118">
        <f>AO156+AP156-AQ156</f>
        <v/>
      </c>
      <c r="AS156" s="119" t="n">
        <v>0</v>
      </c>
      <c r="AT156" s="120" t="n">
        <v>0</v>
      </c>
      <c r="AU156" s="121">
        <f>AI156+AJ156+AM156+AP156+AS156</f>
        <v/>
      </c>
      <c r="AV156" s="121">
        <f>AK156+AN156+AQ156+AT156</f>
        <v/>
      </c>
      <c r="AW156" s="122">
        <f>AU156-AV156</f>
        <v/>
      </c>
      <c r="AX156" s="123" t="n">
        <v>0</v>
      </c>
      <c r="AY156" s="124" t="n">
        <v>0</v>
      </c>
      <c r="AZ156" s="122">
        <f>AW156+AX156-AY156</f>
        <v/>
      </c>
      <c r="BA156" s="123" t="n">
        <v>0</v>
      </c>
      <c r="BB156" s="124" t="n">
        <v>0</v>
      </c>
      <c r="BC156" s="122">
        <f>AZ156+BA156-BB156</f>
        <v/>
      </c>
      <c r="BD156" s="123" t="n">
        <v>0</v>
      </c>
      <c r="BE156" s="124" t="n">
        <v>0</v>
      </c>
      <c r="BF156" s="122">
        <f>BC156+BD156-BE156</f>
        <v/>
      </c>
      <c r="BG156" s="123" t="n">
        <v>0</v>
      </c>
      <c r="BH156" s="124" t="n">
        <v>0</v>
      </c>
      <c r="BI156" s="121">
        <f>AW156+AX156+BA156+BD156+BG156</f>
        <v/>
      </c>
      <c r="BJ156" s="121">
        <f>AY156+BB156+BE156+BH156</f>
        <v/>
      </c>
      <c r="BK156" s="118">
        <f>BI156-BJ156</f>
        <v/>
      </c>
      <c r="BL156" s="119" t="n">
        <v>0</v>
      </c>
      <c r="BM156" s="120" t="n">
        <v>0</v>
      </c>
      <c r="BN156" s="118">
        <f>BK156+BL156-BM156</f>
        <v/>
      </c>
      <c r="BO156" s="119" t="n">
        <v>0</v>
      </c>
      <c r="BP156" s="120" t="n">
        <v>0</v>
      </c>
      <c r="BQ156" s="118">
        <f>BN156+BO156-BP156</f>
        <v/>
      </c>
      <c r="BR156" s="119" t="n">
        <v>0</v>
      </c>
      <c r="BS156" s="120" t="n">
        <v>0</v>
      </c>
      <c r="BT156" s="118">
        <f>BQ156+BR156-BS156</f>
        <v/>
      </c>
      <c r="BU156" s="119" t="n">
        <v>0</v>
      </c>
      <c r="BV156" s="120" t="n">
        <v>0</v>
      </c>
      <c r="BW156" s="121">
        <f>BK156+BL156+BO156+BR156+BU156</f>
        <v/>
      </c>
      <c r="BX156" s="121">
        <f>BM156+BP156+BS156+BV156</f>
        <v/>
      </c>
      <c r="BY156" s="98">
        <f>IF(SUM(S156,T156,AG156,AH156,AU156,AV156,BI156,BJ156,BW156,BX156)&gt;0,"S","N")</f>
        <v/>
      </c>
    </row>
    <row r="157">
      <c r="A157" s="100" t="inlineStr">
        <is>
          <t>PSN</t>
        </is>
      </c>
      <c r="B157" s="101" t="inlineStr">
        <is>
          <t>T12A</t>
        </is>
      </c>
      <c r="C157" s="102" t="inlineStr">
        <is>
          <t>T12A</t>
        </is>
      </c>
      <c r="D157" s="103" t="inlineStr">
        <is>
          <t>Grão</t>
        </is>
      </c>
      <c r="E157" s="102" t="inlineStr">
        <is>
          <t>SOJA</t>
        </is>
      </c>
      <c r="F157" s="104" t="inlineStr">
        <is>
          <t>RUMO</t>
        </is>
      </c>
      <c r="G157" s="105" t="n">
        <v>0</v>
      </c>
      <c r="H157" s="106" t="n">
        <v>0</v>
      </c>
      <c r="I157" s="107" t="n">
        <v>0</v>
      </c>
      <c r="J157" s="105">
        <f>G157+H157-I157</f>
        <v/>
      </c>
      <c r="K157" s="106" t="n">
        <v>0</v>
      </c>
      <c r="L157" s="107" t="n">
        <v>0</v>
      </c>
      <c r="M157" s="105">
        <f>J157+K157-L157</f>
        <v/>
      </c>
      <c r="N157" s="106" t="n">
        <v>0</v>
      </c>
      <c r="O157" s="108" t="n">
        <v>0</v>
      </c>
      <c r="P157" s="105">
        <f>M157+N157-O157</f>
        <v/>
      </c>
      <c r="Q157" s="106" t="n">
        <v>0</v>
      </c>
      <c r="R157" s="107" t="n">
        <v>0</v>
      </c>
      <c r="S157" s="109">
        <f>G157+H157+K157+N157+Q157</f>
        <v/>
      </c>
      <c r="T157" s="109">
        <f>I157+L157+O157+R157</f>
        <v/>
      </c>
      <c r="U157" s="110">
        <f>S157-T157</f>
        <v/>
      </c>
      <c r="V157" s="111" t="n">
        <v>0</v>
      </c>
      <c r="W157" s="112" t="n">
        <v>0</v>
      </c>
      <c r="X157" s="110">
        <f>U157+V157-W157</f>
        <v/>
      </c>
      <c r="Y157" s="111" t="n">
        <v>0</v>
      </c>
      <c r="Z157" s="112" t="n">
        <v>0</v>
      </c>
      <c r="AA157" s="110">
        <f>X157+Y157-Z157</f>
        <v/>
      </c>
      <c r="AB157" s="111" t="n">
        <v>0</v>
      </c>
      <c r="AC157" s="112" t="n">
        <v>0</v>
      </c>
      <c r="AD157" s="110">
        <f>AA157+AB157-AC157</f>
        <v/>
      </c>
      <c r="AE157" s="111" t="n">
        <v>0</v>
      </c>
      <c r="AF157" s="112" t="n">
        <v>0</v>
      </c>
      <c r="AG157" s="109">
        <f>U157+V157+Y157+AB157+AE157</f>
        <v/>
      </c>
      <c r="AH157" s="109">
        <f>W157+Z157+AC157+AF157</f>
        <v/>
      </c>
      <c r="AI157" s="105">
        <f>AG157-AH157</f>
        <v/>
      </c>
      <c r="AJ157" s="106" t="n">
        <v>0</v>
      </c>
      <c r="AK157" s="107" t="n">
        <v>0</v>
      </c>
      <c r="AL157" s="105">
        <f>AI157+AJ157-AK157</f>
        <v/>
      </c>
      <c r="AM157" s="106" t="n">
        <v>0</v>
      </c>
      <c r="AN157" s="107" t="n">
        <v>0</v>
      </c>
      <c r="AO157" s="105">
        <f>AL157+AM157-AN157</f>
        <v/>
      </c>
      <c r="AP157" s="106" t="n">
        <v>0</v>
      </c>
      <c r="AQ157" s="108" t="n">
        <v>0</v>
      </c>
      <c r="AR157" s="105">
        <f>AO157+AP157-AQ157</f>
        <v/>
      </c>
      <c r="AS157" s="106" t="n">
        <v>0</v>
      </c>
      <c r="AT157" s="107" t="n">
        <v>0</v>
      </c>
      <c r="AU157" s="109">
        <f>AI157+AJ157+AM157+AP157+AS157</f>
        <v/>
      </c>
      <c r="AV157" s="109">
        <f>AK157+AN157+AQ157+AT157</f>
        <v/>
      </c>
      <c r="AW157" s="110">
        <f>AU157-AV157</f>
        <v/>
      </c>
      <c r="AX157" s="111" t="n">
        <v>0</v>
      </c>
      <c r="AY157" s="112" t="n">
        <v>0</v>
      </c>
      <c r="AZ157" s="110">
        <f>AW157+AX157-AY157</f>
        <v/>
      </c>
      <c r="BA157" s="111" t="n">
        <v>0</v>
      </c>
      <c r="BB157" s="112" t="n">
        <v>0</v>
      </c>
      <c r="BC157" s="110">
        <f>AZ157+BA157-BB157</f>
        <v/>
      </c>
      <c r="BD157" s="111" t="n">
        <v>0</v>
      </c>
      <c r="BE157" s="112" t="n">
        <v>0</v>
      </c>
      <c r="BF157" s="110">
        <f>BC157+BD157-BE157</f>
        <v/>
      </c>
      <c r="BG157" s="111" t="n">
        <v>0</v>
      </c>
      <c r="BH157" s="112" t="n">
        <v>0</v>
      </c>
      <c r="BI157" s="109">
        <f>AW157+AX157+BA157+BD157+BG157</f>
        <v/>
      </c>
      <c r="BJ157" s="109">
        <f>AY157+BB157+BE157+BH157</f>
        <v/>
      </c>
      <c r="BK157" s="105">
        <f>BI157-BJ157</f>
        <v/>
      </c>
      <c r="BL157" s="106" t="n">
        <v>0</v>
      </c>
      <c r="BM157" s="107" t="n">
        <v>0</v>
      </c>
      <c r="BN157" s="105">
        <f>BK157+BL157-BM157</f>
        <v/>
      </c>
      <c r="BO157" s="106" t="n">
        <v>0</v>
      </c>
      <c r="BP157" s="107" t="n">
        <v>0</v>
      </c>
      <c r="BQ157" s="105">
        <f>BN157+BO157-BP157</f>
        <v/>
      </c>
      <c r="BR157" s="106" t="n">
        <v>0</v>
      </c>
      <c r="BS157" s="108" t="n">
        <v>0</v>
      </c>
      <c r="BT157" s="105">
        <f>BQ157+BR157-BS157</f>
        <v/>
      </c>
      <c r="BU157" s="106" t="n">
        <v>0</v>
      </c>
      <c r="BV157" s="107" t="n">
        <v>0</v>
      </c>
      <c r="BW157" s="109">
        <f>BK157+BL157+BO157+BR157+BU157</f>
        <v/>
      </c>
      <c r="BX157" s="109">
        <f>BM157+BP157+BS157+BV157</f>
        <v/>
      </c>
      <c r="BY157" s="98">
        <f>IF(SUM(S157,T157,AG157,AH157,AU157,AV157,BI157,BJ157,BW157,BX157)&gt;0,"S","N")</f>
        <v/>
      </c>
    </row>
    <row r="158">
      <c r="A158" s="113" t="inlineStr">
        <is>
          <t>PSN</t>
        </is>
      </c>
      <c r="B158" s="114" t="inlineStr">
        <is>
          <t>T12A</t>
        </is>
      </c>
      <c r="C158" s="115" t="inlineStr">
        <is>
          <t>T12A</t>
        </is>
      </c>
      <c r="D158" s="116" t="inlineStr">
        <is>
          <t>Grão</t>
        </is>
      </c>
      <c r="E158" s="115" t="inlineStr">
        <is>
          <t>SOJA</t>
        </is>
      </c>
      <c r="F158" s="117" t="inlineStr">
        <is>
          <t>MRS</t>
        </is>
      </c>
      <c r="G158" s="118" t="n">
        <v>0</v>
      </c>
      <c r="H158" s="119" t="n">
        <v>0</v>
      </c>
      <c r="I158" s="120" t="n">
        <v>0</v>
      </c>
      <c r="J158" s="118">
        <f>G158+H158-I158</f>
        <v/>
      </c>
      <c r="K158" s="119" t="n">
        <v>0</v>
      </c>
      <c r="L158" s="120" t="n">
        <v>0</v>
      </c>
      <c r="M158" s="118">
        <f>J158+K158-L158</f>
        <v/>
      </c>
      <c r="N158" s="119" t="n">
        <v>0</v>
      </c>
      <c r="O158" s="120" t="n">
        <v>0</v>
      </c>
      <c r="P158" s="118">
        <f>M158+N158-O158</f>
        <v/>
      </c>
      <c r="Q158" s="119" t="n">
        <v>0</v>
      </c>
      <c r="R158" s="120" t="n">
        <v>0</v>
      </c>
      <c r="S158" s="121">
        <f>G158+H158+K158+N158+Q158</f>
        <v/>
      </c>
      <c r="T158" s="121">
        <f>I158+L158+O158+R158</f>
        <v/>
      </c>
      <c r="U158" s="122">
        <f>S158-T158</f>
        <v/>
      </c>
      <c r="V158" s="123" t="n">
        <v>0</v>
      </c>
      <c r="W158" s="124" t="n">
        <v>0</v>
      </c>
      <c r="X158" s="122">
        <f>U158+V158-W158</f>
        <v/>
      </c>
      <c r="Y158" s="123" t="n">
        <v>0</v>
      </c>
      <c r="Z158" s="124" t="n">
        <v>0</v>
      </c>
      <c r="AA158" s="122">
        <f>X158+Y158-Z158</f>
        <v/>
      </c>
      <c r="AB158" s="123" t="n">
        <v>0</v>
      </c>
      <c r="AC158" s="124" t="n">
        <v>0</v>
      </c>
      <c r="AD158" s="122">
        <f>AA158+AB158-AC158</f>
        <v/>
      </c>
      <c r="AE158" s="123" t="n">
        <v>0</v>
      </c>
      <c r="AF158" s="124" t="n">
        <v>0</v>
      </c>
      <c r="AG158" s="121">
        <f>U158+V158+Y158+AB158+AE158</f>
        <v/>
      </c>
      <c r="AH158" s="121">
        <f>W158+Z158+AC158+AF158</f>
        <v/>
      </c>
      <c r="AI158" s="118">
        <f>AG158-AH158</f>
        <v/>
      </c>
      <c r="AJ158" s="119" t="n">
        <v>0</v>
      </c>
      <c r="AK158" s="120" t="n">
        <v>0</v>
      </c>
      <c r="AL158" s="118">
        <f>AI158+AJ158-AK158</f>
        <v/>
      </c>
      <c r="AM158" s="119" t="n">
        <v>0</v>
      </c>
      <c r="AN158" s="120" t="n">
        <v>0</v>
      </c>
      <c r="AO158" s="118">
        <f>AL158+AM158-AN158</f>
        <v/>
      </c>
      <c r="AP158" s="119" t="n">
        <v>0</v>
      </c>
      <c r="AQ158" s="120" t="n">
        <v>0</v>
      </c>
      <c r="AR158" s="118">
        <f>AO158+AP158-AQ158</f>
        <v/>
      </c>
      <c r="AS158" s="119" t="n">
        <v>0</v>
      </c>
      <c r="AT158" s="120" t="n">
        <v>0</v>
      </c>
      <c r="AU158" s="121">
        <f>AI158+AJ158+AM158+AP158+AS158</f>
        <v/>
      </c>
      <c r="AV158" s="121">
        <f>AK158+AN158+AQ158+AT158</f>
        <v/>
      </c>
      <c r="AW158" s="122">
        <f>AU158-AV158</f>
        <v/>
      </c>
      <c r="AX158" s="123" t="n">
        <v>0</v>
      </c>
      <c r="AY158" s="124" t="n">
        <v>0</v>
      </c>
      <c r="AZ158" s="122">
        <f>AW158+AX158-AY158</f>
        <v/>
      </c>
      <c r="BA158" s="123" t="n">
        <v>0</v>
      </c>
      <c r="BB158" s="124" t="n">
        <v>0</v>
      </c>
      <c r="BC158" s="122">
        <f>AZ158+BA158-BB158</f>
        <v/>
      </c>
      <c r="BD158" s="123" t="n">
        <v>0</v>
      </c>
      <c r="BE158" s="124" t="n">
        <v>0</v>
      </c>
      <c r="BF158" s="122">
        <f>BC158+BD158-BE158</f>
        <v/>
      </c>
      <c r="BG158" s="123" t="n">
        <v>0</v>
      </c>
      <c r="BH158" s="124" t="n">
        <v>0</v>
      </c>
      <c r="BI158" s="121">
        <f>AW158+AX158+BA158+BD158+BG158</f>
        <v/>
      </c>
      <c r="BJ158" s="121">
        <f>AY158+BB158+BE158+BH158</f>
        <v/>
      </c>
      <c r="BK158" s="118">
        <f>BI158-BJ158</f>
        <v/>
      </c>
      <c r="BL158" s="119" t="n">
        <v>0</v>
      </c>
      <c r="BM158" s="120" t="n">
        <v>0</v>
      </c>
      <c r="BN158" s="118">
        <f>BK158+BL158-BM158</f>
        <v/>
      </c>
      <c r="BO158" s="119" t="n">
        <v>0</v>
      </c>
      <c r="BP158" s="120" t="n">
        <v>0</v>
      </c>
      <c r="BQ158" s="118">
        <f>BN158+BO158-BP158</f>
        <v/>
      </c>
      <c r="BR158" s="119" t="n">
        <v>0</v>
      </c>
      <c r="BS158" s="120" t="n">
        <v>0</v>
      </c>
      <c r="BT158" s="118">
        <f>BQ158+BR158-BS158</f>
        <v/>
      </c>
      <c r="BU158" s="119" t="n">
        <v>0</v>
      </c>
      <c r="BV158" s="120" t="n">
        <v>0</v>
      </c>
      <c r="BW158" s="121">
        <f>BK158+BL158+BO158+BR158+BU158</f>
        <v/>
      </c>
      <c r="BX158" s="121">
        <f>BM158+BP158+BS158+BV158</f>
        <v/>
      </c>
      <c r="BY158" s="98">
        <f>IF(SUM(S158,T158,AG158,AH158,AU158,AV158,BI158,BJ158,BW158,BX158)&gt;0,"S","N")</f>
        <v/>
      </c>
    </row>
    <row r="159">
      <c r="A159" s="113" t="inlineStr">
        <is>
          <t>PSN</t>
        </is>
      </c>
      <c r="B159" s="114" t="inlineStr">
        <is>
          <t>T12A</t>
        </is>
      </c>
      <c r="C159" s="115" t="inlineStr">
        <is>
          <t>T12A</t>
        </is>
      </c>
      <c r="D159" s="116" t="inlineStr">
        <is>
          <t>Grão</t>
        </is>
      </c>
      <c r="E159" s="115" t="inlineStr">
        <is>
          <t>SOJA</t>
        </is>
      </c>
      <c r="F159" s="117" t="inlineStr">
        <is>
          <t>VLI</t>
        </is>
      </c>
      <c r="G159" s="118" t="n">
        <v>0</v>
      </c>
      <c r="H159" s="119" t="n">
        <v>0</v>
      </c>
      <c r="I159" s="120" t="n">
        <v>0</v>
      </c>
      <c r="J159" s="118">
        <f>G159+H159-I159</f>
        <v/>
      </c>
      <c r="K159" s="119" t="n">
        <v>0</v>
      </c>
      <c r="L159" s="120" t="n">
        <v>0</v>
      </c>
      <c r="M159" s="118">
        <f>J159+K159-L159</f>
        <v/>
      </c>
      <c r="N159" s="119" t="n">
        <v>0</v>
      </c>
      <c r="O159" s="120" t="n">
        <v>0</v>
      </c>
      <c r="P159" s="118">
        <f>M159+N159-O159</f>
        <v/>
      </c>
      <c r="Q159" s="119" t="n">
        <v>0</v>
      </c>
      <c r="R159" s="120" t="n">
        <v>0</v>
      </c>
      <c r="S159" s="121">
        <f>G159+H159+K159+N159+Q159</f>
        <v/>
      </c>
      <c r="T159" s="121">
        <f>I159+L159+O159+R159</f>
        <v/>
      </c>
      <c r="U159" s="122">
        <f>S159-T159</f>
        <v/>
      </c>
      <c r="V159" s="123" t="n">
        <v>0</v>
      </c>
      <c r="W159" s="124" t="n">
        <v>0</v>
      </c>
      <c r="X159" s="122">
        <f>U159+V159-W159</f>
        <v/>
      </c>
      <c r="Y159" s="123" t="n">
        <v>0</v>
      </c>
      <c r="Z159" s="124" t="n">
        <v>0</v>
      </c>
      <c r="AA159" s="122">
        <f>X159+Y159-Z159</f>
        <v/>
      </c>
      <c r="AB159" s="123" t="n">
        <v>0</v>
      </c>
      <c r="AC159" s="124" t="n">
        <v>0</v>
      </c>
      <c r="AD159" s="122">
        <f>AA159+AB159-AC159</f>
        <v/>
      </c>
      <c r="AE159" s="123" t="n">
        <v>0</v>
      </c>
      <c r="AF159" s="124" t="n">
        <v>0</v>
      </c>
      <c r="AG159" s="121">
        <f>U159+V159+Y159+AB159+AE159</f>
        <v/>
      </c>
      <c r="AH159" s="121">
        <f>W159+Z159+AC159+AF159</f>
        <v/>
      </c>
      <c r="AI159" s="118">
        <f>AG159-AH159</f>
        <v/>
      </c>
      <c r="AJ159" s="119" t="n">
        <v>0</v>
      </c>
      <c r="AK159" s="120" t="n">
        <v>0</v>
      </c>
      <c r="AL159" s="118">
        <f>AI159+AJ159-AK159</f>
        <v/>
      </c>
      <c r="AM159" s="119" t="n">
        <v>0</v>
      </c>
      <c r="AN159" s="120" t="n">
        <v>0</v>
      </c>
      <c r="AO159" s="118">
        <f>AL159+AM159-AN159</f>
        <v/>
      </c>
      <c r="AP159" s="119" t="n">
        <v>0</v>
      </c>
      <c r="AQ159" s="120" t="n">
        <v>0</v>
      </c>
      <c r="AR159" s="118">
        <f>AO159+AP159-AQ159</f>
        <v/>
      </c>
      <c r="AS159" s="119" t="n">
        <v>0</v>
      </c>
      <c r="AT159" s="120" t="n">
        <v>0</v>
      </c>
      <c r="AU159" s="121">
        <f>AI159+AJ159+AM159+AP159+AS159</f>
        <v/>
      </c>
      <c r="AV159" s="121">
        <f>AK159+AN159+AQ159+AT159</f>
        <v/>
      </c>
      <c r="AW159" s="122">
        <f>AU159-AV159</f>
        <v/>
      </c>
      <c r="AX159" s="123" t="n">
        <v>0</v>
      </c>
      <c r="AY159" s="124" t="n">
        <v>0</v>
      </c>
      <c r="AZ159" s="122">
        <f>AW159+AX159-AY159</f>
        <v/>
      </c>
      <c r="BA159" s="123" t="n">
        <v>0</v>
      </c>
      <c r="BB159" s="124" t="n">
        <v>0</v>
      </c>
      <c r="BC159" s="122">
        <f>AZ159+BA159-BB159</f>
        <v/>
      </c>
      <c r="BD159" s="123" t="n">
        <v>0</v>
      </c>
      <c r="BE159" s="124" t="n">
        <v>0</v>
      </c>
      <c r="BF159" s="122">
        <f>BC159+BD159-BE159</f>
        <v/>
      </c>
      <c r="BG159" s="123" t="n">
        <v>0</v>
      </c>
      <c r="BH159" s="124" t="n">
        <v>0</v>
      </c>
      <c r="BI159" s="121">
        <f>AW159+AX159+BA159+BD159+BG159</f>
        <v/>
      </c>
      <c r="BJ159" s="121">
        <f>AY159+BB159+BE159+BH159</f>
        <v/>
      </c>
      <c r="BK159" s="118">
        <f>BI159-BJ159</f>
        <v/>
      </c>
      <c r="BL159" s="119" t="n">
        <v>0</v>
      </c>
      <c r="BM159" s="120" t="n">
        <v>0</v>
      </c>
      <c r="BN159" s="118">
        <f>BK159+BL159-BM159</f>
        <v/>
      </c>
      <c r="BO159" s="119" t="n">
        <v>0</v>
      </c>
      <c r="BP159" s="120" t="n">
        <v>0</v>
      </c>
      <c r="BQ159" s="118">
        <f>BN159+BO159-BP159</f>
        <v/>
      </c>
      <c r="BR159" s="119" t="n">
        <v>0</v>
      </c>
      <c r="BS159" s="120" t="n">
        <v>0</v>
      </c>
      <c r="BT159" s="118">
        <f>BQ159+BR159-BS159</f>
        <v/>
      </c>
      <c r="BU159" s="119" t="n">
        <v>0</v>
      </c>
      <c r="BV159" s="120" t="n">
        <v>0</v>
      </c>
      <c r="BW159" s="121">
        <f>BK159+BL159+BO159+BR159+BU159</f>
        <v/>
      </c>
      <c r="BX159" s="121">
        <f>BM159+BP159+BS159+BV159</f>
        <v/>
      </c>
      <c r="BY159" s="98">
        <f>IF(SUM(S159,T159,AG159,AH159,AU159,AV159,BI159,BJ159,BW159,BX159)&gt;0,"S","N")</f>
        <v/>
      </c>
    </row>
    <row r="160">
      <c r="A160" s="100" t="inlineStr">
        <is>
          <t>PSN</t>
        </is>
      </c>
      <c r="B160" s="101" t="inlineStr">
        <is>
          <t>T12A</t>
        </is>
      </c>
      <c r="C160" s="102" t="inlineStr">
        <is>
          <t>T12A</t>
        </is>
      </c>
      <c r="D160" s="103" t="inlineStr">
        <is>
          <t>Açúcar</t>
        </is>
      </c>
      <c r="E160" s="102" t="inlineStr">
        <is>
          <t>ACUCAR</t>
        </is>
      </c>
      <c r="F160" s="104" t="inlineStr">
        <is>
          <t>RUMO</t>
        </is>
      </c>
      <c r="G160" s="105" t="n">
        <v>0</v>
      </c>
      <c r="H160" s="106" t="n">
        <v>0</v>
      </c>
      <c r="I160" s="107" t="n">
        <v>0</v>
      </c>
      <c r="J160" s="105">
        <f>G160+H160-I160</f>
        <v/>
      </c>
      <c r="K160" s="106" t="n">
        <v>0</v>
      </c>
      <c r="L160" s="107" t="n">
        <v>0</v>
      </c>
      <c r="M160" s="105">
        <f>J160+K160-L160</f>
        <v/>
      </c>
      <c r="N160" s="106" t="n">
        <v>0</v>
      </c>
      <c r="O160" s="108" t="n">
        <v>0</v>
      </c>
      <c r="P160" s="105">
        <f>M160+N160-O160</f>
        <v/>
      </c>
      <c r="Q160" s="106" t="n">
        <v>0</v>
      </c>
      <c r="R160" s="107" t="n">
        <v>0</v>
      </c>
      <c r="S160" s="109">
        <f>G160+H160+K160+N160+Q160</f>
        <v/>
      </c>
      <c r="T160" s="109">
        <f>I160+L160+O160+R160</f>
        <v/>
      </c>
      <c r="U160" s="110">
        <f>S160-T160</f>
        <v/>
      </c>
      <c r="V160" s="111" t="n">
        <v>0</v>
      </c>
      <c r="W160" s="112" t="n">
        <v>0</v>
      </c>
      <c r="X160" s="110">
        <f>U160+V160-W160</f>
        <v/>
      </c>
      <c r="Y160" s="111" t="n">
        <v>0</v>
      </c>
      <c r="Z160" s="112" t="n">
        <v>0</v>
      </c>
      <c r="AA160" s="110">
        <f>X160+Y160-Z160</f>
        <v/>
      </c>
      <c r="AB160" s="111" t="n">
        <v>0</v>
      </c>
      <c r="AC160" s="112" t="n">
        <v>0</v>
      </c>
      <c r="AD160" s="110">
        <f>AA160+AB160-AC160</f>
        <v/>
      </c>
      <c r="AE160" s="111" t="n">
        <v>0</v>
      </c>
      <c r="AF160" s="112" t="n">
        <v>0</v>
      </c>
      <c r="AG160" s="109">
        <f>U160+V160+Y160+AB160+AE160</f>
        <v/>
      </c>
      <c r="AH160" s="109">
        <f>W160+Z160+AC160+AF160</f>
        <v/>
      </c>
      <c r="AI160" s="105">
        <f>AG160-AH160</f>
        <v/>
      </c>
      <c r="AJ160" s="106" t="n">
        <v>0</v>
      </c>
      <c r="AK160" s="107" t="n">
        <v>0</v>
      </c>
      <c r="AL160" s="105">
        <f>AI160+AJ160-AK160</f>
        <v/>
      </c>
      <c r="AM160" s="106" t="n">
        <v>0</v>
      </c>
      <c r="AN160" s="107" t="n">
        <v>0</v>
      </c>
      <c r="AO160" s="105">
        <f>AL160+AM160-AN160</f>
        <v/>
      </c>
      <c r="AP160" s="106" t="n">
        <v>0</v>
      </c>
      <c r="AQ160" s="108" t="n">
        <v>0</v>
      </c>
      <c r="AR160" s="105">
        <f>AO160+AP160-AQ160</f>
        <v/>
      </c>
      <c r="AS160" s="106" t="n">
        <v>0</v>
      </c>
      <c r="AT160" s="107" t="n">
        <v>0</v>
      </c>
      <c r="AU160" s="109">
        <f>AI160+AJ160+AM160+AP160+AS160</f>
        <v/>
      </c>
      <c r="AV160" s="109">
        <f>AK160+AN160+AQ160+AT160</f>
        <v/>
      </c>
      <c r="AW160" s="110">
        <f>AU160-AV160</f>
        <v/>
      </c>
      <c r="AX160" s="111" t="n">
        <v>0</v>
      </c>
      <c r="AY160" s="112" t="n">
        <v>0</v>
      </c>
      <c r="AZ160" s="110">
        <f>AW160+AX160-AY160</f>
        <v/>
      </c>
      <c r="BA160" s="111" t="n">
        <v>0</v>
      </c>
      <c r="BB160" s="112" t="n">
        <v>0</v>
      </c>
      <c r="BC160" s="110">
        <f>AZ160+BA160-BB160</f>
        <v/>
      </c>
      <c r="BD160" s="111" t="n">
        <v>0</v>
      </c>
      <c r="BE160" s="112" t="n">
        <v>0</v>
      </c>
      <c r="BF160" s="110">
        <f>BC160+BD160-BE160</f>
        <v/>
      </c>
      <c r="BG160" s="111" t="n">
        <v>0</v>
      </c>
      <c r="BH160" s="112" t="n">
        <v>0</v>
      </c>
      <c r="BI160" s="109">
        <f>AW160+AX160+BA160+BD160+BG160</f>
        <v/>
      </c>
      <c r="BJ160" s="109">
        <f>AY160+BB160+BE160+BH160</f>
        <v/>
      </c>
      <c r="BK160" s="105">
        <f>BI160-BJ160</f>
        <v/>
      </c>
      <c r="BL160" s="106" t="n">
        <v>0</v>
      </c>
      <c r="BM160" s="107" t="n">
        <v>0</v>
      </c>
      <c r="BN160" s="105">
        <f>BK160+BL160-BM160</f>
        <v/>
      </c>
      <c r="BO160" s="106" t="n">
        <v>0</v>
      </c>
      <c r="BP160" s="107" t="n">
        <v>0</v>
      </c>
      <c r="BQ160" s="105">
        <f>BN160+BO160-BP160</f>
        <v/>
      </c>
      <c r="BR160" s="106" t="n">
        <v>0</v>
      </c>
      <c r="BS160" s="108" t="n">
        <v>0</v>
      </c>
      <c r="BT160" s="105">
        <f>BQ160+BR160-BS160</f>
        <v/>
      </c>
      <c r="BU160" s="106" t="n">
        <v>0</v>
      </c>
      <c r="BV160" s="107" t="n">
        <v>0</v>
      </c>
      <c r="BW160" s="109">
        <f>BK160+BL160+BO160+BR160+BU160</f>
        <v/>
      </c>
      <c r="BX160" s="109">
        <f>BM160+BP160+BS160+BV160</f>
        <v/>
      </c>
      <c r="BY160" s="98">
        <f>IF(SUM(S160,T160,AG160,AH160,AU160,AV160,BI160,BJ160,BW160,BX160)&gt;0,"S","N")</f>
        <v/>
      </c>
    </row>
    <row r="161">
      <c r="A161" s="113" t="inlineStr">
        <is>
          <t>PSN</t>
        </is>
      </c>
      <c r="B161" s="114" t="inlineStr">
        <is>
          <t>T12A</t>
        </is>
      </c>
      <c r="C161" s="115" t="inlineStr">
        <is>
          <t>T12A</t>
        </is>
      </c>
      <c r="D161" s="116" t="inlineStr">
        <is>
          <t>Açúcar</t>
        </is>
      </c>
      <c r="E161" s="115" t="inlineStr">
        <is>
          <t>ACUCAR</t>
        </is>
      </c>
      <c r="F161" s="117" t="inlineStr">
        <is>
          <t>MRS</t>
        </is>
      </c>
      <c r="G161" s="118" t="n">
        <v>0</v>
      </c>
      <c r="H161" s="119" t="n">
        <v>0</v>
      </c>
      <c r="I161" s="120" t="n">
        <v>0</v>
      </c>
      <c r="J161" s="118">
        <f>G161+H161-I161</f>
        <v/>
      </c>
      <c r="K161" s="119" t="n">
        <v>0</v>
      </c>
      <c r="L161" s="120" t="n">
        <v>0</v>
      </c>
      <c r="M161" s="118">
        <f>J161+K161-L161</f>
        <v/>
      </c>
      <c r="N161" s="119" t="n">
        <v>0</v>
      </c>
      <c r="O161" s="120" t="n">
        <v>0</v>
      </c>
      <c r="P161" s="118">
        <f>M161+N161-O161</f>
        <v/>
      </c>
      <c r="Q161" s="119" t="n">
        <v>0</v>
      </c>
      <c r="R161" s="120" t="n">
        <v>0</v>
      </c>
      <c r="S161" s="121">
        <f>G161+H161+K161+N161+Q161</f>
        <v/>
      </c>
      <c r="T161" s="121">
        <f>I161+L161+O161+R161</f>
        <v/>
      </c>
      <c r="U161" s="122">
        <f>S161-T161</f>
        <v/>
      </c>
      <c r="V161" s="123" t="n">
        <v>0</v>
      </c>
      <c r="W161" s="124" t="n">
        <v>0</v>
      </c>
      <c r="X161" s="122">
        <f>U161+V161-W161</f>
        <v/>
      </c>
      <c r="Y161" s="123" t="n">
        <v>0</v>
      </c>
      <c r="Z161" s="124" t="n">
        <v>0</v>
      </c>
      <c r="AA161" s="122">
        <f>X161+Y161-Z161</f>
        <v/>
      </c>
      <c r="AB161" s="123" t="n">
        <v>0</v>
      </c>
      <c r="AC161" s="124" t="n">
        <v>0</v>
      </c>
      <c r="AD161" s="122">
        <f>AA161+AB161-AC161</f>
        <v/>
      </c>
      <c r="AE161" s="123" t="n">
        <v>0</v>
      </c>
      <c r="AF161" s="124" t="n">
        <v>0</v>
      </c>
      <c r="AG161" s="121">
        <f>U161+V161+Y161+AB161+AE161</f>
        <v/>
      </c>
      <c r="AH161" s="121">
        <f>W161+Z161+AC161+AF161</f>
        <v/>
      </c>
      <c r="AI161" s="118">
        <f>AG161-AH161</f>
        <v/>
      </c>
      <c r="AJ161" s="119" t="n">
        <v>0</v>
      </c>
      <c r="AK161" s="120" t="n">
        <v>0</v>
      </c>
      <c r="AL161" s="118">
        <f>AI161+AJ161-AK161</f>
        <v/>
      </c>
      <c r="AM161" s="119" t="n">
        <v>0</v>
      </c>
      <c r="AN161" s="120" t="n">
        <v>0</v>
      </c>
      <c r="AO161" s="118">
        <f>AL161+AM161-AN161</f>
        <v/>
      </c>
      <c r="AP161" s="119" t="n">
        <v>0</v>
      </c>
      <c r="AQ161" s="120" t="n">
        <v>0</v>
      </c>
      <c r="AR161" s="118">
        <f>AO161+AP161-AQ161</f>
        <v/>
      </c>
      <c r="AS161" s="119" t="n">
        <v>0</v>
      </c>
      <c r="AT161" s="120" t="n">
        <v>0</v>
      </c>
      <c r="AU161" s="121">
        <f>AI161+AJ161+AM161+AP161+AS161</f>
        <v/>
      </c>
      <c r="AV161" s="121">
        <f>AK161+AN161+AQ161+AT161</f>
        <v/>
      </c>
      <c r="AW161" s="122">
        <f>AU161-AV161</f>
        <v/>
      </c>
      <c r="AX161" s="123" t="n">
        <v>0</v>
      </c>
      <c r="AY161" s="124" t="n">
        <v>0</v>
      </c>
      <c r="AZ161" s="122">
        <f>AW161+AX161-AY161</f>
        <v/>
      </c>
      <c r="BA161" s="123" t="n">
        <v>0</v>
      </c>
      <c r="BB161" s="124" t="n">
        <v>0</v>
      </c>
      <c r="BC161" s="122">
        <f>AZ161+BA161-BB161</f>
        <v/>
      </c>
      <c r="BD161" s="123" t="n">
        <v>0</v>
      </c>
      <c r="BE161" s="124" t="n">
        <v>0</v>
      </c>
      <c r="BF161" s="122">
        <f>BC161+BD161-BE161</f>
        <v/>
      </c>
      <c r="BG161" s="123" t="n">
        <v>0</v>
      </c>
      <c r="BH161" s="124" t="n">
        <v>0</v>
      </c>
      <c r="BI161" s="121">
        <f>AW161+AX161+BA161+BD161+BG161</f>
        <v/>
      </c>
      <c r="BJ161" s="121">
        <f>AY161+BB161+BE161+BH161</f>
        <v/>
      </c>
      <c r="BK161" s="118">
        <f>BI161-BJ161</f>
        <v/>
      </c>
      <c r="BL161" s="119" t="n">
        <v>0</v>
      </c>
      <c r="BM161" s="120" t="n">
        <v>0</v>
      </c>
      <c r="BN161" s="118">
        <f>BK161+BL161-BM161</f>
        <v/>
      </c>
      <c r="BO161" s="119" t="n">
        <v>0</v>
      </c>
      <c r="BP161" s="120" t="n">
        <v>0</v>
      </c>
      <c r="BQ161" s="118">
        <f>BN161+BO161-BP161</f>
        <v/>
      </c>
      <c r="BR161" s="119" t="n">
        <v>0</v>
      </c>
      <c r="BS161" s="120" t="n">
        <v>0</v>
      </c>
      <c r="BT161" s="118">
        <f>BQ161+BR161-BS161</f>
        <v/>
      </c>
      <c r="BU161" s="119" t="n">
        <v>0</v>
      </c>
      <c r="BV161" s="120" t="n">
        <v>0</v>
      </c>
      <c r="BW161" s="121">
        <f>BK161+BL161+BO161+BR161+BU161</f>
        <v/>
      </c>
      <c r="BX161" s="121">
        <f>BM161+BP161+BS161+BV161</f>
        <v/>
      </c>
      <c r="BY161" s="98">
        <f>IF(SUM(S161,T161,AG161,AH161,AU161,AV161,BI161,BJ161,BW161,BX161)&gt;0,"S","N")</f>
        <v/>
      </c>
    </row>
    <row r="162">
      <c r="A162" s="113" t="inlineStr">
        <is>
          <t>PSN</t>
        </is>
      </c>
      <c r="B162" s="114" t="inlineStr">
        <is>
          <t>T12A</t>
        </is>
      </c>
      <c r="C162" s="115" t="inlineStr">
        <is>
          <t>T12A</t>
        </is>
      </c>
      <c r="D162" s="116" t="inlineStr">
        <is>
          <t>Açúcar</t>
        </is>
      </c>
      <c r="E162" s="115" t="inlineStr">
        <is>
          <t>ACUCAR</t>
        </is>
      </c>
      <c r="F162" s="117" t="inlineStr">
        <is>
          <t>VLI</t>
        </is>
      </c>
      <c r="G162" s="118" t="n">
        <v>0</v>
      </c>
      <c r="H162" s="119" t="n">
        <v>0</v>
      </c>
      <c r="I162" s="120" t="n">
        <v>0</v>
      </c>
      <c r="J162" s="118">
        <f>G162+H162-I162</f>
        <v/>
      </c>
      <c r="K162" s="119" t="n">
        <v>0</v>
      </c>
      <c r="L162" s="120" t="n">
        <v>0</v>
      </c>
      <c r="M162" s="118">
        <f>J162+K162-L162</f>
        <v/>
      </c>
      <c r="N162" s="119" t="n">
        <v>0</v>
      </c>
      <c r="O162" s="120" t="n">
        <v>0</v>
      </c>
      <c r="P162" s="118">
        <f>M162+N162-O162</f>
        <v/>
      </c>
      <c r="Q162" s="119" t="n">
        <v>0</v>
      </c>
      <c r="R162" s="120" t="n">
        <v>0</v>
      </c>
      <c r="S162" s="121">
        <f>G162+H162+K162+N162+Q162</f>
        <v/>
      </c>
      <c r="T162" s="121">
        <f>I162+L162+O162+R162</f>
        <v/>
      </c>
      <c r="U162" s="122">
        <f>S162-T162</f>
        <v/>
      </c>
      <c r="V162" s="123" t="n">
        <v>0</v>
      </c>
      <c r="W162" s="124" t="n">
        <v>0</v>
      </c>
      <c r="X162" s="122">
        <f>U162+V162-W162</f>
        <v/>
      </c>
      <c r="Y162" s="123" t="n">
        <v>0</v>
      </c>
      <c r="Z162" s="124" t="n">
        <v>0</v>
      </c>
      <c r="AA162" s="122">
        <f>X162+Y162-Z162</f>
        <v/>
      </c>
      <c r="AB162" s="123" t="n">
        <v>0</v>
      </c>
      <c r="AC162" s="124" t="n">
        <v>0</v>
      </c>
      <c r="AD162" s="122">
        <f>AA162+AB162-AC162</f>
        <v/>
      </c>
      <c r="AE162" s="123" t="n">
        <v>0</v>
      </c>
      <c r="AF162" s="124" t="n">
        <v>0</v>
      </c>
      <c r="AG162" s="121">
        <f>U162+V162+Y162+AB162+AE162</f>
        <v/>
      </c>
      <c r="AH162" s="121">
        <f>W162+Z162+AC162+AF162</f>
        <v/>
      </c>
      <c r="AI162" s="118">
        <f>AG162-AH162</f>
        <v/>
      </c>
      <c r="AJ162" s="119" t="n">
        <v>0</v>
      </c>
      <c r="AK162" s="120" t="n">
        <v>0</v>
      </c>
      <c r="AL162" s="118">
        <f>AI162+AJ162-AK162</f>
        <v/>
      </c>
      <c r="AM162" s="119" t="n">
        <v>0</v>
      </c>
      <c r="AN162" s="120" t="n">
        <v>0</v>
      </c>
      <c r="AO162" s="118">
        <f>AL162+AM162-AN162</f>
        <v/>
      </c>
      <c r="AP162" s="119" t="n">
        <v>0</v>
      </c>
      <c r="AQ162" s="120" t="n">
        <v>0</v>
      </c>
      <c r="AR162" s="118">
        <f>AO162+AP162-AQ162</f>
        <v/>
      </c>
      <c r="AS162" s="119" t="n">
        <v>0</v>
      </c>
      <c r="AT162" s="120" t="n">
        <v>0</v>
      </c>
      <c r="AU162" s="121">
        <f>AI162+AJ162+AM162+AP162+AS162</f>
        <v/>
      </c>
      <c r="AV162" s="121">
        <f>AK162+AN162+AQ162+AT162</f>
        <v/>
      </c>
      <c r="AW162" s="122">
        <f>AU162-AV162</f>
        <v/>
      </c>
      <c r="AX162" s="123" t="n">
        <v>0</v>
      </c>
      <c r="AY162" s="124" t="n">
        <v>0</v>
      </c>
      <c r="AZ162" s="122">
        <f>AW162+AX162-AY162</f>
        <v/>
      </c>
      <c r="BA162" s="123" t="n">
        <v>0</v>
      </c>
      <c r="BB162" s="124" t="n">
        <v>0</v>
      </c>
      <c r="BC162" s="122">
        <f>AZ162+BA162-BB162</f>
        <v/>
      </c>
      <c r="BD162" s="123" t="n">
        <v>0</v>
      </c>
      <c r="BE162" s="124" t="n">
        <v>0</v>
      </c>
      <c r="BF162" s="122">
        <f>BC162+BD162-BE162</f>
        <v/>
      </c>
      <c r="BG162" s="123" t="n">
        <v>0</v>
      </c>
      <c r="BH162" s="124" t="n">
        <v>0</v>
      </c>
      <c r="BI162" s="121">
        <f>AW162+AX162+BA162+BD162+BG162</f>
        <v/>
      </c>
      <c r="BJ162" s="121">
        <f>AY162+BB162+BE162+BH162</f>
        <v/>
      </c>
      <c r="BK162" s="118">
        <f>BI162-BJ162</f>
        <v/>
      </c>
      <c r="BL162" s="119" t="n">
        <v>0</v>
      </c>
      <c r="BM162" s="120" t="n">
        <v>0</v>
      </c>
      <c r="BN162" s="118">
        <f>BK162+BL162-BM162</f>
        <v/>
      </c>
      <c r="BO162" s="119" t="n">
        <v>0</v>
      </c>
      <c r="BP162" s="120" t="n">
        <v>0</v>
      </c>
      <c r="BQ162" s="118">
        <f>BN162+BO162-BP162</f>
        <v/>
      </c>
      <c r="BR162" s="119" t="n">
        <v>0</v>
      </c>
      <c r="BS162" s="120" t="n">
        <v>0</v>
      </c>
      <c r="BT162" s="118">
        <f>BQ162+BR162-BS162</f>
        <v/>
      </c>
      <c r="BU162" s="119" t="n">
        <v>0</v>
      </c>
      <c r="BV162" s="120" t="n">
        <v>0</v>
      </c>
      <c r="BW162" s="121">
        <f>BK162+BL162+BO162+BR162+BU162</f>
        <v/>
      </c>
      <c r="BX162" s="121">
        <f>BM162+BP162+BS162+BV162</f>
        <v/>
      </c>
      <c r="BY162" s="98">
        <f>IF(SUM(S162,T162,AG162,AH162,AU162,AV162,BI162,BJ162,BW162,BX162)&gt;0,"S","N")</f>
        <v/>
      </c>
    </row>
    <row r="163">
      <c r="A163" s="125" t="inlineStr">
        <is>
          <t>TOTAL</t>
        </is>
      </c>
      <c r="B163" s="126" t="inlineStr">
        <is>
          <t>TOTAL</t>
        </is>
      </c>
      <c r="C163" s="127" t="n"/>
      <c r="D163" s="128" t="n"/>
      <c r="E163" s="127" t="n"/>
      <c r="F163" s="129" t="n"/>
      <c r="G163" s="35">
        <f>SUM(G151:G162)</f>
        <v/>
      </c>
      <c r="H163" s="36">
        <f>SUM(H151:H162)</f>
        <v/>
      </c>
      <c r="I163" s="37">
        <f>SUM(I151:I162)</f>
        <v/>
      </c>
      <c r="J163" s="38">
        <f>SUM(J151:J162)</f>
        <v/>
      </c>
      <c r="K163" s="39">
        <f>SUM(K151:K162)</f>
        <v/>
      </c>
      <c r="L163" s="37">
        <f>SUM(L151:L162)</f>
        <v/>
      </c>
      <c r="M163" s="38">
        <f>SUM(M151:M162)</f>
        <v/>
      </c>
      <c r="N163" s="39">
        <f>SUM(N151:N162)</f>
        <v/>
      </c>
      <c r="O163" s="37">
        <f>SUM(O151:O162)</f>
        <v/>
      </c>
      <c r="P163" s="38">
        <f>SUM(P151:P162)</f>
        <v/>
      </c>
      <c r="Q163" s="39">
        <f>SUM(Q151:Q162)</f>
        <v/>
      </c>
      <c r="R163" s="37">
        <f>SUM(R151:R162)</f>
        <v/>
      </c>
      <c r="S163" s="37">
        <f>SUM(S151:S162)</f>
        <v/>
      </c>
      <c r="T163" s="37">
        <f>SUM(T151:T162)</f>
        <v/>
      </c>
      <c r="U163" s="42">
        <f>SUM(U151:U162)</f>
        <v/>
      </c>
      <c r="V163" s="43">
        <f>SUM(V151:V162)</f>
        <v/>
      </c>
      <c r="W163" s="44">
        <f>SUM(W151:W162)</f>
        <v/>
      </c>
      <c r="X163" s="42">
        <f>SUM(X151:X162)</f>
        <v/>
      </c>
      <c r="Y163" s="43">
        <f>SUM(Y151:Y162)</f>
        <v/>
      </c>
      <c r="Z163" s="44">
        <f>SUM(Z151:Z162)</f>
        <v/>
      </c>
      <c r="AA163" s="42">
        <f>SUM(AA151:AA162)</f>
        <v/>
      </c>
      <c r="AB163" s="43">
        <f>SUM(AB151:AB162)</f>
        <v/>
      </c>
      <c r="AC163" s="44">
        <f>SUM(AC151:AC162)</f>
        <v/>
      </c>
      <c r="AD163" s="42">
        <f>SUM(AD151:AD162)</f>
        <v/>
      </c>
      <c r="AE163" s="43">
        <f>SUM(AE151:AE162)</f>
        <v/>
      </c>
      <c r="AF163" s="44">
        <f>SUM(AF151:AF162)</f>
        <v/>
      </c>
      <c r="AG163" s="44">
        <f>SUM(AG151:AG162)</f>
        <v/>
      </c>
      <c r="AH163" s="44">
        <f>SUM(AH151:AH162)</f>
        <v/>
      </c>
      <c r="AI163" s="35">
        <f>SUM(AI151:AI162)</f>
        <v/>
      </c>
      <c r="AJ163" s="36">
        <f>SUM(AJ151:AJ162)</f>
        <v/>
      </c>
      <c r="AK163" s="37">
        <f>SUM(AK151:AK162)</f>
        <v/>
      </c>
      <c r="AL163" s="35">
        <f>SUM(AL151:AL162)</f>
        <v/>
      </c>
      <c r="AM163" s="36">
        <f>SUM(AM151:AM162)</f>
        <v/>
      </c>
      <c r="AN163" s="37">
        <f>SUM(AN151:AN162)</f>
        <v/>
      </c>
      <c r="AO163" s="35">
        <f>SUM(AO151:AO162)</f>
        <v/>
      </c>
      <c r="AP163" s="36">
        <f>SUM(AP151:AP162)</f>
        <v/>
      </c>
      <c r="AQ163" s="37">
        <f>SUM(AQ151:AQ162)</f>
        <v/>
      </c>
      <c r="AR163" s="35">
        <f>SUM(AR151:AR162)</f>
        <v/>
      </c>
      <c r="AS163" s="36">
        <f>SUM(AS151:AS162)</f>
        <v/>
      </c>
      <c r="AT163" s="37">
        <f>SUM(AT151:AT162)</f>
        <v/>
      </c>
      <c r="AU163" s="37">
        <f>SUM(AU151:AU162)</f>
        <v/>
      </c>
      <c r="AV163" s="37">
        <f>SUM(AV151:AV162)</f>
        <v/>
      </c>
      <c r="AW163" s="42">
        <f>SUM(AW151:AW162)</f>
        <v/>
      </c>
      <c r="AX163" s="43">
        <f>SUM(AX151:AX162)</f>
        <v/>
      </c>
      <c r="AY163" s="44">
        <f>SUM(AY151:AY162)</f>
        <v/>
      </c>
      <c r="AZ163" s="42">
        <f>SUM(AZ151:AZ162)</f>
        <v/>
      </c>
      <c r="BA163" s="43">
        <f>SUM(BA151:BA162)</f>
        <v/>
      </c>
      <c r="BB163" s="44">
        <f>SUM(BB151:BB162)</f>
        <v/>
      </c>
      <c r="BC163" s="42">
        <f>SUM(BC151:BC162)</f>
        <v/>
      </c>
      <c r="BD163" s="43">
        <f>SUM(BD151:BD162)</f>
        <v/>
      </c>
      <c r="BE163" s="44">
        <f>SUM(BE151:BE162)</f>
        <v/>
      </c>
      <c r="BF163" s="42">
        <f>SUM(BF151:BF162)</f>
        <v/>
      </c>
      <c r="BG163" s="43">
        <f>SUM(BG151:BG162)</f>
        <v/>
      </c>
      <c r="BH163" s="44">
        <f>SUM(BH151:BH162)</f>
        <v/>
      </c>
      <c r="BI163" s="44">
        <f>SUM(BI151:BI162)</f>
        <v/>
      </c>
      <c r="BJ163" s="44">
        <f>SUM(BJ151:BJ162)</f>
        <v/>
      </c>
      <c r="BK163" s="35">
        <f>SUM(BK151:BK162)</f>
        <v/>
      </c>
      <c r="BL163" s="36">
        <f>SUM(BL151:BL162)</f>
        <v/>
      </c>
      <c r="BM163" s="37">
        <f>SUM(BM151:BM162)</f>
        <v/>
      </c>
      <c r="BN163" s="35">
        <f>SUM(BN151:BN162)</f>
        <v/>
      </c>
      <c r="BO163" s="36">
        <f>SUM(BO151:BO162)</f>
        <v/>
      </c>
      <c r="BP163" s="37">
        <f>SUM(BP151:BP162)</f>
        <v/>
      </c>
      <c r="BQ163" s="35">
        <f>SUM(BQ151:BQ162)</f>
        <v/>
      </c>
      <c r="BR163" s="36">
        <f>SUM(BR151:BR162)</f>
        <v/>
      </c>
      <c r="BS163" s="37">
        <f>SUM(BS151:BS162)</f>
        <v/>
      </c>
      <c r="BT163" s="35">
        <f>SUM(BT151:BT162)</f>
        <v/>
      </c>
      <c r="BU163" s="36">
        <f>SUM(BU151:BU162)</f>
        <v/>
      </c>
      <c r="BV163" s="37">
        <f>SUM(BV151:BV162)</f>
        <v/>
      </c>
      <c r="BW163" s="37">
        <f>SUM(BW151:BW162)</f>
        <v/>
      </c>
      <c r="BX163" s="37">
        <f>SUM(BX151:BX162)</f>
        <v/>
      </c>
      <c r="BY163" s="98">
        <f>IF(SUM(S163,T163,AG163,AH163,AU163,AV163,BI163,BJ163,BW163,BX163)&gt;0,"S","N")</f>
        <v/>
      </c>
    </row>
    <row r="164">
      <c r="A164" s="100" t="inlineStr">
        <is>
          <t>PSN</t>
        </is>
      </c>
      <c r="B164" s="101" t="inlineStr">
        <is>
          <t>BRACELL</t>
        </is>
      </c>
      <c r="C164" s="102" t="inlineStr">
        <is>
          <t>BRACELL</t>
        </is>
      </c>
      <c r="D164" s="103" t="inlineStr">
        <is>
          <t>Industrial</t>
        </is>
      </c>
      <c r="E164" s="102" t="inlineStr">
        <is>
          <t>CELULOSE</t>
        </is>
      </c>
      <c r="F164" s="104" t="inlineStr">
        <is>
          <t>RUMO</t>
        </is>
      </c>
      <c r="G164" s="105" t="n">
        <v>0</v>
      </c>
      <c r="H164" s="106" t="n">
        <v>0</v>
      </c>
      <c r="I164" s="107" t="n">
        <v>0</v>
      </c>
      <c r="J164" s="105">
        <f>G164+H164-I164</f>
        <v/>
      </c>
      <c r="K164" s="106" t="n">
        <v>0</v>
      </c>
      <c r="L164" s="107" t="n">
        <v>0</v>
      </c>
      <c r="M164" s="105">
        <f>J164+K164-L164</f>
        <v/>
      </c>
      <c r="N164" s="106" t="n">
        <v>0</v>
      </c>
      <c r="O164" s="108" t="n">
        <v>0</v>
      </c>
      <c r="P164" s="105">
        <f>M164+N164-O164</f>
        <v/>
      </c>
      <c r="Q164" s="106" t="n">
        <v>0</v>
      </c>
      <c r="R164" s="107" t="n">
        <v>0</v>
      </c>
      <c r="S164" s="109">
        <f>G164+H164+K164+N164+Q164</f>
        <v/>
      </c>
      <c r="T164" s="109">
        <f>I164+L164+O164+R164</f>
        <v/>
      </c>
      <c r="U164" s="110">
        <f>S164-T164</f>
        <v/>
      </c>
      <c r="V164" s="111" t="n">
        <v>0</v>
      </c>
      <c r="W164" s="112" t="n">
        <v>0</v>
      </c>
      <c r="X164" s="110">
        <f>U164+V164-W164</f>
        <v/>
      </c>
      <c r="Y164" s="111" t="n">
        <v>0</v>
      </c>
      <c r="Z164" s="112" t="n">
        <v>0</v>
      </c>
      <c r="AA164" s="110">
        <f>X164+Y164-Z164</f>
        <v/>
      </c>
      <c r="AB164" s="111" t="n">
        <v>0</v>
      </c>
      <c r="AC164" s="112" t="n">
        <v>0</v>
      </c>
      <c r="AD164" s="110">
        <f>AA164+AB164-AC164</f>
        <v/>
      </c>
      <c r="AE164" s="111" t="n">
        <v>0</v>
      </c>
      <c r="AF164" s="112" t="n">
        <v>0</v>
      </c>
      <c r="AG164" s="109">
        <f>U164+V164+Y164+AB164+AE164</f>
        <v/>
      </c>
      <c r="AH164" s="109">
        <f>W164+Z164+AC164+AF164</f>
        <v/>
      </c>
      <c r="AI164" s="105">
        <f>AG164-AH164</f>
        <v/>
      </c>
      <c r="AJ164" s="106" t="n">
        <v>0</v>
      </c>
      <c r="AK164" s="107" t="n">
        <v>0</v>
      </c>
      <c r="AL164" s="105">
        <f>AI164+AJ164-AK164</f>
        <v/>
      </c>
      <c r="AM164" s="106" t="n">
        <v>0</v>
      </c>
      <c r="AN164" s="107" t="n">
        <v>0</v>
      </c>
      <c r="AO164" s="105">
        <f>AL164+AM164-AN164</f>
        <v/>
      </c>
      <c r="AP164" s="106" t="n">
        <v>0</v>
      </c>
      <c r="AQ164" s="108" t="n">
        <v>0</v>
      </c>
      <c r="AR164" s="105">
        <f>AO164+AP164-AQ164</f>
        <v/>
      </c>
      <c r="AS164" s="106" t="n">
        <v>0</v>
      </c>
      <c r="AT164" s="107" t="n">
        <v>0</v>
      </c>
      <c r="AU164" s="109">
        <f>AI164+AJ164+AM164+AP164+AS164</f>
        <v/>
      </c>
      <c r="AV164" s="109">
        <f>AK164+AN164+AQ164+AT164</f>
        <v/>
      </c>
      <c r="AW164" s="110">
        <f>AU164-AV164</f>
        <v/>
      </c>
      <c r="AX164" s="111" t="n">
        <v>0</v>
      </c>
      <c r="AY164" s="112" t="n">
        <v>0</v>
      </c>
      <c r="AZ164" s="110">
        <f>AW164+AX164-AY164</f>
        <v/>
      </c>
      <c r="BA164" s="111" t="n">
        <v>0</v>
      </c>
      <c r="BB164" s="112" t="n">
        <v>0</v>
      </c>
      <c r="BC164" s="110">
        <f>AZ164+BA164-BB164</f>
        <v/>
      </c>
      <c r="BD164" s="111" t="n">
        <v>0</v>
      </c>
      <c r="BE164" s="112" t="n">
        <v>0</v>
      </c>
      <c r="BF164" s="110">
        <f>BC164+BD164-BE164</f>
        <v/>
      </c>
      <c r="BG164" s="111" t="n">
        <v>0</v>
      </c>
      <c r="BH164" s="112" t="n">
        <v>0</v>
      </c>
      <c r="BI164" s="109">
        <f>AW164+AX164+BA164+BD164+BG164</f>
        <v/>
      </c>
      <c r="BJ164" s="109">
        <f>AY164+BB164+BE164+BH164</f>
        <v/>
      </c>
      <c r="BK164" s="105">
        <f>BI164-BJ164</f>
        <v/>
      </c>
      <c r="BL164" s="106" t="n">
        <v>0</v>
      </c>
      <c r="BM164" s="107" t="n">
        <v>0</v>
      </c>
      <c r="BN164" s="105">
        <f>BK164+BL164-BM164</f>
        <v/>
      </c>
      <c r="BO164" s="106" t="n">
        <v>0</v>
      </c>
      <c r="BP164" s="107" t="n">
        <v>0</v>
      </c>
      <c r="BQ164" s="105">
        <f>BN164+BO164-BP164</f>
        <v/>
      </c>
      <c r="BR164" s="106" t="n">
        <v>0</v>
      </c>
      <c r="BS164" s="108" t="n">
        <v>0</v>
      </c>
      <c r="BT164" s="105">
        <f>BQ164+BR164-BS164</f>
        <v/>
      </c>
      <c r="BU164" s="106" t="n">
        <v>0</v>
      </c>
      <c r="BV164" s="107" t="n">
        <v>0</v>
      </c>
      <c r="BW164" s="109">
        <f>BK164+BL164+BO164+BR164+BU164</f>
        <v/>
      </c>
      <c r="BX164" s="109">
        <f>BM164+BP164+BS164+BV164</f>
        <v/>
      </c>
      <c r="BY164" s="98">
        <f>IF(SUM(S164,T164,AG164,AH164,AU164,AV164,BI164,BJ164,BW164,BX164)&gt;0,"S","N")</f>
        <v/>
      </c>
    </row>
    <row r="165">
      <c r="A165" s="113" t="inlineStr">
        <is>
          <t>PSN</t>
        </is>
      </c>
      <c r="B165" s="114" t="inlineStr">
        <is>
          <t>BRACELL</t>
        </is>
      </c>
      <c r="C165" s="115" t="inlineStr">
        <is>
          <t>BRACELL</t>
        </is>
      </c>
      <c r="D165" s="116" t="inlineStr">
        <is>
          <t>Industrial</t>
        </is>
      </c>
      <c r="E165" s="115" t="inlineStr">
        <is>
          <t>CELULOSE</t>
        </is>
      </c>
      <c r="F165" s="117" t="inlineStr">
        <is>
          <t>MRS</t>
        </is>
      </c>
      <c r="G165" s="136" t="n">
        <v>0</v>
      </c>
      <c r="H165" s="119" t="n">
        <v>64</v>
      </c>
      <c r="I165" s="120" t="n">
        <v>20</v>
      </c>
      <c r="J165" s="118" t="n">
        <v>44</v>
      </c>
      <c r="K165" s="119" t="n">
        <v>0</v>
      </c>
      <c r="L165" s="120" t="n">
        <v>44</v>
      </c>
      <c r="M165" s="118" t="n">
        <v>0</v>
      </c>
      <c r="N165" s="119" t="n">
        <v>0</v>
      </c>
      <c r="O165" s="120" t="n">
        <v>0</v>
      </c>
      <c r="P165" s="118" t="n">
        <v>0</v>
      </c>
      <c r="Q165" s="119" t="n">
        <v>0</v>
      </c>
      <c r="R165" s="120" t="n">
        <v>0</v>
      </c>
      <c r="S165" s="121">
        <f>G165+H165+K165+N165+Q165</f>
        <v/>
      </c>
      <c r="T165" s="121">
        <f>I165+L165+O165+R165</f>
        <v/>
      </c>
      <c r="U165" s="122" t="n">
        <v>0</v>
      </c>
      <c r="V165" s="123" t="n">
        <v>64</v>
      </c>
      <c r="W165" s="124" t="n">
        <v>30</v>
      </c>
      <c r="X165" s="122" t="n">
        <v>34</v>
      </c>
      <c r="Y165" s="123" t="n">
        <v>0</v>
      </c>
      <c r="Z165" s="124" t="n">
        <v>34</v>
      </c>
      <c r="AA165" s="122" t="n">
        <v>0</v>
      </c>
      <c r="AB165" s="123" t="n">
        <v>0</v>
      </c>
      <c r="AC165" s="124" t="n">
        <v>0</v>
      </c>
      <c r="AD165" s="122" t="n">
        <v>0</v>
      </c>
      <c r="AE165" s="123" t="n">
        <v>64</v>
      </c>
      <c r="AF165" s="124" t="n">
        <v>50</v>
      </c>
      <c r="AG165" s="121">
        <f>U165+V165+Y165+AB165+AE165</f>
        <v/>
      </c>
      <c r="AH165" s="121">
        <f>W165+Z165+AC165+AF165</f>
        <v/>
      </c>
      <c r="AI165" s="118" t="n">
        <v>14</v>
      </c>
      <c r="AJ165" s="119" t="n">
        <v>0</v>
      </c>
      <c r="AK165" s="120" t="n">
        <v>14</v>
      </c>
      <c r="AL165" s="118" t="n">
        <v>0</v>
      </c>
      <c r="AM165" s="119" t="n">
        <v>0</v>
      </c>
      <c r="AN165" s="120" t="n">
        <v>0</v>
      </c>
      <c r="AO165" s="118" t="n">
        <v>0</v>
      </c>
      <c r="AP165" s="119" t="n">
        <v>0</v>
      </c>
      <c r="AQ165" s="120" t="n">
        <v>0</v>
      </c>
      <c r="AR165" s="118" t="n">
        <v>0</v>
      </c>
      <c r="AS165" s="119" t="n">
        <v>0</v>
      </c>
      <c r="AT165" s="120" t="n">
        <v>0</v>
      </c>
      <c r="AU165" s="121">
        <f>AI165+AJ165+AM165+AP165+AS165</f>
        <v/>
      </c>
      <c r="AV165" s="121">
        <f>AK165+AN165+AQ165+AT165</f>
        <v/>
      </c>
      <c r="AW165" s="122" t="n">
        <v>0</v>
      </c>
      <c r="AX165" s="123" t="n">
        <v>0</v>
      </c>
      <c r="AY165" s="124" t="n">
        <v>0</v>
      </c>
      <c r="AZ165" s="122" t="n">
        <v>0</v>
      </c>
      <c r="BA165" s="123" t="n">
        <v>0</v>
      </c>
      <c r="BB165" s="124" t="n">
        <v>0</v>
      </c>
      <c r="BC165" s="122" t="n">
        <v>0</v>
      </c>
      <c r="BD165" s="123" t="n">
        <v>0</v>
      </c>
      <c r="BE165" s="124" t="n">
        <v>0</v>
      </c>
      <c r="BF165" s="122" t="n">
        <v>0</v>
      </c>
      <c r="BG165" s="123" t="n">
        <v>0</v>
      </c>
      <c r="BH165" s="124" t="n">
        <v>0</v>
      </c>
      <c r="BI165" s="121">
        <f>AW165+AX165+BA165+BD165+BG165</f>
        <v/>
      </c>
      <c r="BJ165" s="121">
        <f>AY165+BB165+BE165+BH165</f>
        <v/>
      </c>
      <c r="BK165" s="118" t="n">
        <v>0</v>
      </c>
      <c r="BL165" s="119" t="n">
        <v>0</v>
      </c>
      <c r="BM165" s="120" t="n">
        <v>0</v>
      </c>
      <c r="BN165" s="118" t="n">
        <v>0</v>
      </c>
      <c r="BO165" s="119" t="n">
        <v>0</v>
      </c>
      <c r="BP165" s="120" t="n">
        <v>0</v>
      </c>
      <c r="BQ165" s="118" t="n">
        <v>0</v>
      </c>
      <c r="BR165" s="119" t="n">
        <v>0</v>
      </c>
      <c r="BS165" s="120" t="n">
        <v>0</v>
      </c>
      <c r="BT165" s="118" t="n">
        <v>0</v>
      </c>
      <c r="BU165" s="119" t="n">
        <v>0</v>
      </c>
      <c r="BV165" s="120" t="n">
        <v>0</v>
      </c>
      <c r="BW165" s="121">
        <f>BK165+BL165+BO165+BR165+BU165</f>
        <v/>
      </c>
      <c r="BX165" s="121">
        <f>BM165+BP165+BS165+BV165</f>
        <v/>
      </c>
      <c r="BY165" s="98">
        <f>IF(SUM(S165,T165,AG165,AH165,AU165,AV165,BI165,BJ165,BW165,BX165)&gt;0,"S","N")</f>
        <v/>
      </c>
    </row>
    <row r="166">
      <c r="A166" s="113" t="inlineStr">
        <is>
          <t>PSN</t>
        </is>
      </c>
      <c r="B166" s="114" t="inlineStr">
        <is>
          <t>BRACELL</t>
        </is>
      </c>
      <c r="C166" s="115" t="inlineStr">
        <is>
          <t>BRACELL</t>
        </is>
      </c>
      <c r="D166" s="116" t="inlineStr">
        <is>
          <t>Industrial</t>
        </is>
      </c>
      <c r="E166" s="115" t="inlineStr">
        <is>
          <t>CELULOSE</t>
        </is>
      </c>
      <c r="F166" s="117" t="inlineStr">
        <is>
          <t>VLI</t>
        </is>
      </c>
      <c r="G166" s="118" t="n">
        <v>0</v>
      </c>
      <c r="H166" s="119" t="n">
        <v>0</v>
      </c>
      <c r="I166" s="120" t="n">
        <v>0</v>
      </c>
      <c r="J166" s="118">
        <f>G166+H166-I166</f>
        <v/>
      </c>
      <c r="K166" s="119" t="n">
        <v>0</v>
      </c>
      <c r="L166" s="120" t="n">
        <v>0</v>
      </c>
      <c r="M166" s="118">
        <f>J166+K166-L166</f>
        <v/>
      </c>
      <c r="N166" s="119" t="n">
        <v>0</v>
      </c>
      <c r="O166" s="120" t="n">
        <v>0</v>
      </c>
      <c r="P166" s="118">
        <f>M166+N166-O166</f>
        <v/>
      </c>
      <c r="Q166" s="119" t="n">
        <v>0</v>
      </c>
      <c r="R166" s="120" t="n">
        <v>0</v>
      </c>
      <c r="S166" s="121">
        <f>G166+H166+K166+N166+Q166</f>
        <v/>
      </c>
      <c r="T166" s="121">
        <f>I166+L166+O166+R166</f>
        <v/>
      </c>
      <c r="U166" s="122">
        <f>S166-T166</f>
        <v/>
      </c>
      <c r="V166" s="123" t="n">
        <v>0</v>
      </c>
      <c r="W166" s="124" t="n">
        <v>0</v>
      </c>
      <c r="X166" s="122">
        <f>U166+V166-W166</f>
        <v/>
      </c>
      <c r="Y166" s="123" t="n">
        <v>0</v>
      </c>
      <c r="Z166" s="124" t="n">
        <v>0</v>
      </c>
      <c r="AA166" s="122">
        <f>X166+Y166-Z166</f>
        <v/>
      </c>
      <c r="AB166" s="123" t="n">
        <v>0</v>
      </c>
      <c r="AC166" s="124" t="n">
        <v>0</v>
      </c>
      <c r="AD166" s="122">
        <f>AA166+AB166-AC166</f>
        <v/>
      </c>
      <c r="AE166" s="123" t="n">
        <v>0</v>
      </c>
      <c r="AF166" s="124" t="n">
        <v>0</v>
      </c>
      <c r="AG166" s="121">
        <f>U166+V166+Y166+AB166+AE166</f>
        <v/>
      </c>
      <c r="AH166" s="121">
        <f>W166+Z166+AC166+AF166</f>
        <v/>
      </c>
      <c r="AI166" s="118">
        <f>AG166-AH166</f>
        <v/>
      </c>
      <c r="AJ166" s="119" t="n">
        <v>0</v>
      </c>
      <c r="AK166" s="120" t="n">
        <v>0</v>
      </c>
      <c r="AL166" s="118">
        <f>AI166+AJ166-AK166</f>
        <v/>
      </c>
      <c r="AM166" s="119" t="n">
        <v>0</v>
      </c>
      <c r="AN166" s="120" t="n">
        <v>0</v>
      </c>
      <c r="AO166" s="118">
        <f>AL166+AM166-AN166</f>
        <v/>
      </c>
      <c r="AP166" s="119" t="n">
        <v>0</v>
      </c>
      <c r="AQ166" s="120" t="n">
        <v>0</v>
      </c>
      <c r="AR166" s="118">
        <f>AO166+AP166-AQ166</f>
        <v/>
      </c>
      <c r="AS166" s="119" t="n">
        <v>0</v>
      </c>
      <c r="AT166" s="120" t="n">
        <v>0</v>
      </c>
      <c r="AU166" s="121">
        <f>AI166+AJ166+AM166+AP166+AS166</f>
        <v/>
      </c>
      <c r="AV166" s="121">
        <f>AK166+AN166+AQ166+AT166</f>
        <v/>
      </c>
      <c r="AW166" s="122">
        <f>AU166-AV166</f>
        <v/>
      </c>
      <c r="AX166" s="123" t="n">
        <v>0</v>
      </c>
      <c r="AY166" s="124" t="n">
        <v>0</v>
      </c>
      <c r="AZ166" s="122">
        <f>AW166+AX166-AY166</f>
        <v/>
      </c>
      <c r="BA166" s="123" t="n">
        <v>0</v>
      </c>
      <c r="BB166" s="124" t="n">
        <v>0</v>
      </c>
      <c r="BC166" s="122">
        <f>AZ166+BA166-BB166</f>
        <v/>
      </c>
      <c r="BD166" s="123" t="n">
        <v>0</v>
      </c>
      <c r="BE166" s="124" t="n">
        <v>0</v>
      </c>
      <c r="BF166" s="122">
        <f>BC166+BD166-BE166</f>
        <v/>
      </c>
      <c r="BG166" s="123" t="n">
        <v>0</v>
      </c>
      <c r="BH166" s="124" t="n">
        <v>0</v>
      </c>
      <c r="BI166" s="121">
        <f>AW166+AX166+BA166+BD166+BG166</f>
        <v/>
      </c>
      <c r="BJ166" s="121">
        <f>AY166+BB166+BE166+BH166</f>
        <v/>
      </c>
      <c r="BK166" s="118">
        <f>BI166-BJ166</f>
        <v/>
      </c>
      <c r="BL166" s="119" t="n">
        <v>0</v>
      </c>
      <c r="BM166" s="120" t="n">
        <v>0</v>
      </c>
      <c r="BN166" s="118">
        <f>BK166+BL166-BM166</f>
        <v/>
      </c>
      <c r="BO166" s="119" t="n">
        <v>0</v>
      </c>
      <c r="BP166" s="120" t="n">
        <v>0</v>
      </c>
      <c r="BQ166" s="118">
        <f>BN166+BO166-BP166</f>
        <v/>
      </c>
      <c r="BR166" s="119" t="n">
        <v>0</v>
      </c>
      <c r="BS166" s="120" t="n">
        <v>0</v>
      </c>
      <c r="BT166" s="118">
        <f>BQ166+BR166-BS166</f>
        <v/>
      </c>
      <c r="BU166" s="119" t="n">
        <v>0</v>
      </c>
      <c r="BV166" s="120" t="n">
        <v>0</v>
      </c>
      <c r="BW166" s="121">
        <f>BK166+BL166+BO166+BR166+BU166</f>
        <v/>
      </c>
      <c r="BX166" s="121">
        <f>BM166+BP166+BS166+BV166</f>
        <v/>
      </c>
      <c r="BY166" s="98">
        <f>IF(SUM(S166,T166,AG166,AH166,AU166,AV166,BI166,BJ166,BW166,BX166)&gt;0,"S","N")</f>
        <v/>
      </c>
    </row>
    <row r="167">
      <c r="A167" s="125" t="inlineStr">
        <is>
          <t>TOTAL</t>
        </is>
      </c>
      <c r="B167" s="126" t="inlineStr">
        <is>
          <t>TOTAL</t>
        </is>
      </c>
      <c r="C167" s="127" t="n"/>
      <c r="D167" s="128" t="n"/>
      <c r="E167" s="127" t="n"/>
      <c r="F167" s="129" t="n"/>
      <c r="G167" s="35">
        <f>SUM(G164:G166)</f>
        <v/>
      </c>
      <c r="H167" s="36">
        <f>SUM(H164:H166)</f>
        <v/>
      </c>
      <c r="I167" s="37">
        <f>SUM(I164:I166)</f>
        <v/>
      </c>
      <c r="J167" s="38">
        <f>SUM(J164:J166)</f>
        <v/>
      </c>
      <c r="K167" s="39">
        <f>SUM(K164:K166)</f>
        <v/>
      </c>
      <c r="L167" s="37">
        <f>SUM(L164:L166)</f>
        <v/>
      </c>
      <c r="M167" s="38">
        <f>SUM(M164:M166)</f>
        <v/>
      </c>
      <c r="N167" s="39">
        <f>SUM(N164:N166)</f>
        <v/>
      </c>
      <c r="O167" s="37">
        <f>SUM(O164:O166)</f>
        <v/>
      </c>
      <c r="P167" s="38">
        <f>SUM(P164:P166)</f>
        <v/>
      </c>
      <c r="Q167" s="39">
        <f>SUM(Q164:Q166)</f>
        <v/>
      </c>
      <c r="R167" s="37">
        <f>SUM(R164:R166)</f>
        <v/>
      </c>
      <c r="S167" s="37">
        <f>SUM(S164:S166)</f>
        <v/>
      </c>
      <c r="T167" s="37">
        <f>SUM(T164:T166)</f>
        <v/>
      </c>
      <c r="U167" s="42">
        <f>SUM(U164:U166)</f>
        <v/>
      </c>
      <c r="V167" s="43">
        <f>SUM(V164:V166)</f>
        <v/>
      </c>
      <c r="W167" s="44">
        <f>SUM(W164:W166)</f>
        <v/>
      </c>
      <c r="X167" s="42">
        <f>SUM(X164:X166)</f>
        <v/>
      </c>
      <c r="Y167" s="43">
        <f>SUM(Y164:Y166)</f>
        <v/>
      </c>
      <c r="Z167" s="44">
        <f>SUM(Z164:Z166)</f>
        <v/>
      </c>
      <c r="AA167" s="42">
        <f>SUM(AA164:AA166)</f>
        <v/>
      </c>
      <c r="AB167" s="43">
        <f>SUM(AB164:AB166)</f>
        <v/>
      </c>
      <c r="AC167" s="44">
        <f>SUM(AC164:AC166)</f>
        <v/>
      </c>
      <c r="AD167" s="42">
        <f>SUM(AD164:AD166)</f>
        <v/>
      </c>
      <c r="AE167" s="43">
        <f>SUM(AE164:AE166)</f>
        <v/>
      </c>
      <c r="AF167" s="44">
        <f>SUM(AF164:AF166)</f>
        <v/>
      </c>
      <c r="AG167" s="44">
        <f>SUM(AG164:AG166)</f>
        <v/>
      </c>
      <c r="AH167" s="44">
        <f>SUM(AH164:AH166)</f>
        <v/>
      </c>
      <c r="AI167" s="35">
        <f>SUM(AI164:AI166)</f>
        <v/>
      </c>
      <c r="AJ167" s="36">
        <f>SUM(AJ164:AJ166)</f>
        <v/>
      </c>
      <c r="AK167" s="37">
        <f>SUM(AK164:AK166)</f>
        <v/>
      </c>
      <c r="AL167" s="35">
        <f>SUM(AL164:AL166)</f>
        <v/>
      </c>
      <c r="AM167" s="36">
        <f>SUM(AM164:AM166)</f>
        <v/>
      </c>
      <c r="AN167" s="37">
        <f>SUM(AN164:AN166)</f>
        <v/>
      </c>
      <c r="AO167" s="35">
        <f>SUM(AO164:AO166)</f>
        <v/>
      </c>
      <c r="AP167" s="36">
        <f>SUM(AP164:AP166)</f>
        <v/>
      </c>
      <c r="AQ167" s="37">
        <f>SUM(AQ164:AQ166)</f>
        <v/>
      </c>
      <c r="AR167" s="35">
        <f>SUM(AR164:AR166)</f>
        <v/>
      </c>
      <c r="AS167" s="36">
        <f>SUM(AS164:AS166)</f>
        <v/>
      </c>
      <c r="AT167" s="37">
        <f>SUM(AT164:AT166)</f>
        <v/>
      </c>
      <c r="AU167" s="37">
        <f>SUM(AU164:AU166)</f>
        <v/>
      </c>
      <c r="AV167" s="37">
        <f>SUM(AV164:AV166)</f>
        <v/>
      </c>
      <c r="AW167" s="42">
        <f>SUM(AW164:AW166)</f>
        <v/>
      </c>
      <c r="AX167" s="43">
        <f>SUM(AX164:AX166)</f>
        <v/>
      </c>
      <c r="AY167" s="44">
        <f>SUM(AY164:AY166)</f>
        <v/>
      </c>
      <c r="AZ167" s="42">
        <f>SUM(AZ164:AZ166)</f>
        <v/>
      </c>
      <c r="BA167" s="43">
        <f>SUM(BA164:BA166)</f>
        <v/>
      </c>
      <c r="BB167" s="44">
        <f>SUM(BB164:BB166)</f>
        <v/>
      </c>
      <c r="BC167" s="42">
        <f>SUM(BC164:BC166)</f>
        <v/>
      </c>
      <c r="BD167" s="43">
        <f>SUM(BD164:BD166)</f>
        <v/>
      </c>
      <c r="BE167" s="44">
        <f>SUM(BE164:BE166)</f>
        <v/>
      </c>
      <c r="BF167" s="42">
        <f>SUM(BF164:BF166)</f>
        <v/>
      </c>
      <c r="BG167" s="43">
        <f>SUM(BG164:BG166)</f>
        <v/>
      </c>
      <c r="BH167" s="44">
        <f>SUM(BH164:BH166)</f>
        <v/>
      </c>
      <c r="BI167" s="44">
        <f>SUM(BI164:BI166)</f>
        <v/>
      </c>
      <c r="BJ167" s="44">
        <f>SUM(BJ164:BJ166)</f>
        <v/>
      </c>
      <c r="BK167" s="35">
        <f>SUM(BK164:BK166)</f>
        <v/>
      </c>
      <c r="BL167" s="36">
        <f>SUM(BL164:BL166)</f>
        <v/>
      </c>
      <c r="BM167" s="37">
        <f>SUM(BM164:BM166)</f>
        <v/>
      </c>
      <c r="BN167" s="35">
        <f>SUM(BN164:BN166)</f>
        <v/>
      </c>
      <c r="BO167" s="36">
        <f>SUM(BO164:BO166)</f>
        <v/>
      </c>
      <c r="BP167" s="37">
        <f>SUM(BP164:BP166)</f>
        <v/>
      </c>
      <c r="BQ167" s="35">
        <f>SUM(BQ164:BQ166)</f>
        <v/>
      </c>
      <c r="BR167" s="36">
        <f>SUM(BR164:BR166)</f>
        <v/>
      </c>
      <c r="BS167" s="37">
        <f>SUM(BS164:BS166)</f>
        <v/>
      </c>
      <c r="BT167" s="35">
        <f>SUM(BT164:BT166)</f>
        <v/>
      </c>
      <c r="BU167" s="36">
        <f>SUM(BU164:BU166)</f>
        <v/>
      </c>
      <c r="BV167" s="37">
        <f>SUM(BV164:BV166)</f>
        <v/>
      </c>
      <c r="BW167" s="37">
        <f>SUM(BW164:BW166)</f>
        <v/>
      </c>
      <c r="BX167" s="37">
        <f>SUM(BX164:BX166)</f>
        <v/>
      </c>
      <c r="BY167" s="98">
        <f>IF(SUM(S167,T167,AG167,AH167,AU167,AV167,BI167,BJ167,BW167,BX167)&gt;0,"S","N")</f>
        <v/>
      </c>
    </row>
    <row r="168">
      <c r="A168" s="100" t="inlineStr">
        <is>
          <t>PSN</t>
        </is>
      </c>
      <c r="B168" s="101" t="inlineStr">
        <is>
          <t>ELDORADO</t>
        </is>
      </c>
      <c r="C168" s="102" t="inlineStr">
        <is>
          <t>ELDORADO</t>
        </is>
      </c>
      <c r="D168" s="103" t="inlineStr">
        <is>
          <t>Industrial</t>
        </is>
      </c>
      <c r="E168" s="102" t="inlineStr">
        <is>
          <t>CELULOSE</t>
        </is>
      </c>
      <c r="F168" s="104" t="inlineStr">
        <is>
          <t>RUMO</t>
        </is>
      </c>
      <c r="G168" s="105" t="n">
        <v>0</v>
      </c>
      <c r="H168" s="106" t="n">
        <v>0</v>
      </c>
      <c r="I168" s="107" t="n">
        <v>0</v>
      </c>
      <c r="J168" s="105">
        <f>G168+H168-I168</f>
        <v/>
      </c>
      <c r="K168" s="106" t="n">
        <v>0</v>
      </c>
      <c r="L168" s="107" t="n">
        <v>0</v>
      </c>
      <c r="M168" s="105">
        <f>J168+K168-L168</f>
        <v/>
      </c>
      <c r="N168" s="106" t="n">
        <v>0</v>
      </c>
      <c r="O168" s="108" t="n">
        <v>0</v>
      </c>
      <c r="P168" s="105">
        <f>M168+N168-O168</f>
        <v/>
      </c>
      <c r="Q168" s="106" t="n">
        <v>0</v>
      </c>
      <c r="R168" s="107" t="n">
        <v>0</v>
      </c>
      <c r="S168" s="109">
        <f>G168+H168+K168+N168+Q168</f>
        <v/>
      </c>
      <c r="T168" s="109">
        <f>I168+L168+O168+R168</f>
        <v/>
      </c>
      <c r="U168" s="110">
        <f>S168-T168</f>
        <v/>
      </c>
      <c r="V168" s="111" t="n">
        <v>0</v>
      </c>
      <c r="W168" s="112" t="n">
        <v>0</v>
      </c>
      <c r="X168" s="110">
        <f>U168+V168-W168</f>
        <v/>
      </c>
      <c r="Y168" s="111" t="n">
        <v>0</v>
      </c>
      <c r="Z168" s="112" t="n">
        <v>0</v>
      </c>
      <c r="AA168" s="110">
        <f>X168+Y168-Z168</f>
        <v/>
      </c>
      <c r="AB168" s="111" t="n">
        <v>0</v>
      </c>
      <c r="AC168" s="112" t="n">
        <v>0</v>
      </c>
      <c r="AD168" s="110">
        <f>AA168+AB168-AC168</f>
        <v/>
      </c>
      <c r="AE168" s="111" t="n">
        <v>0</v>
      </c>
      <c r="AF168" s="112" t="n">
        <v>0</v>
      </c>
      <c r="AG168" s="109">
        <f>U168+V168+Y168+AB168+AE168</f>
        <v/>
      </c>
      <c r="AH168" s="109">
        <f>W168+Z168+AC168+AF168</f>
        <v/>
      </c>
      <c r="AI168" s="105">
        <f>AG168-AH168</f>
        <v/>
      </c>
      <c r="AJ168" s="106" t="n">
        <v>0</v>
      </c>
      <c r="AK168" s="107" t="n">
        <v>0</v>
      </c>
      <c r="AL168" s="105">
        <f>AI168+AJ168-AK168</f>
        <v/>
      </c>
      <c r="AM168" s="106" t="n">
        <v>0</v>
      </c>
      <c r="AN168" s="107" t="n">
        <v>0</v>
      </c>
      <c r="AO168" s="105">
        <f>AL168+AM168-AN168</f>
        <v/>
      </c>
      <c r="AP168" s="106" t="n">
        <v>0</v>
      </c>
      <c r="AQ168" s="108" t="n">
        <v>0</v>
      </c>
      <c r="AR168" s="105">
        <f>AO168+AP168-AQ168</f>
        <v/>
      </c>
      <c r="AS168" s="106" t="n">
        <v>0</v>
      </c>
      <c r="AT168" s="107" t="n">
        <v>0</v>
      </c>
      <c r="AU168" s="109">
        <f>AI168+AJ168+AM168+AP168+AS168</f>
        <v/>
      </c>
      <c r="AV168" s="109">
        <f>AK168+AN168+AQ168+AT168</f>
        <v/>
      </c>
      <c r="AW168" s="110">
        <f>AU168-AV168</f>
        <v/>
      </c>
      <c r="AX168" s="111" t="n">
        <v>0</v>
      </c>
      <c r="AY168" s="112" t="n">
        <v>0</v>
      </c>
      <c r="AZ168" s="110">
        <f>AW168+AX168-AY168</f>
        <v/>
      </c>
      <c r="BA168" s="111" t="n">
        <v>0</v>
      </c>
      <c r="BB168" s="112" t="n">
        <v>0</v>
      </c>
      <c r="BC168" s="110">
        <f>AZ168+BA168-BB168</f>
        <v/>
      </c>
      <c r="BD168" s="111" t="n">
        <v>0</v>
      </c>
      <c r="BE168" s="112" t="n">
        <v>0</v>
      </c>
      <c r="BF168" s="110">
        <f>BC168+BD168-BE168</f>
        <v/>
      </c>
      <c r="BG168" s="111" t="n">
        <v>0</v>
      </c>
      <c r="BH168" s="112" t="n">
        <v>0</v>
      </c>
      <c r="BI168" s="109">
        <f>AW168+AX168+BA168+BD168+BG168</f>
        <v/>
      </c>
      <c r="BJ168" s="109">
        <f>AY168+BB168+BE168+BH168</f>
        <v/>
      </c>
      <c r="BK168" s="105">
        <f>BI168-BJ168</f>
        <v/>
      </c>
      <c r="BL168" s="106" t="n">
        <v>0</v>
      </c>
      <c r="BM168" s="107" t="n">
        <v>0</v>
      </c>
      <c r="BN168" s="105">
        <f>BK168+BL168-BM168</f>
        <v/>
      </c>
      <c r="BO168" s="106" t="n">
        <v>0</v>
      </c>
      <c r="BP168" s="107" t="n">
        <v>0</v>
      </c>
      <c r="BQ168" s="105">
        <f>BN168+BO168-BP168</f>
        <v/>
      </c>
      <c r="BR168" s="106" t="n">
        <v>0</v>
      </c>
      <c r="BS168" s="108" t="n">
        <v>0</v>
      </c>
      <c r="BT168" s="105">
        <f>BQ168+BR168-BS168</f>
        <v/>
      </c>
      <c r="BU168" s="106" t="n">
        <v>0</v>
      </c>
      <c r="BV168" s="107" t="n">
        <v>0</v>
      </c>
      <c r="BW168" s="109">
        <f>BK168+BL168+BO168+BR168+BU168</f>
        <v/>
      </c>
      <c r="BX168" s="109">
        <f>BM168+BP168+BS168+BV168</f>
        <v/>
      </c>
      <c r="BY168" s="98">
        <f>IF(SUM(S168,T168,AG168,AH168,AU168,AV168,BI168,BJ168,BW168,BX168)&gt;0,"S","N")</f>
        <v/>
      </c>
    </row>
    <row r="169">
      <c r="A169" s="113" t="inlineStr">
        <is>
          <t>PSN</t>
        </is>
      </c>
      <c r="B169" s="114" t="inlineStr">
        <is>
          <t>ELDORADO</t>
        </is>
      </c>
      <c r="C169" s="115" t="inlineStr">
        <is>
          <t>ELDORADO</t>
        </is>
      </c>
      <c r="D169" s="116" t="inlineStr">
        <is>
          <t>Industrial</t>
        </is>
      </c>
      <c r="E169" s="115" t="inlineStr">
        <is>
          <t>CELULOSE</t>
        </is>
      </c>
      <c r="F169" s="117" t="inlineStr">
        <is>
          <t>MRS</t>
        </is>
      </c>
      <c r="G169" s="118" t="n">
        <v>0</v>
      </c>
      <c r="H169" s="119" t="n">
        <v>0</v>
      </c>
      <c r="I169" s="120" t="n">
        <v>0</v>
      </c>
      <c r="J169" s="118">
        <f>G169+H169-I169</f>
        <v/>
      </c>
      <c r="K169" s="119" t="n">
        <v>0</v>
      </c>
      <c r="L169" s="120" t="n">
        <v>0</v>
      </c>
      <c r="M169" s="118">
        <f>J169+K169-L169</f>
        <v/>
      </c>
      <c r="N169" s="119" t="n">
        <v>0</v>
      </c>
      <c r="O169" s="120" t="n">
        <v>0</v>
      </c>
      <c r="P169" s="118">
        <f>M169+N169-O169</f>
        <v/>
      </c>
      <c r="Q169" s="119" t="n">
        <v>0</v>
      </c>
      <c r="R169" s="120" t="n">
        <v>0</v>
      </c>
      <c r="S169" s="121">
        <f>G169+H169+K169+N169+Q169</f>
        <v/>
      </c>
      <c r="T169" s="121">
        <f>I169+L169+O169+R169</f>
        <v/>
      </c>
      <c r="U169" s="122">
        <f>S169-T169</f>
        <v/>
      </c>
      <c r="V169" s="123" t="n">
        <v>0</v>
      </c>
      <c r="W169" s="124" t="n">
        <v>0</v>
      </c>
      <c r="X169" s="122">
        <f>U169+V169-W169</f>
        <v/>
      </c>
      <c r="Y169" s="123" t="n">
        <v>0</v>
      </c>
      <c r="Z169" s="124" t="n">
        <v>0</v>
      </c>
      <c r="AA169" s="122">
        <f>X169+Y169-Z169</f>
        <v/>
      </c>
      <c r="AB169" s="123" t="n">
        <v>0</v>
      </c>
      <c r="AC169" s="124" t="n">
        <v>0</v>
      </c>
      <c r="AD169" s="122">
        <f>AA169+AB169-AC169</f>
        <v/>
      </c>
      <c r="AE169" s="123" t="n">
        <v>0</v>
      </c>
      <c r="AF169" s="124" t="n">
        <v>0</v>
      </c>
      <c r="AG169" s="121">
        <f>U169+V169+Y169+AB169+AE169</f>
        <v/>
      </c>
      <c r="AH169" s="121">
        <f>W169+Z169+AC169+AF169</f>
        <v/>
      </c>
      <c r="AI169" s="118">
        <f>AG169-AH169</f>
        <v/>
      </c>
      <c r="AJ169" s="119" t="n">
        <v>0</v>
      </c>
      <c r="AK169" s="120" t="n">
        <v>0</v>
      </c>
      <c r="AL169" s="118">
        <f>AI169+AJ169-AK169</f>
        <v/>
      </c>
      <c r="AM169" s="119" t="n">
        <v>0</v>
      </c>
      <c r="AN169" s="120" t="n">
        <v>0</v>
      </c>
      <c r="AO169" s="118">
        <f>AL169+AM169-AN169</f>
        <v/>
      </c>
      <c r="AP169" s="119" t="n">
        <v>0</v>
      </c>
      <c r="AQ169" s="120" t="n">
        <v>0</v>
      </c>
      <c r="AR169" s="118">
        <f>AO169+AP169-AQ169</f>
        <v/>
      </c>
      <c r="AS169" s="119" t="n">
        <v>0</v>
      </c>
      <c r="AT169" s="120" t="n">
        <v>0</v>
      </c>
      <c r="AU169" s="121">
        <f>AI169+AJ169+AM169+AP169+AS169</f>
        <v/>
      </c>
      <c r="AV169" s="121">
        <f>AK169+AN169+AQ169+AT169</f>
        <v/>
      </c>
      <c r="AW169" s="122">
        <f>AU169-AV169</f>
        <v/>
      </c>
      <c r="AX169" s="123" t="n">
        <v>0</v>
      </c>
      <c r="AY169" s="124" t="n">
        <v>0</v>
      </c>
      <c r="AZ169" s="122">
        <f>AW169+AX169-AY169</f>
        <v/>
      </c>
      <c r="BA169" s="123" t="n">
        <v>0</v>
      </c>
      <c r="BB169" s="124" t="n">
        <v>0</v>
      </c>
      <c r="BC169" s="122">
        <f>AZ169+BA169-BB169</f>
        <v/>
      </c>
      <c r="BD169" s="123" t="n">
        <v>0</v>
      </c>
      <c r="BE169" s="124" t="n">
        <v>0</v>
      </c>
      <c r="BF169" s="122">
        <f>BC169+BD169-BE169</f>
        <v/>
      </c>
      <c r="BG169" s="123" t="n">
        <v>0</v>
      </c>
      <c r="BH169" s="124" t="n">
        <v>0</v>
      </c>
      <c r="BI169" s="121">
        <f>AW169+AX169+BA169+BD169+BG169</f>
        <v/>
      </c>
      <c r="BJ169" s="121">
        <f>AY169+BB169+BE169+BH169</f>
        <v/>
      </c>
      <c r="BK169" s="118">
        <f>BI169-BJ169</f>
        <v/>
      </c>
      <c r="BL169" s="119" t="n">
        <v>0</v>
      </c>
      <c r="BM169" s="120" t="n">
        <v>0</v>
      </c>
      <c r="BN169" s="118">
        <f>BK169+BL169-BM169</f>
        <v/>
      </c>
      <c r="BO169" s="119" t="n">
        <v>0</v>
      </c>
      <c r="BP169" s="120" t="n">
        <v>0</v>
      </c>
      <c r="BQ169" s="118">
        <f>BN169+BO169-BP169</f>
        <v/>
      </c>
      <c r="BR169" s="119" t="n">
        <v>0</v>
      </c>
      <c r="BS169" s="120" t="n">
        <v>0</v>
      </c>
      <c r="BT169" s="118">
        <f>BQ169+BR169-BS169</f>
        <v/>
      </c>
      <c r="BU169" s="119" t="n">
        <v>0</v>
      </c>
      <c r="BV169" s="120" t="n">
        <v>0</v>
      </c>
      <c r="BW169" s="121">
        <f>BK169+BL169+BO169+BR169+BU169</f>
        <v/>
      </c>
      <c r="BX169" s="121">
        <f>BM169+BP169+BS169+BV169</f>
        <v/>
      </c>
      <c r="BY169" s="98">
        <f>IF(SUM(S169,T169,AG169,AH169,AU169,AV169,BI169,BJ169,BW169,BX169)&gt;0,"S","N")</f>
        <v/>
      </c>
    </row>
    <row r="170">
      <c r="A170" s="113" t="inlineStr">
        <is>
          <t>PSN</t>
        </is>
      </c>
      <c r="B170" s="114" t="inlineStr">
        <is>
          <t>ELDORADO</t>
        </is>
      </c>
      <c r="C170" s="115" t="inlineStr">
        <is>
          <t>ELDORADO</t>
        </is>
      </c>
      <c r="D170" s="116" t="inlineStr">
        <is>
          <t>Industrial</t>
        </is>
      </c>
      <c r="E170" s="115" t="inlineStr">
        <is>
          <t>CELULOSE</t>
        </is>
      </c>
      <c r="F170" s="117" t="inlineStr">
        <is>
          <t>VLI</t>
        </is>
      </c>
      <c r="G170" s="118" t="n">
        <v>0</v>
      </c>
      <c r="H170" s="119" t="n">
        <v>0</v>
      </c>
      <c r="I170" s="120" t="n">
        <v>0</v>
      </c>
      <c r="J170" s="118">
        <f>G170+H170-I170</f>
        <v/>
      </c>
      <c r="K170" s="119" t="n">
        <v>0</v>
      </c>
      <c r="L170" s="120" t="n">
        <v>0</v>
      </c>
      <c r="M170" s="118">
        <f>J170+K170-L170</f>
        <v/>
      </c>
      <c r="N170" s="119" t="n">
        <v>0</v>
      </c>
      <c r="O170" s="120" t="n">
        <v>0</v>
      </c>
      <c r="P170" s="118">
        <f>M170+N170-O170</f>
        <v/>
      </c>
      <c r="Q170" s="119" t="n">
        <v>0</v>
      </c>
      <c r="R170" s="120" t="n">
        <v>0</v>
      </c>
      <c r="S170" s="121">
        <f>G170+H170+K170+N170+Q170</f>
        <v/>
      </c>
      <c r="T170" s="121">
        <f>I170+L170+O170+R170</f>
        <v/>
      </c>
      <c r="U170" s="122">
        <f>S170-T170</f>
        <v/>
      </c>
      <c r="V170" s="123" t="n">
        <v>0</v>
      </c>
      <c r="W170" s="124" t="n">
        <v>0</v>
      </c>
      <c r="X170" s="122">
        <f>U170+V170-W170</f>
        <v/>
      </c>
      <c r="Y170" s="123" t="n">
        <v>0</v>
      </c>
      <c r="Z170" s="124" t="n">
        <v>0</v>
      </c>
      <c r="AA170" s="122">
        <f>X170+Y170-Z170</f>
        <v/>
      </c>
      <c r="AB170" s="123" t="n">
        <v>0</v>
      </c>
      <c r="AC170" s="124" t="n">
        <v>0</v>
      </c>
      <c r="AD170" s="122">
        <f>AA170+AB170-AC170</f>
        <v/>
      </c>
      <c r="AE170" s="123" t="n">
        <v>0</v>
      </c>
      <c r="AF170" s="124" t="n">
        <v>0</v>
      </c>
      <c r="AG170" s="121">
        <f>U170+V170+Y170+AB170+AE170</f>
        <v/>
      </c>
      <c r="AH170" s="121">
        <f>W170+Z170+AC170+AF170</f>
        <v/>
      </c>
      <c r="AI170" s="118">
        <f>AG170-AH170</f>
        <v/>
      </c>
      <c r="AJ170" s="119" t="n">
        <v>0</v>
      </c>
      <c r="AK170" s="120" t="n">
        <v>0</v>
      </c>
      <c r="AL170" s="118">
        <f>AI170+AJ170-AK170</f>
        <v/>
      </c>
      <c r="AM170" s="119" t="n">
        <v>0</v>
      </c>
      <c r="AN170" s="120" t="n">
        <v>0</v>
      </c>
      <c r="AO170" s="118">
        <f>AL170+AM170-AN170</f>
        <v/>
      </c>
      <c r="AP170" s="119" t="n">
        <v>0</v>
      </c>
      <c r="AQ170" s="120" t="n">
        <v>0</v>
      </c>
      <c r="AR170" s="118">
        <f>AO170+AP170-AQ170</f>
        <v/>
      </c>
      <c r="AS170" s="119" t="n">
        <v>0</v>
      </c>
      <c r="AT170" s="120" t="n">
        <v>0</v>
      </c>
      <c r="AU170" s="121">
        <f>AI170+AJ170+AM170+AP170+AS170</f>
        <v/>
      </c>
      <c r="AV170" s="121">
        <f>AK170+AN170+AQ170+AT170</f>
        <v/>
      </c>
      <c r="AW170" s="122">
        <f>AU170-AV170</f>
        <v/>
      </c>
      <c r="AX170" s="123" t="n">
        <v>0</v>
      </c>
      <c r="AY170" s="124" t="n">
        <v>0</v>
      </c>
      <c r="AZ170" s="122">
        <f>AW170+AX170-AY170</f>
        <v/>
      </c>
      <c r="BA170" s="123" t="n">
        <v>0</v>
      </c>
      <c r="BB170" s="124" t="n">
        <v>0</v>
      </c>
      <c r="BC170" s="122">
        <f>AZ170+BA170-BB170</f>
        <v/>
      </c>
      <c r="BD170" s="123" t="n">
        <v>0</v>
      </c>
      <c r="BE170" s="124" t="n">
        <v>0</v>
      </c>
      <c r="BF170" s="122">
        <f>BC170+BD170-BE170</f>
        <v/>
      </c>
      <c r="BG170" s="123" t="n">
        <v>0</v>
      </c>
      <c r="BH170" s="124" t="n">
        <v>0</v>
      </c>
      <c r="BI170" s="121">
        <f>AW170+AX170+BA170+BD170+BG170</f>
        <v/>
      </c>
      <c r="BJ170" s="121">
        <f>AY170+BB170+BE170+BH170</f>
        <v/>
      </c>
      <c r="BK170" s="118">
        <f>BI170-BJ170</f>
        <v/>
      </c>
      <c r="BL170" s="119" t="n">
        <v>0</v>
      </c>
      <c r="BM170" s="120" t="n">
        <v>0</v>
      </c>
      <c r="BN170" s="118">
        <f>BK170+BL170-BM170</f>
        <v/>
      </c>
      <c r="BO170" s="119" t="n">
        <v>0</v>
      </c>
      <c r="BP170" s="120" t="n">
        <v>0</v>
      </c>
      <c r="BQ170" s="118">
        <f>BN170+BO170-BP170</f>
        <v/>
      </c>
      <c r="BR170" s="119" t="n">
        <v>0</v>
      </c>
      <c r="BS170" s="120" t="n">
        <v>0</v>
      </c>
      <c r="BT170" s="118">
        <f>BQ170+BR170-BS170</f>
        <v/>
      </c>
      <c r="BU170" s="119" t="n">
        <v>0</v>
      </c>
      <c r="BV170" s="120" t="n">
        <v>0</v>
      </c>
      <c r="BW170" s="121">
        <f>BK170+BL170+BO170+BR170+BU170</f>
        <v/>
      </c>
      <c r="BX170" s="121">
        <f>BM170+BP170+BS170+BV170</f>
        <v/>
      </c>
      <c r="BY170" s="98">
        <f>IF(SUM(S170,T170,AG170,AH170,AU170,AV170,BI170,BJ170,BW170,BX170)&gt;0,"S","N")</f>
        <v/>
      </c>
    </row>
    <row r="171">
      <c r="A171" s="125" t="inlineStr">
        <is>
          <t>TOTAL</t>
        </is>
      </c>
      <c r="B171" s="126" t="inlineStr">
        <is>
          <t>TOTAL</t>
        </is>
      </c>
      <c r="C171" s="127" t="n"/>
      <c r="D171" s="128" t="n"/>
      <c r="E171" s="127" t="n"/>
      <c r="F171" s="129" t="n"/>
      <c r="G171" s="35">
        <f>SUM(G168:G170)</f>
        <v/>
      </c>
      <c r="H171" s="36">
        <f>SUM(H168:H170)</f>
        <v/>
      </c>
      <c r="I171" s="37">
        <f>SUM(I168:I170)</f>
        <v/>
      </c>
      <c r="J171" s="38">
        <f>SUM(J168:J170)</f>
        <v/>
      </c>
      <c r="K171" s="39">
        <f>SUM(K168:K170)</f>
        <v/>
      </c>
      <c r="L171" s="37">
        <f>SUM(L168:L170)</f>
        <v/>
      </c>
      <c r="M171" s="38">
        <f>SUM(M168:M170)</f>
        <v/>
      </c>
      <c r="N171" s="39">
        <f>SUM(N168:N170)</f>
        <v/>
      </c>
      <c r="O171" s="37">
        <f>SUM(O168:O170)</f>
        <v/>
      </c>
      <c r="P171" s="38">
        <f>SUM(P168:P170)</f>
        <v/>
      </c>
      <c r="Q171" s="39">
        <f>SUM(Q168:Q170)</f>
        <v/>
      </c>
      <c r="R171" s="37">
        <f>SUM(R168:R170)</f>
        <v/>
      </c>
      <c r="S171" s="37">
        <f>SUM(S168:S170)</f>
        <v/>
      </c>
      <c r="T171" s="37">
        <f>SUM(T168:T170)</f>
        <v/>
      </c>
      <c r="U171" s="42">
        <f>SUM(U168:U170)</f>
        <v/>
      </c>
      <c r="V171" s="43">
        <f>SUM(V168:V170)</f>
        <v/>
      </c>
      <c r="W171" s="44">
        <f>SUM(W168:W170)</f>
        <v/>
      </c>
      <c r="X171" s="42">
        <f>SUM(X168:X170)</f>
        <v/>
      </c>
      <c r="Y171" s="43">
        <f>SUM(Y168:Y170)</f>
        <v/>
      </c>
      <c r="Z171" s="44">
        <f>SUM(Z168:Z170)</f>
        <v/>
      </c>
      <c r="AA171" s="42">
        <f>SUM(AA168:AA170)</f>
        <v/>
      </c>
      <c r="AB171" s="43">
        <f>SUM(AB168:AB170)</f>
        <v/>
      </c>
      <c r="AC171" s="44">
        <f>SUM(AC168:AC170)</f>
        <v/>
      </c>
      <c r="AD171" s="42">
        <f>SUM(AD168:AD170)</f>
        <v/>
      </c>
      <c r="AE171" s="43">
        <f>SUM(AE168:AE170)</f>
        <v/>
      </c>
      <c r="AF171" s="44">
        <f>SUM(AF168:AF170)</f>
        <v/>
      </c>
      <c r="AG171" s="44">
        <f>SUM(AG168:AG170)</f>
        <v/>
      </c>
      <c r="AH171" s="44">
        <f>SUM(AH168:AH170)</f>
        <v/>
      </c>
      <c r="AI171" s="35">
        <f>SUM(AI168:AI170)</f>
        <v/>
      </c>
      <c r="AJ171" s="36">
        <f>SUM(AJ168:AJ170)</f>
        <v/>
      </c>
      <c r="AK171" s="37">
        <f>SUM(AK168:AK170)</f>
        <v/>
      </c>
      <c r="AL171" s="35">
        <f>SUM(AL168:AL170)</f>
        <v/>
      </c>
      <c r="AM171" s="36">
        <f>SUM(AM168:AM170)</f>
        <v/>
      </c>
      <c r="AN171" s="37">
        <f>SUM(AN168:AN170)</f>
        <v/>
      </c>
      <c r="AO171" s="35">
        <f>SUM(AO168:AO170)</f>
        <v/>
      </c>
      <c r="AP171" s="36">
        <f>SUM(AP168:AP170)</f>
        <v/>
      </c>
      <c r="AQ171" s="37">
        <f>SUM(AQ168:AQ170)</f>
        <v/>
      </c>
      <c r="AR171" s="35">
        <f>SUM(AR168:AR170)</f>
        <v/>
      </c>
      <c r="AS171" s="36">
        <f>SUM(AS168:AS170)</f>
        <v/>
      </c>
      <c r="AT171" s="37">
        <f>SUM(AT168:AT170)</f>
        <v/>
      </c>
      <c r="AU171" s="37">
        <f>SUM(AU168:AU170)</f>
        <v/>
      </c>
      <c r="AV171" s="37">
        <f>SUM(AV168:AV170)</f>
        <v/>
      </c>
      <c r="AW171" s="42">
        <f>SUM(AW168:AW170)</f>
        <v/>
      </c>
      <c r="AX171" s="43">
        <f>SUM(AX168:AX170)</f>
        <v/>
      </c>
      <c r="AY171" s="44">
        <f>SUM(AY168:AY170)</f>
        <v/>
      </c>
      <c r="AZ171" s="42">
        <f>SUM(AZ168:AZ170)</f>
        <v/>
      </c>
      <c r="BA171" s="43">
        <f>SUM(BA168:BA170)</f>
        <v/>
      </c>
      <c r="BB171" s="44">
        <f>SUM(BB168:BB170)</f>
        <v/>
      </c>
      <c r="BC171" s="42">
        <f>SUM(BC168:BC170)</f>
        <v/>
      </c>
      <c r="BD171" s="43">
        <f>SUM(BD168:BD170)</f>
        <v/>
      </c>
      <c r="BE171" s="44">
        <f>SUM(BE168:BE170)</f>
        <v/>
      </c>
      <c r="BF171" s="42">
        <f>SUM(BF168:BF170)</f>
        <v/>
      </c>
      <c r="BG171" s="43">
        <f>SUM(BG168:BG170)</f>
        <v/>
      </c>
      <c r="BH171" s="44">
        <f>SUM(BH168:BH170)</f>
        <v/>
      </c>
      <c r="BI171" s="44">
        <f>SUM(BI168:BI170)</f>
        <v/>
      </c>
      <c r="BJ171" s="44">
        <f>SUM(BJ168:BJ170)</f>
        <v/>
      </c>
      <c r="BK171" s="35">
        <f>SUM(BK168:BK170)</f>
        <v/>
      </c>
      <c r="BL171" s="36">
        <f>SUM(BL168:BL170)</f>
        <v/>
      </c>
      <c r="BM171" s="37">
        <f>SUM(BM168:BM170)</f>
        <v/>
      </c>
      <c r="BN171" s="35">
        <f>SUM(BN168:BN170)</f>
        <v/>
      </c>
      <c r="BO171" s="36">
        <f>SUM(BO168:BO170)</f>
        <v/>
      </c>
      <c r="BP171" s="37">
        <f>SUM(BP168:BP170)</f>
        <v/>
      </c>
      <c r="BQ171" s="35">
        <f>SUM(BQ168:BQ170)</f>
        <v/>
      </c>
      <c r="BR171" s="36">
        <f>SUM(BR168:BR170)</f>
        <v/>
      </c>
      <c r="BS171" s="37">
        <f>SUM(BS168:BS170)</f>
        <v/>
      </c>
      <c r="BT171" s="35">
        <f>SUM(BT168:BT170)</f>
        <v/>
      </c>
      <c r="BU171" s="36">
        <f>SUM(BU168:BU170)</f>
        <v/>
      </c>
      <c r="BV171" s="37">
        <f>SUM(BV168:BV170)</f>
        <v/>
      </c>
      <c r="BW171" s="37">
        <f>SUM(BW168:BW170)</f>
        <v/>
      </c>
      <c r="BX171" s="37">
        <f>SUM(BX168:BX170)</f>
        <v/>
      </c>
      <c r="BY171" s="98">
        <f>IF(SUM(S171,T171,AG171,AH171,AU171,AV171,BI171,BJ171,BW171,BX171)&gt;0,"S","N")</f>
        <v/>
      </c>
    </row>
    <row r="172">
      <c r="A172" s="100" t="inlineStr">
        <is>
          <t>IBA</t>
        </is>
      </c>
      <c r="B172" s="101" t="inlineStr">
        <is>
          <t>DPW</t>
        </is>
      </c>
      <c r="C172" s="102" t="inlineStr">
        <is>
          <t>DPW</t>
        </is>
      </c>
      <c r="D172" s="103" t="inlineStr">
        <is>
          <t>Industrial</t>
        </is>
      </c>
      <c r="E172" s="102" t="inlineStr">
        <is>
          <t>CELULOSE</t>
        </is>
      </c>
      <c r="F172" s="104" t="inlineStr">
        <is>
          <t>RUMO</t>
        </is>
      </c>
      <c r="G172" s="105" t="n">
        <v>0</v>
      </c>
      <c r="H172" s="106" t="n">
        <v>0</v>
      </c>
      <c r="I172" s="107" t="n">
        <v>0</v>
      </c>
      <c r="J172" s="105">
        <f>G172+H172-I172</f>
        <v/>
      </c>
      <c r="K172" s="106" t="n">
        <v>0</v>
      </c>
      <c r="L172" s="107" t="n">
        <v>0</v>
      </c>
      <c r="M172" s="105">
        <f>J172+K172-L172</f>
        <v/>
      </c>
      <c r="N172" s="106" t="n">
        <v>0</v>
      </c>
      <c r="O172" s="108" t="n">
        <v>0</v>
      </c>
      <c r="P172" s="105">
        <f>M172+N172-O172</f>
        <v/>
      </c>
      <c r="Q172" s="106" t="n">
        <v>0</v>
      </c>
      <c r="R172" s="107" t="n">
        <v>0</v>
      </c>
      <c r="S172" s="109">
        <f>G172+H172+K172+N172+Q172</f>
        <v/>
      </c>
      <c r="T172" s="109">
        <f>I172+L172+O172+R172</f>
        <v/>
      </c>
      <c r="U172" s="110">
        <f>S172-T172</f>
        <v/>
      </c>
      <c r="V172" s="111" t="n">
        <v>0</v>
      </c>
      <c r="W172" s="112" t="n">
        <v>0</v>
      </c>
      <c r="X172" s="110">
        <f>U172+V172-W172</f>
        <v/>
      </c>
      <c r="Y172" s="111" t="n">
        <v>0</v>
      </c>
      <c r="Z172" s="112" t="n">
        <v>0</v>
      </c>
      <c r="AA172" s="110">
        <f>X172+Y172-Z172</f>
        <v/>
      </c>
      <c r="AB172" s="111" t="n">
        <v>0</v>
      </c>
      <c r="AC172" s="112" t="n">
        <v>0</v>
      </c>
      <c r="AD172" s="110">
        <f>AA172+AB172-AC172</f>
        <v/>
      </c>
      <c r="AE172" s="111" t="n">
        <v>0</v>
      </c>
      <c r="AF172" s="112" t="n">
        <v>0</v>
      </c>
      <c r="AG172" s="109">
        <f>U172+V172+Y172+AB172+AE172</f>
        <v/>
      </c>
      <c r="AH172" s="109">
        <f>W172+Z172+AC172+AF172</f>
        <v/>
      </c>
      <c r="AI172" s="105">
        <f>AG172-AH172</f>
        <v/>
      </c>
      <c r="AJ172" s="106" t="n">
        <v>0</v>
      </c>
      <c r="AK172" s="107" t="n">
        <v>0</v>
      </c>
      <c r="AL172" s="105">
        <f>AI172+AJ172-AK172</f>
        <v/>
      </c>
      <c r="AM172" s="106" t="n">
        <v>0</v>
      </c>
      <c r="AN172" s="107" t="n">
        <v>0</v>
      </c>
      <c r="AO172" s="105">
        <f>AL172+AM172-AN172</f>
        <v/>
      </c>
      <c r="AP172" s="106" t="n">
        <v>0</v>
      </c>
      <c r="AQ172" s="108" t="n">
        <v>0</v>
      </c>
      <c r="AR172" s="105">
        <f>AO172+AP172-AQ172</f>
        <v/>
      </c>
      <c r="AS172" s="106" t="n">
        <v>0</v>
      </c>
      <c r="AT172" s="107" t="n">
        <v>0</v>
      </c>
      <c r="AU172" s="109">
        <f>AI172+AJ172+AM172+AP172+AS172</f>
        <v/>
      </c>
      <c r="AV172" s="109">
        <f>AK172+AN172+AQ172+AT172</f>
        <v/>
      </c>
      <c r="AW172" s="110">
        <f>AU172-AV172</f>
        <v/>
      </c>
      <c r="AX172" s="111" t="n">
        <v>0</v>
      </c>
      <c r="AY172" s="112" t="n">
        <v>0</v>
      </c>
      <c r="AZ172" s="110">
        <f>AW172+AX172-AY172</f>
        <v/>
      </c>
      <c r="BA172" s="111" t="n">
        <v>0</v>
      </c>
      <c r="BB172" s="112" t="n">
        <v>0</v>
      </c>
      <c r="BC172" s="110">
        <f>AZ172+BA172-BB172</f>
        <v/>
      </c>
      <c r="BD172" s="111" t="n">
        <v>0</v>
      </c>
      <c r="BE172" s="112" t="n">
        <v>0</v>
      </c>
      <c r="BF172" s="110">
        <f>BC172+BD172-BE172</f>
        <v/>
      </c>
      <c r="BG172" s="111" t="n">
        <v>0</v>
      </c>
      <c r="BH172" s="112" t="n">
        <v>0</v>
      </c>
      <c r="BI172" s="109">
        <f>AW172+AX172+BA172+BD172+BG172</f>
        <v/>
      </c>
      <c r="BJ172" s="109">
        <f>AY172+BB172+BE172+BH172</f>
        <v/>
      </c>
      <c r="BK172" s="105">
        <f>BI172-BJ172</f>
        <v/>
      </c>
      <c r="BL172" s="106" t="n">
        <v>0</v>
      </c>
      <c r="BM172" s="107" t="n">
        <v>0</v>
      </c>
      <c r="BN172" s="105">
        <f>BK172+BL172-BM172</f>
        <v/>
      </c>
      <c r="BO172" s="106" t="n">
        <v>0</v>
      </c>
      <c r="BP172" s="107" t="n">
        <v>0</v>
      </c>
      <c r="BQ172" s="105">
        <f>BN172+BO172-BP172</f>
        <v/>
      </c>
      <c r="BR172" s="106" t="n">
        <v>0</v>
      </c>
      <c r="BS172" s="108" t="n">
        <v>0</v>
      </c>
      <c r="BT172" s="105">
        <f>BQ172+BR172-BS172</f>
        <v/>
      </c>
      <c r="BU172" s="106" t="n">
        <v>0</v>
      </c>
      <c r="BV172" s="107" t="n">
        <v>0</v>
      </c>
      <c r="BW172" s="109">
        <f>BK172+BL172+BO172+BR172+BU172</f>
        <v/>
      </c>
      <c r="BX172" s="109">
        <f>BM172+BP172+BS172+BV172</f>
        <v/>
      </c>
      <c r="BY172" s="98">
        <f>IF(SUM(S172,T172,AG172,AH172,AU172,AV172,BI172,BJ172,BW172,BX172)&gt;0,"S","N")</f>
        <v/>
      </c>
    </row>
    <row r="173">
      <c r="A173" s="113" t="inlineStr">
        <is>
          <t>IBA</t>
        </is>
      </c>
      <c r="B173" s="114" t="inlineStr">
        <is>
          <t>DPW</t>
        </is>
      </c>
      <c r="C173" s="115" t="inlineStr">
        <is>
          <t>DPW</t>
        </is>
      </c>
      <c r="D173" s="116" t="inlineStr">
        <is>
          <t>Industrial</t>
        </is>
      </c>
      <c r="E173" s="115" t="inlineStr">
        <is>
          <t>CELULOSE</t>
        </is>
      </c>
      <c r="F173" s="117" t="inlineStr">
        <is>
          <t>MRS</t>
        </is>
      </c>
      <c r="G173" s="118" t="n">
        <v>0</v>
      </c>
      <c r="H173" s="119" t="n">
        <v>0</v>
      </c>
      <c r="I173" s="120" t="n">
        <v>0</v>
      </c>
      <c r="J173" s="118">
        <f>G173+H173-I173</f>
        <v/>
      </c>
      <c r="K173" s="119" t="n">
        <v>0</v>
      </c>
      <c r="L173" s="120" t="n">
        <v>0</v>
      </c>
      <c r="M173" s="118">
        <f>J173+K173-L173</f>
        <v/>
      </c>
      <c r="N173" s="119" t="n">
        <v>0</v>
      </c>
      <c r="O173" s="120" t="n">
        <v>0</v>
      </c>
      <c r="P173" s="118">
        <f>M173+N173-O173</f>
        <v/>
      </c>
      <c r="Q173" s="119" t="n">
        <v>0</v>
      </c>
      <c r="R173" s="120" t="n">
        <v>0</v>
      </c>
      <c r="S173" s="121">
        <f>G173+H173+K173+N173+Q173</f>
        <v/>
      </c>
      <c r="T173" s="121">
        <f>I173+L173+O173+R173</f>
        <v/>
      </c>
      <c r="U173" s="122">
        <f>S173-T173</f>
        <v/>
      </c>
      <c r="V173" s="123" t="n">
        <v>0</v>
      </c>
      <c r="W173" s="124" t="n">
        <v>0</v>
      </c>
      <c r="X173" s="122">
        <f>U173+V173-W173</f>
        <v/>
      </c>
      <c r="Y173" s="123" t="n">
        <v>0</v>
      </c>
      <c r="Z173" s="124" t="n">
        <v>0</v>
      </c>
      <c r="AA173" s="122">
        <f>X173+Y173-Z173</f>
        <v/>
      </c>
      <c r="AB173" s="123" t="n">
        <v>0</v>
      </c>
      <c r="AC173" s="124" t="n">
        <v>0</v>
      </c>
      <c r="AD173" s="122">
        <f>AA173+AB173-AC173</f>
        <v/>
      </c>
      <c r="AE173" s="123" t="n">
        <v>0</v>
      </c>
      <c r="AF173" s="124" t="n">
        <v>0</v>
      </c>
      <c r="AG173" s="121">
        <f>U173+V173+Y173+AB173+AE173</f>
        <v/>
      </c>
      <c r="AH173" s="121">
        <f>W173+Z173+AC173+AF173</f>
        <v/>
      </c>
      <c r="AI173" s="118">
        <f>AG173-AH173</f>
        <v/>
      </c>
      <c r="AJ173" s="119" t="n">
        <v>0</v>
      </c>
      <c r="AK173" s="120" t="n">
        <v>0</v>
      </c>
      <c r="AL173" s="118">
        <f>AI173+AJ173-AK173</f>
        <v/>
      </c>
      <c r="AM173" s="119" t="n">
        <v>0</v>
      </c>
      <c r="AN173" s="120" t="n">
        <v>0</v>
      </c>
      <c r="AO173" s="118">
        <f>AL173+AM173-AN173</f>
        <v/>
      </c>
      <c r="AP173" s="119" t="n">
        <v>0</v>
      </c>
      <c r="AQ173" s="120" t="n">
        <v>0</v>
      </c>
      <c r="AR173" s="118">
        <f>AO173+AP173-AQ173</f>
        <v/>
      </c>
      <c r="AS173" s="119" t="n">
        <v>0</v>
      </c>
      <c r="AT173" s="120" t="n">
        <v>0</v>
      </c>
      <c r="AU173" s="121">
        <f>AI173+AJ173+AM173+AP173+AS173</f>
        <v/>
      </c>
      <c r="AV173" s="121">
        <f>AK173+AN173+AQ173+AT173</f>
        <v/>
      </c>
      <c r="AW173" s="122">
        <f>AU173-AV173</f>
        <v/>
      </c>
      <c r="AX173" s="123" t="n">
        <v>0</v>
      </c>
      <c r="AY173" s="124" t="n">
        <v>0</v>
      </c>
      <c r="AZ173" s="122">
        <f>AW173+AX173-AY173</f>
        <v/>
      </c>
      <c r="BA173" s="123" t="n">
        <v>0</v>
      </c>
      <c r="BB173" s="124" t="n">
        <v>0</v>
      </c>
      <c r="BC173" s="122">
        <f>AZ173+BA173-BB173</f>
        <v/>
      </c>
      <c r="BD173" s="123" t="n">
        <v>0</v>
      </c>
      <c r="BE173" s="124" t="n">
        <v>0</v>
      </c>
      <c r="BF173" s="122">
        <f>BC173+BD173-BE173</f>
        <v/>
      </c>
      <c r="BG173" s="123" t="n">
        <v>0</v>
      </c>
      <c r="BH173" s="124" t="n">
        <v>0</v>
      </c>
      <c r="BI173" s="121">
        <f>AW173+AX173+BA173+BD173+BG173</f>
        <v/>
      </c>
      <c r="BJ173" s="121">
        <f>AY173+BB173+BE173+BH173</f>
        <v/>
      </c>
      <c r="BK173" s="118">
        <f>BI173-BJ173</f>
        <v/>
      </c>
      <c r="BL173" s="119" t="n">
        <v>0</v>
      </c>
      <c r="BM173" s="120" t="n">
        <v>0</v>
      </c>
      <c r="BN173" s="118">
        <f>BK173+BL173-BM173</f>
        <v/>
      </c>
      <c r="BO173" s="119" t="n">
        <v>0</v>
      </c>
      <c r="BP173" s="120" t="n">
        <v>0</v>
      </c>
      <c r="BQ173" s="118">
        <f>BN173+BO173-BP173</f>
        <v/>
      </c>
      <c r="BR173" s="119" t="n">
        <v>0</v>
      </c>
      <c r="BS173" s="120" t="n">
        <v>0</v>
      </c>
      <c r="BT173" s="118">
        <f>BQ173+BR173-BS173</f>
        <v/>
      </c>
      <c r="BU173" s="119" t="n">
        <v>0</v>
      </c>
      <c r="BV173" s="120" t="n">
        <v>0</v>
      </c>
      <c r="BW173" s="121">
        <f>BK173+BL173+BO173+BR173+BU173</f>
        <v/>
      </c>
      <c r="BX173" s="121">
        <f>BM173+BP173+BS173+BV173</f>
        <v/>
      </c>
      <c r="BY173" s="98">
        <f>IF(SUM(S173,T173,AG173,AH173,AU173,AV173,BI173,BJ173,BW173,BX173)&gt;0,"S","N")</f>
        <v/>
      </c>
    </row>
    <row r="174">
      <c r="A174" s="113" t="inlineStr">
        <is>
          <t>IBA</t>
        </is>
      </c>
      <c r="B174" s="114" t="inlineStr">
        <is>
          <t>DPW</t>
        </is>
      </c>
      <c r="C174" s="115" t="inlineStr">
        <is>
          <t>DPW</t>
        </is>
      </c>
      <c r="D174" s="116" t="inlineStr">
        <is>
          <t>Industrial</t>
        </is>
      </c>
      <c r="E174" s="115" t="inlineStr">
        <is>
          <t>CELULOSE</t>
        </is>
      </c>
      <c r="F174" s="117" t="inlineStr">
        <is>
          <t>VLI</t>
        </is>
      </c>
      <c r="G174" s="118" t="n">
        <v>0</v>
      </c>
      <c r="H174" s="119" t="n">
        <v>0</v>
      </c>
      <c r="I174" s="120" t="n">
        <v>0</v>
      </c>
      <c r="J174" s="118">
        <f>G174+H174-I174</f>
        <v/>
      </c>
      <c r="K174" s="119" t="n">
        <v>0</v>
      </c>
      <c r="L174" s="120" t="n">
        <v>0</v>
      </c>
      <c r="M174" s="118">
        <f>J174+K174-L174</f>
        <v/>
      </c>
      <c r="N174" s="119" t="n">
        <v>0</v>
      </c>
      <c r="O174" s="120" t="n">
        <v>0</v>
      </c>
      <c r="P174" s="118">
        <f>M174+N174-O174</f>
        <v/>
      </c>
      <c r="Q174" s="119" t="n">
        <v>0</v>
      </c>
      <c r="R174" s="120" t="n">
        <v>0</v>
      </c>
      <c r="S174" s="121">
        <f>G174+H174+K174+N174+Q174</f>
        <v/>
      </c>
      <c r="T174" s="121">
        <f>I174+L174+O174+R174</f>
        <v/>
      </c>
      <c r="U174" s="122">
        <f>S174-T174</f>
        <v/>
      </c>
      <c r="V174" s="123" t="n">
        <v>0</v>
      </c>
      <c r="W174" s="124" t="n">
        <v>0</v>
      </c>
      <c r="X174" s="122">
        <f>U174+V174-W174</f>
        <v/>
      </c>
      <c r="Y174" s="123" t="n">
        <v>0</v>
      </c>
      <c r="Z174" s="124" t="n">
        <v>0</v>
      </c>
      <c r="AA174" s="122">
        <f>X174+Y174-Z174</f>
        <v/>
      </c>
      <c r="AB174" s="123" t="n">
        <v>0</v>
      </c>
      <c r="AC174" s="124" t="n">
        <v>0</v>
      </c>
      <c r="AD174" s="122">
        <f>AA174+AB174-AC174</f>
        <v/>
      </c>
      <c r="AE174" s="123" t="n">
        <v>0</v>
      </c>
      <c r="AF174" s="124" t="n">
        <v>0</v>
      </c>
      <c r="AG174" s="121">
        <f>U174+V174+Y174+AB174+AE174</f>
        <v/>
      </c>
      <c r="AH174" s="121">
        <f>W174+Z174+AC174+AF174</f>
        <v/>
      </c>
      <c r="AI174" s="118">
        <f>AG174-AH174</f>
        <v/>
      </c>
      <c r="AJ174" s="119" t="n">
        <v>0</v>
      </c>
      <c r="AK174" s="120" t="n">
        <v>0</v>
      </c>
      <c r="AL174" s="118">
        <f>AI174+AJ174-AK174</f>
        <v/>
      </c>
      <c r="AM174" s="119" t="n">
        <v>0</v>
      </c>
      <c r="AN174" s="120" t="n">
        <v>0</v>
      </c>
      <c r="AO174" s="118">
        <f>AL174+AM174-AN174</f>
        <v/>
      </c>
      <c r="AP174" s="119" t="n">
        <v>0</v>
      </c>
      <c r="AQ174" s="120" t="n">
        <v>0</v>
      </c>
      <c r="AR174" s="118">
        <f>AO174+AP174-AQ174</f>
        <v/>
      </c>
      <c r="AS174" s="119" t="n">
        <v>0</v>
      </c>
      <c r="AT174" s="120" t="n">
        <v>0</v>
      </c>
      <c r="AU174" s="121">
        <f>AI174+AJ174+AM174+AP174+AS174</f>
        <v/>
      </c>
      <c r="AV174" s="121">
        <f>AK174+AN174+AQ174+AT174</f>
        <v/>
      </c>
      <c r="AW174" s="122">
        <f>AU174-AV174</f>
        <v/>
      </c>
      <c r="AX174" s="123" t="n">
        <v>0</v>
      </c>
      <c r="AY174" s="124" t="n">
        <v>0</v>
      </c>
      <c r="AZ174" s="122">
        <f>AW174+AX174-AY174</f>
        <v/>
      </c>
      <c r="BA174" s="123" t="n">
        <v>0</v>
      </c>
      <c r="BB174" s="124" t="n">
        <v>0</v>
      </c>
      <c r="BC174" s="122">
        <f>AZ174+BA174-BB174</f>
        <v/>
      </c>
      <c r="BD174" s="123" t="n">
        <v>0</v>
      </c>
      <c r="BE174" s="124" t="n">
        <v>0</v>
      </c>
      <c r="BF174" s="122">
        <f>BC174+BD174-BE174</f>
        <v/>
      </c>
      <c r="BG174" s="123" t="n">
        <v>0</v>
      </c>
      <c r="BH174" s="124" t="n">
        <v>0</v>
      </c>
      <c r="BI174" s="121">
        <f>AW174+AX174+BA174+BD174+BG174</f>
        <v/>
      </c>
      <c r="BJ174" s="121">
        <f>AY174+BB174+BE174+BH174</f>
        <v/>
      </c>
      <c r="BK174" s="118">
        <f>BI174-BJ174</f>
        <v/>
      </c>
      <c r="BL174" s="119" t="n">
        <v>0</v>
      </c>
      <c r="BM174" s="120" t="n">
        <v>0</v>
      </c>
      <c r="BN174" s="118">
        <f>BK174+BL174-BM174</f>
        <v/>
      </c>
      <c r="BO174" s="119" t="n">
        <v>0</v>
      </c>
      <c r="BP174" s="120" t="n">
        <v>0</v>
      </c>
      <c r="BQ174" s="118">
        <f>BN174+BO174-BP174</f>
        <v/>
      </c>
      <c r="BR174" s="119" t="n">
        <v>0</v>
      </c>
      <c r="BS174" s="120" t="n">
        <v>0</v>
      </c>
      <c r="BT174" s="118">
        <f>BQ174+BR174-BS174</f>
        <v/>
      </c>
      <c r="BU174" s="119" t="n">
        <v>0</v>
      </c>
      <c r="BV174" s="120" t="n">
        <v>0</v>
      </c>
      <c r="BW174" s="121">
        <f>BK174+BL174+BO174+BR174+BU174</f>
        <v/>
      </c>
      <c r="BX174" s="121">
        <f>BM174+BP174+BS174+BV174</f>
        <v/>
      </c>
      <c r="BY174" s="98">
        <f>IF(SUM(S174,T174,AG174,AH174,AU174,AV174,BI174,BJ174,BW174,BX174)&gt;0,"S","N")</f>
        <v/>
      </c>
    </row>
    <row r="175">
      <c r="A175" s="125" t="inlineStr">
        <is>
          <t>TOTAL</t>
        </is>
      </c>
      <c r="B175" s="126" t="inlineStr">
        <is>
          <t>TOTAL</t>
        </is>
      </c>
      <c r="C175" s="127" t="n"/>
      <c r="D175" s="128" t="n"/>
      <c r="E175" s="127" t="n"/>
      <c r="F175" s="129" t="n"/>
      <c r="G175" s="35">
        <f>SUM(G172:G174)</f>
        <v/>
      </c>
      <c r="H175" s="36">
        <f>SUM(H172:H174)</f>
        <v/>
      </c>
      <c r="I175" s="37">
        <f>SUM(I172:I174)</f>
        <v/>
      </c>
      <c r="J175" s="38">
        <f>SUM(J172:J174)</f>
        <v/>
      </c>
      <c r="K175" s="39">
        <f>SUM(K172:K174)</f>
        <v/>
      </c>
      <c r="L175" s="37">
        <f>SUM(L172:L174)</f>
        <v/>
      </c>
      <c r="M175" s="38">
        <f>SUM(M172:M174)</f>
        <v/>
      </c>
      <c r="N175" s="39">
        <f>SUM(N172:N174)</f>
        <v/>
      </c>
      <c r="O175" s="37">
        <f>SUM(O172:O174)</f>
        <v/>
      </c>
      <c r="P175" s="38">
        <f>SUM(P172:P174)</f>
        <v/>
      </c>
      <c r="Q175" s="39">
        <f>SUM(Q172:Q174)</f>
        <v/>
      </c>
      <c r="R175" s="37">
        <f>SUM(R172:R174)</f>
        <v/>
      </c>
      <c r="S175" s="37">
        <f>SUM(S172:S174)</f>
        <v/>
      </c>
      <c r="T175" s="37">
        <f>SUM(T172:T174)</f>
        <v/>
      </c>
      <c r="U175" s="42">
        <f>SUM(U172:U174)</f>
        <v/>
      </c>
      <c r="V175" s="43">
        <f>SUM(V172:V174)</f>
        <v/>
      </c>
      <c r="W175" s="44">
        <f>SUM(W172:W174)</f>
        <v/>
      </c>
      <c r="X175" s="42">
        <f>SUM(X172:X174)</f>
        <v/>
      </c>
      <c r="Y175" s="43">
        <f>SUM(Y172:Y174)</f>
        <v/>
      </c>
      <c r="Z175" s="44">
        <f>SUM(Z172:Z174)</f>
        <v/>
      </c>
      <c r="AA175" s="42">
        <f>SUM(AA172:AA174)</f>
        <v/>
      </c>
      <c r="AB175" s="43">
        <f>SUM(AB172:AB174)</f>
        <v/>
      </c>
      <c r="AC175" s="44">
        <f>SUM(AC172:AC174)</f>
        <v/>
      </c>
      <c r="AD175" s="42">
        <f>SUM(AD172:AD174)</f>
        <v/>
      </c>
      <c r="AE175" s="43">
        <f>SUM(AE172:AE174)</f>
        <v/>
      </c>
      <c r="AF175" s="44">
        <f>SUM(AF172:AF174)</f>
        <v/>
      </c>
      <c r="AG175" s="44">
        <f>SUM(AG172:AG174)</f>
        <v/>
      </c>
      <c r="AH175" s="44">
        <f>SUM(AH172:AH174)</f>
        <v/>
      </c>
      <c r="AI175" s="35">
        <f>SUM(AI172:AI174)</f>
        <v/>
      </c>
      <c r="AJ175" s="36">
        <f>SUM(AJ172:AJ174)</f>
        <v/>
      </c>
      <c r="AK175" s="37">
        <f>SUM(AK172:AK174)</f>
        <v/>
      </c>
      <c r="AL175" s="35">
        <f>SUM(AL172:AL174)</f>
        <v/>
      </c>
      <c r="AM175" s="36">
        <f>SUM(AM172:AM174)</f>
        <v/>
      </c>
      <c r="AN175" s="37">
        <f>SUM(AN172:AN174)</f>
        <v/>
      </c>
      <c r="AO175" s="35">
        <f>SUM(AO172:AO174)</f>
        <v/>
      </c>
      <c r="AP175" s="36">
        <f>SUM(AP172:AP174)</f>
        <v/>
      </c>
      <c r="AQ175" s="37">
        <f>SUM(AQ172:AQ174)</f>
        <v/>
      </c>
      <c r="AR175" s="35">
        <f>SUM(AR172:AR174)</f>
        <v/>
      </c>
      <c r="AS175" s="36">
        <f>SUM(AS172:AS174)</f>
        <v/>
      </c>
      <c r="AT175" s="37">
        <f>SUM(AT172:AT174)</f>
        <v/>
      </c>
      <c r="AU175" s="37">
        <f>SUM(AU172:AU174)</f>
        <v/>
      </c>
      <c r="AV175" s="37">
        <f>SUM(AV172:AV174)</f>
        <v/>
      </c>
      <c r="AW175" s="42">
        <f>SUM(AW172:AW174)</f>
        <v/>
      </c>
      <c r="AX175" s="43">
        <f>SUM(AX172:AX174)</f>
        <v/>
      </c>
      <c r="AY175" s="44">
        <f>SUM(AY172:AY174)</f>
        <v/>
      </c>
      <c r="AZ175" s="42">
        <f>SUM(AZ172:AZ174)</f>
        <v/>
      </c>
      <c r="BA175" s="43">
        <f>SUM(BA172:BA174)</f>
        <v/>
      </c>
      <c r="BB175" s="44">
        <f>SUM(BB172:BB174)</f>
        <v/>
      </c>
      <c r="BC175" s="42">
        <f>SUM(BC172:BC174)</f>
        <v/>
      </c>
      <c r="BD175" s="43">
        <f>SUM(BD172:BD174)</f>
        <v/>
      </c>
      <c r="BE175" s="44">
        <f>SUM(BE172:BE174)</f>
        <v/>
      </c>
      <c r="BF175" s="42">
        <f>SUM(BF172:BF174)</f>
        <v/>
      </c>
      <c r="BG175" s="43">
        <f>SUM(BG172:BG174)</f>
        <v/>
      </c>
      <c r="BH175" s="44">
        <f>SUM(BH172:BH174)</f>
        <v/>
      </c>
      <c r="BI175" s="44">
        <f>SUM(BI172:BI174)</f>
        <v/>
      </c>
      <c r="BJ175" s="44">
        <f>SUM(BJ172:BJ174)</f>
        <v/>
      </c>
      <c r="BK175" s="35">
        <f>SUM(BK172:BK174)</f>
        <v/>
      </c>
      <c r="BL175" s="36">
        <f>SUM(BL172:BL174)</f>
        <v/>
      </c>
      <c r="BM175" s="37">
        <f>SUM(BM172:BM174)</f>
        <v/>
      </c>
      <c r="BN175" s="35">
        <f>SUM(BN172:BN174)</f>
        <v/>
      </c>
      <c r="BO175" s="36">
        <f>SUM(BO172:BO174)</f>
        <v/>
      </c>
      <c r="BP175" s="37">
        <f>SUM(BP172:BP174)</f>
        <v/>
      </c>
      <c r="BQ175" s="35">
        <f>SUM(BQ172:BQ174)</f>
        <v/>
      </c>
      <c r="BR175" s="36">
        <f>SUM(BR172:BR174)</f>
        <v/>
      </c>
      <c r="BS175" s="37">
        <f>SUM(BS172:BS174)</f>
        <v/>
      </c>
      <c r="BT175" s="35">
        <f>SUM(BT172:BT174)</f>
        <v/>
      </c>
      <c r="BU175" s="36">
        <f>SUM(BU172:BU174)</f>
        <v/>
      </c>
      <c r="BV175" s="37">
        <f>SUM(BV172:BV174)</f>
        <v/>
      </c>
      <c r="BW175" s="37">
        <f>SUM(BW172:BW174)</f>
        <v/>
      </c>
      <c r="BX175" s="37">
        <f>SUM(BX172:BX174)</f>
        <v/>
      </c>
      <c r="BY175" s="98">
        <f>IF(SUM(S175,T175,AG175,AH175,AU175,AV175,BI175,BJ175,BW175,BX175)&gt;0,"S","N")</f>
        <v/>
      </c>
    </row>
    <row r="176">
      <c r="A176" s="100" t="inlineStr">
        <is>
          <t>ICB</t>
        </is>
      </c>
      <c r="B176" s="101" t="inlineStr">
        <is>
          <t>TERLOC</t>
        </is>
      </c>
      <c r="C176" s="102" t="inlineStr">
        <is>
          <t>TERLOC</t>
        </is>
      </c>
      <c r="D176" s="103" t="inlineStr">
        <is>
          <t>BRADO</t>
        </is>
      </c>
      <c r="E176" s="102" t="inlineStr">
        <is>
          <t>CONTEINER</t>
        </is>
      </c>
      <c r="F176" s="104" t="inlineStr">
        <is>
          <t>RUMO</t>
        </is>
      </c>
      <c r="G176" s="105" t="n">
        <v>0</v>
      </c>
      <c r="H176" s="106" t="n">
        <v>0</v>
      </c>
      <c r="I176" s="107" t="n">
        <v>0</v>
      </c>
      <c r="J176" s="105">
        <f>G176+H176-I176</f>
        <v/>
      </c>
      <c r="K176" s="106" t="n">
        <v>0</v>
      </c>
      <c r="L176" s="107" t="n">
        <v>0</v>
      </c>
      <c r="M176" s="105">
        <f>J176+K176-L176</f>
        <v/>
      </c>
      <c r="N176" s="106" t="n">
        <v>0</v>
      </c>
      <c r="O176" s="108" t="n">
        <v>0</v>
      </c>
      <c r="P176" s="105">
        <f>M176+N176-O176</f>
        <v/>
      </c>
      <c r="Q176" s="106" t="n">
        <v>0</v>
      </c>
      <c r="R176" s="107" t="n">
        <v>0</v>
      </c>
      <c r="S176" s="109">
        <f>G176+H176+K176+N176+Q176</f>
        <v/>
      </c>
      <c r="T176" s="109">
        <f>I176+L176+O176+R176</f>
        <v/>
      </c>
      <c r="U176" s="110">
        <f>S176-T176</f>
        <v/>
      </c>
      <c r="V176" s="111" t="n">
        <v>0</v>
      </c>
      <c r="W176" s="112" t="n">
        <v>0</v>
      </c>
      <c r="X176" s="110">
        <f>U176+V176-W176</f>
        <v/>
      </c>
      <c r="Y176" s="111" t="n">
        <v>0</v>
      </c>
      <c r="Z176" s="112" t="n">
        <v>0</v>
      </c>
      <c r="AA176" s="110">
        <f>X176+Y176-Z176</f>
        <v/>
      </c>
      <c r="AB176" s="111" t="n">
        <v>0</v>
      </c>
      <c r="AC176" s="112" t="n">
        <v>0</v>
      </c>
      <c r="AD176" s="110">
        <f>AA176+AB176-AC176</f>
        <v/>
      </c>
      <c r="AE176" s="111" t="n">
        <v>0</v>
      </c>
      <c r="AF176" s="112" t="n">
        <v>0</v>
      </c>
      <c r="AG176" s="109">
        <f>U176+V176+Y176+AB176+AE176</f>
        <v/>
      </c>
      <c r="AH176" s="109">
        <f>W176+Z176+AC176+AF176</f>
        <v/>
      </c>
      <c r="AI176" s="105">
        <f>AG176-AH176</f>
        <v/>
      </c>
      <c r="AJ176" s="106" t="n">
        <v>0</v>
      </c>
      <c r="AK176" s="107" t="n">
        <v>0</v>
      </c>
      <c r="AL176" s="105">
        <f>AI176+AJ176-AK176</f>
        <v/>
      </c>
      <c r="AM176" s="106" t="n">
        <v>0</v>
      </c>
      <c r="AN176" s="107" t="n">
        <v>0</v>
      </c>
      <c r="AO176" s="105">
        <f>AL176+AM176-AN176</f>
        <v/>
      </c>
      <c r="AP176" s="106" t="n">
        <v>0</v>
      </c>
      <c r="AQ176" s="108" t="n">
        <v>0</v>
      </c>
      <c r="AR176" s="105">
        <f>AO176+AP176-AQ176</f>
        <v/>
      </c>
      <c r="AS176" s="106" t="n">
        <v>0</v>
      </c>
      <c r="AT176" s="107" t="n">
        <v>0</v>
      </c>
      <c r="AU176" s="109">
        <f>AI176+AJ176+AM176+AP176+AS176</f>
        <v/>
      </c>
      <c r="AV176" s="109">
        <f>AK176+AN176+AQ176+AT176</f>
        <v/>
      </c>
      <c r="AW176" s="110">
        <f>AU176-AV176</f>
        <v/>
      </c>
      <c r="AX176" s="111" t="n">
        <v>0</v>
      </c>
      <c r="AY176" s="112" t="n">
        <v>0</v>
      </c>
      <c r="AZ176" s="110">
        <f>AW176+AX176-AY176</f>
        <v/>
      </c>
      <c r="BA176" s="111" t="n">
        <v>0</v>
      </c>
      <c r="BB176" s="112" t="n">
        <v>0</v>
      </c>
      <c r="BC176" s="110">
        <f>AZ176+BA176-BB176</f>
        <v/>
      </c>
      <c r="BD176" s="111" t="n">
        <v>0</v>
      </c>
      <c r="BE176" s="112" t="n">
        <v>0</v>
      </c>
      <c r="BF176" s="110">
        <f>BC176+BD176-BE176</f>
        <v/>
      </c>
      <c r="BG176" s="111" t="n">
        <v>0</v>
      </c>
      <c r="BH176" s="112" t="n">
        <v>0</v>
      </c>
      <c r="BI176" s="109">
        <f>AW176+AX176+BA176+BD176+BG176</f>
        <v/>
      </c>
      <c r="BJ176" s="109">
        <f>AY176+BB176+BE176+BH176</f>
        <v/>
      </c>
      <c r="BK176" s="105">
        <f>BI176-BJ176</f>
        <v/>
      </c>
      <c r="BL176" s="106" t="n">
        <v>0</v>
      </c>
      <c r="BM176" s="107" t="n">
        <v>0</v>
      </c>
      <c r="BN176" s="105">
        <f>BK176+BL176-BM176</f>
        <v/>
      </c>
      <c r="BO176" s="106" t="n">
        <v>0</v>
      </c>
      <c r="BP176" s="107" t="n">
        <v>0</v>
      </c>
      <c r="BQ176" s="105">
        <f>BN176+BO176-BP176</f>
        <v/>
      </c>
      <c r="BR176" s="106" t="n">
        <v>0</v>
      </c>
      <c r="BS176" s="108" t="n">
        <v>0</v>
      </c>
      <c r="BT176" s="105">
        <f>BQ176+BR176-BS176</f>
        <v/>
      </c>
      <c r="BU176" s="106" t="n">
        <v>0</v>
      </c>
      <c r="BV176" s="107" t="n">
        <v>0</v>
      </c>
      <c r="BW176" s="109">
        <f>BK176+BL176+BO176+BR176+BU176</f>
        <v/>
      </c>
      <c r="BX176" s="109">
        <f>BM176+BP176+BS176+BV176</f>
        <v/>
      </c>
      <c r="BY176" s="98">
        <f>IF(SUM(S176,T176,AG176,AH176,AU176,AV176,BI176,BJ176,BW176,BX176)&gt;0,"S","N")</f>
        <v/>
      </c>
    </row>
    <row r="177">
      <c r="A177" s="113" t="inlineStr">
        <is>
          <t>ICB</t>
        </is>
      </c>
      <c r="B177" s="114" t="inlineStr">
        <is>
          <t>TERLOC</t>
        </is>
      </c>
      <c r="C177" s="115" t="inlineStr">
        <is>
          <t>TERLOC</t>
        </is>
      </c>
      <c r="D177" s="116" t="inlineStr">
        <is>
          <t>BRADO</t>
        </is>
      </c>
      <c r="E177" s="115" t="inlineStr">
        <is>
          <t>CONTEINER</t>
        </is>
      </c>
      <c r="F177" s="117" t="inlineStr">
        <is>
          <t>MRS</t>
        </is>
      </c>
      <c r="G177" s="118" t="n">
        <v>0</v>
      </c>
      <c r="H177" s="119" t="n">
        <v>0</v>
      </c>
      <c r="I177" s="120" t="n">
        <v>0</v>
      </c>
      <c r="J177" s="118">
        <f>G177+H177-I177</f>
        <v/>
      </c>
      <c r="K177" s="119" t="n">
        <v>0</v>
      </c>
      <c r="L177" s="120" t="n">
        <v>0</v>
      </c>
      <c r="M177" s="118">
        <f>J177+K177-L177</f>
        <v/>
      </c>
      <c r="N177" s="119" t="n">
        <v>0</v>
      </c>
      <c r="O177" s="120" t="n">
        <v>0</v>
      </c>
      <c r="P177" s="118">
        <f>M177+N177-O177</f>
        <v/>
      </c>
      <c r="Q177" s="119" t="n">
        <v>0</v>
      </c>
      <c r="R177" s="120" t="n">
        <v>0</v>
      </c>
      <c r="S177" s="121">
        <f>G177+H177+K177+N177+Q177</f>
        <v/>
      </c>
      <c r="T177" s="121">
        <f>I177+L177+O177+R177</f>
        <v/>
      </c>
      <c r="U177" s="122">
        <f>S177-T177</f>
        <v/>
      </c>
      <c r="V177" s="123" t="n">
        <v>0</v>
      </c>
      <c r="W177" s="124" t="n">
        <v>0</v>
      </c>
      <c r="X177" s="122">
        <f>U177+V177-W177</f>
        <v/>
      </c>
      <c r="Y177" s="123" t="n">
        <v>0</v>
      </c>
      <c r="Z177" s="124" t="n">
        <v>0</v>
      </c>
      <c r="AA177" s="122">
        <f>X177+Y177-Z177</f>
        <v/>
      </c>
      <c r="AB177" s="123" t="n">
        <v>0</v>
      </c>
      <c r="AC177" s="124" t="n">
        <v>0</v>
      </c>
      <c r="AD177" s="122">
        <f>AA177+AB177-AC177</f>
        <v/>
      </c>
      <c r="AE177" s="123" t="n">
        <v>0</v>
      </c>
      <c r="AF177" s="124" t="n">
        <v>0</v>
      </c>
      <c r="AG177" s="121">
        <f>U177+V177+Y177+AB177+AE177</f>
        <v/>
      </c>
      <c r="AH177" s="121">
        <f>W177+Z177+AC177+AF177</f>
        <v/>
      </c>
      <c r="AI177" s="118">
        <f>AG177-AH177</f>
        <v/>
      </c>
      <c r="AJ177" s="119" t="n">
        <v>0</v>
      </c>
      <c r="AK177" s="120" t="n">
        <v>0</v>
      </c>
      <c r="AL177" s="118">
        <f>AI177+AJ177-AK177</f>
        <v/>
      </c>
      <c r="AM177" s="119" t="n">
        <v>0</v>
      </c>
      <c r="AN177" s="120" t="n">
        <v>0</v>
      </c>
      <c r="AO177" s="118">
        <f>AL177+AM177-AN177</f>
        <v/>
      </c>
      <c r="AP177" s="119" t="n">
        <v>0</v>
      </c>
      <c r="AQ177" s="120" t="n">
        <v>0</v>
      </c>
      <c r="AR177" s="118">
        <f>AO177+AP177-AQ177</f>
        <v/>
      </c>
      <c r="AS177" s="119" t="n">
        <v>0</v>
      </c>
      <c r="AT177" s="120" t="n">
        <v>0</v>
      </c>
      <c r="AU177" s="121">
        <f>AI177+AJ177+AM177+AP177+AS177</f>
        <v/>
      </c>
      <c r="AV177" s="121">
        <f>AK177+AN177+AQ177+AT177</f>
        <v/>
      </c>
      <c r="AW177" s="122">
        <f>AU177-AV177</f>
        <v/>
      </c>
      <c r="AX177" s="123" t="n">
        <v>0</v>
      </c>
      <c r="AY177" s="124" t="n">
        <v>0</v>
      </c>
      <c r="AZ177" s="122">
        <f>AW177+AX177-AY177</f>
        <v/>
      </c>
      <c r="BA177" s="123" t="n">
        <v>0</v>
      </c>
      <c r="BB177" s="124" t="n">
        <v>0</v>
      </c>
      <c r="BC177" s="122">
        <f>AZ177+BA177-BB177</f>
        <v/>
      </c>
      <c r="BD177" s="123" t="n">
        <v>0</v>
      </c>
      <c r="BE177" s="124" t="n">
        <v>0</v>
      </c>
      <c r="BF177" s="122">
        <f>BC177+BD177-BE177</f>
        <v/>
      </c>
      <c r="BG177" s="123" t="n">
        <v>0</v>
      </c>
      <c r="BH177" s="124" t="n">
        <v>0</v>
      </c>
      <c r="BI177" s="121">
        <f>AW177+AX177+BA177+BD177+BG177</f>
        <v/>
      </c>
      <c r="BJ177" s="121">
        <f>AY177+BB177+BE177+BH177</f>
        <v/>
      </c>
      <c r="BK177" s="118">
        <f>BI177-BJ177</f>
        <v/>
      </c>
      <c r="BL177" s="119" t="n">
        <v>0</v>
      </c>
      <c r="BM177" s="120" t="n">
        <v>0</v>
      </c>
      <c r="BN177" s="118">
        <f>BK177+BL177-BM177</f>
        <v/>
      </c>
      <c r="BO177" s="119" t="n">
        <v>0</v>
      </c>
      <c r="BP177" s="120" t="n">
        <v>0</v>
      </c>
      <c r="BQ177" s="118">
        <f>BN177+BO177-BP177</f>
        <v/>
      </c>
      <c r="BR177" s="119" t="n">
        <v>0</v>
      </c>
      <c r="BS177" s="120" t="n">
        <v>0</v>
      </c>
      <c r="BT177" s="118">
        <f>BQ177+BR177-BS177</f>
        <v/>
      </c>
      <c r="BU177" s="119" t="n">
        <v>0</v>
      </c>
      <c r="BV177" s="120" t="n">
        <v>0</v>
      </c>
      <c r="BW177" s="121">
        <f>BK177+BL177+BO177+BR177+BU177</f>
        <v/>
      </c>
      <c r="BX177" s="121">
        <f>BM177+BP177+BS177+BV177</f>
        <v/>
      </c>
      <c r="BY177" s="98">
        <f>IF(SUM(S177,T177,AG177,AH177,AU177,AV177,BI177,BJ177,BW177,BX177)&gt;0,"S","N")</f>
        <v/>
      </c>
    </row>
    <row r="178">
      <c r="A178" s="113" t="inlineStr">
        <is>
          <t>ICB</t>
        </is>
      </c>
      <c r="B178" s="114" t="inlineStr">
        <is>
          <t>TERLOC</t>
        </is>
      </c>
      <c r="C178" s="115" t="inlineStr">
        <is>
          <t>TERLOC</t>
        </is>
      </c>
      <c r="D178" s="116" t="inlineStr">
        <is>
          <t>BRADO</t>
        </is>
      </c>
      <c r="E178" s="115" t="inlineStr">
        <is>
          <t>CONTEINER</t>
        </is>
      </c>
      <c r="F178" s="117" t="inlineStr">
        <is>
          <t>VLI</t>
        </is>
      </c>
      <c r="G178" s="118" t="n">
        <v>0</v>
      </c>
      <c r="H178" s="119" t="n">
        <v>0</v>
      </c>
      <c r="I178" s="120" t="n">
        <v>0</v>
      </c>
      <c r="J178" s="118">
        <f>G178+H178-I178</f>
        <v/>
      </c>
      <c r="K178" s="119" t="n">
        <v>0</v>
      </c>
      <c r="L178" s="120" t="n">
        <v>0</v>
      </c>
      <c r="M178" s="118">
        <f>J178+K178-L178</f>
        <v/>
      </c>
      <c r="N178" s="119" t="n">
        <v>0</v>
      </c>
      <c r="O178" s="120" t="n">
        <v>0</v>
      </c>
      <c r="P178" s="118">
        <f>M178+N178-O178</f>
        <v/>
      </c>
      <c r="Q178" s="119" t="n">
        <v>0</v>
      </c>
      <c r="R178" s="120" t="n">
        <v>0</v>
      </c>
      <c r="S178" s="121">
        <f>G178+H178+K178+N178+Q178</f>
        <v/>
      </c>
      <c r="T178" s="121">
        <f>I178+L178+O178+R178</f>
        <v/>
      </c>
      <c r="U178" s="122">
        <f>S178-T178</f>
        <v/>
      </c>
      <c r="V178" s="123" t="n">
        <v>0</v>
      </c>
      <c r="W178" s="124" t="n">
        <v>0</v>
      </c>
      <c r="X178" s="122">
        <f>U178+V178-W178</f>
        <v/>
      </c>
      <c r="Y178" s="123" t="n">
        <v>0</v>
      </c>
      <c r="Z178" s="124" t="n">
        <v>0</v>
      </c>
      <c r="AA178" s="122">
        <f>X178+Y178-Z178</f>
        <v/>
      </c>
      <c r="AB178" s="123" t="n">
        <v>0</v>
      </c>
      <c r="AC178" s="124" t="n">
        <v>0</v>
      </c>
      <c r="AD178" s="122">
        <f>AA178+AB178-AC178</f>
        <v/>
      </c>
      <c r="AE178" s="123" t="n">
        <v>0</v>
      </c>
      <c r="AF178" s="124" t="n">
        <v>0</v>
      </c>
      <c r="AG178" s="121">
        <f>U178+V178+Y178+AB178+AE178</f>
        <v/>
      </c>
      <c r="AH178" s="121">
        <f>W178+Z178+AC178+AF178</f>
        <v/>
      </c>
      <c r="AI178" s="118">
        <f>AG178-AH178</f>
        <v/>
      </c>
      <c r="AJ178" s="119" t="n">
        <v>0</v>
      </c>
      <c r="AK178" s="120" t="n">
        <v>0</v>
      </c>
      <c r="AL178" s="118">
        <f>AI178+AJ178-AK178</f>
        <v/>
      </c>
      <c r="AM178" s="119" t="n">
        <v>0</v>
      </c>
      <c r="AN178" s="120" t="n">
        <v>0</v>
      </c>
      <c r="AO178" s="118">
        <f>AL178+AM178-AN178</f>
        <v/>
      </c>
      <c r="AP178" s="119" t="n">
        <v>0</v>
      </c>
      <c r="AQ178" s="120" t="n">
        <v>0</v>
      </c>
      <c r="AR178" s="118">
        <f>AO178+AP178-AQ178</f>
        <v/>
      </c>
      <c r="AS178" s="119" t="n">
        <v>0</v>
      </c>
      <c r="AT178" s="120" t="n">
        <v>0</v>
      </c>
      <c r="AU178" s="121">
        <f>AI178+AJ178+AM178+AP178+AS178</f>
        <v/>
      </c>
      <c r="AV178" s="121">
        <f>AK178+AN178+AQ178+AT178</f>
        <v/>
      </c>
      <c r="AW178" s="122">
        <f>AU178-AV178</f>
        <v/>
      </c>
      <c r="AX178" s="123" t="n">
        <v>0</v>
      </c>
      <c r="AY178" s="124" t="n">
        <v>0</v>
      </c>
      <c r="AZ178" s="122">
        <f>AW178+AX178-AY178</f>
        <v/>
      </c>
      <c r="BA178" s="123" t="n">
        <v>0</v>
      </c>
      <c r="BB178" s="124" t="n">
        <v>0</v>
      </c>
      <c r="BC178" s="122">
        <f>AZ178+BA178-BB178</f>
        <v/>
      </c>
      <c r="BD178" s="123" t="n">
        <v>0</v>
      </c>
      <c r="BE178" s="124" t="n">
        <v>0</v>
      </c>
      <c r="BF178" s="122">
        <f>BC178+BD178-BE178</f>
        <v/>
      </c>
      <c r="BG178" s="123" t="n">
        <v>0</v>
      </c>
      <c r="BH178" s="124" t="n">
        <v>0</v>
      </c>
      <c r="BI178" s="121">
        <f>AW178+AX178+BA178+BD178+BG178</f>
        <v/>
      </c>
      <c r="BJ178" s="121">
        <f>AY178+BB178+BE178+BH178</f>
        <v/>
      </c>
      <c r="BK178" s="118">
        <f>BI178-BJ178</f>
        <v/>
      </c>
      <c r="BL178" s="119" t="n">
        <v>0</v>
      </c>
      <c r="BM178" s="120" t="n">
        <v>0</v>
      </c>
      <c r="BN178" s="118">
        <f>BK178+BL178-BM178</f>
        <v/>
      </c>
      <c r="BO178" s="119" t="n">
        <v>0</v>
      </c>
      <c r="BP178" s="120" t="n">
        <v>0</v>
      </c>
      <c r="BQ178" s="118">
        <f>BN178+BO178-BP178</f>
        <v/>
      </c>
      <c r="BR178" s="119" t="n">
        <v>0</v>
      </c>
      <c r="BS178" s="120" t="n">
        <v>0</v>
      </c>
      <c r="BT178" s="118">
        <f>BQ178+BR178-BS178</f>
        <v/>
      </c>
      <c r="BU178" s="119" t="n">
        <v>0</v>
      </c>
      <c r="BV178" s="120" t="n">
        <v>0</v>
      </c>
      <c r="BW178" s="121">
        <f>BK178+BL178+BO178+BR178+BU178</f>
        <v/>
      </c>
      <c r="BX178" s="121">
        <f>BM178+BP178+BS178+BV178</f>
        <v/>
      </c>
      <c r="BY178" s="98">
        <f>IF(SUM(S178,T178,AG178,AH178,AU178,AV178,BI178,BJ178,BW178,BX178)&gt;0,"S","N")</f>
        <v/>
      </c>
    </row>
    <row r="179">
      <c r="A179" s="125" t="inlineStr">
        <is>
          <t>TOTAL</t>
        </is>
      </c>
      <c r="B179" s="126" t="inlineStr">
        <is>
          <t>TOTAL</t>
        </is>
      </c>
      <c r="C179" s="127" t="n"/>
      <c r="D179" s="128" t="n"/>
      <c r="E179" s="127" t="n"/>
      <c r="F179" s="129" t="n"/>
      <c r="G179" s="35">
        <f>SUM(G176:G178)</f>
        <v/>
      </c>
      <c r="H179" s="36">
        <f>SUM(H176:H178)</f>
        <v/>
      </c>
      <c r="I179" s="37">
        <f>SUM(I176:I178)</f>
        <v/>
      </c>
      <c r="J179" s="38">
        <f>SUM(J176:J178)</f>
        <v/>
      </c>
      <c r="K179" s="39">
        <f>SUM(K176:K178)</f>
        <v/>
      </c>
      <c r="L179" s="37">
        <f>SUM(L176:L178)</f>
        <v/>
      </c>
      <c r="M179" s="38">
        <f>SUM(M176:M178)</f>
        <v/>
      </c>
      <c r="N179" s="39">
        <f>SUM(N176:N178)</f>
        <v/>
      </c>
      <c r="O179" s="37">
        <f>SUM(O176:O178)</f>
        <v/>
      </c>
      <c r="P179" s="38">
        <f>SUM(P176:P178)</f>
        <v/>
      </c>
      <c r="Q179" s="39">
        <f>SUM(Q176:Q178)</f>
        <v/>
      </c>
      <c r="R179" s="37">
        <f>SUM(R176:R178)</f>
        <v/>
      </c>
      <c r="S179" s="37">
        <f>SUM(S176:S178)</f>
        <v/>
      </c>
      <c r="T179" s="37">
        <f>SUM(T176:T178)</f>
        <v/>
      </c>
      <c r="U179" s="42">
        <f>SUM(U176:U178)</f>
        <v/>
      </c>
      <c r="V179" s="43">
        <f>SUM(V176:V178)</f>
        <v/>
      </c>
      <c r="W179" s="44">
        <f>SUM(W176:W178)</f>
        <v/>
      </c>
      <c r="X179" s="42">
        <f>SUM(X176:X178)</f>
        <v/>
      </c>
      <c r="Y179" s="43">
        <f>SUM(Y176:Y178)</f>
        <v/>
      </c>
      <c r="Z179" s="44">
        <f>SUM(Z176:Z178)</f>
        <v/>
      </c>
      <c r="AA179" s="42">
        <f>SUM(AA176:AA178)</f>
        <v/>
      </c>
      <c r="AB179" s="43">
        <f>SUM(AB176:AB178)</f>
        <v/>
      </c>
      <c r="AC179" s="44">
        <f>SUM(AC176:AC178)</f>
        <v/>
      </c>
      <c r="AD179" s="42">
        <f>SUM(AD176:AD178)</f>
        <v/>
      </c>
      <c r="AE179" s="43">
        <f>SUM(AE176:AE178)</f>
        <v/>
      </c>
      <c r="AF179" s="44">
        <f>SUM(AF176:AF178)</f>
        <v/>
      </c>
      <c r="AG179" s="44">
        <f>SUM(AG176:AG178)</f>
        <v/>
      </c>
      <c r="AH179" s="44">
        <f>SUM(AH176:AH178)</f>
        <v/>
      </c>
      <c r="AI179" s="35">
        <f>SUM(AI176:AI178)</f>
        <v/>
      </c>
      <c r="AJ179" s="36">
        <f>SUM(AJ176:AJ178)</f>
        <v/>
      </c>
      <c r="AK179" s="37">
        <f>SUM(AK176:AK178)</f>
        <v/>
      </c>
      <c r="AL179" s="35">
        <f>SUM(AL176:AL178)</f>
        <v/>
      </c>
      <c r="AM179" s="36">
        <f>SUM(AM176:AM178)</f>
        <v/>
      </c>
      <c r="AN179" s="37">
        <f>SUM(AN176:AN178)</f>
        <v/>
      </c>
      <c r="AO179" s="35">
        <f>SUM(AO176:AO178)</f>
        <v/>
      </c>
      <c r="AP179" s="36">
        <f>SUM(AP176:AP178)</f>
        <v/>
      </c>
      <c r="AQ179" s="37">
        <f>SUM(AQ176:AQ178)</f>
        <v/>
      </c>
      <c r="AR179" s="35">
        <f>SUM(AR176:AR178)</f>
        <v/>
      </c>
      <c r="AS179" s="36">
        <f>SUM(AS176:AS178)</f>
        <v/>
      </c>
      <c r="AT179" s="37">
        <f>SUM(AT176:AT178)</f>
        <v/>
      </c>
      <c r="AU179" s="37">
        <f>SUM(AU176:AU178)</f>
        <v/>
      </c>
      <c r="AV179" s="37">
        <f>SUM(AV176:AV178)</f>
        <v/>
      </c>
      <c r="AW179" s="42">
        <f>SUM(AW176:AW178)</f>
        <v/>
      </c>
      <c r="AX179" s="43">
        <f>SUM(AX176:AX178)</f>
        <v/>
      </c>
      <c r="AY179" s="44">
        <f>SUM(AY176:AY178)</f>
        <v/>
      </c>
      <c r="AZ179" s="42">
        <f>SUM(AZ176:AZ178)</f>
        <v/>
      </c>
      <c r="BA179" s="43">
        <f>SUM(BA176:BA178)</f>
        <v/>
      </c>
      <c r="BB179" s="44">
        <f>SUM(BB176:BB178)</f>
        <v/>
      </c>
      <c r="BC179" s="42">
        <f>SUM(BC176:BC178)</f>
        <v/>
      </c>
      <c r="BD179" s="43">
        <f>SUM(BD176:BD178)</f>
        <v/>
      </c>
      <c r="BE179" s="44">
        <f>SUM(BE176:BE178)</f>
        <v/>
      </c>
      <c r="BF179" s="42">
        <f>SUM(BF176:BF178)</f>
        <v/>
      </c>
      <c r="BG179" s="43">
        <f>SUM(BG176:BG178)</f>
        <v/>
      </c>
      <c r="BH179" s="44">
        <f>SUM(BH176:BH178)</f>
        <v/>
      </c>
      <c r="BI179" s="44">
        <f>SUM(BI176:BI178)</f>
        <v/>
      </c>
      <c r="BJ179" s="44">
        <f>SUM(BJ176:BJ178)</f>
        <v/>
      </c>
      <c r="BK179" s="35">
        <f>SUM(BK176:BK178)</f>
        <v/>
      </c>
      <c r="BL179" s="36">
        <f>SUM(BL176:BL178)</f>
        <v/>
      </c>
      <c r="BM179" s="37">
        <f>SUM(BM176:BM178)</f>
        <v/>
      </c>
      <c r="BN179" s="35">
        <f>SUM(BN176:BN178)</f>
        <v/>
      </c>
      <c r="BO179" s="36">
        <f>SUM(BO176:BO178)</f>
        <v/>
      </c>
      <c r="BP179" s="37">
        <f>SUM(BP176:BP178)</f>
        <v/>
      </c>
      <c r="BQ179" s="35">
        <f>SUM(BQ176:BQ178)</f>
        <v/>
      </c>
      <c r="BR179" s="36">
        <f>SUM(BR176:BR178)</f>
        <v/>
      </c>
      <c r="BS179" s="37">
        <f>SUM(BS176:BS178)</f>
        <v/>
      </c>
      <c r="BT179" s="35">
        <f>SUM(BT176:BT178)</f>
        <v/>
      </c>
      <c r="BU179" s="36">
        <f>SUM(BU176:BU178)</f>
        <v/>
      </c>
      <c r="BV179" s="37">
        <f>SUM(BV176:BV178)</f>
        <v/>
      </c>
      <c r="BW179" s="37">
        <f>SUM(BW176:BW178)</f>
        <v/>
      </c>
      <c r="BX179" s="37">
        <f>SUM(BX176:BX178)</f>
        <v/>
      </c>
      <c r="BY179" s="98">
        <f>IF(SUM(S179,T179,AG179,AH179,AU179,AV179,BI179,BJ179,BW179,BX179)&gt;0,"S","N")</f>
        <v/>
      </c>
    </row>
    <row r="180">
      <c r="A180" s="100" t="inlineStr">
        <is>
          <t>PSN</t>
        </is>
      </c>
      <c r="B180" s="101" t="inlineStr">
        <is>
          <t>ECOPORTO</t>
        </is>
      </c>
      <c r="C180" s="102" t="inlineStr">
        <is>
          <t>ECOPORTO</t>
        </is>
      </c>
      <c r="D180" s="103" t="inlineStr">
        <is>
          <t>Industrial</t>
        </is>
      </c>
      <c r="E180" s="102" t="inlineStr">
        <is>
          <t>CONTEINER</t>
        </is>
      </c>
      <c r="F180" s="104" t="inlineStr">
        <is>
          <t>MRS</t>
        </is>
      </c>
      <c r="G180" s="105" t="n">
        <v>0</v>
      </c>
      <c r="H180" s="106" t="n">
        <v>0</v>
      </c>
      <c r="I180" s="107" t="n">
        <v>0</v>
      </c>
      <c r="J180" s="105" t="n">
        <v>0</v>
      </c>
      <c r="K180" s="106" t="n">
        <v>10</v>
      </c>
      <c r="L180" s="107" t="n">
        <v>6</v>
      </c>
      <c r="M180" s="105" t="n">
        <v>4</v>
      </c>
      <c r="N180" s="106" t="n">
        <v>0</v>
      </c>
      <c r="O180" s="108" t="n">
        <v>4</v>
      </c>
      <c r="P180" s="105" t="n">
        <v>0</v>
      </c>
      <c r="Q180" s="106" t="n">
        <v>0</v>
      </c>
      <c r="R180" s="107" t="n">
        <v>0</v>
      </c>
      <c r="S180" s="109">
        <f>G180+H180+K180+N180+Q180</f>
        <v/>
      </c>
      <c r="T180" s="109">
        <f>I180+L180+O180+R180</f>
        <v/>
      </c>
      <c r="U180" s="110" t="n">
        <v>0</v>
      </c>
      <c r="V180" s="111" t="n">
        <v>0</v>
      </c>
      <c r="W180" s="112" t="n">
        <v>0</v>
      </c>
      <c r="X180" s="110" t="n">
        <v>0</v>
      </c>
      <c r="Y180" s="111" t="n">
        <v>0</v>
      </c>
      <c r="Z180" s="112" t="n">
        <v>0</v>
      </c>
      <c r="AA180" s="110" t="n">
        <v>0</v>
      </c>
      <c r="AB180" s="111" t="n">
        <v>0</v>
      </c>
      <c r="AC180" s="112" t="n">
        <v>0</v>
      </c>
      <c r="AD180" s="110" t="n">
        <v>0</v>
      </c>
      <c r="AE180" s="111" t="n">
        <v>0</v>
      </c>
      <c r="AF180" s="112" t="n">
        <v>0</v>
      </c>
      <c r="AG180" s="109">
        <f>U180+V180+Y180+AB180+AE180</f>
        <v/>
      </c>
      <c r="AH180" s="109">
        <f>W180+Z180+AC180+AF180</f>
        <v/>
      </c>
      <c r="AI180" s="105" t="n">
        <v>0</v>
      </c>
      <c r="AJ180" s="106" t="n">
        <v>0</v>
      </c>
      <c r="AK180" s="107" t="n">
        <v>0</v>
      </c>
      <c r="AL180" s="105" t="n">
        <v>0</v>
      </c>
      <c r="AM180" s="106" t="n">
        <v>0</v>
      </c>
      <c r="AN180" s="107" t="n">
        <v>0</v>
      </c>
      <c r="AO180" s="105" t="n">
        <v>0</v>
      </c>
      <c r="AP180" s="106" t="n">
        <v>0</v>
      </c>
      <c r="AQ180" s="108" t="n">
        <v>0</v>
      </c>
      <c r="AR180" s="105" t="n">
        <v>0</v>
      </c>
      <c r="AS180" s="106" t="n">
        <v>0</v>
      </c>
      <c r="AT180" s="107" t="n">
        <v>0</v>
      </c>
      <c r="AU180" s="109">
        <f>AI180+AJ180+AM180+AP180+AS180</f>
        <v/>
      </c>
      <c r="AV180" s="109">
        <f>AK180+AN180+AQ180+AT180</f>
        <v/>
      </c>
      <c r="AW180" s="110" t="n">
        <v>0</v>
      </c>
      <c r="AX180" s="111" t="n">
        <v>0</v>
      </c>
      <c r="AY180" s="112" t="n">
        <v>0</v>
      </c>
      <c r="AZ180" s="110" t="n">
        <v>0</v>
      </c>
      <c r="BA180" s="111" t="n">
        <v>0</v>
      </c>
      <c r="BB180" s="112" t="n">
        <v>0</v>
      </c>
      <c r="BC180" s="110" t="n">
        <v>0</v>
      </c>
      <c r="BD180" s="111" t="n">
        <v>0</v>
      </c>
      <c r="BE180" s="112" t="n">
        <v>0</v>
      </c>
      <c r="BF180" s="110" t="n">
        <v>0</v>
      </c>
      <c r="BG180" s="111" t="n">
        <v>0</v>
      </c>
      <c r="BH180" s="112" t="n">
        <v>0</v>
      </c>
      <c r="BI180" s="109">
        <f>AW180+AX180+BA180+BD180+BG180</f>
        <v/>
      </c>
      <c r="BJ180" s="109">
        <f>AY180+BB180+BE180+BH180</f>
        <v/>
      </c>
      <c r="BK180" s="105" t="n">
        <v>0</v>
      </c>
      <c r="BL180" s="106" t="n">
        <v>0</v>
      </c>
      <c r="BM180" s="107" t="n">
        <v>0</v>
      </c>
      <c r="BN180" s="105" t="n">
        <v>0</v>
      </c>
      <c r="BO180" s="106" t="n">
        <v>0</v>
      </c>
      <c r="BP180" s="107" t="n">
        <v>0</v>
      </c>
      <c r="BQ180" s="105" t="n">
        <v>0</v>
      </c>
      <c r="BR180" s="106" t="n">
        <v>0</v>
      </c>
      <c r="BS180" s="108" t="n">
        <v>0</v>
      </c>
      <c r="BT180" s="105" t="n">
        <v>0</v>
      </c>
      <c r="BU180" s="106" t="n">
        <v>0</v>
      </c>
      <c r="BV180" s="107" t="n">
        <v>0</v>
      </c>
      <c r="BW180" s="109">
        <f>BK180+BL180+BO180+BR180+BU180</f>
        <v/>
      </c>
      <c r="BX180" s="109">
        <f>BM180+BP180+BS180+BV180</f>
        <v/>
      </c>
      <c r="BY180" s="98">
        <f>IF(SUM(S180,T180,AG180,AH180,AU180,AV180,BI180,BJ180,BW180,BX180)&gt;0,"S","N")</f>
        <v/>
      </c>
    </row>
    <row r="181">
      <c r="A181" s="125" t="inlineStr">
        <is>
          <t>TOTAL</t>
        </is>
      </c>
      <c r="B181" s="126" t="inlineStr">
        <is>
          <t>TOTAL</t>
        </is>
      </c>
      <c r="C181" s="137" t="n"/>
      <c r="D181" s="137" t="n"/>
      <c r="E181" s="137" t="n"/>
      <c r="F181" s="137" t="n"/>
      <c r="G181" s="138">
        <f>G180</f>
        <v/>
      </c>
      <c r="H181" s="138">
        <f>H180</f>
        <v/>
      </c>
      <c r="I181" s="139">
        <f>I180</f>
        <v/>
      </c>
      <c r="J181" s="138">
        <f>J180</f>
        <v/>
      </c>
      <c r="K181" s="138">
        <f>K180</f>
        <v/>
      </c>
      <c r="L181" s="139">
        <f>L180</f>
        <v/>
      </c>
      <c r="M181" s="138">
        <f>M180</f>
        <v/>
      </c>
      <c r="N181" s="138">
        <f>N180</f>
        <v/>
      </c>
      <c r="O181" s="139">
        <f>O180</f>
        <v/>
      </c>
      <c r="P181" s="138">
        <f>P180</f>
        <v/>
      </c>
      <c r="Q181" s="138">
        <f>Q180</f>
        <v/>
      </c>
      <c r="R181" s="139">
        <f>R180</f>
        <v/>
      </c>
      <c r="S181" s="139">
        <f>S180</f>
        <v/>
      </c>
      <c r="T181" s="139">
        <f>T180</f>
        <v/>
      </c>
      <c r="U181" s="140">
        <f>U180</f>
        <v/>
      </c>
      <c r="V181" s="140">
        <f>V180</f>
        <v/>
      </c>
      <c r="W181" s="140">
        <f>W180</f>
        <v/>
      </c>
      <c r="X181" s="140">
        <f>X180</f>
        <v/>
      </c>
      <c r="Y181" s="140">
        <f>Y180</f>
        <v/>
      </c>
      <c r="Z181" s="140">
        <f>Z180</f>
        <v/>
      </c>
      <c r="AA181" s="140">
        <f>AA180</f>
        <v/>
      </c>
      <c r="AB181" s="140">
        <f>AB180</f>
        <v/>
      </c>
      <c r="AC181" s="140">
        <f>AC180</f>
        <v/>
      </c>
      <c r="AD181" s="140">
        <f>AD180</f>
        <v/>
      </c>
      <c r="AE181" s="140">
        <f>AE180</f>
        <v/>
      </c>
      <c r="AF181" s="140">
        <f>AF180</f>
        <v/>
      </c>
      <c r="AG181" s="140">
        <f>AG180</f>
        <v/>
      </c>
      <c r="AH181" s="140">
        <f>AH180</f>
        <v/>
      </c>
      <c r="AI181" s="138">
        <f>AI180</f>
        <v/>
      </c>
      <c r="AJ181" s="138">
        <f>AJ180</f>
        <v/>
      </c>
      <c r="AK181" s="139">
        <f>AK180</f>
        <v/>
      </c>
      <c r="AL181" s="138">
        <f>AL180</f>
        <v/>
      </c>
      <c r="AM181" s="138">
        <f>AM180</f>
        <v/>
      </c>
      <c r="AN181" s="139">
        <f>AN180</f>
        <v/>
      </c>
      <c r="AO181" s="138">
        <f>AO180</f>
        <v/>
      </c>
      <c r="AP181" s="138">
        <f>AP180</f>
        <v/>
      </c>
      <c r="AQ181" s="139">
        <f>AQ180</f>
        <v/>
      </c>
      <c r="AR181" s="138">
        <f>AR180</f>
        <v/>
      </c>
      <c r="AS181" s="138">
        <f>AS180</f>
        <v/>
      </c>
      <c r="AT181" s="139">
        <f>AT180</f>
        <v/>
      </c>
      <c r="AU181" s="139">
        <f>AU180</f>
        <v/>
      </c>
      <c r="AV181" s="139">
        <f>AV180</f>
        <v/>
      </c>
      <c r="AW181" s="140">
        <f>AW180</f>
        <v/>
      </c>
      <c r="AX181" s="140">
        <f>AX180</f>
        <v/>
      </c>
      <c r="AY181" s="140">
        <f>AY180</f>
        <v/>
      </c>
      <c r="AZ181" s="140">
        <f>AZ180</f>
        <v/>
      </c>
      <c r="BA181" s="140">
        <f>BA180</f>
        <v/>
      </c>
      <c r="BB181" s="140">
        <f>BB180</f>
        <v/>
      </c>
      <c r="BC181" s="140">
        <f>BC180</f>
        <v/>
      </c>
      <c r="BD181" s="140">
        <f>BD180</f>
        <v/>
      </c>
      <c r="BE181" s="140">
        <f>BE180</f>
        <v/>
      </c>
      <c r="BF181" s="140">
        <f>BF180</f>
        <v/>
      </c>
      <c r="BG181" s="140">
        <f>BG180</f>
        <v/>
      </c>
      <c r="BH181" s="140">
        <f>BH180</f>
        <v/>
      </c>
      <c r="BI181" s="140">
        <f>BI180</f>
        <v/>
      </c>
      <c r="BJ181" s="140">
        <f>BJ180</f>
        <v/>
      </c>
      <c r="BK181" s="138">
        <f>BK180</f>
        <v/>
      </c>
      <c r="BL181" s="138">
        <f>BL180</f>
        <v/>
      </c>
      <c r="BM181" s="139">
        <f>BM180</f>
        <v/>
      </c>
      <c r="BN181" s="138">
        <f>BN180</f>
        <v/>
      </c>
      <c r="BO181" s="138">
        <f>BO180</f>
        <v/>
      </c>
      <c r="BP181" s="139">
        <f>BP180</f>
        <v/>
      </c>
      <c r="BQ181" s="138">
        <f>BQ180</f>
        <v/>
      </c>
      <c r="BR181" s="138">
        <f>BR180</f>
        <v/>
      </c>
      <c r="BS181" s="139">
        <f>BS180</f>
        <v/>
      </c>
      <c r="BT181" s="138">
        <f>BT180</f>
        <v/>
      </c>
      <c r="BU181" s="138">
        <f>BU180</f>
        <v/>
      </c>
      <c r="BV181" s="139">
        <f>BV180</f>
        <v/>
      </c>
      <c r="BW181" s="139">
        <f>BW180</f>
        <v/>
      </c>
      <c r="BX181" s="139">
        <f>BX180</f>
        <v/>
      </c>
      <c r="BY181" s="98">
        <f>IF(SUM(S181,T181,AG181,AH181,AU181,AV181,BI181,BJ181,BW181,BX181)&gt;0,"S","N")</f>
        <v/>
      </c>
    </row>
    <row r="182">
      <c r="A182" s="100" t="inlineStr">
        <is>
          <t>PCZ</t>
        </is>
      </c>
      <c r="B182" s="101" t="inlineStr">
        <is>
          <t>SBR</t>
        </is>
      </c>
      <c r="C182" s="102" t="inlineStr">
        <is>
          <t>SBR</t>
        </is>
      </c>
      <c r="D182" s="103" t="inlineStr">
        <is>
          <t>Industrial</t>
        </is>
      </c>
      <c r="E182" s="102" t="inlineStr">
        <is>
          <t>CONTEINER</t>
        </is>
      </c>
      <c r="F182" s="104" t="inlineStr">
        <is>
          <t>MRS</t>
        </is>
      </c>
      <c r="G182" s="105" t="n">
        <v>0</v>
      </c>
      <c r="H182" s="106" t="n">
        <v>21</v>
      </c>
      <c r="I182" s="107" t="n">
        <v>4</v>
      </c>
      <c r="J182" s="105" t="n">
        <v>17</v>
      </c>
      <c r="K182" s="106" t="n">
        <v>13</v>
      </c>
      <c r="L182" s="107" t="n">
        <v>12</v>
      </c>
      <c r="M182" s="105" t="n">
        <v>18</v>
      </c>
      <c r="N182" s="106" t="n">
        <v>25</v>
      </c>
      <c r="O182" s="108" t="n">
        <v>12</v>
      </c>
      <c r="P182" s="105" t="n">
        <v>31</v>
      </c>
      <c r="Q182" s="106" t="n">
        <v>0</v>
      </c>
      <c r="R182" s="107" t="n">
        <v>12</v>
      </c>
      <c r="S182" s="109">
        <f>G182+H182+K182+N182+Q182</f>
        <v/>
      </c>
      <c r="T182" s="109">
        <f>I182+L182+O182+R182</f>
        <v/>
      </c>
      <c r="U182" s="110" t="n">
        <v>19</v>
      </c>
      <c r="V182" s="111" t="n">
        <v>0</v>
      </c>
      <c r="W182" s="112" t="n">
        <v>12</v>
      </c>
      <c r="X182" s="110" t="n">
        <v>7</v>
      </c>
      <c r="Y182" s="111" t="n">
        <v>0</v>
      </c>
      <c r="Z182" s="112" t="n">
        <v>7</v>
      </c>
      <c r="AA182" s="110" t="n">
        <v>0</v>
      </c>
      <c r="AB182" s="111" t="n">
        <v>0</v>
      </c>
      <c r="AC182" s="112" t="n">
        <v>0</v>
      </c>
      <c r="AD182" s="110" t="n">
        <v>0</v>
      </c>
      <c r="AE182" s="111" t="n">
        <v>0</v>
      </c>
      <c r="AF182" s="112" t="n">
        <v>0</v>
      </c>
      <c r="AG182" s="109">
        <f>U182+V182+Y182+AB182+AE182</f>
        <v/>
      </c>
      <c r="AH182" s="109">
        <f>W182+Z182+AC182+AF182</f>
        <v/>
      </c>
      <c r="AI182" s="105" t="n">
        <v>0</v>
      </c>
      <c r="AJ182" s="106" t="n">
        <v>0</v>
      </c>
      <c r="AK182" s="107" t="n">
        <v>0</v>
      </c>
      <c r="AL182" s="105" t="n">
        <v>0</v>
      </c>
      <c r="AM182" s="106" t="n">
        <v>0</v>
      </c>
      <c r="AN182" s="107" t="n">
        <v>0</v>
      </c>
      <c r="AO182" s="105" t="n">
        <v>0</v>
      </c>
      <c r="AP182" s="106" t="n">
        <v>0</v>
      </c>
      <c r="AQ182" s="108" t="n">
        <v>0</v>
      </c>
      <c r="AR182" s="105" t="n">
        <v>0</v>
      </c>
      <c r="AS182" s="106" t="n">
        <v>0</v>
      </c>
      <c r="AT182" s="107" t="n">
        <v>0</v>
      </c>
      <c r="AU182" s="109">
        <f>AI182+AJ182+AM182+AP182+AS182</f>
        <v/>
      </c>
      <c r="AV182" s="109">
        <f>AK182+AN182+AQ182+AT182</f>
        <v/>
      </c>
      <c r="AW182" s="110" t="n">
        <v>0</v>
      </c>
      <c r="AX182" s="111" t="n">
        <v>0</v>
      </c>
      <c r="AY182" s="112" t="n">
        <v>0</v>
      </c>
      <c r="AZ182" s="110" t="n">
        <v>0</v>
      </c>
      <c r="BA182" s="111" t="n">
        <v>0</v>
      </c>
      <c r="BB182" s="112" t="n">
        <v>0</v>
      </c>
      <c r="BC182" s="110" t="n">
        <v>0</v>
      </c>
      <c r="BD182" s="111" t="n">
        <v>0</v>
      </c>
      <c r="BE182" s="112" t="n">
        <v>0</v>
      </c>
      <c r="BF182" s="110" t="n">
        <v>0</v>
      </c>
      <c r="BG182" s="111" t="n">
        <v>0</v>
      </c>
      <c r="BH182" s="112" t="n">
        <v>0</v>
      </c>
      <c r="BI182" s="109">
        <f>AW182+AX182+BA182+BD182+BG182</f>
        <v/>
      </c>
      <c r="BJ182" s="109">
        <f>AY182+BB182+BE182+BH182</f>
        <v/>
      </c>
      <c r="BK182" s="105" t="n">
        <v>0</v>
      </c>
      <c r="BL182" s="106" t="n">
        <v>0</v>
      </c>
      <c r="BM182" s="107" t="n">
        <v>0</v>
      </c>
      <c r="BN182" s="105" t="n">
        <v>0</v>
      </c>
      <c r="BO182" s="106" t="n">
        <v>0</v>
      </c>
      <c r="BP182" s="107" t="n">
        <v>0</v>
      </c>
      <c r="BQ182" s="105" t="n">
        <v>0</v>
      </c>
      <c r="BR182" s="106" t="n">
        <v>0</v>
      </c>
      <c r="BS182" s="108" t="n">
        <v>0</v>
      </c>
      <c r="BT182" s="105" t="n">
        <v>0</v>
      </c>
      <c r="BU182" s="106" t="n">
        <v>0</v>
      </c>
      <c r="BV182" s="107" t="n">
        <v>0</v>
      </c>
      <c r="BW182" s="109">
        <f>BK182+BL182+BO182+BR182+BU182</f>
        <v/>
      </c>
      <c r="BX182" s="109">
        <f>BM182+BP182+BS182+BV182</f>
        <v/>
      </c>
      <c r="BY182" s="98">
        <f>IF(SUM(S182,T182,AG182,AH182,AU182,AV182,BI182,BJ182,BW182,BX182)&gt;0,"S","N")</f>
        <v/>
      </c>
    </row>
    <row r="183">
      <c r="A183" s="125" t="inlineStr">
        <is>
          <t>TOTAL</t>
        </is>
      </c>
      <c r="B183" s="126" t="inlineStr">
        <is>
          <t>TOTAL</t>
        </is>
      </c>
      <c r="C183" s="137" t="n"/>
      <c r="D183" s="137" t="n"/>
      <c r="E183" s="137" t="n"/>
      <c r="F183" s="137" t="n"/>
      <c r="G183" s="138">
        <f>G182</f>
        <v/>
      </c>
      <c r="H183" s="138">
        <f>H182</f>
        <v/>
      </c>
      <c r="I183" s="139">
        <f>I182</f>
        <v/>
      </c>
      <c r="J183" s="138">
        <f>J182</f>
        <v/>
      </c>
      <c r="K183" s="138">
        <f>K182</f>
        <v/>
      </c>
      <c r="L183" s="139">
        <f>L182</f>
        <v/>
      </c>
      <c r="M183" s="138">
        <f>M182</f>
        <v/>
      </c>
      <c r="N183" s="138">
        <f>N182</f>
        <v/>
      </c>
      <c r="O183" s="139">
        <f>O182</f>
        <v/>
      </c>
      <c r="P183" s="138">
        <f>P182</f>
        <v/>
      </c>
      <c r="Q183" s="138">
        <f>Q182</f>
        <v/>
      </c>
      <c r="R183" s="139">
        <f>R182</f>
        <v/>
      </c>
      <c r="S183" s="139">
        <f>S182</f>
        <v/>
      </c>
      <c r="T183" s="139">
        <f>T182</f>
        <v/>
      </c>
      <c r="U183" s="140">
        <f>U182</f>
        <v/>
      </c>
      <c r="V183" s="140">
        <f>V182</f>
        <v/>
      </c>
      <c r="W183" s="140">
        <f>W182</f>
        <v/>
      </c>
      <c r="X183" s="140">
        <f>X182</f>
        <v/>
      </c>
      <c r="Y183" s="140">
        <f>Y182</f>
        <v/>
      </c>
      <c r="Z183" s="140">
        <f>Z182</f>
        <v/>
      </c>
      <c r="AA183" s="140">
        <f>AA182</f>
        <v/>
      </c>
      <c r="AB183" s="140">
        <f>AB182</f>
        <v/>
      </c>
      <c r="AC183" s="140">
        <f>AC182</f>
        <v/>
      </c>
      <c r="AD183" s="140">
        <f>AD182</f>
        <v/>
      </c>
      <c r="AE183" s="140">
        <f>AE182</f>
        <v/>
      </c>
      <c r="AF183" s="140">
        <f>AF182</f>
        <v/>
      </c>
      <c r="AG183" s="140">
        <f>AG182</f>
        <v/>
      </c>
      <c r="AH183" s="140">
        <f>AH182</f>
        <v/>
      </c>
      <c r="AI183" s="138">
        <f>AI182</f>
        <v/>
      </c>
      <c r="AJ183" s="138">
        <f>AJ182</f>
        <v/>
      </c>
      <c r="AK183" s="139">
        <f>AK182</f>
        <v/>
      </c>
      <c r="AL183" s="138">
        <f>AL182</f>
        <v/>
      </c>
      <c r="AM183" s="138">
        <f>AM182</f>
        <v/>
      </c>
      <c r="AN183" s="139">
        <f>AN182</f>
        <v/>
      </c>
      <c r="AO183" s="138">
        <f>AO182</f>
        <v/>
      </c>
      <c r="AP183" s="138">
        <f>AP182</f>
        <v/>
      </c>
      <c r="AQ183" s="139">
        <f>AQ182</f>
        <v/>
      </c>
      <c r="AR183" s="138">
        <f>AR182</f>
        <v/>
      </c>
      <c r="AS183" s="138">
        <f>AS182</f>
        <v/>
      </c>
      <c r="AT183" s="139">
        <f>AT182</f>
        <v/>
      </c>
      <c r="AU183" s="139">
        <f>AU182</f>
        <v/>
      </c>
      <c r="AV183" s="139">
        <f>AV182</f>
        <v/>
      </c>
      <c r="AW183" s="140">
        <f>AW182</f>
        <v/>
      </c>
      <c r="AX183" s="140">
        <f>AX182</f>
        <v/>
      </c>
      <c r="AY183" s="140">
        <f>AY182</f>
        <v/>
      </c>
      <c r="AZ183" s="140">
        <f>AZ182</f>
        <v/>
      </c>
      <c r="BA183" s="140">
        <f>BA182</f>
        <v/>
      </c>
      <c r="BB183" s="140">
        <f>BB182</f>
        <v/>
      </c>
      <c r="BC183" s="140">
        <f>BC182</f>
        <v/>
      </c>
      <c r="BD183" s="140">
        <f>BD182</f>
        <v/>
      </c>
      <c r="BE183" s="140">
        <f>BE182</f>
        <v/>
      </c>
      <c r="BF183" s="140">
        <f>BF182</f>
        <v/>
      </c>
      <c r="BG183" s="140">
        <f>BG182</f>
        <v/>
      </c>
      <c r="BH183" s="140">
        <f>BH182</f>
        <v/>
      </c>
      <c r="BI183" s="140">
        <f>BI182</f>
        <v/>
      </c>
      <c r="BJ183" s="140">
        <f>BJ182</f>
        <v/>
      </c>
      <c r="BK183" s="138">
        <f>BK182</f>
        <v/>
      </c>
      <c r="BL183" s="138">
        <f>BL182</f>
        <v/>
      </c>
      <c r="BM183" s="139">
        <f>BM182</f>
        <v/>
      </c>
      <c r="BN183" s="138">
        <f>BN182</f>
        <v/>
      </c>
      <c r="BO183" s="138">
        <f>BO182</f>
        <v/>
      </c>
      <c r="BP183" s="139">
        <f>BP182</f>
        <v/>
      </c>
      <c r="BQ183" s="138">
        <f>BQ182</f>
        <v/>
      </c>
      <c r="BR183" s="138">
        <f>BR182</f>
        <v/>
      </c>
      <c r="BS183" s="139">
        <f>BS182</f>
        <v/>
      </c>
      <c r="BT183" s="138">
        <f>BT182</f>
        <v/>
      </c>
      <c r="BU183" s="138">
        <f>BU182</f>
        <v/>
      </c>
      <c r="BV183" s="139">
        <f>BV182</f>
        <v/>
      </c>
      <c r="BW183" s="139">
        <f>BW182</f>
        <v/>
      </c>
      <c r="BX183" s="139">
        <f>BX182</f>
        <v/>
      </c>
      <c r="BY183" s="98">
        <f>IF(SUM(S183,T183,AG183,AH183,AU183,AV183,BI183,BJ183,BW183,BX183)&gt;0,"S","N")</f>
        <v/>
      </c>
    </row>
    <row r="184">
      <c r="A184" s="100" t="inlineStr">
        <is>
          <t>ICB</t>
        </is>
      </c>
      <c r="B184" s="101" t="inlineStr">
        <is>
          <t>TERMAG</t>
        </is>
      </c>
      <c r="C184" s="102" t="inlineStr">
        <is>
          <t>TERMAG</t>
        </is>
      </c>
      <c r="D184" s="103" t="inlineStr">
        <is>
          <t>FERTILIZANTE</t>
        </is>
      </c>
      <c r="E184" s="102" t="inlineStr">
        <is>
          <t>KCL</t>
        </is>
      </c>
      <c r="F184" s="104" t="inlineStr">
        <is>
          <t>RUMO</t>
        </is>
      </c>
      <c r="G184" s="105" t="n">
        <v>0</v>
      </c>
      <c r="H184" s="106" t="n">
        <v>0</v>
      </c>
      <c r="I184" s="107" t="n">
        <v>0</v>
      </c>
      <c r="J184" s="105">
        <f>G184+H184-I184</f>
        <v/>
      </c>
      <c r="K184" s="106" t="n">
        <v>0</v>
      </c>
      <c r="L184" s="107" t="n">
        <v>0</v>
      </c>
      <c r="M184" s="105">
        <f>J184+K184-L184</f>
        <v/>
      </c>
      <c r="N184" s="106" t="n">
        <v>0</v>
      </c>
      <c r="O184" s="108" t="n">
        <v>0</v>
      </c>
      <c r="P184" s="105">
        <f>M184+N184-O184</f>
        <v/>
      </c>
      <c r="Q184" s="106" t="n">
        <v>0</v>
      </c>
      <c r="R184" s="107" t="n">
        <v>0</v>
      </c>
      <c r="S184" s="109">
        <f>G184+H184+K184+N184+Q184</f>
        <v/>
      </c>
      <c r="T184" s="109">
        <f>I184+L184+O184+R184</f>
        <v/>
      </c>
      <c r="U184" s="110">
        <f>S184-T184</f>
        <v/>
      </c>
      <c r="V184" s="111" t="n">
        <v>0</v>
      </c>
      <c r="W184" s="112" t="n">
        <v>0</v>
      </c>
      <c r="X184" s="110">
        <f>U184+V184-W184</f>
        <v/>
      </c>
      <c r="Y184" s="111" t="n">
        <v>0</v>
      </c>
      <c r="Z184" s="112" t="n">
        <v>0</v>
      </c>
      <c r="AA184" s="110">
        <f>X184+Y184-Z184</f>
        <v/>
      </c>
      <c r="AB184" s="111" t="n">
        <v>0</v>
      </c>
      <c r="AC184" s="112" t="n">
        <v>0</v>
      </c>
      <c r="AD184" s="110">
        <f>AA184+AB184-AC184</f>
        <v/>
      </c>
      <c r="AE184" s="111" t="n">
        <v>0</v>
      </c>
      <c r="AF184" s="112" t="n">
        <v>0</v>
      </c>
      <c r="AG184" s="109">
        <f>U184+V184+Y184+AB184+AE184</f>
        <v/>
      </c>
      <c r="AH184" s="109">
        <f>W184+Z184+AC184+AF184</f>
        <v/>
      </c>
      <c r="AI184" s="105">
        <f>AG184-AH184</f>
        <v/>
      </c>
      <c r="AJ184" s="106" t="n">
        <v>0</v>
      </c>
      <c r="AK184" s="107" t="n">
        <v>0</v>
      </c>
      <c r="AL184" s="105">
        <f>AI184+AJ184-AK184</f>
        <v/>
      </c>
      <c r="AM184" s="106" t="n">
        <v>0</v>
      </c>
      <c r="AN184" s="107" t="n">
        <v>0</v>
      </c>
      <c r="AO184" s="105">
        <f>AL184+AM184-AN184</f>
        <v/>
      </c>
      <c r="AP184" s="106" t="n">
        <v>0</v>
      </c>
      <c r="AQ184" s="108" t="n">
        <v>0</v>
      </c>
      <c r="AR184" s="105">
        <f>AO184+AP184-AQ184</f>
        <v/>
      </c>
      <c r="AS184" s="106" t="n">
        <v>0</v>
      </c>
      <c r="AT184" s="107" t="n">
        <v>0</v>
      </c>
      <c r="AU184" s="109">
        <f>AI184+AJ184+AM184+AP184+AS184</f>
        <v/>
      </c>
      <c r="AV184" s="109">
        <f>AK184+AN184+AQ184+AT184</f>
        <v/>
      </c>
      <c r="AW184" s="110">
        <f>AU184-AV184</f>
        <v/>
      </c>
      <c r="AX184" s="111" t="n">
        <v>0</v>
      </c>
      <c r="AY184" s="112" t="n">
        <v>0</v>
      </c>
      <c r="AZ184" s="110">
        <f>AW184+AX184-AY184</f>
        <v/>
      </c>
      <c r="BA184" s="111" t="n">
        <v>0</v>
      </c>
      <c r="BB184" s="112" t="n">
        <v>0</v>
      </c>
      <c r="BC184" s="110">
        <f>AZ184+BA184-BB184</f>
        <v/>
      </c>
      <c r="BD184" s="111" t="n">
        <v>0</v>
      </c>
      <c r="BE184" s="112" t="n">
        <v>0</v>
      </c>
      <c r="BF184" s="110">
        <f>BC184+BD184-BE184</f>
        <v/>
      </c>
      <c r="BG184" s="111" t="n">
        <v>0</v>
      </c>
      <c r="BH184" s="112" t="n">
        <v>0</v>
      </c>
      <c r="BI184" s="109">
        <f>AW184+AX184+BA184+BD184+BG184</f>
        <v/>
      </c>
      <c r="BJ184" s="109">
        <f>AY184+BB184+BE184+BH184</f>
        <v/>
      </c>
      <c r="BK184" s="105">
        <f>BI184-BJ184</f>
        <v/>
      </c>
      <c r="BL184" s="106" t="n">
        <v>0</v>
      </c>
      <c r="BM184" s="107" t="n">
        <v>0</v>
      </c>
      <c r="BN184" s="105">
        <f>BK184+BL184-BM184</f>
        <v/>
      </c>
      <c r="BO184" s="106" t="n">
        <v>0</v>
      </c>
      <c r="BP184" s="107" t="n">
        <v>0</v>
      </c>
      <c r="BQ184" s="105">
        <f>BN184+BO184-BP184</f>
        <v/>
      </c>
      <c r="BR184" s="106" t="n">
        <v>0</v>
      </c>
      <c r="BS184" s="108" t="n">
        <v>0</v>
      </c>
      <c r="BT184" s="105">
        <f>BQ184+BR184-BS184</f>
        <v/>
      </c>
      <c r="BU184" s="106" t="n">
        <v>0</v>
      </c>
      <c r="BV184" s="107" t="n">
        <v>0</v>
      </c>
      <c r="BW184" s="109">
        <f>BK184+BL184+BO184+BR184+BU184</f>
        <v/>
      </c>
      <c r="BX184" s="109">
        <f>BM184+BP184+BS184+BV184</f>
        <v/>
      </c>
      <c r="BY184" s="98">
        <f>IF(SUM(S184,T184,AG184,AH184,AU184,AV184,BI184,BJ184,BW184,BX184)&gt;0,"S","N")</f>
        <v/>
      </c>
    </row>
    <row r="185">
      <c r="A185" s="113" t="inlineStr">
        <is>
          <t>ICB</t>
        </is>
      </c>
      <c r="B185" s="114" t="inlineStr">
        <is>
          <t>TERMAG</t>
        </is>
      </c>
      <c r="C185" s="115" t="inlineStr">
        <is>
          <t>TERMAG</t>
        </is>
      </c>
      <c r="D185" s="116" t="inlineStr">
        <is>
          <t>FERTILIZANTE</t>
        </is>
      </c>
      <c r="E185" s="115" t="inlineStr">
        <is>
          <t>KCL</t>
        </is>
      </c>
      <c r="F185" s="117" t="inlineStr">
        <is>
          <t>MRS</t>
        </is>
      </c>
      <c r="G185" s="118" t="n">
        <v>0</v>
      </c>
      <c r="H185" s="119" t="n">
        <v>0</v>
      </c>
      <c r="I185" s="120" t="n">
        <v>0</v>
      </c>
      <c r="J185" s="118">
        <f>G185+H185-I185</f>
        <v/>
      </c>
      <c r="K185" s="119" t="n">
        <v>0</v>
      </c>
      <c r="L185" s="120" t="n">
        <v>0</v>
      </c>
      <c r="M185" s="118">
        <f>J185+K185-L185</f>
        <v/>
      </c>
      <c r="N185" s="119" t="n">
        <v>0</v>
      </c>
      <c r="O185" s="120" t="n">
        <v>0</v>
      </c>
      <c r="P185" s="118">
        <f>M185+N185-O185</f>
        <v/>
      </c>
      <c r="Q185" s="119" t="n">
        <v>0</v>
      </c>
      <c r="R185" s="120" t="n">
        <v>0</v>
      </c>
      <c r="S185" s="121">
        <f>G185+H185+K185+N185+Q185</f>
        <v/>
      </c>
      <c r="T185" s="121">
        <f>I185+L185+O185+R185</f>
        <v/>
      </c>
      <c r="U185" s="122">
        <f>S185-T185</f>
        <v/>
      </c>
      <c r="V185" s="123" t="n">
        <v>0</v>
      </c>
      <c r="W185" s="124" t="n">
        <v>0</v>
      </c>
      <c r="X185" s="122">
        <f>U185+V185-W185</f>
        <v/>
      </c>
      <c r="Y185" s="123" t="n">
        <v>0</v>
      </c>
      <c r="Z185" s="124" t="n">
        <v>0</v>
      </c>
      <c r="AA185" s="122">
        <f>X185+Y185-Z185</f>
        <v/>
      </c>
      <c r="AB185" s="123" t="n">
        <v>0</v>
      </c>
      <c r="AC185" s="124" t="n">
        <v>0</v>
      </c>
      <c r="AD185" s="122">
        <f>AA185+AB185-AC185</f>
        <v/>
      </c>
      <c r="AE185" s="123" t="n">
        <v>0</v>
      </c>
      <c r="AF185" s="124" t="n">
        <v>0</v>
      </c>
      <c r="AG185" s="121">
        <f>U185+V185+Y185+AB185+AE185</f>
        <v/>
      </c>
      <c r="AH185" s="121">
        <f>W185+Z185+AC185+AF185</f>
        <v/>
      </c>
      <c r="AI185" s="118">
        <f>AG185-AH185</f>
        <v/>
      </c>
      <c r="AJ185" s="119" t="n">
        <v>0</v>
      </c>
      <c r="AK185" s="120" t="n">
        <v>0</v>
      </c>
      <c r="AL185" s="118">
        <f>AI185+AJ185-AK185</f>
        <v/>
      </c>
      <c r="AM185" s="119" t="n">
        <v>0</v>
      </c>
      <c r="AN185" s="120" t="n">
        <v>0</v>
      </c>
      <c r="AO185" s="118">
        <f>AL185+AM185-AN185</f>
        <v/>
      </c>
      <c r="AP185" s="119" t="n">
        <v>0</v>
      </c>
      <c r="AQ185" s="120" t="n">
        <v>0</v>
      </c>
      <c r="AR185" s="118">
        <f>AO185+AP185-AQ185</f>
        <v/>
      </c>
      <c r="AS185" s="119" t="n">
        <v>0</v>
      </c>
      <c r="AT185" s="120" t="n">
        <v>0</v>
      </c>
      <c r="AU185" s="121">
        <f>AI185+AJ185+AM185+AP185+AS185</f>
        <v/>
      </c>
      <c r="AV185" s="121">
        <f>AK185+AN185+AQ185+AT185</f>
        <v/>
      </c>
      <c r="AW185" s="122">
        <f>AU185-AV185</f>
        <v/>
      </c>
      <c r="AX185" s="123" t="n">
        <v>0</v>
      </c>
      <c r="AY185" s="124" t="n">
        <v>0</v>
      </c>
      <c r="AZ185" s="122">
        <f>AW185+AX185-AY185</f>
        <v/>
      </c>
      <c r="BA185" s="123" t="n">
        <v>0</v>
      </c>
      <c r="BB185" s="124" t="n">
        <v>0</v>
      </c>
      <c r="BC185" s="122">
        <f>AZ185+BA185-BB185</f>
        <v/>
      </c>
      <c r="BD185" s="123" t="n">
        <v>0</v>
      </c>
      <c r="BE185" s="124" t="n">
        <v>0</v>
      </c>
      <c r="BF185" s="122">
        <f>BC185+BD185-BE185</f>
        <v/>
      </c>
      <c r="BG185" s="123" t="n">
        <v>0</v>
      </c>
      <c r="BH185" s="124" t="n">
        <v>0</v>
      </c>
      <c r="BI185" s="121">
        <f>AW185+AX185+BA185+BD185+BG185</f>
        <v/>
      </c>
      <c r="BJ185" s="121">
        <f>AY185+BB185+BE185+BH185</f>
        <v/>
      </c>
      <c r="BK185" s="118">
        <f>BI185-BJ185</f>
        <v/>
      </c>
      <c r="BL185" s="119" t="n">
        <v>0</v>
      </c>
      <c r="BM185" s="120" t="n">
        <v>0</v>
      </c>
      <c r="BN185" s="118">
        <f>BK185+BL185-BM185</f>
        <v/>
      </c>
      <c r="BO185" s="119" t="n">
        <v>0</v>
      </c>
      <c r="BP185" s="120" t="n">
        <v>0</v>
      </c>
      <c r="BQ185" s="118">
        <f>BN185+BO185-BP185</f>
        <v/>
      </c>
      <c r="BR185" s="119" t="n">
        <v>0</v>
      </c>
      <c r="BS185" s="120" t="n">
        <v>0</v>
      </c>
      <c r="BT185" s="118">
        <f>BQ185+BR185-BS185</f>
        <v/>
      </c>
      <c r="BU185" s="119" t="n">
        <v>0</v>
      </c>
      <c r="BV185" s="120" t="n">
        <v>0</v>
      </c>
      <c r="BW185" s="121">
        <f>BK185+BL185+BO185+BR185+BU185</f>
        <v/>
      </c>
      <c r="BX185" s="121">
        <f>BM185+BP185+BS185+BV185</f>
        <v/>
      </c>
      <c r="BY185" s="98">
        <f>IF(SUM(S185,T185,AG185,AH185,AU185,AV185,BI185,BJ185,BW185,BX185)&gt;0,"S","N")</f>
        <v/>
      </c>
    </row>
    <row r="186">
      <c r="A186" s="113" t="inlineStr">
        <is>
          <t>ICB</t>
        </is>
      </c>
      <c r="B186" s="114" t="inlineStr">
        <is>
          <t>TERMAG</t>
        </is>
      </c>
      <c r="C186" s="115" t="inlineStr">
        <is>
          <t>TERMAG</t>
        </is>
      </c>
      <c r="D186" s="116" t="inlineStr">
        <is>
          <t>FERTILIZANTE</t>
        </is>
      </c>
      <c r="E186" s="115" t="inlineStr">
        <is>
          <t>KCL</t>
        </is>
      </c>
      <c r="F186" s="117" t="inlineStr">
        <is>
          <t>VLI</t>
        </is>
      </c>
      <c r="G186" s="118" t="n">
        <v>0</v>
      </c>
      <c r="H186" s="119" t="n">
        <v>0</v>
      </c>
      <c r="I186" s="120" t="n">
        <v>0</v>
      </c>
      <c r="J186" s="118">
        <f>G186+H186-I186</f>
        <v/>
      </c>
      <c r="K186" s="119" t="n">
        <v>0</v>
      </c>
      <c r="L186" s="120" t="n">
        <v>0</v>
      </c>
      <c r="M186" s="118">
        <f>J186+K186-L186</f>
        <v/>
      </c>
      <c r="N186" s="119" t="n">
        <v>0</v>
      </c>
      <c r="O186" s="120" t="n">
        <v>0</v>
      </c>
      <c r="P186" s="118">
        <f>M186+N186-O186</f>
        <v/>
      </c>
      <c r="Q186" s="119" t="n">
        <v>0</v>
      </c>
      <c r="R186" s="120" t="n">
        <v>0</v>
      </c>
      <c r="S186" s="121">
        <f>G186+H186+K186+N186+Q186</f>
        <v/>
      </c>
      <c r="T186" s="121">
        <f>I186+L186+O186+R186</f>
        <v/>
      </c>
      <c r="U186" s="122">
        <f>S186-T186</f>
        <v/>
      </c>
      <c r="V186" s="123" t="n">
        <v>0</v>
      </c>
      <c r="W186" s="124" t="n">
        <v>0</v>
      </c>
      <c r="X186" s="122">
        <f>U186+V186-W186</f>
        <v/>
      </c>
      <c r="Y186" s="123" t="n">
        <v>0</v>
      </c>
      <c r="Z186" s="124" t="n">
        <v>0</v>
      </c>
      <c r="AA186" s="122">
        <f>X186+Y186-Z186</f>
        <v/>
      </c>
      <c r="AB186" s="123" t="n">
        <v>0</v>
      </c>
      <c r="AC186" s="124" t="n">
        <v>0</v>
      </c>
      <c r="AD186" s="122">
        <f>AA186+AB186-AC186</f>
        <v/>
      </c>
      <c r="AE186" s="123" t="n">
        <v>0</v>
      </c>
      <c r="AF186" s="124" t="n">
        <v>0</v>
      </c>
      <c r="AG186" s="121">
        <f>U186+V186+Y186+AB186+AE186</f>
        <v/>
      </c>
      <c r="AH186" s="121">
        <f>W186+Z186+AC186+AF186</f>
        <v/>
      </c>
      <c r="AI186" s="118">
        <f>AG186-AH186</f>
        <v/>
      </c>
      <c r="AJ186" s="119" t="n">
        <v>0</v>
      </c>
      <c r="AK186" s="120" t="n">
        <v>0</v>
      </c>
      <c r="AL186" s="118">
        <f>AI186+AJ186-AK186</f>
        <v/>
      </c>
      <c r="AM186" s="119" t="n">
        <v>0</v>
      </c>
      <c r="AN186" s="120" t="n">
        <v>0</v>
      </c>
      <c r="AO186" s="118">
        <f>AL186+AM186-AN186</f>
        <v/>
      </c>
      <c r="AP186" s="119" t="n">
        <v>0</v>
      </c>
      <c r="AQ186" s="120" t="n">
        <v>0</v>
      </c>
      <c r="AR186" s="118">
        <f>AO186+AP186-AQ186</f>
        <v/>
      </c>
      <c r="AS186" s="119" t="n">
        <v>0</v>
      </c>
      <c r="AT186" s="120" t="n">
        <v>0</v>
      </c>
      <c r="AU186" s="121">
        <f>AI186+AJ186+AM186+AP186+AS186</f>
        <v/>
      </c>
      <c r="AV186" s="121">
        <f>AK186+AN186+AQ186+AT186</f>
        <v/>
      </c>
      <c r="AW186" s="122">
        <f>AU186-AV186</f>
        <v/>
      </c>
      <c r="AX186" s="123" t="n">
        <v>0</v>
      </c>
      <c r="AY186" s="124" t="n">
        <v>0</v>
      </c>
      <c r="AZ186" s="122">
        <f>AW186+AX186-AY186</f>
        <v/>
      </c>
      <c r="BA186" s="123" t="n">
        <v>0</v>
      </c>
      <c r="BB186" s="124" t="n">
        <v>0</v>
      </c>
      <c r="BC186" s="122">
        <f>AZ186+BA186-BB186</f>
        <v/>
      </c>
      <c r="BD186" s="123" t="n">
        <v>0</v>
      </c>
      <c r="BE186" s="124" t="n">
        <v>0</v>
      </c>
      <c r="BF186" s="122">
        <f>BC186+BD186-BE186</f>
        <v/>
      </c>
      <c r="BG186" s="123" t="n">
        <v>0</v>
      </c>
      <c r="BH186" s="124" t="n">
        <v>0</v>
      </c>
      <c r="BI186" s="121">
        <f>AW186+AX186+BA186+BD186+BG186</f>
        <v/>
      </c>
      <c r="BJ186" s="121">
        <f>AY186+BB186+BE186+BH186</f>
        <v/>
      </c>
      <c r="BK186" s="118">
        <f>BI186-BJ186</f>
        <v/>
      </c>
      <c r="BL186" s="119" t="n">
        <v>0</v>
      </c>
      <c r="BM186" s="120" t="n">
        <v>0</v>
      </c>
      <c r="BN186" s="118">
        <f>BK186+BL186-BM186</f>
        <v/>
      </c>
      <c r="BO186" s="119" t="n">
        <v>0</v>
      </c>
      <c r="BP186" s="120" t="n">
        <v>0</v>
      </c>
      <c r="BQ186" s="118">
        <f>BN186+BO186-BP186</f>
        <v/>
      </c>
      <c r="BR186" s="119" t="n">
        <v>0</v>
      </c>
      <c r="BS186" s="120" t="n">
        <v>0</v>
      </c>
      <c r="BT186" s="118">
        <f>BQ186+BR186-BS186</f>
        <v/>
      </c>
      <c r="BU186" s="119" t="n">
        <v>0</v>
      </c>
      <c r="BV186" s="120" t="n">
        <v>0</v>
      </c>
      <c r="BW186" s="121">
        <f>BK186+BL186+BO186+BR186+BU186</f>
        <v/>
      </c>
      <c r="BX186" s="121">
        <f>BM186+BP186+BS186+BV186</f>
        <v/>
      </c>
      <c r="BY186" s="98">
        <f>IF(SUM(S186,T186,AG186,AH186,AU186,AV186,BI186,BJ186,BW186,BX186)&gt;0,"S","N")</f>
        <v/>
      </c>
    </row>
    <row r="187">
      <c r="A187" s="100" t="inlineStr">
        <is>
          <t>ICB</t>
        </is>
      </c>
      <c r="B187" s="101" t="inlineStr">
        <is>
          <t>TERMAG</t>
        </is>
      </c>
      <c r="C187" s="102" t="inlineStr">
        <is>
          <t>TERMAG</t>
        </is>
      </c>
      <c r="D187" s="103" t="inlineStr">
        <is>
          <t>FERTILIZANTE</t>
        </is>
      </c>
      <c r="E187" s="102" t="inlineStr">
        <is>
          <t>UREIA</t>
        </is>
      </c>
      <c r="F187" s="104" t="inlineStr">
        <is>
          <t>RUMO</t>
        </is>
      </c>
      <c r="G187" s="105" t="n">
        <v>0</v>
      </c>
      <c r="H187" s="106" t="n">
        <v>0</v>
      </c>
      <c r="I187" s="107" t="n">
        <v>0</v>
      </c>
      <c r="J187" s="105">
        <f>G187+H187-I187</f>
        <v/>
      </c>
      <c r="K187" s="106" t="n">
        <v>0</v>
      </c>
      <c r="L187" s="107" t="n">
        <v>0</v>
      </c>
      <c r="M187" s="105">
        <f>J187+K187-L187</f>
        <v/>
      </c>
      <c r="N187" s="106" t="n">
        <v>0</v>
      </c>
      <c r="O187" s="108" t="n">
        <v>0</v>
      </c>
      <c r="P187" s="105">
        <f>M187+N187-O187</f>
        <v/>
      </c>
      <c r="Q187" s="106" t="n">
        <v>0</v>
      </c>
      <c r="R187" s="107" t="n">
        <v>0</v>
      </c>
      <c r="S187" s="109">
        <f>G187+H187+K187+N187+Q187</f>
        <v/>
      </c>
      <c r="T187" s="109">
        <f>I187+L187+O187+R187</f>
        <v/>
      </c>
      <c r="U187" s="110">
        <f>S187-T187</f>
        <v/>
      </c>
      <c r="V187" s="111" t="n">
        <v>0</v>
      </c>
      <c r="W187" s="112" t="n">
        <v>0</v>
      </c>
      <c r="X187" s="110">
        <f>U187+V187-W187</f>
        <v/>
      </c>
      <c r="Y187" s="111" t="n">
        <v>0</v>
      </c>
      <c r="Z187" s="112" t="n">
        <v>0</v>
      </c>
      <c r="AA187" s="110">
        <f>X187+Y187-Z187</f>
        <v/>
      </c>
      <c r="AB187" s="111" t="n">
        <v>0</v>
      </c>
      <c r="AC187" s="112" t="n">
        <v>0</v>
      </c>
      <c r="AD187" s="110">
        <f>AA187+AB187-AC187</f>
        <v/>
      </c>
      <c r="AE187" s="111" t="n">
        <v>0</v>
      </c>
      <c r="AF187" s="112" t="n">
        <v>0</v>
      </c>
      <c r="AG187" s="109">
        <f>U187+V187+Y187+AB187+AE187</f>
        <v/>
      </c>
      <c r="AH187" s="109">
        <f>W187+Z187+AC187+AF187</f>
        <v/>
      </c>
      <c r="AI187" s="105">
        <f>AG187-AH187</f>
        <v/>
      </c>
      <c r="AJ187" s="106" t="n">
        <v>0</v>
      </c>
      <c r="AK187" s="107" t="n">
        <v>0</v>
      </c>
      <c r="AL187" s="105">
        <f>AI187+AJ187-AK187</f>
        <v/>
      </c>
      <c r="AM187" s="106" t="n">
        <v>0</v>
      </c>
      <c r="AN187" s="107" t="n">
        <v>0</v>
      </c>
      <c r="AO187" s="105">
        <f>AL187+AM187-AN187</f>
        <v/>
      </c>
      <c r="AP187" s="106" t="n">
        <v>0</v>
      </c>
      <c r="AQ187" s="108" t="n">
        <v>0</v>
      </c>
      <c r="AR187" s="105">
        <f>AO187+AP187-AQ187</f>
        <v/>
      </c>
      <c r="AS187" s="106" t="n">
        <v>0</v>
      </c>
      <c r="AT187" s="107" t="n">
        <v>0</v>
      </c>
      <c r="AU187" s="109">
        <f>AI187+AJ187+AM187+AP187+AS187</f>
        <v/>
      </c>
      <c r="AV187" s="109">
        <f>AK187+AN187+AQ187+AT187</f>
        <v/>
      </c>
      <c r="AW187" s="110">
        <f>AU187-AV187</f>
        <v/>
      </c>
      <c r="AX187" s="111" t="n">
        <v>0</v>
      </c>
      <c r="AY187" s="112" t="n">
        <v>0</v>
      </c>
      <c r="AZ187" s="110">
        <f>AW187+AX187-AY187</f>
        <v/>
      </c>
      <c r="BA187" s="111" t="n">
        <v>0</v>
      </c>
      <c r="BB187" s="112" t="n">
        <v>0</v>
      </c>
      <c r="BC187" s="110">
        <f>AZ187+BA187-BB187</f>
        <v/>
      </c>
      <c r="BD187" s="111" t="n">
        <v>0</v>
      </c>
      <c r="BE187" s="112" t="n">
        <v>0</v>
      </c>
      <c r="BF187" s="110">
        <f>BC187+BD187-BE187</f>
        <v/>
      </c>
      <c r="BG187" s="111" t="n">
        <v>0</v>
      </c>
      <c r="BH187" s="112" t="n">
        <v>0</v>
      </c>
      <c r="BI187" s="109">
        <f>AW187+AX187+BA187+BD187+BG187</f>
        <v/>
      </c>
      <c r="BJ187" s="109">
        <f>AY187+BB187+BE187+BH187</f>
        <v/>
      </c>
      <c r="BK187" s="105">
        <f>BI187-BJ187</f>
        <v/>
      </c>
      <c r="BL187" s="106" t="n">
        <v>0</v>
      </c>
      <c r="BM187" s="107" t="n">
        <v>0</v>
      </c>
      <c r="BN187" s="105">
        <f>BK187+BL187-BM187</f>
        <v/>
      </c>
      <c r="BO187" s="106" t="n">
        <v>0</v>
      </c>
      <c r="BP187" s="107" t="n">
        <v>0</v>
      </c>
      <c r="BQ187" s="105">
        <f>BN187+BO187-BP187</f>
        <v/>
      </c>
      <c r="BR187" s="106" t="n">
        <v>0</v>
      </c>
      <c r="BS187" s="108" t="n">
        <v>0</v>
      </c>
      <c r="BT187" s="105">
        <f>BQ187+BR187-BS187</f>
        <v/>
      </c>
      <c r="BU187" s="106" t="n">
        <v>0</v>
      </c>
      <c r="BV187" s="107" t="n">
        <v>0</v>
      </c>
      <c r="BW187" s="109">
        <f>BK187+BL187+BO187+BR187+BU187</f>
        <v/>
      </c>
      <c r="BX187" s="109">
        <f>BM187+BP187+BS187+BV187</f>
        <v/>
      </c>
      <c r="BY187" s="98">
        <f>IF(SUM(S187,T187,AG187,AH187,AU187,AV187,BI187,BJ187,BW187,BX187)&gt;0,"S","N")</f>
        <v/>
      </c>
    </row>
    <row r="188">
      <c r="A188" s="113" t="inlineStr">
        <is>
          <t>ICB</t>
        </is>
      </c>
      <c r="B188" s="114" t="inlineStr">
        <is>
          <t>TERMAG</t>
        </is>
      </c>
      <c r="C188" s="115" t="inlineStr">
        <is>
          <t>TERMAG</t>
        </is>
      </c>
      <c r="D188" s="116" t="inlineStr">
        <is>
          <t>FERTILIZANTE</t>
        </is>
      </c>
      <c r="E188" s="115" t="inlineStr">
        <is>
          <t>UREIA</t>
        </is>
      </c>
      <c r="F188" s="117" t="inlineStr">
        <is>
          <t>MRS</t>
        </is>
      </c>
      <c r="G188" s="118" t="n">
        <v>0</v>
      </c>
      <c r="H188" s="119" t="n">
        <v>0</v>
      </c>
      <c r="I188" s="120" t="n">
        <v>0</v>
      </c>
      <c r="J188" s="118">
        <f>G188+H188-I188</f>
        <v/>
      </c>
      <c r="K188" s="119" t="n">
        <v>0</v>
      </c>
      <c r="L188" s="120" t="n">
        <v>0</v>
      </c>
      <c r="M188" s="118">
        <f>J188+K188-L188</f>
        <v/>
      </c>
      <c r="N188" s="119" t="n">
        <v>0</v>
      </c>
      <c r="O188" s="120" t="n">
        <v>0</v>
      </c>
      <c r="P188" s="118">
        <f>M188+N188-O188</f>
        <v/>
      </c>
      <c r="Q188" s="119" t="n">
        <v>0</v>
      </c>
      <c r="R188" s="120" t="n">
        <v>0</v>
      </c>
      <c r="S188" s="121">
        <f>G188+H188+K188+N188+Q188</f>
        <v/>
      </c>
      <c r="T188" s="121">
        <f>I188+L188+O188+R188</f>
        <v/>
      </c>
      <c r="U188" s="122">
        <f>S188-T188</f>
        <v/>
      </c>
      <c r="V188" s="123" t="n">
        <v>0</v>
      </c>
      <c r="W188" s="124" t="n">
        <v>0</v>
      </c>
      <c r="X188" s="122">
        <f>U188+V188-W188</f>
        <v/>
      </c>
      <c r="Y188" s="123" t="n">
        <v>0</v>
      </c>
      <c r="Z188" s="124" t="n">
        <v>0</v>
      </c>
      <c r="AA188" s="122">
        <f>X188+Y188-Z188</f>
        <v/>
      </c>
      <c r="AB188" s="123" t="n">
        <v>0</v>
      </c>
      <c r="AC188" s="124" t="n">
        <v>0</v>
      </c>
      <c r="AD188" s="122">
        <f>AA188+AB188-AC188</f>
        <v/>
      </c>
      <c r="AE188" s="123" t="n">
        <v>0</v>
      </c>
      <c r="AF188" s="124" t="n">
        <v>0</v>
      </c>
      <c r="AG188" s="121">
        <f>U188+V188+Y188+AB188+AE188</f>
        <v/>
      </c>
      <c r="AH188" s="121">
        <f>W188+Z188+AC188+AF188</f>
        <v/>
      </c>
      <c r="AI188" s="118">
        <f>AG188-AH188</f>
        <v/>
      </c>
      <c r="AJ188" s="119" t="n">
        <v>0</v>
      </c>
      <c r="AK188" s="120" t="n">
        <v>0</v>
      </c>
      <c r="AL188" s="118">
        <f>AI188+AJ188-AK188</f>
        <v/>
      </c>
      <c r="AM188" s="119" t="n">
        <v>0</v>
      </c>
      <c r="AN188" s="120" t="n">
        <v>0</v>
      </c>
      <c r="AO188" s="118">
        <f>AL188+AM188-AN188</f>
        <v/>
      </c>
      <c r="AP188" s="119" t="n">
        <v>0</v>
      </c>
      <c r="AQ188" s="120" t="n">
        <v>0</v>
      </c>
      <c r="AR188" s="118">
        <f>AO188+AP188-AQ188</f>
        <v/>
      </c>
      <c r="AS188" s="119" t="n">
        <v>0</v>
      </c>
      <c r="AT188" s="120" t="n">
        <v>0</v>
      </c>
      <c r="AU188" s="121">
        <f>AI188+AJ188+AM188+AP188+AS188</f>
        <v/>
      </c>
      <c r="AV188" s="121">
        <f>AK188+AN188+AQ188+AT188</f>
        <v/>
      </c>
      <c r="AW188" s="122">
        <f>AU188-AV188</f>
        <v/>
      </c>
      <c r="AX188" s="123" t="n">
        <v>0</v>
      </c>
      <c r="AY188" s="124" t="n">
        <v>0</v>
      </c>
      <c r="AZ188" s="122">
        <f>AW188+AX188-AY188</f>
        <v/>
      </c>
      <c r="BA188" s="123" t="n">
        <v>0</v>
      </c>
      <c r="BB188" s="124" t="n">
        <v>0</v>
      </c>
      <c r="BC188" s="122">
        <f>AZ188+BA188-BB188</f>
        <v/>
      </c>
      <c r="BD188" s="123" t="n">
        <v>0</v>
      </c>
      <c r="BE188" s="124" t="n">
        <v>0</v>
      </c>
      <c r="BF188" s="122">
        <f>BC188+BD188-BE188</f>
        <v/>
      </c>
      <c r="BG188" s="123" t="n">
        <v>0</v>
      </c>
      <c r="BH188" s="124" t="n">
        <v>0</v>
      </c>
      <c r="BI188" s="121">
        <f>AW188+AX188+BA188+BD188+BG188</f>
        <v/>
      </c>
      <c r="BJ188" s="121">
        <f>AY188+BB188+BE188+BH188</f>
        <v/>
      </c>
      <c r="BK188" s="118">
        <f>BI188-BJ188</f>
        <v/>
      </c>
      <c r="BL188" s="119" t="n">
        <v>0</v>
      </c>
      <c r="BM188" s="120" t="n">
        <v>0</v>
      </c>
      <c r="BN188" s="118">
        <f>BK188+BL188-BM188</f>
        <v/>
      </c>
      <c r="BO188" s="119" t="n">
        <v>0</v>
      </c>
      <c r="BP188" s="120" t="n">
        <v>0</v>
      </c>
      <c r="BQ188" s="118">
        <f>BN188+BO188-BP188</f>
        <v/>
      </c>
      <c r="BR188" s="119" t="n">
        <v>0</v>
      </c>
      <c r="BS188" s="120" t="n">
        <v>0</v>
      </c>
      <c r="BT188" s="118">
        <f>BQ188+BR188-BS188</f>
        <v/>
      </c>
      <c r="BU188" s="119" t="n">
        <v>0</v>
      </c>
      <c r="BV188" s="120" t="n">
        <v>0</v>
      </c>
      <c r="BW188" s="121">
        <f>BK188+BL188+BO188+BR188+BU188</f>
        <v/>
      </c>
      <c r="BX188" s="121">
        <f>BM188+BP188+BS188+BV188</f>
        <v/>
      </c>
      <c r="BY188" s="98">
        <f>IF(SUM(S188,T188,AG188,AH188,AU188,AV188,BI188,BJ188,BW188,BX188)&gt;0,"S","N")</f>
        <v/>
      </c>
    </row>
    <row r="189">
      <c r="A189" s="113" t="inlineStr">
        <is>
          <t>ICB</t>
        </is>
      </c>
      <c r="B189" s="114" t="inlineStr">
        <is>
          <t>TERMAG</t>
        </is>
      </c>
      <c r="C189" s="115" t="inlineStr">
        <is>
          <t>TERMAG</t>
        </is>
      </c>
      <c r="D189" s="116" t="inlineStr">
        <is>
          <t>FERTILIZANTE</t>
        </is>
      </c>
      <c r="E189" s="115" t="inlineStr">
        <is>
          <t>UREIA</t>
        </is>
      </c>
      <c r="F189" s="117" t="inlineStr">
        <is>
          <t>VLI</t>
        </is>
      </c>
      <c r="G189" s="118" t="n">
        <v>0</v>
      </c>
      <c r="H189" s="119" t="n">
        <v>0</v>
      </c>
      <c r="I189" s="120" t="n">
        <v>0</v>
      </c>
      <c r="J189" s="118">
        <f>G189+H189-I189</f>
        <v/>
      </c>
      <c r="K189" s="119" t="n">
        <v>0</v>
      </c>
      <c r="L189" s="120" t="n">
        <v>0</v>
      </c>
      <c r="M189" s="118">
        <f>J189+K189-L189</f>
        <v/>
      </c>
      <c r="N189" s="119" t="n">
        <v>0</v>
      </c>
      <c r="O189" s="120" t="n">
        <v>0</v>
      </c>
      <c r="P189" s="118">
        <f>M189+N189-O189</f>
        <v/>
      </c>
      <c r="Q189" s="119" t="n">
        <v>0</v>
      </c>
      <c r="R189" s="120" t="n">
        <v>0</v>
      </c>
      <c r="S189" s="121">
        <f>G189+H189+K189+N189+Q189</f>
        <v/>
      </c>
      <c r="T189" s="121">
        <f>I189+L189+O189+R189</f>
        <v/>
      </c>
      <c r="U189" s="122">
        <f>S189-T189</f>
        <v/>
      </c>
      <c r="V189" s="123" t="n">
        <v>0</v>
      </c>
      <c r="W189" s="124" t="n">
        <v>0</v>
      </c>
      <c r="X189" s="122">
        <f>U189+V189-W189</f>
        <v/>
      </c>
      <c r="Y189" s="123" t="n">
        <v>0</v>
      </c>
      <c r="Z189" s="124" t="n">
        <v>0</v>
      </c>
      <c r="AA189" s="122">
        <f>X189+Y189-Z189</f>
        <v/>
      </c>
      <c r="AB189" s="123" t="n">
        <v>0</v>
      </c>
      <c r="AC189" s="124" t="n">
        <v>0</v>
      </c>
      <c r="AD189" s="122">
        <f>AA189+AB189-AC189</f>
        <v/>
      </c>
      <c r="AE189" s="123" t="n">
        <v>0</v>
      </c>
      <c r="AF189" s="124" t="n">
        <v>0</v>
      </c>
      <c r="AG189" s="121">
        <f>U189+V189+Y189+AB189+AE189</f>
        <v/>
      </c>
      <c r="AH189" s="121">
        <f>W189+Z189+AC189+AF189</f>
        <v/>
      </c>
      <c r="AI189" s="118">
        <f>AG189-AH189</f>
        <v/>
      </c>
      <c r="AJ189" s="119" t="n">
        <v>0</v>
      </c>
      <c r="AK189" s="120" t="n">
        <v>0</v>
      </c>
      <c r="AL189" s="118">
        <f>AI189+AJ189-AK189</f>
        <v/>
      </c>
      <c r="AM189" s="119" t="n">
        <v>0</v>
      </c>
      <c r="AN189" s="120" t="n">
        <v>0</v>
      </c>
      <c r="AO189" s="118">
        <f>AL189+AM189-AN189</f>
        <v/>
      </c>
      <c r="AP189" s="119" t="n">
        <v>0</v>
      </c>
      <c r="AQ189" s="120" t="n">
        <v>0</v>
      </c>
      <c r="AR189" s="118">
        <f>AO189+AP189-AQ189</f>
        <v/>
      </c>
      <c r="AS189" s="119" t="n">
        <v>0</v>
      </c>
      <c r="AT189" s="120" t="n">
        <v>0</v>
      </c>
      <c r="AU189" s="121">
        <f>AI189+AJ189+AM189+AP189+AS189</f>
        <v/>
      </c>
      <c r="AV189" s="121">
        <f>AK189+AN189+AQ189+AT189</f>
        <v/>
      </c>
      <c r="AW189" s="122">
        <f>AU189-AV189</f>
        <v/>
      </c>
      <c r="AX189" s="123" t="n">
        <v>0</v>
      </c>
      <c r="AY189" s="124" t="n">
        <v>0</v>
      </c>
      <c r="AZ189" s="122">
        <f>AW189+AX189-AY189</f>
        <v/>
      </c>
      <c r="BA189" s="123" t="n">
        <v>0</v>
      </c>
      <c r="BB189" s="124" t="n">
        <v>0</v>
      </c>
      <c r="BC189" s="122">
        <f>AZ189+BA189-BB189</f>
        <v/>
      </c>
      <c r="BD189" s="123" t="n">
        <v>0</v>
      </c>
      <c r="BE189" s="124" t="n">
        <v>0</v>
      </c>
      <c r="BF189" s="122">
        <f>BC189+BD189-BE189</f>
        <v/>
      </c>
      <c r="BG189" s="123" t="n">
        <v>0</v>
      </c>
      <c r="BH189" s="124" t="n">
        <v>0</v>
      </c>
      <c r="BI189" s="121">
        <f>AW189+AX189+BA189+BD189+BG189</f>
        <v/>
      </c>
      <c r="BJ189" s="121">
        <f>AY189+BB189+BE189+BH189</f>
        <v/>
      </c>
      <c r="BK189" s="118">
        <f>BI189-BJ189</f>
        <v/>
      </c>
      <c r="BL189" s="119" t="n">
        <v>0</v>
      </c>
      <c r="BM189" s="120" t="n">
        <v>0</v>
      </c>
      <c r="BN189" s="118">
        <f>BK189+BL189-BM189</f>
        <v/>
      </c>
      <c r="BO189" s="119" t="n">
        <v>0</v>
      </c>
      <c r="BP189" s="120" t="n">
        <v>0</v>
      </c>
      <c r="BQ189" s="118">
        <f>BN189+BO189-BP189</f>
        <v/>
      </c>
      <c r="BR189" s="119" t="n">
        <v>0</v>
      </c>
      <c r="BS189" s="120" t="n">
        <v>0</v>
      </c>
      <c r="BT189" s="118">
        <f>BQ189+BR189-BS189</f>
        <v/>
      </c>
      <c r="BU189" s="119" t="n">
        <v>0</v>
      </c>
      <c r="BV189" s="120" t="n">
        <v>0</v>
      </c>
      <c r="BW189" s="121">
        <f>BK189+BL189+BO189+BR189+BU189</f>
        <v/>
      </c>
      <c r="BX189" s="121">
        <f>BM189+BP189+BS189+BV189</f>
        <v/>
      </c>
      <c r="BY189" s="98">
        <f>IF(SUM(S189,T189,AG189,AH189,AU189,AV189,BI189,BJ189,BW189,BX189)&gt;0,"S","N")</f>
        <v/>
      </c>
    </row>
    <row r="190">
      <c r="A190" s="100" t="inlineStr">
        <is>
          <t>ICB</t>
        </is>
      </c>
      <c r="B190" s="101" t="inlineStr">
        <is>
          <t>TERMAG</t>
        </is>
      </c>
      <c r="C190" s="102" t="inlineStr">
        <is>
          <t>TERMAG</t>
        </is>
      </c>
      <c r="D190" s="103" t="inlineStr">
        <is>
          <t>FERTILIZANTE</t>
        </is>
      </c>
      <c r="E190" s="102" t="inlineStr">
        <is>
          <t>OUTROS</t>
        </is>
      </c>
      <c r="F190" s="104" t="inlineStr">
        <is>
          <t>RUMO</t>
        </is>
      </c>
      <c r="G190" s="105" t="n">
        <v>0</v>
      </c>
      <c r="H190" s="106" t="n">
        <v>0</v>
      </c>
      <c r="I190" s="107" t="n">
        <v>0</v>
      </c>
      <c r="J190" s="105">
        <f>G190+H190-I190</f>
        <v/>
      </c>
      <c r="K190" s="106" t="n">
        <v>0</v>
      </c>
      <c r="L190" s="107" t="n">
        <v>0</v>
      </c>
      <c r="M190" s="105">
        <f>J190+K190-L190</f>
        <v/>
      </c>
      <c r="N190" s="106" t="n">
        <v>0</v>
      </c>
      <c r="O190" s="108" t="n">
        <v>0</v>
      </c>
      <c r="P190" s="105">
        <f>M190+N190-O190</f>
        <v/>
      </c>
      <c r="Q190" s="106" t="n">
        <v>0</v>
      </c>
      <c r="R190" s="107" t="n">
        <v>0</v>
      </c>
      <c r="S190" s="109">
        <f>G190+H190+K190+N190+Q190</f>
        <v/>
      </c>
      <c r="T190" s="109">
        <f>I190+L190+O190+R190</f>
        <v/>
      </c>
      <c r="U190" s="110">
        <f>S190-T190</f>
        <v/>
      </c>
      <c r="V190" s="111" t="n">
        <v>0</v>
      </c>
      <c r="W190" s="112" t="n">
        <v>0</v>
      </c>
      <c r="X190" s="110">
        <f>U190+V190-W190</f>
        <v/>
      </c>
      <c r="Y190" s="111" t="n">
        <v>0</v>
      </c>
      <c r="Z190" s="112" t="n">
        <v>0</v>
      </c>
      <c r="AA190" s="110">
        <f>X190+Y190-Z190</f>
        <v/>
      </c>
      <c r="AB190" s="111" t="n">
        <v>0</v>
      </c>
      <c r="AC190" s="112" t="n">
        <v>0</v>
      </c>
      <c r="AD190" s="110">
        <f>AA190+AB190-AC190</f>
        <v/>
      </c>
      <c r="AE190" s="111" t="n">
        <v>0</v>
      </c>
      <c r="AF190" s="112" t="n">
        <v>0</v>
      </c>
      <c r="AG190" s="109">
        <f>U190+V190+Y190+AB190+AE190</f>
        <v/>
      </c>
      <c r="AH190" s="109">
        <f>W190+Z190+AC190+AF190</f>
        <v/>
      </c>
      <c r="AI190" s="105">
        <f>AG190-AH190</f>
        <v/>
      </c>
      <c r="AJ190" s="106" t="n">
        <v>0</v>
      </c>
      <c r="AK190" s="107" t="n">
        <v>0</v>
      </c>
      <c r="AL190" s="105">
        <f>AI190+AJ190-AK190</f>
        <v/>
      </c>
      <c r="AM190" s="106" t="n">
        <v>0</v>
      </c>
      <c r="AN190" s="107" t="n">
        <v>0</v>
      </c>
      <c r="AO190" s="105">
        <f>AL190+AM190-AN190</f>
        <v/>
      </c>
      <c r="AP190" s="106" t="n">
        <v>0</v>
      </c>
      <c r="AQ190" s="108" t="n">
        <v>0</v>
      </c>
      <c r="AR190" s="105">
        <f>AO190+AP190-AQ190</f>
        <v/>
      </c>
      <c r="AS190" s="106" t="n">
        <v>0</v>
      </c>
      <c r="AT190" s="107" t="n">
        <v>0</v>
      </c>
      <c r="AU190" s="109">
        <f>AI190+AJ190+AM190+AP190+AS190</f>
        <v/>
      </c>
      <c r="AV190" s="109">
        <f>AK190+AN190+AQ190+AT190</f>
        <v/>
      </c>
      <c r="AW190" s="110">
        <f>AU190-AV190</f>
        <v/>
      </c>
      <c r="AX190" s="111" t="n">
        <v>0</v>
      </c>
      <c r="AY190" s="112" t="n">
        <v>0</v>
      </c>
      <c r="AZ190" s="110">
        <f>AW190+AX190-AY190</f>
        <v/>
      </c>
      <c r="BA190" s="111" t="n">
        <v>0</v>
      </c>
      <c r="BB190" s="112" t="n">
        <v>0</v>
      </c>
      <c r="BC190" s="110">
        <f>AZ190+BA190-BB190</f>
        <v/>
      </c>
      <c r="BD190" s="111" t="n">
        <v>0</v>
      </c>
      <c r="BE190" s="112" t="n">
        <v>0</v>
      </c>
      <c r="BF190" s="110">
        <f>BC190+BD190-BE190</f>
        <v/>
      </c>
      <c r="BG190" s="111" t="n">
        <v>0</v>
      </c>
      <c r="BH190" s="112" t="n">
        <v>0</v>
      </c>
      <c r="BI190" s="109">
        <f>AW190+AX190+BA190+BD190+BG190</f>
        <v/>
      </c>
      <c r="BJ190" s="109">
        <f>AY190+BB190+BE190+BH190</f>
        <v/>
      </c>
      <c r="BK190" s="105">
        <f>BI190-BJ190</f>
        <v/>
      </c>
      <c r="BL190" s="106" t="n">
        <v>0</v>
      </c>
      <c r="BM190" s="107" t="n">
        <v>0</v>
      </c>
      <c r="BN190" s="105">
        <f>BK190+BL190-BM190</f>
        <v/>
      </c>
      <c r="BO190" s="106" t="n">
        <v>0</v>
      </c>
      <c r="BP190" s="107" t="n">
        <v>0</v>
      </c>
      <c r="BQ190" s="105">
        <f>BN190+BO190-BP190</f>
        <v/>
      </c>
      <c r="BR190" s="106" t="n">
        <v>0</v>
      </c>
      <c r="BS190" s="108" t="n">
        <v>0</v>
      </c>
      <c r="BT190" s="105">
        <f>BQ190+BR190-BS190</f>
        <v/>
      </c>
      <c r="BU190" s="106" t="n">
        <v>0</v>
      </c>
      <c r="BV190" s="107" t="n">
        <v>0</v>
      </c>
      <c r="BW190" s="109">
        <f>BK190+BL190+BO190+BR190+BU190</f>
        <v/>
      </c>
      <c r="BX190" s="109">
        <f>BM190+BP190+BS190+BV190</f>
        <v/>
      </c>
      <c r="BY190" s="98">
        <f>IF(SUM(S190,T190,AG190,AH190,AU190,AV190,BI190,BJ190,BW190,BX190)&gt;0,"S","N")</f>
        <v/>
      </c>
    </row>
    <row r="191">
      <c r="A191" s="113" t="inlineStr">
        <is>
          <t>ICB</t>
        </is>
      </c>
      <c r="B191" s="114" t="inlineStr">
        <is>
          <t>TERMAG</t>
        </is>
      </c>
      <c r="C191" s="115" t="inlineStr">
        <is>
          <t>TERMAG</t>
        </is>
      </c>
      <c r="D191" s="116" t="inlineStr">
        <is>
          <t>FERTILIZANTE</t>
        </is>
      </c>
      <c r="E191" s="115" t="inlineStr">
        <is>
          <t>OUTROS</t>
        </is>
      </c>
      <c r="F191" s="117" t="inlineStr">
        <is>
          <t>MRS</t>
        </is>
      </c>
      <c r="G191" s="118" t="n">
        <v>0</v>
      </c>
      <c r="H191" s="119" t="n">
        <v>0</v>
      </c>
      <c r="I191" s="120" t="n">
        <v>0</v>
      </c>
      <c r="J191" s="118">
        <f>G191+H191-I191</f>
        <v/>
      </c>
      <c r="K191" s="119" t="n">
        <v>0</v>
      </c>
      <c r="L191" s="120" t="n">
        <v>0</v>
      </c>
      <c r="M191" s="118">
        <f>J191+K191-L191</f>
        <v/>
      </c>
      <c r="N191" s="119" t="n">
        <v>0</v>
      </c>
      <c r="O191" s="120" t="n">
        <v>0</v>
      </c>
      <c r="P191" s="118">
        <f>M191+N191-O191</f>
        <v/>
      </c>
      <c r="Q191" s="119" t="n">
        <v>0</v>
      </c>
      <c r="R191" s="120" t="n">
        <v>0</v>
      </c>
      <c r="S191" s="121">
        <f>G191+H191+K191+N191+Q191</f>
        <v/>
      </c>
      <c r="T191" s="121">
        <f>I191+L191+O191+R191</f>
        <v/>
      </c>
      <c r="U191" s="122">
        <f>S191-T191</f>
        <v/>
      </c>
      <c r="V191" s="123" t="n">
        <v>0</v>
      </c>
      <c r="W191" s="124" t="n">
        <v>0</v>
      </c>
      <c r="X191" s="122">
        <f>U191+V191-W191</f>
        <v/>
      </c>
      <c r="Y191" s="123" t="n">
        <v>0</v>
      </c>
      <c r="Z191" s="124" t="n">
        <v>0</v>
      </c>
      <c r="AA191" s="122">
        <f>X191+Y191-Z191</f>
        <v/>
      </c>
      <c r="AB191" s="123" t="n">
        <v>0</v>
      </c>
      <c r="AC191" s="124" t="n">
        <v>0</v>
      </c>
      <c r="AD191" s="122">
        <f>AA191+AB191-AC191</f>
        <v/>
      </c>
      <c r="AE191" s="123" t="n">
        <v>0</v>
      </c>
      <c r="AF191" s="124" t="n">
        <v>0</v>
      </c>
      <c r="AG191" s="121">
        <f>U191+V191+Y191+AB191+AE191</f>
        <v/>
      </c>
      <c r="AH191" s="121">
        <f>W191+Z191+AC191+AF191</f>
        <v/>
      </c>
      <c r="AI191" s="118">
        <f>AG191-AH191</f>
        <v/>
      </c>
      <c r="AJ191" s="119" t="n">
        <v>0</v>
      </c>
      <c r="AK191" s="120" t="n">
        <v>0</v>
      </c>
      <c r="AL191" s="118">
        <f>AI191+AJ191-AK191</f>
        <v/>
      </c>
      <c r="AM191" s="119" t="n">
        <v>0</v>
      </c>
      <c r="AN191" s="120" t="n">
        <v>0</v>
      </c>
      <c r="AO191" s="118">
        <f>AL191+AM191-AN191</f>
        <v/>
      </c>
      <c r="AP191" s="119" t="n">
        <v>0</v>
      </c>
      <c r="AQ191" s="120" t="n">
        <v>0</v>
      </c>
      <c r="AR191" s="118">
        <f>AO191+AP191-AQ191</f>
        <v/>
      </c>
      <c r="AS191" s="119" t="n">
        <v>0</v>
      </c>
      <c r="AT191" s="120" t="n">
        <v>0</v>
      </c>
      <c r="AU191" s="121">
        <f>AI191+AJ191+AM191+AP191+AS191</f>
        <v/>
      </c>
      <c r="AV191" s="121">
        <f>AK191+AN191+AQ191+AT191</f>
        <v/>
      </c>
      <c r="AW191" s="122">
        <f>AU191-AV191</f>
        <v/>
      </c>
      <c r="AX191" s="123" t="n">
        <v>0</v>
      </c>
      <c r="AY191" s="124" t="n">
        <v>0</v>
      </c>
      <c r="AZ191" s="122">
        <f>AW191+AX191-AY191</f>
        <v/>
      </c>
      <c r="BA191" s="123" t="n">
        <v>0</v>
      </c>
      <c r="BB191" s="124" t="n">
        <v>0</v>
      </c>
      <c r="BC191" s="122">
        <f>AZ191+BA191-BB191</f>
        <v/>
      </c>
      <c r="BD191" s="123" t="n">
        <v>0</v>
      </c>
      <c r="BE191" s="124" t="n">
        <v>0</v>
      </c>
      <c r="BF191" s="122">
        <f>BC191+BD191-BE191</f>
        <v/>
      </c>
      <c r="BG191" s="123" t="n">
        <v>0</v>
      </c>
      <c r="BH191" s="124" t="n">
        <v>0</v>
      </c>
      <c r="BI191" s="121">
        <f>AW191+AX191+BA191+BD191+BG191</f>
        <v/>
      </c>
      <c r="BJ191" s="121">
        <f>AY191+BB191+BE191+BH191</f>
        <v/>
      </c>
      <c r="BK191" s="118">
        <f>BI191-BJ191</f>
        <v/>
      </c>
      <c r="BL191" s="119" t="n">
        <v>0</v>
      </c>
      <c r="BM191" s="120" t="n">
        <v>0</v>
      </c>
      <c r="BN191" s="118">
        <f>BK191+BL191-BM191</f>
        <v/>
      </c>
      <c r="BO191" s="119" t="n">
        <v>0</v>
      </c>
      <c r="BP191" s="120" t="n">
        <v>0</v>
      </c>
      <c r="BQ191" s="118">
        <f>BN191+BO191-BP191</f>
        <v/>
      </c>
      <c r="BR191" s="119" t="n">
        <v>0</v>
      </c>
      <c r="BS191" s="120" t="n">
        <v>0</v>
      </c>
      <c r="BT191" s="118">
        <f>BQ191+BR191-BS191</f>
        <v/>
      </c>
      <c r="BU191" s="119" t="n">
        <v>0</v>
      </c>
      <c r="BV191" s="120" t="n">
        <v>0</v>
      </c>
      <c r="BW191" s="121">
        <f>BK191+BL191+BO191+BR191+BU191</f>
        <v/>
      </c>
      <c r="BX191" s="121">
        <f>BM191+BP191+BS191+BV191</f>
        <v/>
      </c>
      <c r="BY191" s="98">
        <f>IF(SUM(S191,T191,AG191,AH191,AU191,AV191,BI191,BJ191,BW191,BX191)&gt;0,"S","N")</f>
        <v/>
      </c>
    </row>
    <row r="192">
      <c r="A192" s="113" t="inlineStr">
        <is>
          <t>ICB</t>
        </is>
      </c>
      <c r="B192" s="114" t="inlineStr">
        <is>
          <t>TERMAG</t>
        </is>
      </c>
      <c r="C192" s="115" t="inlineStr">
        <is>
          <t>TERMAG</t>
        </is>
      </c>
      <c r="D192" s="116" t="inlineStr">
        <is>
          <t>FERTILIZANTE</t>
        </is>
      </c>
      <c r="E192" s="115" t="inlineStr">
        <is>
          <t>OUTROS</t>
        </is>
      </c>
      <c r="F192" s="117" t="inlineStr">
        <is>
          <t>VLI</t>
        </is>
      </c>
      <c r="G192" s="118" t="n">
        <v>0</v>
      </c>
      <c r="H192" s="119" t="n">
        <v>0</v>
      </c>
      <c r="I192" s="120" t="n">
        <v>0</v>
      </c>
      <c r="J192" s="118">
        <f>G192+H192-I192</f>
        <v/>
      </c>
      <c r="K192" s="119" t="n">
        <v>0</v>
      </c>
      <c r="L192" s="120" t="n">
        <v>0</v>
      </c>
      <c r="M192" s="118">
        <f>J192+K192-L192</f>
        <v/>
      </c>
      <c r="N192" s="119" t="n">
        <v>0</v>
      </c>
      <c r="O192" s="120" t="n">
        <v>0</v>
      </c>
      <c r="P192" s="118">
        <f>M192+N192-O192</f>
        <v/>
      </c>
      <c r="Q192" s="119" t="n">
        <v>0</v>
      </c>
      <c r="R192" s="120" t="n">
        <v>0</v>
      </c>
      <c r="S192" s="121">
        <f>G192+H192+K192+N192+Q192</f>
        <v/>
      </c>
      <c r="T192" s="121">
        <f>I192+L192+O192+R192</f>
        <v/>
      </c>
      <c r="U192" s="122">
        <f>S192-T192</f>
        <v/>
      </c>
      <c r="V192" s="123" t="n">
        <v>0</v>
      </c>
      <c r="W192" s="124" t="n">
        <v>0</v>
      </c>
      <c r="X192" s="122">
        <f>U192+V192-W192</f>
        <v/>
      </c>
      <c r="Y192" s="123" t="n">
        <v>0</v>
      </c>
      <c r="Z192" s="124" t="n">
        <v>0</v>
      </c>
      <c r="AA192" s="122">
        <f>X192+Y192-Z192</f>
        <v/>
      </c>
      <c r="AB192" s="123" t="n">
        <v>0</v>
      </c>
      <c r="AC192" s="124" t="n">
        <v>0</v>
      </c>
      <c r="AD192" s="122">
        <f>AA192+AB192-AC192</f>
        <v/>
      </c>
      <c r="AE192" s="123" t="n">
        <v>0</v>
      </c>
      <c r="AF192" s="124" t="n">
        <v>0</v>
      </c>
      <c r="AG192" s="121">
        <f>U192+V192+Y192+AB192+AE192</f>
        <v/>
      </c>
      <c r="AH192" s="121">
        <f>W192+Z192+AC192+AF192</f>
        <v/>
      </c>
      <c r="AI192" s="118">
        <f>AG192-AH192</f>
        <v/>
      </c>
      <c r="AJ192" s="119" t="n">
        <v>0</v>
      </c>
      <c r="AK192" s="120" t="n">
        <v>0</v>
      </c>
      <c r="AL192" s="118">
        <f>AI192+AJ192-AK192</f>
        <v/>
      </c>
      <c r="AM192" s="119" t="n">
        <v>0</v>
      </c>
      <c r="AN192" s="120" t="n">
        <v>0</v>
      </c>
      <c r="AO192" s="118">
        <f>AL192+AM192-AN192</f>
        <v/>
      </c>
      <c r="AP192" s="119" t="n">
        <v>0</v>
      </c>
      <c r="AQ192" s="120" t="n">
        <v>0</v>
      </c>
      <c r="AR192" s="118">
        <f>AO192+AP192-AQ192</f>
        <v/>
      </c>
      <c r="AS192" s="119" t="n">
        <v>0</v>
      </c>
      <c r="AT192" s="120" t="n">
        <v>0</v>
      </c>
      <c r="AU192" s="121">
        <f>AI192+AJ192+AM192+AP192+AS192</f>
        <v/>
      </c>
      <c r="AV192" s="121">
        <f>AK192+AN192+AQ192+AT192</f>
        <v/>
      </c>
      <c r="AW192" s="122">
        <f>AU192-AV192</f>
        <v/>
      </c>
      <c r="AX192" s="123" t="n">
        <v>0</v>
      </c>
      <c r="AY192" s="124" t="n">
        <v>0</v>
      </c>
      <c r="AZ192" s="122">
        <f>AW192+AX192-AY192</f>
        <v/>
      </c>
      <c r="BA192" s="123" t="n">
        <v>0</v>
      </c>
      <c r="BB192" s="124" t="n">
        <v>0</v>
      </c>
      <c r="BC192" s="122">
        <f>AZ192+BA192-BB192</f>
        <v/>
      </c>
      <c r="BD192" s="123" t="n">
        <v>0</v>
      </c>
      <c r="BE192" s="124" t="n">
        <v>0</v>
      </c>
      <c r="BF192" s="122">
        <f>BC192+BD192-BE192</f>
        <v/>
      </c>
      <c r="BG192" s="123" t="n">
        <v>0</v>
      </c>
      <c r="BH192" s="124" t="n">
        <v>0</v>
      </c>
      <c r="BI192" s="121">
        <f>AW192+AX192+BA192+BD192+BG192</f>
        <v/>
      </c>
      <c r="BJ192" s="121">
        <f>AY192+BB192+BE192+BH192</f>
        <v/>
      </c>
      <c r="BK192" s="118">
        <f>BI192-BJ192</f>
        <v/>
      </c>
      <c r="BL192" s="119" t="n">
        <v>0</v>
      </c>
      <c r="BM192" s="120" t="n">
        <v>0</v>
      </c>
      <c r="BN192" s="118">
        <f>BK192+BL192-BM192</f>
        <v/>
      </c>
      <c r="BO192" s="119" t="n">
        <v>0</v>
      </c>
      <c r="BP192" s="120" t="n">
        <v>0</v>
      </c>
      <c r="BQ192" s="118">
        <f>BN192+BO192-BP192</f>
        <v/>
      </c>
      <c r="BR192" s="119" t="n">
        <v>0</v>
      </c>
      <c r="BS192" s="120" t="n">
        <v>0</v>
      </c>
      <c r="BT192" s="118">
        <f>BQ192+BR192-BS192</f>
        <v/>
      </c>
      <c r="BU192" s="119" t="n">
        <v>0</v>
      </c>
      <c r="BV192" s="120" t="n">
        <v>0</v>
      </c>
      <c r="BW192" s="121">
        <f>BK192+BL192+BO192+BR192+BU192</f>
        <v/>
      </c>
      <c r="BX192" s="121">
        <f>BM192+BP192+BS192+BV192</f>
        <v/>
      </c>
      <c r="BY192" s="98">
        <f>IF(SUM(S192,T192,AG192,AH192,AU192,AV192,BI192,BJ192,BW192,BX192)&gt;0,"S","N")</f>
        <v/>
      </c>
    </row>
    <row r="193">
      <c r="A193" s="125" t="inlineStr">
        <is>
          <t>TOTAL</t>
        </is>
      </c>
      <c r="B193" s="126" t="inlineStr">
        <is>
          <t>TOTAL</t>
        </is>
      </c>
      <c r="C193" s="127" t="n"/>
      <c r="D193" s="128" t="n"/>
      <c r="E193" s="127" t="n"/>
      <c r="F193" s="129" t="n"/>
      <c r="G193" s="35">
        <f>SUM(G184:G192)</f>
        <v/>
      </c>
      <c r="H193" s="36">
        <f>SUM(H184:H192)</f>
        <v/>
      </c>
      <c r="I193" s="37">
        <f>SUM(I184:I192)</f>
        <v/>
      </c>
      <c r="J193" s="38">
        <f>SUM(J184:J192)</f>
        <v/>
      </c>
      <c r="K193" s="39">
        <f>SUM(K184:K192)</f>
        <v/>
      </c>
      <c r="L193" s="37">
        <f>SUM(L184:L192)</f>
        <v/>
      </c>
      <c r="M193" s="38">
        <f>SUM(M184:M192)</f>
        <v/>
      </c>
      <c r="N193" s="39">
        <f>SUM(N184:N192)</f>
        <v/>
      </c>
      <c r="O193" s="37">
        <f>SUM(O184:O192)</f>
        <v/>
      </c>
      <c r="P193" s="38">
        <f>SUM(P184:P192)</f>
        <v/>
      </c>
      <c r="Q193" s="39">
        <f>SUM(Q184:Q192)</f>
        <v/>
      </c>
      <c r="R193" s="37">
        <f>SUM(R184:R192)</f>
        <v/>
      </c>
      <c r="S193" s="37">
        <f>SUM(S184:S192)</f>
        <v/>
      </c>
      <c r="T193" s="37">
        <f>SUM(T184:T192)</f>
        <v/>
      </c>
      <c r="U193" s="42">
        <f>SUM(U184:U192)</f>
        <v/>
      </c>
      <c r="V193" s="43">
        <f>SUM(V184:V192)</f>
        <v/>
      </c>
      <c r="W193" s="44">
        <f>SUM(W184:W192)</f>
        <v/>
      </c>
      <c r="X193" s="42">
        <f>SUM(X184:X192)</f>
        <v/>
      </c>
      <c r="Y193" s="43">
        <f>SUM(Y184:Y192)</f>
        <v/>
      </c>
      <c r="Z193" s="44">
        <f>SUM(Z184:Z192)</f>
        <v/>
      </c>
      <c r="AA193" s="42">
        <f>SUM(AA184:AA192)</f>
        <v/>
      </c>
      <c r="AB193" s="43">
        <f>SUM(AB184:AB192)</f>
        <v/>
      </c>
      <c r="AC193" s="44">
        <f>SUM(AC184:AC192)</f>
        <v/>
      </c>
      <c r="AD193" s="42">
        <f>SUM(AD184:AD192)</f>
        <v/>
      </c>
      <c r="AE193" s="43">
        <f>SUM(AE184:AE192)</f>
        <v/>
      </c>
      <c r="AF193" s="44">
        <f>SUM(AF184:AF192)</f>
        <v/>
      </c>
      <c r="AG193" s="44">
        <f>SUM(AG184:AG192)</f>
        <v/>
      </c>
      <c r="AH193" s="44">
        <f>SUM(AH184:AH192)</f>
        <v/>
      </c>
      <c r="AI193" s="35">
        <f>SUM(AI184:AI192)</f>
        <v/>
      </c>
      <c r="AJ193" s="36">
        <f>SUM(AJ184:AJ192)</f>
        <v/>
      </c>
      <c r="AK193" s="37">
        <f>SUM(AK184:AK192)</f>
        <v/>
      </c>
      <c r="AL193" s="35">
        <f>SUM(AL184:AL192)</f>
        <v/>
      </c>
      <c r="AM193" s="36">
        <f>SUM(AM184:AM192)</f>
        <v/>
      </c>
      <c r="AN193" s="37">
        <f>SUM(AN184:AN192)</f>
        <v/>
      </c>
      <c r="AO193" s="35">
        <f>SUM(AO184:AO192)</f>
        <v/>
      </c>
      <c r="AP193" s="36">
        <f>SUM(AP184:AP192)</f>
        <v/>
      </c>
      <c r="AQ193" s="37">
        <f>SUM(AQ184:AQ192)</f>
        <v/>
      </c>
      <c r="AR193" s="35">
        <f>AO193+AP193-AQ193</f>
        <v/>
      </c>
      <c r="AS193" s="36" t="n"/>
      <c r="AT193" s="37">
        <f>SUM(AT184:AT192)</f>
        <v/>
      </c>
      <c r="AU193" s="37">
        <f>AI193+AJ193+AM193+AP193+AS193</f>
        <v/>
      </c>
      <c r="AV193" s="37">
        <f>AK193+AN193+AQ193+AT193</f>
        <v/>
      </c>
      <c r="AW193" s="42">
        <f>AU193-AV193</f>
        <v/>
      </c>
      <c r="AX193" s="43" t="n"/>
      <c r="AY193" s="44" t="n"/>
      <c r="AZ193" s="42">
        <f>AW193+AX193-AY193</f>
        <v/>
      </c>
      <c r="BA193" s="43" t="n"/>
      <c r="BB193" s="44" t="n"/>
      <c r="BC193" s="42">
        <f>AZ193+BA193-BB193</f>
        <v/>
      </c>
      <c r="BD193" s="43" t="n"/>
      <c r="BE193" s="44" t="n"/>
      <c r="BF193" s="42">
        <f>BC193+BD193-BE193</f>
        <v/>
      </c>
      <c r="BG193" s="43" t="n"/>
      <c r="BH193" s="44" t="n"/>
      <c r="BI193" s="44">
        <f>AW193+AX193+BA193+BD193+BG193</f>
        <v/>
      </c>
      <c r="BJ193" s="44">
        <f>AY193+BB193+BE193+BH193</f>
        <v/>
      </c>
      <c r="BK193" s="35">
        <f>BI193-BJ193</f>
        <v/>
      </c>
      <c r="BL193" s="36" t="n"/>
      <c r="BM193" s="37" t="n"/>
      <c r="BN193" s="35">
        <f>BK193+BL193-BM193</f>
        <v/>
      </c>
      <c r="BO193" s="36" t="n"/>
      <c r="BP193" s="37">
        <f>SUM(BP184:BP192)</f>
        <v/>
      </c>
      <c r="BQ193" s="35">
        <f>SUM(BQ184:BQ192)</f>
        <v/>
      </c>
      <c r="BR193" s="36">
        <f>SUM(BR184:BR192)</f>
        <v/>
      </c>
      <c r="BS193" s="37">
        <f>SUM(BS184:BS192)</f>
        <v/>
      </c>
      <c r="BT193" s="35">
        <f>SUM(BT184:BT192)</f>
        <v/>
      </c>
      <c r="BU193" s="36">
        <f>SUM(BU184:BU192)</f>
        <v/>
      </c>
      <c r="BV193" s="37">
        <f>SUM(BV184:BV192)</f>
        <v/>
      </c>
      <c r="BW193" s="37">
        <f>SUM(BW184:BW192)</f>
        <v/>
      </c>
      <c r="BX193" s="37">
        <f>SUM(BX184:BX192)</f>
        <v/>
      </c>
      <c r="BY193" s="98">
        <f>IF(SUM(S193,T193,AG193,AH193,AU193,AV193,BI193,BJ193,BW193,BX193)&gt;0,"S","N")</f>
        <v/>
      </c>
    </row>
    <row r="194">
      <c r="A194" s="100" t="inlineStr">
        <is>
          <t>ICB</t>
        </is>
      </c>
      <c r="B194" s="101" t="inlineStr">
        <is>
          <t>HIDROVIAS</t>
        </is>
      </c>
      <c r="C194" s="102" t="inlineStr">
        <is>
          <t>HIDROVIAS</t>
        </is>
      </c>
      <c r="D194" s="103" t="inlineStr">
        <is>
          <t>FERTILIZANTE</t>
        </is>
      </c>
      <c r="E194" s="102" t="inlineStr">
        <is>
          <t>KCL</t>
        </is>
      </c>
      <c r="F194" s="104" t="inlineStr">
        <is>
          <t>RUMO</t>
        </is>
      </c>
      <c r="G194" s="105" t="n">
        <v>0</v>
      </c>
      <c r="H194" s="106" t="n">
        <v>0</v>
      </c>
      <c r="I194" s="107" t="n">
        <v>0</v>
      </c>
      <c r="J194" s="105">
        <f>G194+H194-I194</f>
        <v/>
      </c>
      <c r="K194" s="106" t="n">
        <v>0</v>
      </c>
      <c r="L194" s="107" t="n">
        <v>0</v>
      </c>
      <c r="M194" s="105">
        <f>J194+K194-L194</f>
        <v/>
      </c>
      <c r="N194" s="106" t="n">
        <v>0</v>
      </c>
      <c r="O194" s="108" t="n">
        <v>0</v>
      </c>
      <c r="P194" s="105">
        <f>M194+N194-O194</f>
        <v/>
      </c>
      <c r="Q194" s="106" t="n">
        <v>0</v>
      </c>
      <c r="R194" s="107" t="n">
        <v>0</v>
      </c>
      <c r="S194" s="109">
        <f>G194+H194+K194+N194+Q194</f>
        <v/>
      </c>
      <c r="T194" s="109">
        <f>I194+L194+O194+R194</f>
        <v/>
      </c>
      <c r="U194" s="110">
        <f>S194-T194</f>
        <v/>
      </c>
      <c r="V194" s="111" t="n">
        <v>0</v>
      </c>
      <c r="W194" s="112" t="n">
        <v>0</v>
      </c>
      <c r="X194" s="110">
        <f>U194+V194-W194</f>
        <v/>
      </c>
      <c r="Y194" s="111" t="n">
        <v>0</v>
      </c>
      <c r="Z194" s="112" t="n">
        <v>0</v>
      </c>
      <c r="AA194" s="110">
        <f>X194+Y194-Z194</f>
        <v/>
      </c>
      <c r="AB194" s="111" t="n">
        <v>0</v>
      </c>
      <c r="AC194" s="112" t="n">
        <v>0</v>
      </c>
      <c r="AD194" s="110">
        <f>AA194+AB194-AC194</f>
        <v/>
      </c>
      <c r="AE194" s="111" t="n">
        <v>0</v>
      </c>
      <c r="AF194" s="112" t="n">
        <v>0</v>
      </c>
      <c r="AG194" s="109">
        <f>U194+V194+Y194+AB194+AE194</f>
        <v/>
      </c>
      <c r="AH194" s="109">
        <f>W194+Z194+AC194+AF194</f>
        <v/>
      </c>
      <c r="AI194" s="105">
        <f>AG194-AH194</f>
        <v/>
      </c>
      <c r="AJ194" s="106" t="n">
        <v>0</v>
      </c>
      <c r="AK194" s="107" t="n">
        <v>0</v>
      </c>
      <c r="AL194" s="105">
        <f>AI194+AJ194-AK194</f>
        <v/>
      </c>
      <c r="AM194" s="106" t="n">
        <v>0</v>
      </c>
      <c r="AN194" s="107" t="n">
        <v>0</v>
      </c>
      <c r="AO194" s="105">
        <f>AL194+AM194-AN194</f>
        <v/>
      </c>
      <c r="AP194" s="106" t="n">
        <v>0</v>
      </c>
      <c r="AQ194" s="108" t="n">
        <v>0</v>
      </c>
      <c r="AR194" s="105">
        <f>AO194+AP194-AQ194</f>
        <v/>
      </c>
      <c r="AS194" s="106" t="n">
        <v>0</v>
      </c>
      <c r="AT194" s="107" t="n">
        <v>0</v>
      </c>
      <c r="AU194" s="109">
        <f>AI194+AJ194+AM194+AP194+AS194</f>
        <v/>
      </c>
      <c r="AV194" s="109">
        <f>AK194+AN194+AQ194+AT194</f>
        <v/>
      </c>
      <c r="AW194" s="110">
        <f>AU194-AV194</f>
        <v/>
      </c>
      <c r="AX194" s="111" t="n">
        <v>0</v>
      </c>
      <c r="AY194" s="112" t="n">
        <v>0</v>
      </c>
      <c r="AZ194" s="110">
        <f>AW194+AX194-AY194</f>
        <v/>
      </c>
      <c r="BA194" s="111" t="n">
        <v>0</v>
      </c>
      <c r="BB194" s="112" t="n">
        <v>0</v>
      </c>
      <c r="BC194" s="110">
        <f>AZ194+BA194-BB194</f>
        <v/>
      </c>
      <c r="BD194" s="111" t="n">
        <v>0</v>
      </c>
      <c r="BE194" s="112" t="n">
        <v>0</v>
      </c>
      <c r="BF194" s="110">
        <f>BC194+BD194-BE194</f>
        <v/>
      </c>
      <c r="BG194" s="111" t="n">
        <v>0</v>
      </c>
      <c r="BH194" s="112" t="n">
        <v>0</v>
      </c>
      <c r="BI194" s="109">
        <f>AW194+AX194+BA194+BD194+BG194</f>
        <v/>
      </c>
      <c r="BJ194" s="109">
        <f>AY194+BB194+BE194+BH194</f>
        <v/>
      </c>
      <c r="BK194" s="105">
        <f>BI194-BJ194</f>
        <v/>
      </c>
      <c r="BL194" s="106" t="n">
        <v>0</v>
      </c>
      <c r="BM194" s="107" t="n">
        <v>0</v>
      </c>
      <c r="BN194" s="105">
        <f>BK194+BL194-BM194</f>
        <v/>
      </c>
      <c r="BO194" s="106" t="n">
        <v>0</v>
      </c>
      <c r="BP194" s="107" t="n">
        <v>0</v>
      </c>
      <c r="BQ194" s="105">
        <f>BN194+BO194-BP194</f>
        <v/>
      </c>
      <c r="BR194" s="106" t="n">
        <v>0</v>
      </c>
      <c r="BS194" s="108" t="n">
        <v>0</v>
      </c>
      <c r="BT194" s="105">
        <f>BQ194+BR194-BS194</f>
        <v/>
      </c>
      <c r="BU194" s="106" t="n">
        <v>0</v>
      </c>
      <c r="BV194" s="107" t="n">
        <v>0</v>
      </c>
      <c r="BW194" s="109">
        <f>BK194+BL194+BO194+BR194+BU194</f>
        <v/>
      </c>
      <c r="BX194" s="109">
        <f>BM194+BP194+BS194+BV194</f>
        <v/>
      </c>
      <c r="BY194" s="98">
        <f>IF(SUM(S194,T194,AG194,AH194,AU194,AV194,BI194,BJ194,BW194,BX194)&gt;0,"S","N")</f>
        <v/>
      </c>
    </row>
    <row r="195">
      <c r="A195" s="113" t="inlineStr">
        <is>
          <t>ICB</t>
        </is>
      </c>
      <c r="B195" s="114" t="inlineStr">
        <is>
          <t>HIDROVIAS</t>
        </is>
      </c>
      <c r="C195" s="115" t="inlineStr">
        <is>
          <t>HIDROVIAS</t>
        </is>
      </c>
      <c r="D195" s="116" t="inlineStr">
        <is>
          <t>FERTILIZANTE</t>
        </is>
      </c>
      <c r="E195" s="115" t="inlineStr">
        <is>
          <t>KCL</t>
        </is>
      </c>
      <c r="F195" s="117" t="inlineStr">
        <is>
          <t>MRS</t>
        </is>
      </c>
      <c r="G195" s="118" t="n">
        <v>0</v>
      </c>
      <c r="H195" s="119" t="n">
        <v>0</v>
      </c>
      <c r="I195" s="120" t="n">
        <v>0</v>
      </c>
      <c r="J195" s="118">
        <f>G195+H195-I195</f>
        <v/>
      </c>
      <c r="K195" s="119" t="n">
        <v>0</v>
      </c>
      <c r="L195" s="120" t="n">
        <v>0</v>
      </c>
      <c r="M195" s="118">
        <f>J195+K195-L195</f>
        <v/>
      </c>
      <c r="N195" s="119" t="n">
        <v>0</v>
      </c>
      <c r="O195" s="120" t="n">
        <v>0</v>
      </c>
      <c r="P195" s="118">
        <f>M195+N195-O195</f>
        <v/>
      </c>
      <c r="Q195" s="119" t="n">
        <v>0</v>
      </c>
      <c r="R195" s="120" t="n">
        <v>0</v>
      </c>
      <c r="S195" s="121">
        <f>G195+H195+K195+N195+Q195</f>
        <v/>
      </c>
      <c r="T195" s="121">
        <f>I195+L195+O195+R195</f>
        <v/>
      </c>
      <c r="U195" s="122">
        <f>S195-T195</f>
        <v/>
      </c>
      <c r="V195" s="123" t="n">
        <v>0</v>
      </c>
      <c r="W195" s="124" t="n">
        <v>0</v>
      </c>
      <c r="X195" s="122">
        <f>U195+V195-W195</f>
        <v/>
      </c>
      <c r="Y195" s="123" t="n">
        <v>0</v>
      </c>
      <c r="Z195" s="124" t="n">
        <v>0</v>
      </c>
      <c r="AA195" s="122">
        <f>X195+Y195-Z195</f>
        <v/>
      </c>
      <c r="AB195" s="123" t="n">
        <v>0</v>
      </c>
      <c r="AC195" s="124" t="n">
        <v>0</v>
      </c>
      <c r="AD195" s="122">
        <f>AA195+AB195-AC195</f>
        <v/>
      </c>
      <c r="AE195" s="123" t="n">
        <v>0</v>
      </c>
      <c r="AF195" s="124" t="n">
        <v>0</v>
      </c>
      <c r="AG195" s="121">
        <f>U195+V195+Y195+AB195+AE195</f>
        <v/>
      </c>
      <c r="AH195" s="121">
        <f>W195+Z195+AC195+AF195</f>
        <v/>
      </c>
      <c r="AI195" s="118">
        <f>AG195-AH195</f>
        <v/>
      </c>
      <c r="AJ195" s="119" t="n">
        <v>0</v>
      </c>
      <c r="AK195" s="120" t="n">
        <v>0</v>
      </c>
      <c r="AL195" s="118">
        <f>AI195+AJ195-AK195</f>
        <v/>
      </c>
      <c r="AM195" s="119" t="n">
        <v>0</v>
      </c>
      <c r="AN195" s="120" t="n">
        <v>0</v>
      </c>
      <c r="AO195" s="118">
        <f>AL195+AM195-AN195</f>
        <v/>
      </c>
      <c r="AP195" s="119" t="n">
        <v>0</v>
      </c>
      <c r="AQ195" s="120" t="n">
        <v>0</v>
      </c>
      <c r="AR195" s="118">
        <f>AO195+AP195-AQ195</f>
        <v/>
      </c>
      <c r="AS195" s="119" t="n">
        <v>0</v>
      </c>
      <c r="AT195" s="120" t="n">
        <v>0</v>
      </c>
      <c r="AU195" s="121">
        <f>AI195+AJ195+AM195+AP195+AS195</f>
        <v/>
      </c>
      <c r="AV195" s="121">
        <f>AK195+AN195+AQ195+AT195</f>
        <v/>
      </c>
      <c r="AW195" s="122">
        <f>AU195-AV195</f>
        <v/>
      </c>
      <c r="AX195" s="123" t="n">
        <v>0</v>
      </c>
      <c r="AY195" s="124" t="n">
        <v>0</v>
      </c>
      <c r="AZ195" s="122">
        <f>AW195+AX195-AY195</f>
        <v/>
      </c>
      <c r="BA195" s="123" t="n">
        <v>0</v>
      </c>
      <c r="BB195" s="124" t="n">
        <v>0</v>
      </c>
      <c r="BC195" s="122">
        <f>AZ195+BA195-BB195</f>
        <v/>
      </c>
      <c r="BD195" s="123" t="n">
        <v>0</v>
      </c>
      <c r="BE195" s="124" t="n">
        <v>0</v>
      </c>
      <c r="BF195" s="122">
        <f>BC195+BD195-BE195</f>
        <v/>
      </c>
      <c r="BG195" s="123" t="n">
        <v>0</v>
      </c>
      <c r="BH195" s="124" t="n">
        <v>0</v>
      </c>
      <c r="BI195" s="121">
        <f>AW195+AX195+BA195+BD195+BG195</f>
        <v/>
      </c>
      <c r="BJ195" s="121">
        <f>AY195+BB195+BE195+BH195</f>
        <v/>
      </c>
      <c r="BK195" s="118">
        <f>BI195-BJ195</f>
        <v/>
      </c>
      <c r="BL195" s="119" t="n">
        <v>0</v>
      </c>
      <c r="BM195" s="120" t="n">
        <v>0</v>
      </c>
      <c r="BN195" s="118">
        <f>BK195+BL195-BM195</f>
        <v/>
      </c>
      <c r="BO195" s="119" t="n">
        <v>0</v>
      </c>
      <c r="BP195" s="120" t="n">
        <v>0</v>
      </c>
      <c r="BQ195" s="118">
        <f>BN195+BO195-BP195</f>
        <v/>
      </c>
      <c r="BR195" s="119" t="n">
        <v>0</v>
      </c>
      <c r="BS195" s="120" t="n">
        <v>0</v>
      </c>
      <c r="BT195" s="118">
        <f>BQ195+BR195-BS195</f>
        <v/>
      </c>
      <c r="BU195" s="119" t="n">
        <v>0</v>
      </c>
      <c r="BV195" s="120" t="n">
        <v>0</v>
      </c>
      <c r="BW195" s="121">
        <f>BK195+BL195+BO195+BR195+BU195</f>
        <v/>
      </c>
      <c r="BX195" s="121">
        <f>BM195+BP195+BS195+BV195</f>
        <v/>
      </c>
      <c r="BY195" s="98">
        <f>IF(SUM(S195,T195,AG195,AH195,AU195,AV195,BI195,BJ195,BW195,BX195)&gt;0,"S","N")</f>
        <v/>
      </c>
    </row>
    <row r="196">
      <c r="A196" s="113" t="inlineStr">
        <is>
          <t>ICB</t>
        </is>
      </c>
      <c r="B196" s="114" t="inlineStr">
        <is>
          <t>HIDROVIAS</t>
        </is>
      </c>
      <c r="C196" s="115" t="inlineStr">
        <is>
          <t>HIDROVIAS</t>
        </is>
      </c>
      <c r="D196" s="116" t="inlineStr">
        <is>
          <t>FERTILIZANTE</t>
        </is>
      </c>
      <c r="E196" s="115" t="inlineStr">
        <is>
          <t>KCL</t>
        </is>
      </c>
      <c r="F196" s="117" t="inlineStr">
        <is>
          <t>VLI</t>
        </is>
      </c>
      <c r="G196" s="118" t="n">
        <v>0</v>
      </c>
      <c r="H196" s="119" t="n">
        <v>0</v>
      </c>
      <c r="I196" s="120" t="n">
        <v>0</v>
      </c>
      <c r="J196" s="118">
        <f>G196+H196-I196</f>
        <v/>
      </c>
      <c r="K196" s="119" t="n">
        <v>0</v>
      </c>
      <c r="L196" s="120" t="n">
        <v>0</v>
      </c>
      <c r="M196" s="118">
        <f>J196+K196-L196</f>
        <v/>
      </c>
      <c r="N196" s="119" t="n">
        <v>0</v>
      </c>
      <c r="O196" s="120" t="n">
        <v>0</v>
      </c>
      <c r="P196" s="118">
        <f>M196+N196-O196</f>
        <v/>
      </c>
      <c r="Q196" s="119" t="n">
        <v>0</v>
      </c>
      <c r="R196" s="120" t="n">
        <v>0</v>
      </c>
      <c r="S196" s="121">
        <f>G196+H196+K196+N196+Q196</f>
        <v/>
      </c>
      <c r="T196" s="121">
        <f>I196+L196+O196+R196</f>
        <v/>
      </c>
      <c r="U196" s="122">
        <f>S196-T196</f>
        <v/>
      </c>
      <c r="V196" s="123" t="n">
        <v>0</v>
      </c>
      <c r="W196" s="124" t="n">
        <v>0</v>
      </c>
      <c r="X196" s="122">
        <f>U196+V196-W196</f>
        <v/>
      </c>
      <c r="Y196" s="123" t="n">
        <v>0</v>
      </c>
      <c r="Z196" s="124" t="n">
        <v>0</v>
      </c>
      <c r="AA196" s="122">
        <f>X196+Y196-Z196</f>
        <v/>
      </c>
      <c r="AB196" s="123" t="n">
        <v>0</v>
      </c>
      <c r="AC196" s="124" t="n">
        <v>0</v>
      </c>
      <c r="AD196" s="122">
        <f>AA196+AB196-AC196</f>
        <v/>
      </c>
      <c r="AE196" s="123" t="n">
        <v>0</v>
      </c>
      <c r="AF196" s="124" t="n">
        <v>0</v>
      </c>
      <c r="AG196" s="121">
        <f>U196+V196+Y196+AB196+AE196</f>
        <v/>
      </c>
      <c r="AH196" s="121">
        <f>W196+Z196+AC196+AF196</f>
        <v/>
      </c>
      <c r="AI196" s="118">
        <f>AG196-AH196</f>
        <v/>
      </c>
      <c r="AJ196" s="119" t="n">
        <v>0</v>
      </c>
      <c r="AK196" s="120" t="n">
        <v>0</v>
      </c>
      <c r="AL196" s="118">
        <f>AI196+AJ196-AK196</f>
        <v/>
      </c>
      <c r="AM196" s="119" t="n">
        <v>0</v>
      </c>
      <c r="AN196" s="120" t="n">
        <v>0</v>
      </c>
      <c r="AO196" s="118">
        <f>AL196+AM196-AN196</f>
        <v/>
      </c>
      <c r="AP196" s="119" t="n">
        <v>0</v>
      </c>
      <c r="AQ196" s="120" t="n">
        <v>0</v>
      </c>
      <c r="AR196" s="118">
        <f>AO196+AP196-AQ196</f>
        <v/>
      </c>
      <c r="AS196" s="119" t="n">
        <v>0</v>
      </c>
      <c r="AT196" s="120" t="n">
        <v>0</v>
      </c>
      <c r="AU196" s="121">
        <f>AI196+AJ196+AM196+AP196+AS196</f>
        <v/>
      </c>
      <c r="AV196" s="121">
        <f>AK196+AN196+AQ196+AT196</f>
        <v/>
      </c>
      <c r="AW196" s="122">
        <f>AU196-AV196</f>
        <v/>
      </c>
      <c r="AX196" s="123" t="n">
        <v>0</v>
      </c>
      <c r="AY196" s="124" t="n">
        <v>0</v>
      </c>
      <c r="AZ196" s="122">
        <f>AW196+AX196-AY196</f>
        <v/>
      </c>
      <c r="BA196" s="123" t="n">
        <v>0</v>
      </c>
      <c r="BB196" s="124" t="n">
        <v>0</v>
      </c>
      <c r="BC196" s="122">
        <f>AZ196+BA196-BB196</f>
        <v/>
      </c>
      <c r="BD196" s="123" t="n">
        <v>0</v>
      </c>
      <c r="BE196" s="124" t="n">
        <v>0</v>
      </c>
      <c r="BF196" s="122">
        <f>BC196+BD196-BE196</f>
        <v/>
      </c>
      <c r="BG196" s="123" t="n">
        <v>0</v>
      </c>
      <c r="BH196" s="124" t="n">
        <v>0</v>
      </c>
      <c r="BI196" s="121">
        <f>AW196+AX196+BA196+BD196+BG196</f>
        <v/>
      </c>
      <c r="BJ196" s="121">
        <f>AY196+BB196+BE196+BH196</f>
        <v/>
      </c>
      <c r="BK196" s="118">
        <f>BI196-BJ196</f>
        <v/>
      </c>
      <c r="BL196" s="119" t="n">
        <v>0</v>
      </c>
      <c r="BM196" s="120" t="n">
        <v>0</v>
      </c>
      <c r="BN196" s="118">
        <f>BK196+BL196-BM196</f>
        <v/>
      </c>
      <c r="BO196" s="119" t="n">
        <v>0</v>
      </c>
      <c r="BP196" s="120" t="n">
        <v>0</v>
      </c>
      <c r="BQ196" s="118">
        <f>BN196+BO196-BP196</f>
        <v/>
      </c>
      <c r="BR196" s="119" t="n">
        <v>0</v>
      </c>
      <c r="BS196" s="120" t="n">
        <v>0</v>
      </c>
      <c r="BT196" s="118">
        <f>BQ196+BR196-BS196</f>
        <v/>
      </c>
      <c r="BU196" s="119" t="n">
        <v>0</v>
      </c>
      <c r="BV196" s="120" t="n">
        <v>0</v>
      </c>
      <c r="BW196" s="121">
        <f>BK196+BL196+BO196+BR196+BU196</f>
        <v/>
      </c>
      <c r="BX196" s="121">
        <f>BM196+BP196+BS196+BV196</f>
        <v/>
      </c>
      <c r="BY196" s="98">
        <f>IF(SUM(S196,T196,AG196,AH196,AU196,AV196,BI196,BJ196,BW196,BX196)&gt;0,"S","N")</f>
        <v/>
      </c>
    </row>
    <row r="197">
      <c r="A197" s="100" t="inlineStr">
        <is>
          <t>ICB</t>
        </is>
      </c>
      <c r="B197" s="101" t="inlineStr">
        <is>
          <t>HIDROVIAS</t>
        </is>
      </c>
      <c r="C197" s="102" t="inlineStr">
        <is>
          <t>HIDROVIAS</t>
        </is>
      </c>
      <c r="D197" s="103" t="inlineStr">
        <is>
          <t>FERTILIZANTE</t>
        </is>
      </c>
      <c r="E197" s="102" t="inlineStr">
        <is>
          <t>UREIA</t>
        </is>
      </c>
      <c r="F197" s="104" t="inlineStr">
        <is>
          <t>RUMO</t>
        </is>
      </c>
      <c r="G197" s="105" t="n">
        <v>0</v>
      </c>
      <c r="H197" s="106" t="n">
        <v>0</v>
      </c>
      <c r="I197" s="107" t="n">
        <v>0</v>
      </c>
      <c r="J197" s="105">
        <f>G197+H197-I197</f>
        <v/>
      </c>
      <c r="K197" s="106" t="n">
        <v>0</v>
      </c>
      <c r="L197" s="107" t="n">
        <v>0</v>
      </c>
      <c r="M197" s="105">
        <f>J197+K197-L197</f>
        <v/>
      </c>
      <c r="N197" s="106" t="n">
        <v>0</v>
      </c>
      <c r="O197" s="108" t="n">
        <v>0</v>
      </c>
      <c r="P197" s="105">
        <f>M197+N197-O197</f>
        <v/>
      </c>
      <c r="Q197" s="106" t="n">
        <v>0</v>
      </c>
      <c r="R197" s="107" t="n">
        <v>0</v>
      </c>
      <c r="S197" s="109">
        <f>G197+H197+K197+N197+Q197</f>
        <v/>
      </c>
      <c r="T197" s="109">
        <f>I197+L197+O197+R197</f>
        <v/>
      </c>
      <c r="U197" s="110">
        <f>S197-T197</f>
        <v/>
      </c>
      <c r="V197" s="111" t="n">
        <v>0</v>
      </c>
      <c r="W197" s="112" t="n">
        <v>0</v>
      </c>
      <c r="X197" s="110">
        <f>U197+V197-W197</f>
        <v/>
      </c>
      <c r="Y197" s="111" t="n">
        <v>0</v>
      </c>
      <c r="Z197" s="112" t="n">
        <v>0</v>
      </c>
      <c r="AA197" s="110">
        <f>X197+Y197-Z197</f>
        <v/>
      </c>
      <c r="AB197" s="111" t="n">
        <v>0</v>
      </c>
      <c r="AC197" s="112" t="n">
        <v>0</v>
      </c>
      <c r="AD197" s="110">
        <f>AA197+AB197-AC197</f>
        <v/>
      </c>
      <c r="AE197" s="111" t="n">
        <v>0</v>
      </c>
      <c r="AF197" s="112" t="n">
        <v>0</v>
      </c>
      <c r="AG197" s="109">
        <f>U197+V197+Y197+AB197+AE197</f>
        <v/>
      </c>
      <c r="AH197" s="109">
        <f>W197+Z197+AC197+AF197</f>
        <v/>
      </c>
      <c r="AI197" s="105">
        <f>AG197-AH197</f>
        <v/>
      </c>
      <c r="AJ197" s="106" t="n">
        <v>0</v>
      </c>
      <c r="AK197" s="107" t="n">
        <v>0</v>
      </c>
      <c r="AL197" s="105">
        <f>AI197+AJ197-AK197</f>
        <v/>
      </c>
      <c r="AM197" s="106" t="n">
        <v>0</v>
      </c>
      <c r="AN197" s="107" t="n">
        <v>0</v>
      </c>
      <c r="AO197" s="105">
        <f>AL197+AM197-AN197</f>
        <v/>
      </c>
      <c r="AP197" s="106" t="n">
        <v>0</v>
      </c>
      <c r="AQ197" s="108" t="n">
        <v>0</v>
      </c>
      <c r="AR197" s="105">
        <f>AO197+AP197-AQ197</f>
        <v/>
      </c>
      <c r="AS197" s="106" t="n">
        <v>0</v>
      </c>
      <c r="AT197" s="107" t="n">
        <v>0</v>
      </c>
      <c r="AU197" s="109">
        <f>AI197+AJ197+AM197+AP197+AS197</f>
        <v/>
      </c>
      <c r="AV197" s="109">
        <f>AK197+AN197+AQ197+AT197</f>
        <v/>
      </c>
      <c r="AW197" s="110">
        <f>AU197-AV197</f>
        <v/>
      </c>
      <c r="AX197" s="111" t="n">
        <v>0</v>
      </c>
      <c r="AY197" s="112" t="n">
        <v>0</v>
      </c>
      <c r="AZ197" s="110">
        <f>AW197+AX197-AY197</f>
        <v/>
      </c>
      <c r="BA197" s="111" t="n">
        <v>0</v>
      </c>
      <c r="BB197" s="112" t="n">
        <v>0</v>
      </c>
      <c r="BC197" s="110">
        <f>AZ197+BA197-BB197</f>
        <v/>
      </c>
      <c r="BD197" s="111" t="n">
        <v>0</v>
      </c>
      <c r="BE197" s="112" t="n">
        <v>0</v>
      </c>
      <c r="BF197" s="110">
        <f>BC197+BD197-BE197</f>
        <v/>
      </c>
      <c r="BG197" s="111" t="n">
        <v>0</v>
      </c>
      <c r="BH197" s="112" t="n">
        <v>0</v>
      </c>
      <c r="BI197" s="109">
        <f>AW197+AX197+BA197+BD197+BG197</f>
        <v/>
      </c>
      <c r="BJ197" s="109">
        <f>AY197+BB197+BE197+BH197</f>
        <v/>
      </c>
      <c r="BK197" s="105">
        <f>BI197-BJ197</f>
        <v/>
      </c>
      <c r="BL197" s="106" t="n">
        <v>0</v>
      </c>
      <c r="BM197" s="107" t="n">
        <v>0</v>
      </c>
      <c r="BN197" s="105">
        <f>BK197+BL197-BM197</f>
        <v/>
      </c>
      <c r="BO197" s="106" t="n">
        <v>0</v>
      </c>
      <c r="BP197" s="107" t="n">
        <v>0</v>
      </c>
      <c r="BQ197" s="105">
        <f>BN197+BO197-BP197</f>
        <v/>
      </c>
      <c r="BR197" s="106" t="n">
        <v>0</v>
      </c>
      <c r="BS197" s="108" t="n">
        <v>0</v>
      </c>
      <c r="BT197" s="105">
        <f>BQ197+BR197-BS197</f>
        <v/>
      </c>
      <c r="BU197" s="106" t="n">
        <v>0</v>
      </c>
      <c r="BV197" s="107" t="n">
        <v>0</v>
      </c>
      <c r="BW197" s="109">
        <f>BK197+BL197+BO197+BR197+BU197</f>
        <v/>
      </c>
      <c r="BX197" s="109">
        <f>BM197+BP197+BS197+BV197</f>
        <v/>
      </c>
      <c r="BY197" s="98">
        <f>IF(SUM(S197,T197,AG197,AH197,AU197,AV197,BI197,BJ197,BW197,BX197)&gt;0,"S","N")</f>
        <v/>
      </c>
    </row>
    <row r="198">
      <c r="A198" s="113" t="inlineStr">
        <is>
          <t>ICB</t>
        </is>
      </c>
      <c r="B198" s="114" t="inlineStr">
        <is>
          <t>HIDROVIAS</t>
        </is>
      </c>
      <c r="C198" s="115" t="inlineStr">
        <is>
          <t>HIDROVIAS</t>
        </is>
      </c>
      <c r="D198" s="116" t="inlineStr">
        <is>
          <t>FERTILIZANTE</t>
        </is>
      </c>
      <c r="E198" s="115" t="inlineStr">
        <is>
          <t>UREIA</t>
        </is>
      </c>
      <c r="F198" s="117" t="inlineStr">
        <is>
          <t>MRS</t>
        </is>
      </c>
      <c r="G198" s="118" t="n">
        <v>0</v>
      </c>
      <c r="H198" s="119" t="n">
        <v>0</v>
      </c>
      <c r="I198" s="120" t="n">
        <v>0</v>
      </c>
      <c r="J198" s="118">
        <f>G198+H198-I198</f>
        <v/>
      </c>
      <c r="K198" s="119" t="n">
        <v>0</v>
      </c>
      <c r="L198" s="120" t="n">
        <v>0</v>
      </c>
      <c r="M198" s="118">
        <f>J198+K198-L198</f>
        <v/>
      </c>
      <c r="N198" s="119" t="n">
        <v>0</v>
      </c>
      <c r="O198" s="120" t="n">
        <v>0</v>
      </c>
      <c r="P198" s="118">
        <f>M198+N198-O198</f>
        <v/>
      </c>
      <c r="Q198" s="119" t="n">
        <v>0</v>
      </c>
      <c r="R198" s="120" t="n">
        <v>0</v>
      </c>
      <c r="S198" s="121">
        <f>G198+H198+K198+N198+Q198</f>
        <v/>
      </c>
      <c r="T198" s="121">
        <f>I198+L198+O198+R198</f>
        <v/>
      </c>
      <c r="U198" s="122">
        <f>S198-T198</f>
        <v/>
      </c>
      <c r="V198" s="123" t="n">
        <v>0</v>
      </c>
      <c r="W198" s="124" t="n">
        <v>0</v>
      </c>
      <c r="X198" s="122">
        <f>U198+V198-W198</f>
        <v/>
      </c>
      <c r="Y198" s="123" t="n">
        <v>0</v>
      </c>
      <c r="Z198" s="124" t="n">
        <v>0</v>
      </c>
      <c r="AA198" s="122">
        <f>X198+Y198-Z198</f>
        <v/>
      </c>
      <c r="AB198" s="123" t="n">
        <v>0</v>
      </c>
      <c r="AC198" s="124" t="n">
        <v>0</v>
      </c>
      <c r="AD198" s="122">
        <f>AA198+AB198-AC198</f>
        <v/>
      </c>
      <c r="AE198" s="123" t="n">
        <v>0</v>
      </c>
      <c r="AF198" s="124" t="n">
        <v>0</v>
      </c>
      <c r="AG198" s="121">
        <f>U198+V198+Y198+AB198+AE198</f>
        <v/>
      </c>
      <c r="AH198" s="121">
        <f>W198+Z198+AC198+AF198</f>
        <v/>
      </c>
      <c r="AI198" s="118">
        <f>AG198-AH198</f>
        <v/>
      </c>
      <c r="AJ198" s="119" t="n">
        <v>0</v>
      </c>
      <c r="AK198" s="120" t="n">
        <v>0</v>
      </c>
      <c r="AL198" s="118">
        <f>AI198+AJ198-AK198</f>
        <v/>
      </c>
      <c r="AM198" s="119" t="n">
        <v>0</v>
      </c>
      <c r="AN198" s="120" t="n">
        <v>0</v>
      </c>
      <c r="AO198" s="118">
        <f>AL198+AM198-AN198</f>
        <v/>
      </c>
      <c r="AP198" s="119" t="n">
        <v>0</v>
      </c>
      <c r="AQ198" s="120" t="n">
        <v>0</v>
      </c>
      <c r="AR198" s="118">
        <f>AO198+AP198-AQ198</f>
        <v/>
      </c>
      <c r="AS198" s="119" t="n">
        <v>0</v>
      </c>
      <c r="AT198" s="120" t="n">
        <v>0</v>
      </c>
      <c r="AU198" s="121">
        <f>AI198+AJ198+AM198+AP198+AS198</f>
        <v/>
      </c>
      <c r="AV198" s="121">
        <f>AK198+AN198+AQ198+AT198</f>
        <v/>
      </c>
      <c r="AW198" s="122">
        <f>AU198-AV198</f>
        <v/>
      </c>
      <c r="AX198" s="123" t="n">
        <v>0</v>
      </c>
      <c r="AY198" s="124" t="n">
        <v>0</v>
      </c>
      <c r="AZ198" s="122">
        <f>AW198+AX198-AY198</f>
        <v/>
      </c>
      <c r="BA198" s="123" t="n">
        <v>0</v>
      </c>
      <c r="BB198" s="124" t="n">
        <v>0</v>
      </c>
      <c r="BC198" s="122">
        <f>AZ198+BA198-BB198</f>
        <v/>
      </c>
      <c r="BD198" s="123" t="n">
        <v>0</v>
      </c>
      <c r="BE198" s="124" t="n">
        <v>0</v>
      </c>
      <c r="BF198" s="122">
        <f>BC198+BD198-BE198</f>
        <v/>
      </c>
      <c r="BG198" s="123" t="n">
        <v>0</v>
      </c>
      <c r="BH198" s="124" t="n">
        <v>0</v>
      </c>
      <c r="BI198" s="121">
        <f>AW198+AX198+BA198+BD198+BG198</f>
        <v/>
      </c>
      <c r="BJ198" s="121">
        <f>AY198+BB198+BE198+BH198</f>
        <v/>
      </c>
      <c r="BK198" s="118">
        <f>BI198-BJ198</f>
        <v/>
      </c>
      <c r="BL198" s="119" t="n">
        <v>0</v>
      </c>
      <c r="BM198" s="120" t="n">
        <v>0</v>
      </c>
      <c r="BN198" s="118">
        <f>BK198+BL198-BM198</f>
        <v/>
      </c>
      <c r="BO198" s="119" t="n">
        <v>0</v>
      </c>
      <c r="BP198" s="120" t="n">
        <v>0</v>
      </c>
      <c r="BQ198" s="118">
        <f>BN198+BO198-BP198</f>
        <v/>
      </c>
      <c r="BR198" s="119" t="n">
        <v>0</v>
      </c>
      <c r="BS198" s="120" t="n">
        <v>0</v>
      </c>
      <c r="BT198" s="118">
        <f>BQ198+BR198-BS198</f>
        <v/>
      </c>
      <c r="BU198" s="119" t="n">
        <v>0</v>
      </c>
      <c r="BV198" s="120" t="n">
        <v>0</v>
      </c>
      <c r="BW198" s="121">
        <f>BK198+BL198+BO198+BR198+BU198</f>
        <v/>
      </c>
      <c r="BX198" s="121">
        <f>BM198+BP198+BS198+BV198</f>
        <v/>
      </c>
      <c r="BY198" s="98">
        <f>IF(SUM(S198,T198,AG198,AH198,AU198,AV198,BI198,BJ198,BW198,BX198)&gt;0,"S","N")</f>
        <v/>
      </c>
    </row>
    <row r="199">
      <c r="A199" s="113" t="inlineStr">
        <is>
          <t>ICB</t>
        </is>
      </c>
      <c r="B199" s="114" t="inlineStr">
        <is>
          <t>HIDROVIAS</t>
        </is>
      </c>
      <c r="C199" s="115" t="inlineStr">
        <is>
          <t>HIDROVIAS</t>
        </is>
      </c>
      <c r="D199" s="116" t="inlineStr">
        <is>
          <t>FERTILIZANTE</t>
        </is>
      </c>
      <c r="E199" s="115" t="inlineStr">
        <is>
          <t>UREIA</t>
        </is>
      </c>
      <c r="F199" s="117" t="inlineStr">
        <is>
          <t>VLI</t>
        </is>
      </c>
      <c r="G199" s="118" t="n">
        <v>0</v>
      </c>
      <c r="H199" s="119" t="n">
        <v>0</v>
      </c>
      <c r="I199" s="120" t="n">
        <v>0</v>
      </c>
      <c r="J199" s="118">
        <f>G199+H199-I199</f>
        <v/>
      </c>
      <c r="K199" s="119" t="n">
        <v>0</v>
      </c>
      <c r="L199" s="120" t="n">
        <v>0</v>
      </c>
      <c r="M199" s="118">
        <f>J199+K199-L199</f>
        <v/>
      </c>
      <c r="N199" s="119" t="n">
        <v>0</v>
      </c>
      <c r="O199" s="120" t="n">
        <v>0</v>
      </c>
      <c r="P199" s="118">
        <f>M199+N199-O199</f>
        <v/>
      </c>
      <c r="Q199" s="119" t="n">
        <v>0</v>
      </c>
      <c r="R199" s="120" t="n">
        <v>0</v>
      </c>
      <c r="S199" s="121">
        <f>G199+H199+K199+N199+Q199</f>
        <v/>
      </c>
      <c r="T199" s="121">
        <f>I199+L199+O199+R199</f>
        <v/>
      </c>
      <c r="U199" s="122">
        <f>S199-T199</f>
        <v/>
      </c>
      <c r="V199" s="123" t="n">
        <v>0</v>
      </c>
      <c r="W199" s="124" t="n">
        <v>0</v>
      </c>
      <c r="X199" s="122">
        <f>U199+V199-W199</f>
        <v/>
      </c>
      <c r="Y199" s="123" t="n">
        <v>0</v>
      </c>
      <c r="Z199" s="124" t="n">
        <v>0</v>
      </c>
      <c r="AA199" s="122">
        <f>X199+Y199-Z199</f>
        <v/>
      </c>
      <c r="AB199" s="123" t="n">
        <v>0</v>
      </c>
      <c r="AC199" s="124" t="n">
        <v>0</v>
      </c>
      <c r="AD199" s="122">
        <f>AA199+AB199-AC199</f>
        <v/>
      </c>
      <c r="AE199" s="123" t="n">
        <v>0</v>
      </c>
      <c r="AF199" s="124" t="n">
        <v>0</v>
      </c>
      <c r="AG199" s="121">
        <f>U199+V199+Y199+AB199+AE199</f>
        <v/>
      </c>
      <c r="AH199" s="121">
        <f>W199+Z199+AC199+AF199</f>
        <v/>
      </c>
      <c r="AI199" s="118">
        <f>AG199-AH199</f>
        <v/>
      </c>
      <c r="AJ199" s="119" t="n">
        <v>0</v>
      </c>
      <c r="AK199" s="120" t="n">
        <v>0</v>
      </c>
      <c r="AL199" s="118">
        <f>AI199+AJ199-AK199</f>
        <v/>
      </c>
      <c r="AM199" s="119" t="n">
        <v>0</v>
      </c>
      <c r="AN199" s="120" t="n">
        <v>0</v>
      </c>
      <c r="AO199" s="118">
        <f>AL199+AM199-AN199</f>
        <v/>
      </c>
      <c r="AP199" s="119" t="n">
        <v>0</v>
      </c>
      <c r="AQ199" s="120" t="n">
        <v>0</v>
      </c>
      <c r="AR199" s="118">
        <f>AO199+AP199-AQ199</f>
        <v/>
      </c>
      <c r="AS199" s="119" t="n">
        <v>0</v>
      </c>
      <c r="AT199" s="120" t="n">
        <v>0</v>
      </c>
      <c r="AU199" s="121">
        <f>AI199+AJ199+AM199+AP199+AS199</f>
        <v/>
      </c>
      <c r="AV199" s="121">
        <f>AK199+AN199+AQ199+AT199</f>
        <v/>
      </c>
      <c r="AW199" s="122">
        <f>AU199-AV199</f>
        <v/>
      </c>
      <c r="AX199" s="123" t="n">
        <v>0</v>
      </c>
      <c r="AY199" s="124" t="n">
        <v>0</v>
      </c>
      <c r="AZ199" s="122">
        <f>AW199+AX199-AY199</f>
        <v/>
      </c>
      <c r="BA199" s="123" t="n">
        <v>0</v>
      </c>
      <c r="BB199" s="124" t="n">
        <v>0</v>
      </c>
      <c r="BC199" s="122">
        <f>AZ199+BA199-BB199</f>
        <v/>
      </c>
      <c r="BD199" s="123" t="n">
        <v>0</v>
      </c>
      <c r="BE199" s="124" t="n">
        <v>0</v>
      </c>
      <c r="BF199" s="122">
        <f>BC199+BD199-BE199</f>
        <v/>
      </c>
      <c r="BG199" s="123" t="n">
        <v>0</v>
      </c>
      <c r="BH199" s="124" t="n">
        <v>0</v>
      </c>
      <c r="BI199" s="121">
        <f>AW199+AX199+BA199+BD199+BG199</f>
        <v/>
      </c>
      <c r="BJ199" s="121">
        <f>AY199+BB199+BE199+BH199</f>
        <v/>
      </c>
      <c r="BK199" s="118">
        <f>BI199-BJ199</f>
        <v/>
      </c>
      <c r="BL199" s="119" t="n">
        <v>0</v>
      </c>
      <c r="BM199" s="120" t="n">
        <v>0</v>
      </c>
      <c r="BN199" s="118">
        <f>BK199+BL199-BM199</f>
        <v/>
      </c>
      <c r="BO199" s="119" t="n">
        <v>0</v>
      </c>
      <c r="BP199" s="120" t="n">
        <v>0</v>
      </c>
      <c r="BQ199" s="118">
        <f>BN199+BO199-BP199</f>
        <v/>
      </c>
      <c r="BR199" s="119" t="n">
        <v>0</v>
      </c>
      <c r="BS199" s="120" t="n">
        <v>0</v>
      </c>
      <c r="BT199" s="118">
        <f>BQ199+BR199-BS199</f>
        <v/>
      </c>
      <c r="BU199" s="119" t="n">
        <v>0</v>
      </c>
      <c r="BV199" s="120" t="n">
        <v>0</v>
      </c>
      <c r="BW199" s="121">
        <f>BK199+BL199+BO199+BR199+BU199</f>
        <v/>
      </c>
      <c r="BX199" s="121">
        <f>BM199+BP199+BS199+BV199</f>
        <v/>
      </c>
      <c r="BY199" s="98">
        <f>IF(SUM(S199,T199,AG199,AH199,AU199,AV199,BI199,BJ199,BW199,BX199)&gt;0,"S","N")</f>
        <v/>
      </c>
    </row>
    <row r="200">
      <c r="A200" s="100" t="inlineStr">
        <is>
          <t>ICB</t>
        </is>
      </c>
      <c r="B200" s="101" t="inlineStr">
        <is>
          <t>HIDROVIAS</t>
        </is>
      </c>
      <c r="C200" s="102" t="inlineStr">
        <is>
          <t>HIDROVIAS</t>
        </is>
      </c>
      <c r="D200" s="103" t="inlineStr">
        <is>
          <t>FERTILIZANTE</t>
        </is>
      </c>
      <c r="E200" s="102" t="inlineStr">
        <is>
          <t>OUTROS</t>
        </is>
      </c>
      <c r="F200" s="104" t="inlineStr">
        <is>
          <t>RUMO</t>
        </is>
      </c>
      <c r="G200" s="105" t="n">
        <v>0</v>
      </c>
      <c r="H200" s="106" t="n">
        <v>20</v>
      </c>
      <c r="I200" s="107" t="n">
        <v>1</v>
      </c>
      <c r="J200" s="105" t="n">
        <v>19</v>
      </c>
      <c r="K200" s="106" t="n">
        <v>0</v>
      </c>
      <c r="L200" s="107" t="n">
        <v>6</v>
      </c>
      <c r="M200" s="105" t="n">
        <v>13</v>
      </c>
      <c r="N200" s="106" t="n">
        <v>0</v>
      </c>
      <c r="O200" s="108" t="n">
        <v>6</v>
      </c>
      <c r="P200" s="105" t="n">
        <v>7</v>
      </c>
      <c r="Q200" s="106" t="n">
        <v>0</v>
      </c>
      <c r="R200" s="107" t="n">
        <v>6</v>
      </c>
      <c r="S200" s="109">
        <f>G200+H200+K200+N200+Q200</f>
        <v/>
      </c>
      <c r="T200" s="109">
        <f>I200+L200+O200+R200</f>
        <v/>
      </c>
      <c r="U200" s="110" t="n">
        <v>1</v>
      </c>
      <c r="V200" s="111" t="n">
        <v>0</v>
      </c>
      <c r="W200" s="112" t="n">
        <v>1</v>
      </c>
      <c r="X200" s="110" t="n">
        <v>0</v>
      </c>
      <c r="Y200" s="111" t="n">
        <v>0</v>
      </c>
      <c r="Z200" s="112" t="n">
        <v>0</v>
      </c>
      <c r="AA200" s="110" t="n">
        <v>0</v>
      </c>
      <c r="AB200" s="111" t="n">
        <v>0</v>
      </c>
      <c r="AC200" s="112" t="n">
        <v>0</v>
      </c>
      <c r="AD200" s="110" t="n">
        <v>0</v>
      </c>
      <c r="AE200" s="111" t="n">
        <v>0</v>
      </c>
      <c r="AF200" s="112" t="n">
        <v>0</v>
      </c>
      <c r="AG200" s="109">
        <f>U200+V200+Y200+AB200+AE200</f>
        <v/>
      </c>
      <c r="AH200" s="109">
        <f>W200+Z200+AC200+AF200</f>
        <v/>
      </c>
      <c r="AI200" s="105" t="n">
        <v>0</v>
      </c>
      <c r="AJ200" s="106" t="n">
        <v>0</v>
      </c>
      <c r="AK200" s="107" t="n">
        <v>0</v>
      </c>
      <c r="AL200" s="105" t="n">
        <v>0</v>
      </c>
      <c r="AM200" s="106" t="n">
        <v>0</v>
      </c>
      <c r="AN200" s="107" t="n">
        <v>0</v>
      </c>
      <c r="AO200" s="105" t="n">
        <v>0</v>
      </c>
      <c r="AP200" s="106" t="n">
        <v>0</v>
      </c>
      <c r="AQ200" s="108" t="n">
        <v>0</v>
      </c>
      <c r="AR200" s="105" t="n">
        <v>0</v>
      </c>
      <c r="AS200" s="106" t="n">
        <v>0</v>
      </c>
      <c r="AT200" s="107" t="n">
        <v>0</v>
      </c>
      <c r="AU200" s="109">
        <f>AI200+AJ200+AM200+AP200+AS200</f>
        <v/>
      </c>
      <c r="AV200" s="109">
        <f>AK200+AN200+AQ200+AT200</f>
        <v/>
      </c>
      <c r="AW200" s="110" t="n">
        <v>0</v>
      </c>
      <c r="AX200" s="111" t="n">
        <v>0</v>
      </c>
      <c r="AY200" s="112" t="n">
        <v>0</v>
      </c>
      <c r="AZ200" s="110" t="n">
        <v>0</v>
      </c>
      <c r="BA200" s="111" t="n">
        <v>0</v>
      </c>
      <c r="BB200" s="112" t="n">
        <v>0</v>
      </c>
      <c r="BC200" s="110" t="n">
        <v>0</v>
      </c>
      <c r="BD200" s="111" t="n">
        <v>0</v>
      </c>
      <c r="BE200" s="112" t="n">
        <v>0</v>
      </c>
      <c r="BF200" s="110" t="n">
        <v>0</v>
      </c>
      <c r="BG200" s="111" t="n">
        <v>0</v>
      </c>
      <c r="BH200" s="112" t="n">
        <v>0</v>
      </c>
      <c r="BI200" s="109">
        <f>AW200+AX200+BA200+BD200+BG200</f>
        <v/>
      </c>
      <c r="BJ200" s="109">
        <f>AY200+BB200+BE200+BH200</f>
        <v/>
      </c>
      <c r="BK200" s="105" t="n">
        <v>0</v>
      </c>
      <c r="BL200" s="106" t="n">
        <v>0</v>
      </c>
      <c r="BM200" s="107" t="n">
        <v>0</v>
      </c>
      <c r="BN200" s="105" t="n">
        <v>0</v>
      </c>
      <c r="BO200" s="106" t="n">
        <v>0</v>
      </c>
      <c r="BP200" s="107" t="n">
        <v>0</v>
      </c>
      <c r="BQ200" s="105" t="n">
        <v>0</v>
      </c>
      <c r="BR200" s="106" t="n">
        <v>0</v>
      </c>
      <c r="BS200" s="108" t="n">
        <v>0</v>
      </c>
      <c r="BT200" s="105" t="n">
        <v>0</v>
      </c>
      <c r="BU200" s="106" t="n">
        <v>0</v>
      </c>
      <c r="BV200" s="107" t="n">
        <v>0</v>
      </c>
      <c r="BW200" s="109">
        <f>BK200+BL200+BO200+BR200+BU200</f>
        <v/>
      </c>
      <c r="BX200" s="109">
        <f>BM200+BP200+BS200+BV200</f>
        <v/>
      </c>
      <c r="BY200" s="98">
        <f>IF(SUM(S200,T200,AG200,AH200,AU200,AV200,BI200,BJ200,BW200,BX200)&gt;0,"S","N")</f>
        <v/>
      </c>
    </row>
    <row r="201">
      <c r="A201" s="113" t="inlineStr">
        <is>
          <t>ICB</t>
        </is>
      </c>
      <c r="B201" s="114" t="inlineStr">
        <is>
          <t>HIDROVIAS</t>
        </is>
      </c>
      <c r="C201" s="115" t="inlineStr">
        <is>
          <t>HIDROVIAS</t>
        </is>
      </c>
      <c r="D201" s="116" t="inlineStr">
        <is>
          <t>FERTILIZANTE</t>
        </is>
      </c>
      <c r="E201" s="115" t="inlineStr">
        <is>
          <t>OUTROS</t>
        </is>
      </c>
      <c r="F201" s="117" t="inlineStr">
        <is>
          <t>MRS</t>
        </is>
      </c>
      <c r="G201" s="118" t="n">
        <v>0</v>
      </c>
      <c r="H201" s="119" t="n">
        <v>0</v>
      </c>
      <c r="I201" s="120" t="n">
        <v>0</v>
      </c>
      <c r="J201" s="118">
        <f>G201+H201-I201</f>
        <v/>
      </c>
      <c r="K201" s="119" t="n">
        <v>0</v>
      </c>
      <c r="L201" s="120" t="n">
        <v>0</v>
      </c>
      <c r="M201" s="118">
        <f>J201+K201-L201</f>
        <v/>
      </c>
      <c r="N201" s="119" t="n">
        <v>0</v>
      </c>
      <c r="O201" s="120" t="n">
        <v>0</v>
      </c>
      <c r="P201" s="118">
        <f>M201+N201-O201</f>
        <v/>
      </c>
      <c r="Q201" s="119" t="n">
        <v>0</v>
      </c>
      <c r="R201" s="120" t="n">
        <v>0</v>
      </c>
      <c r="S201" s="121">
        <f>G201+H201+K201+N201+Q201</f>
        <v/>
      </c>
      <c r="T201" s="121">
        <f>I201+L201+O201+R201</f>
        <v/>
      </c>
      <c r="U201" s="122">
        <f>S201-T201</f>
        <v/>
      </c>
      <c r="V201" s="123" t="n">
        <v>0</v>
      </c>
      <c r="W201" s="124" t="n">
        <v>0</v>
      </c>
      <c r="X201" s="122">
        <f>U201+V201-W201</f>
        <v/>
      </c>
      <c r="Y201" s="123" t="n">
        <v>0</v>
      </c>
      <c r="Z201" s="124" t="n">
        <v>0</v>
      </c>
      <c r="AA201" s="122">
        <f>X201+Y201-Z201</f>
        <v/>
      </c>
      <c r="AB201" s="123" t="n">
        <v>0</v>
      </c>
      <c r="AC201" s="124" t="n">
        <v>0</v>
      </c>
      <c r="AD201" s="122">
        <f>AA201+AB201-AC201</f>
        <v/>
      </c>
      <c r="AE201" s="123" t="n">
        <v>0</v>
      </c>
      <c r="AF201" s="124" t="n">
        <v>0</v>
      </c>
      <c r="AG201" s="121">
        <f>U201+V201+Y201+AB201+AE201</f>
        <v/>
      </c>
      <c r="AH201" s="121">
        <f>W201+Z201+AC201+AF201</f>
        <v/>
      </c>
      <c r="AI201" s="118">
        <f>AG201-AH201</f>
        <v/>
      </c>
      <c r="AJ201" s="119" t="n">
        <v>0</v>
      </c>
      <c r="AK201" s="120" t="n">
        <v>0</v>
      </c>
      <c r="AL201" s="118">
        <f>AI201+AJ201-AK201</f>
        <v/>
      </c>
      <c r="AM201" s="119" t="n">
        <v>0</v>
      </c>
      <c r="AN201" s="120" t="n">
        <v>0</v>
      </c>
      <c r="AO201" s="118">
        <f>AL201+AM201-AN201</f>
        <v/>
      </c>
      <c r="AP201" s="119" t="n">
        <v>0</v>
      </c>
      <c r="AQ201" s="120" t="n">
        <v>0</v>
      </c>
      <c r="AR201" s="118">
        <f>AO201+AP201-AQ201</f>
        <v/>
      </c>
      <c r="AS201" s="119" t="n">
        <v>0</v>
      </c>
      <c r="AT201" s="120" t="n">
        <v>0</v>
      </c>
      <c r="AU201" s="121">
        <f>AI201+AJ201+AM201+AP201+AS201</f>
        <v/>
      </c>
      <c r="AV201" s="121">
        <f>AK201+AN201+AQ201+AT201</f>
        <v/>
      </c>
      <c r="AW201" s="122">
        <f>AU201-AV201</f>
        <v/>
      </c>
      <c r="AX201" s="123" t="n">
        <v>0</v>
      </c>
      <c r="AY201" s="124" t="n">
        <v>0</v>
      </c>
      <c r="AZ201" s="122">
        <f>AW201+AX201-AY201</f>
        <v/>
      </c>
      <c r="BA201" s="123" t="n">
        <v>0</v>
      </c>
      <c r="BB201" s="124" t="n">
        <v>0</v>
      </c>
      <c r="BC201" s="122">
        <f>AZ201+BA201-BB201</f>
        <v/>
      </c>
      <c r="BD201" s="123" t="n">
        <v>0</v>
      </c>
      <c r="BE201" s="124" t="n">
        <v>0</v>
      </c>
      <c r="BF201" s="122">
        <f>BC201+BD201-BE201</f>
        <v/>
      </c>
      <c r="BG201" s="123" t="n">
        <v>0</v>
      </c>
      <c r="BH201" s="124" t="n">
        <v>0</v>
      </c>
      <c r="BI201" s="121">
        <f>AW201+AX201+BA201+BD201+BG201</f>
        <v/>
      </c>
      <c r="BJ201" s="121">
        <f>AY201+BB201+BE201+BH201</f>
        <v/>
      </c>
      <c r="BK201" s="118">
        <f>BI201-BJ201</f>
        <v/>
      </c>
      <c r="BL201" s="119" t="n">
        <v>0</v>
      </c>
      <c r="BM201" s="120" t="n">
        <v>0</v>
      </c>
      <c r="BN201" s="118">
        <f>BK201+BL201-BM201</f>
        <v/>
      </c>
      <c r="BO201" s="119" t="n">
        <v>0</v>
      </c>
      <c r="BP201" s="120" t="n">
        <v>0</v>
      </c>
      <c r="BQ201" s="118">
        <f>BN201+BO201-BP201</f>
        <v/>
      </c>
      <c r="BR201" s="119" t="n">
        <v>0</v>
      </c>
      <c r="BS201" s="120" t="n">
        <v>0</v>
      </c>
      <c r="BT201" s="118">
        <f>BQ201+BR201-BS201</f>
        <v/>
      </c>
      <c r="BU201" s="119" t="n">
        <v>0</v>
      </c>
      <c r="BV201" s="120" t="n">
        <v>0</v>
      </c>
      <c r="BW201" s="121">
        <f>BK201+BL201+BO201+BR201+BU201</f>
        <v/>
      </c>
      <c r="BX201" s="121">
        <f>BM201+BP201+BS201+BV201</f>
        <v/>
      </c>
      <c r="BY201" s="98">
        <f>IF(SUM(S201,T201,AG201,AH201,AU201,AV201,BI201,BJ201,BW201,BX201)&gt;0,"S","N")</f>
        <v/>
      </c>
    </row>
    <row r="202">
      <c r="A202" s="113" t="inlineStr">
        <is>
          <t>ICB</t>
        </is>
      </c>
      <c r="B202" s="114" t="inlineStr">
        <is>
          <t>HIDROVIAS</t>
        </is>
      </c>
      <c r="C202" s="115" t="inlineStr">
        <is>
          <t>HIDROVIAS</t>
        </is>
      </c>
      <c r="D202" s="116" t="inlineStr">
        <is>
          <t>FERTILIZANTE</t>
        </is>
      </c>
      <c r="E202" s="115" t="inlineStr">
        <is>
          <t>OUTROS</t>
        </is>
      </c>
      <c r="F202" s="117" t="inlineStr">
        <is>
          <t>VLI</t>
        </is>
      </c>
      <c r="G202" s="118" t="n">
        <v>0</v>
      </c>
      <c r="H202" s="119" t="n">
        <v>0</v>
      </c>
      <c r="I202" s="120" t="n">
        <v>0</v>
      </c>
      <c r="J202" s="118">
        <f>G202+H202-I202</f>
        <v/>
      </c>
      <c r="K202" s="119" t="n">
        <v>0</v>
      </c>
      <c r="L202" s="120" t="n">
        <v>0</v>
      </c>
      <c r="M202" s="118">
        <f>J202+K202-L202</f>
        <v/>
      </c>
      <c r="N202" s="119" t="n">
        <v>0</v>
      </c>
      <c r="O202" s="120" t="n">
        <v>0</v>
      </c>
      <c r="P202" s="118">
        <f>M202+N202-O202</f>
        <v/>
      </c>
      <c r="Q202" s="119" t="n">
        <v>0</v>
      </c>
      <c r="R202" s="120" t="n">
        <v>0</v>
      </c>
      <c r="S202" s="121">
        <f>G202+H202+K202+N202+Q202</f>
        <v/>
      </c>
      <c r="T202" s="121">
        <f>I202+L202+O202+R202</f>
        <v/>
      </c>
      <c r="U202" s="122">
        <f>S202-T202</f>
        <v/>
      </c>
      <c r="V202" s="123" t="n">
        <v>0</v>
      </c>
      <c r="W202" s="124" t="n">
        <v>0</v>
      </c>
      <c r="X202" s="122">
        <f>U202+V202-W202</f>
        <v/>
      </c>
      <c r="Y202" s="123" t="n">
        <v>0</v>
      </c>
      <c r="Z202" s="124" t="n">
        <v>0</v>
      </c>
      <c r="AA202" s="122">
        <f>X202+Y202-Z202</f>
        <v/>
      </c>
      <c r="AB202" s="123" t="n">
        <v>0</v>
      </c>
      <c r="AC202" s="124" t="n">
        <v>0</v>
      </c>
      <c r="AD202" s="122">
        <f>AA202+AB202-AC202</f>
        <v/>
      </c>
      <c r="AE202" s="123" t="n">
        <v>0</v>
      </c>
      <c r="AF202" s="124" t="n">
        <v>0</v>
      </c>
      <c r="AG202" s="121">
        <f>U202+V202+Y202+AB202+AE202</f>
        <v/>
      </c>
      <c r="AH202" s="121">
        <f>W202+Z202+AC202+AF202</f>
        <v/>
      </c>
      <c r="AI202" s="118">
        <f>AG202-AH202</f>
        <v/>
      </c>
      <c r="AJ202" s="119" t="n">
        <v>0</v>
      </c>
      <c r="AK202" s="120" t="n">
        <v>0</v>
      </c>
      <c r="AL202" s="118">
        <f>AI202+AJ202-AK202</f>
        <v/>
      </c>
      <c r="AM202" s="119" t="n">
        <v>0</v>
      </c>
      <c r="AN202" s="120" t="n">
        <v>0</v>
      </c>
      <c r="AO202" s="118">
        <f>AL202+AM202-AN202</f>
        <v/>
      </c>
      <c r="AP202" s="119" t="n">
        <v>0</v>
      </c>
      <c r="AQ202" s="120" t="n">
        <v>0</v>
      </c>
      <c r="AR202" s="118">
        <f>AO202+AP202-AQ202</f>
        <v/>
      </c>
      <c r="AS202" s="119" t="n">
        <v>0</v>
      </c>
      <c r="AT202" s="120" t="n">
        <v>0</v>
      </c>
      <c r="AU202" s="121">
        <f>AI202+AJ202+AM202+AP202+AS202</f>
        <v/>
      </c>
      <c r="AV202" s="121">
        <f>AK202+AN202+AQ202+AT202</f>
        <v/>
      </c>
      <c r="AW202" s="122">
        <f>AU202-AV202</f>
        <v/>
      </c>
      <c r="AX202" s="123" t="n">
        <v>0</v>
      </c>
      <c r="AY202" s="124" t="n">
        <v>0</v>
      </c>
      <c r="AZ202" s="122">
        <f>AW202+AX202-AY202</f>
        <v/>
      </c>
      <c r="BA202" s="123" t="n">
        <v>0</v>
      </c>
      <c r="BB202" s="124" t="n">
        <v>0</v>
      </c>
      <c r="BC202" s="122">
        <f>AZ202+BA202-BB202</f>
        <v/>
      </c>
      <c r="BD202" s="123" t="n">
        <v>0</v>
      </c>
      <c r="BE202" s="124" t="n">
        <v>0</v>
      </c>
      <c r="BF202" s="122">
        <f>BC202+BD202-BE202</f>
        <v/>
      </c>
      <c r="BG202" s="123" t="n">
        <v>0</v>
      </c>
      <c r="BH202" s="124" t="n">
        <v>0</v>
      </c>
      <c r="BI202" s="121">
        <f>AW202+AX202+BA202+BD202+BG202</f>
        <v/>
      </c>
      <c r="BJ202" s="121">
        <f>AY202+BB202+BE202+BH202</f>
        <v/>
      </c>
      <c r="BK202" s="118">
        <f>BI202-BJ202</f>
        <v/>
      </c>
      <c r="BL202" s="119" t="n">
        <v>0</v>
      </c>
      <c r="BM202" s="120" t="n">
        <v>0</v>
      </c>
      <c r="BN202" s="118">
        <f>BK202+BL202-BM202</f>
        <v/>
      </c>
      <c r="BO202" s="119" t="n">
        <v>0</v>
      </c>
      <c r="BP202" s="120" t="n">
        <v>0</v>
      </c>
      <c r="BQ202" s="118">
        <f>BN202+BO202-BP202</f>
        <v/>
      </c>
      <c r="BR202" s="119" t="n">
        <v>0</v>
      </c>
      <c r="BS202" s="120" t="n">
        <v>0</v>
      </c>
      <c r="BT202" s="118">
        <f>BQ202+BR202-BS202</f>
        <v/>
      </c>
      <c r="BU202" s="119" t="n">
        <v>0</v>
      </c>
      <c r="BV202" s="120" t="n">
        <v>0</v>
      </c>
      <c r="BW202" s="121">
        <f>BK202+BL202+BO202+BR202+BU202</f>
        <v/>
      </c>
      <c r="BX202" s="121">
        <f>BM202+BP202+BS202+BV202</f>
        <v/>
      </c>
      <c r="BY202" s="98">
        <f>IF(SUM(S202,T202,AG202,AH202,AU202,AV202,BI202,BJ202,BW202,BX202)&gt;0,"S","N")</f>
        <v/>
      </c>
    </row>
    <row r="203">
      <c r="A203" s="125" t="inlineStr">
        <is>
          <t>TOTAL</t>
        </is>
      </c>
      <c r="B203" s="126" t="inlineStr">
        <is>
          <t>TOTAL</t>
        </is>
      </c>
      <c r="C203" s="127" t="n"/>
      <c r="D203" s="128" t="n"/>
      <c r="E203" s="127" t="n"/>
      <c r="F203" s="129" t="n"/>
      <c r="G203" s="35">
        <f>SUM(G194:G202)</f>
        <v/>
      </c>
      <c r="H203" s="36">
        <f>SUM(H194:H202)</f>
        <v/>
      </c>
      <c r="I203" s="37">
        <f>SUM(I194:I202)</f>
        <v/>
      </c>
      <c r="J203" s="38">
        <f>SUM(J194:J202)</f>
        <v/>
      </c>
      <c r="K203" s="39">
        <f>SUM(K194:K202)</f>
        <v/>
      </c>
      <c r="L203" s="37">
        <f>SUM(L194:L202)</f>
        <v/>
      </c>
      <c r="M203" s="38">
        <f>SUM(M194:M202)</f>
        <v/>
      </c>
      <c r="N203" s="39">
        <f>SUM(N194:N202)</f>
        <v/>
      </c>
      <c r="O203" s="37">
        <f>SUM(O194:O202)</f>
        <v/>
      </c>
      <c r="P203" s="38">
        <f>SUM(P194:P202)</f>
        <v/>
      </c>
      <c r="Q203" s="39">
        <f>SUM(Q194:Q202)</f>
        <v/>
      </c>
      <c r="R203" s="37">
        <f>SUM(R194:R202)</f>
        <v/>
      </c>
      <c r="S203" s="37">
        <f>SUM(S194:S202)</f>
        <v/>
      </c>
      <c r="T203" s="37">
        <f>SUM(T194:T202)</f>
        <v/>
      </c>
      <c r="U203" s="42">
        <f>SUM(U194:U202)</f>
        <v/>
      </c>
      <c r="V203" s="43">
        <f>SUM(V194:V202)</f>
        <v/>
      </c>
      <c r="W203" s="44">
        <f>SUM(W194:W202)</f>
        <v/>
      </c>
      <c r="X203" s="42">
        <f>SUM(X194:X202)</f>
        <v/>
      </c>
      <c r="Y203" s="43">
        <f>SUM(Y194:Y202)</f>
        <v/>
      </c>
      <c r="Z203" s="44">
        <f>SUM(Z194:Z202)</f>
        <v/>
      </c>
      <c r="AA203" s="42">
        <f>SUM(AA194:AA202)</f>
        <v/>
      </c>
      <c r="AB203" s="43">
        <f>SUM(AB194:AB202)</f>
        <v/>
      </c>
      <c r="AC203" s="44">
        <f>SUM(AC194:AC202)</f>
        <v/>
      </c>
      <c r="AD203" s="42">
        <f>SUM(AD194:AD202)</f>
        <v/>
      </c>
      <c r="AE203" s="43">
        <f>SUM(AE194:AE202)</f>
        <v/>
      </c>
      <c r="AF203" s="44">
        <f>SUM(AF194:AF202)</f>
        <v/>
      </c>
      <c r="AG203" s="44">
        <f>SUM(AG194:AG202)</f>
        <v/>
      </c>
      <c r="AH203" s="44">
        <f>SUM(AH194:AH202)</f>
        <v/>
      </c>
      <c r="AI203" s="35">
        <f>SUM(AI194:AI202)</f>
        <v/>
      </c>
      <c r="AJ203" s="36">
        <f>SUM(AJ194:AJ202)</f>
        <v/>
      </c>
      <c r="AK203" s="37">
        <f>SUM(AK194:AK202)</f>
        <v/>
      </c>
      <c r="AL203" s="35">
        <f>SUM(AL194:AL202)</f>
        <v/>
      </c>
      <c r="AM203" s="36">
        <f>SUM(AM194:AM202)</f>
        <v/>
      </c>
      <c r="AN203" s="37">
        <f>SUM(AN194:AN202)</f>
        <v/>
      </c>
      <c r="AO203" s="35">
        <f>SUM(AO194:AO202)</f>
        <v/>
      </c>
      <c r="AP203" s="36">
        <f>SUM(AP194:AP202)</f>
        <v/>
      </c>
      <c r="AQ203" s="37">
        <f>SUM(AQ194:AQ202)</f>
        <v/>
      </c>
      <c r="AR203" s="35">
        <f>AO203+AP203-AQ203</f>
        <v/>
      </c>
      <c r="AS203" s="36" t="n"/>
      <c r="AT203" s="37">
        <f>SUM(AT194:AT202)</f>
        <v/>
      </c>
      <c r="AU203" s="37">
        <f>AI203+AJ203+AM203+AP203+AS203</f>
        <v/>
      </c>
      <c r="AV203" s="37">
        <f>AK203+AN203+AQ203+AT203</f>
        <v/>
      </c>
      <c r="AW203" s="42">
        <f>AU203-AV203</f>
        <v/>
      </c>
      <c r="AX203" s="43" t="n"/>
      <c r="AY203" s="44" t="n"/>
      <c r="AZ203" s="42">
        <f>AW203+AX203-AY203</f>
        <v/>
      </c>
      <c r="BA203" s="43" t="n"/>
      <c r="BB203" s="44" t="n"/>
      <c r="BC203" s="42">
        <f>AZ203+BA203-BB203</f>
        <v/>
      </c>
      <c r="BD203" s="43" t="n"/>
      <c r="BE203" s="44" t="n"/>
      <c r="BF203" s="42">
        <f>BC203+BD203-BE203</f>
        <v/>
      </c>
      <c r="BG203" s="43" t="n"/>
      <c r="BH203" s="44" t="n"/>
      <c r="BI203" s="44">
        <f>AW203+AX203+BA203+BD203+BG203</f>
        <v/>
      </c>
      <c r="BJ203" s="44">
        <f>AY203+BB203+BE203+BH203</f>
        <v/>
      </c>
      <c r="BK203" s="35">
        <f>BI203-BJ203</f>
        <v/>
      </c>
      <c r="BL203" s="36" t="n"/>
      <c r="BM203" s="37" t="n"/>
      <c r="BN203" s="35">
        <f>BK203+BL203-BM203</f>
        <v/>
      </c>
      <c r="BO203" s="36" t="n"/>
      <c r="BP203" s="37">
        <f>SUM(BP194:BP202)</f>
        <v/>
      </c>
      <c r="BQ203" s="35">
        <f>SUM(BQ194:BQ202)</f>
        <v/>
      </c>
      <c r="BR203" s="36">
        <f>SUM(BR194:BR202)</f>
        <v/>
      </c>
      <c r="BS203" s="37">
        <f>SUM(BS194:BS202)</f>
        <v/>
      </c>
      <c r="BT203" s="35">
        <f>SUM(BT194:BT202)</f>
        <v/>
      </c>
      <c r="BU203" s="36">
        <f>SUM(BU194:BU202)</f>
        <v/>
      </c>
      <c r="BV203" s="37">
        <f>SUM(BV194:BV202)</f>
        <v/>
      </c>
      <c r="BW203" s="37">
        <f>SUM(BW194:BW202)</f>
        <v/>
      </c>
      <c r="BX203" s="37">
        <f>SUM(BX194:BX202)</f>
        <v/>
      </c>
      <c r="BY203" s="98">
        <f>IF(SUM(S203,T203,AG203,AH203,AU203,AV203,BI203,BJ203,BW203,BX203)&gt;0,"S","N")</f>
        <v/>
      </c>
    </row>
    <row r="204">
      <c r="A204" s="116" t="n"/>
      <c r="B204" s="141" t="n"/>
      <c r="C204" s="116" t="n"/>
      <c r="D204" s="116" t="n"/>
      <c r="E204" s="116" t="n"/>
      <c r="F204" s="116" t="n"/>
      <c r="G204" s="116" t="n"/>
      <c r="H204" s="116" t="n"/>
      <c r="I204" s="116" t="n"/>
      <c r="J204" s="142" t="n"/>
      <c r="K204" s="142" t="n"/>
      <c r="L204" s="142" t="n"/>
      <c r="M204" s="142" t="n"/>
      <c r="N204" s="142" t="n"/>
      <c r="O204" s="142" t="n"/>
      <c r="P204" s="142" t="n"/>
      <c r="Q204" s="142" t="n"/>
      <c r="R204" s="142" t="n"/>
      <c r="S204" s="116" t="n"/>
      <c r="T204" s="116" t="n"/>
      <c r="U204" s="142" t="n"/>
      <c r="V204" s="142" t="n"/>
      <c r="W204" s="142" t="n"/>
      <c r="X204" s="142" t="n"/>
      <c r="Y204" s="142" t="n"/>
      <c r="Z204" s="142" t="n"/>
      <c r="AA204" s="142" t="n"/>
      <c r="AB204" s="142" t="n"/>
      <c r="AC204" s="142" t="n"/>
      <c r="AD204" s="142" t="n"/>
      <c r="AE204" s="142" t="n"/>
      <c r="AF204" s="142" t="n"/>
      <c r="AG204" s="116" t="n"/>
      <c r="AH204" s="116" t="n"/>
      <c r="AI204" s="116" t="n"/>
      <c r="AJ204" s="116" t="n"/>
      <c r="AK204" s="116" t="n"/>
      <c r="AL204" s="142" t="n"/>
      <c r="AM204" s="142" t="n"/>
      <c r="AN204" s="142" t="n"/>
      <c r="AO204" s="142" t="n"/>
      <c r="AP204" s="142" t="n"/>
      <c r="AQ204" s="142" t="n"/>
      <c r="AR204" s="142" t="n"/>
      <c r="AS204" s="142" t="n"/>
      <c r="AT204" s="142" t="n"/>
      <c r="AU204" s="116" t="n"/>
      <c r="AV204" s="116" t="n"/>
      <c r="AW204" s="142" t="n"/>
      <c r="AX204" s="142" t="n"/>
      <c r="AY204" s="142" t="n"/>
      <c r="AZ204" s="142" t="n"/>
      <c r="BA204" s="142" t="n"/>
      <c r="BB204" s="142" t="n"/>
      <c r="BC204" s="142" t="n"/>
      <c r="BD204" s="142" t="n"/>
      <c r="BE204" s="142" t="n"/>
      <c r="BF204" s="142" t="n"/>
      <c r="BG204" s="142" t="n"/>
      <c r="BH204" s="142" t="n"/>
      <c r="BI204" s="116" t="n"/>
      <c r="BJ204" s="116" t="n"/>
      <c r="BK204" s="116" t="n"/>
      <c r="BL204" s="116" t="n"/>
      <c r="BM204" s="116" t="n"/>
      <c r="BN204" s="142" t="n"/>
      <c r="BO204" s="142" t="n"/>
      <c r="BP204" s="142" t="n"/>
      <c r="BQ204" s="142" t="n"/>
      <c r="BR204" s="142" t="n"/>
      <c r="BS204" s="142" t="n"/>
      <c r="BT204" s="142" t="n"/>
      <c r="BU204" s="142" t="n"/>
      <c r="BV204" s="142" t="n"/>
      <c r="BW204" s="116" t="n"/>
      <c r="BX204" s="116" t="n"/>
    </row>
    <row r="205">
      <c r="A205" s="143" t="inlineStr">
        <is>
          <t>TOTAL</t>
        </is>
      </c>
      <c r="B205" s="144" t="inlineStr">
        <is>
          <t>TOTAL (GRÃO + AÇÚCAR)</t>
        </is>
      </c>
      <c r="C205" s="145" t="n"/>
      <c r="D205" s="145" t="n"/>
      <c r="E205" s="146" t="n"/>
      <c r="F205" s="147" t="inlineStr">
        <is>
          <t>FERRO</t>
        </is>
      </c>
      <c r="G205" s="35">
        <f>SUMIF($B$4:$B$163,"TOTAL",G$4:G$163)</f>
        <v/>
      </c>
      <c r="H205" s="36">
        <f>SUMIF($B$4:$B$163,"TOTAL",H$4:H$163)</f>
        <v/>
      </c>
      <c r="I205" s="37">
        <f>SUMIF($B$4:$B$163,"TOTAL",I$4:I$163)</f>
        <v/>
      </c>
      <c r="J205" s="38">
        <f>SUMIF($B$4:$B$163,"TOTAL",J$4:J$163)</f>
        <v/>
      </c>
      <c r="K205" s="39">
        <f>SUMIF($B$4:$B$163,"TOTAL",K$4:K$163)</f>
        <v/>
      </c>
      <c r="L205" s="37">
        <f>SUMIF($B$4:$B$163,"TOTAL",L$4:L$163)</f>
        <v/>
      </c>
      <c r="M205" s="38">
        <f>SUMIF($B$4:$B$163,"TOTAL",M$4:M$163)</f>
        <v/>
      </c>
      <c r="N205" s="39">
        <f>SUMIF($B$4:$B$163,"TOTAL",N$4:N$163)</f>
        <v/>
      </c>
      <c r="O205" s="37">
        <f>SUMIF($B$4:$B$163,"TOTAL",O$4:O$163)</f>
        <v/>
      </c>
      <c r="P205" s="40">
        <f>SUMIF($B$4:$B$163,"TOTAL",P$4:P$163)</f>
        <v/>
      </c>
      <c r="Q205" s="41">
        <f>SUMIF($B$4:$B$163,"TOTAL",Q$4:Q$163)</f>
        <v/>
      </c>
      <c r="R205" s="37">
        <f>SUMIF($B$4:$B$163,"TOTAL",R$4:R$163)</f>
        <v/>
      </c>
      <c r="S205" s="37">
        <f>SUMIF($B$4:$B$163,"TOTAL",S$4:S$163)</f>
        <v/>
      </c>
      <c r="T205" s="37">
        <f>SUMIF($B$4:$B$163,"TOTAL",T$4:T$163)</f>
        <v/>
      </c>
      <c r="U205" s="42">
        <f>SUMIF($B$4:$B$163,"TOTAL",U$4:U$163)</f>
        <v/>
      </c>
      <c r="V205" s="43">
        <f>SUMIF($B$4:$B$163,"TOTAL",V$4:V$163)</f>
        <v/>
      </c>
      <c r="W205" s="44">
        <f>SUMIF($B$4:$B$163,"TOTAL",W$4:W$163)</f>
        <v/>
      </c>
      <c r="X205" s="42">
        <f>SUMIF($B$4:$B$163,"TOTAL",X$4:X$163)</f>
        <v/>
      </c>
      <c r="Y205" s="43">
        <f>SUMIF($B$4:$B$163,"TOTAL",Y$4:Y$163)</f>
        <v/>
      </c>
      <c r="Z205" s="44">
        <f>SUMIF($B$4:$B$163,"TOTAL",Z$4:Z$163)</f>
        <v/>
      </c>
      <c r="AA205" s="42">
        <f>SUMIF($B$4:$B$163,"TOTAL",AA$4:AA$163)</f>
        <v/>
      </c>
      <c r="AB205" s="43">
        <f>SUMIF($B$4:$B$163,"TOTAL",AB$4:AB$163)</f>
        <v/>
      </c>
      <c r="AC205" s="44">
        <f>SUMIF($B$4:$B$163,"TOTAL",AC$4:AC$163)</f>
        <v/>
      </c>
      <c r="AD205" s="42">
        <f>SUMIF($B$4:$B$163,"TOTAL",AD$4:AD$163)</f>
        <v/>
      </c>
      <c r="AE205" s="43">
        <f>SUMIF($B$4:$B$163,"TOTAL",AE$4:AE$163)</f>
        <v/>
      </c>
      <c r="AF205" s="44">
        <f>SUMIF($B$4:$B$163,"TOTAL",AF$4:AF$163)</f>
        <v/>
      </c>
      <c r="AG205" s="44">
        <f>SUMIF($B$4:$B$163,"TOTAL",AG$4:AG$163)</f>
        <v/>
      </c>
      <c r="AH205" s="44">
        <f>SUMIF($B$4:$B$163,"TOTAL",AH$4:AH$163)</f>
        <v/>
      </c>
      <c r="AI205" s="35">
        <f>SUMIF($B$4:$B$163,"TOTAL",AI$4:AI$163)</f>
        <v/>
      </c>
      <c r="AJ205" s="36">
        <f>SUMIF($B$4:$B$163,"TOTAL",AJ$4:AJ$163)</f>
        <v/>
      </c>
      <c r="AK205" s="37">
        <f>SUMIF($B$4:$B$163,"TOTAL",AK$4:AK$163)</f>
        <v/>
      </c>
      <c r="AL205" s="35">
        <f>SUMIF($B$4:$B$163,"TOTAL",AL$4:AL$163)</f>
        <v/>
      </c>
      <c r="AM205" s="36">
        <f>SUMIF($B$4:$B$163,"TOTAL",AM$4:AM$163)</f>
        <v/>
      </c>
      <c r="AN205" s="37">
        <f>SUMIF($B$4:$B$163,"TOTAL",AN$4:AN$163)</f>
        <v/>
      </c>
      <c r="AO205" s="35">
        <f>SUMIF($B$4:$B$163,"TOTAL",AO$4:AO$163)</f>
        <v/>
      </c>
      <c r="AP205" s="36">
        <f>SUMIF($B$4:$B$163,"TOTAL",AP$4:AP$163)</f>
        <v/>
      </c>
      <c r="AQ205" s="37">
        <f>SUMIF($B$4:$B$163,"TOTAL",AQ$4:AQ$163)</f>
        <v/>
      </c>
      <c r="AR205" s="35">
        <f>SUMIF($B$4:$B$163,"TOTAL",AR$4:AR$163)</f>
        <v/>
      </c>
      <c r="AS205" s="36">
        <f>SUMIF($B$4:$B$163,"TOTAL",AS$4:AS$163)</f>
        <v/>
      </c>
      <c r="AT205" s="37">
        <f>SUMIF($B$4:$B$163,"TOTAL",AT$4:AT$163)</f>
        <v/>
      </c>
      <c r="AU205" s="37">
        <f>SUMIF($B$4:$B$163,"TOTAL",AU$4:AU$163)</f>
        <v/>
      </c>
      <c r="AV205" s="37">
        <f>SUMIF($B$4:$B$163,"TOTAL",AV$4:AV$163)</f>
        <v/>
      </c>
      <c r="AW205" s="42">
        <f>SUMIF($B$4:$B$163,"TOTAL",AW$4:AW$163)</f>
        <v/>
      </c>
      <c r="AX205" s="43">
        <f>SUMIF($B$4:$B$163,"TOTAL",AX$4:AX$163)</f>
        <v/>
      </c>
      <c r="AY205" s="44">
        <f>SUMIF($B$4:$B$163,"TOTAL",AY$4:AY$163)</f>
        <v/>
      </c>
      <c r="AZ205" s="42">
        <f>SUMIF($B$4:$B$163,"TOTAL",AZ$4:AZ$163)</f>
        <v/>
      </c>
      <c r="BA205" s="43">
        <f>SUMIF($B$4:$B$163,"TOTAL",BA$4:BA$163)</f>
        <v/>
      </c>
      <c r="BB205" s="44">
        <f>SUMIF($B$4:$B$163,"TOTAL",BB$4:BB$163)</f>
        <v/>
      </c>
      <c r="BC205" s="42">
        <f>SUMIF($B$4:$B$163,"TOTAL",BC$4:BC$163)</f>
        <v/>
      </c>
      <c r="BD205" s="43">
        <f>SUMIF($B$4:$B$163,"TOTAL",BD$4:BD$163)</f>
        <v/>
      </c>
      <c r="BE205" s="44">
        <f>SUMIF($B$4:$B$163,"TOTAL",BE$4:BE$163)</f>
        <v/>
      </c>
      <c r="BF205" s="42">
        <f>SUMIF($B$4:$B$163,"TOTAL",BF$4:BF$163)</f>
        <v/>
      </c>
      <c r="BG205" s="43">
        <f>SUMIF($B$4:$B$163,"TOTAL",BG$4:BG$163)</f>
        <v/>
      </c>
      <c r="BH205" s="44">
        <f>SUMIF($B$4:$B$163,"TOTAL",BH$4:BH$163)</f>
        <v/>
      </c>
      <c r="BI205" s="44">
        <f>SUMIF($B$4:$B$163,"TOTAL",BI$4:BI$163)</f>
        <v/>
      </c>
      <c r="BJ205" s="44">
        <f>SUMIF($B$4:$B$163,"TOTAL",BJ$4:BJ$163)</f>
        <v/>
      </c>
      <c r="BK205" s="35">
        <f>SUMIF($B$4:$B$163,"TOTAL",BK$4:BK$163)</f>
        <v/>
      </c>
      <c r="BL205" s="36">
        <f>SUMIF($B$4:$B$163,"TOTAL",BL$4:BL$163)</f>
        <v/>
      </c>
      <c r="BM205" s="37">
        <f>SUMIF($B$4:$B$163,"TOTAL",BM$4:BM$163)</f>
        <v/>
      </c>
      <c r="BN205" s="35">
        <f>SUMIF($B$4:$B$163,"TOTAL",BN$4:BN$163)</f>
        <v/>
      </c>
      <c r="BO205" s="36">
        <f>SUMIF($B$4:$B$163,"TOTAL",BO$4:BO$163)</f>
        <v/>
      </c>
      <c r="BP205" s="37">
        <f>SUMIF($B$4:$B$163,"TOTAL",BP$4:BP$163)</f>
        <v/>
      </c>
      <c r="BQ205" s="35">
        <f>SUMIF($B$4:$B$163,"TOTAL",BQ$4:BQ$163)</f>
        <v/>
      </c>
      <c r="BR205" s="36">
        <f>SUMIF($B$4:$B$163,"TOTAL",BR$4:BR$163)</f>
        <v/>
      </c>
      <c r="BS205" s="37">
        <f>SUMIF($B$4:$B$163,"TOTAL",BS$4:BS$163)</f>
        <v/>
      </c>
      <c r="BT205" s="35">
        <f>SUMIF($B$4:$B$163,"TOTAL",BT$4:BT$163)</f>
        <v/>
      </c>
      <c r="BU205" s="36">
        <f>SUMIF($B$4:$B$163,"TOTAL",BU$4:BU$163)</f>
        <v/>
      </c>
      <c r="BV205" s="37">
        <f>SUMIF($B$4:$B$163,"TOTAL",BV$4:BV$163)</f>
        <v/>
      </c>
      <c r="BW205" s="37">
        <f>SUMIF($B$4:$B$163,"TOTAL",BW$4:BW$163)</f>
        <v/>
      </c>
      <c r="BX205" s="37">
        <f>SUMIF($B$4:$B$163,"TOTAL",BX$4:BX$163)</f>
        <v/>
      </c>
    </row>
    <row r="206">
      <c r="A206" s="148" t="inlineStr">
        <is>
          <t>TOTAL</t>
        </is>
      </c>
      <c r="B206" s="144" t="inlineStr">
        <is>
          <t>RUMO GRAO + AÇÚCAR</t>
        </is>
      </c>
      <c r="C206" s="149" t="n"/>
      <c r="D206" s="149" t="n"/>
      <c r="E206" s="149" t="n"/>
      <c r="F206" s="150" t="inlineStr">
        <is>
          <t>RUMO</t>
        </is>
      </c>
      <c r="G206" s="19">
        <f>SUMIF($F$4:$F$162,"RUMO",G$4:G$162)</f>
        <v/>
      </c>
      <c r="H206" s="20">
        <f>SUMIF($F$4:$F$162,"RUMO",H$4:H$162)</f>
        <v/>
      </c>
      <c r="I206" s="21">
        <f>SUMIF($F$4:$F$162,"RUMO",I$4:I$162)</f>
        <v/>
      </c>
      <c r="J206" s="22">
        <f>SUMIF($F$4:$F$162,"RUMO",J$4:J$162)</f>
        <v/>
      </c>
      <c r="K206" s="23">
        <f>SUMIF($F$4:$F$162,"RUMO",K$4:K$162)</f>
        <v/>
      </c>
      <c r="L206" s="21">
        <f>SUMIF($F$4:$F$162,"RUMO",L$4:L$162)</f>
        <v/>
      </c>
      <c r="M206" s="22">
        <f>SUMIF($F$4:$F$162,"RUMO",M$4:M$162)</f>
        <v/>
      </c>
      <c r="N206" s="23">
        <f>SUMIF($F$4:$F$162,"RUMO",N$4:N$162)</f>
        <v/>
      </c>
      <c r="O206" s="21">
        <f>SUMIF($F$4:$F$162,"RUMO",O$4:O$162)</f>
        <v/>
      </c>
      <c r="P206" s="24">
        <f>SUMIF($F$4:$F$162,"RUMO",P$4:P$162)</f>
        <v/>
      </c>
      <c r="Q206" s="25">
        <f>SUMIF($F$4:$F$162,"RUMO",Q$4:Q$162)</f>
        <v/>
      </c>
      <c r="R206" s="21">
        <f>SUMIF($F$4:$F$162,"RUMO",R$4:R$162)</f>
        <v/>
      </c>
      <c r="S206" s="21">
        <f>SUMIF($F$4:$F$162,"RUMO",S$4:S$162)</f>
        <v/>
      </c>
      <c r="T206" s="21">
        <f>SUMIF($F$4:$F$162,"RUMO",T$4:T$162)</f>
        <v/>
      </c>
      <c r="U206" s="26">
        <f>SUMIF($F$4:$F$162,"RUMO",U$4:U$162)</f>
        <v/>
      </c>
      <c r="V206" s="27">
        <f>SUMIF($F$4:$F$162,"RUMO",V$4:V$162)</f>
        <v/>
      </c>
      <c r="W206" s="27">
        <f>SUMIF($F$4:$F$162,"RUMO",W$4:W$162)</f>
        <v/>
      </c>
      <c r="X206" s="27">
        <f>SUMIF($F$4:$F$162,"RUMO",X$4:X$162)</f>
        <v/>
      </c>
      <c r="Y206" s="27">
        <f>SUMIF($F$4:$F$162,"RUMO",Y$4:Y$162)</f>
        <v/>
      </c>
      <c r="Z206" s="28">
        <f>SUMIF($F$4:$F$162,"RUMO",Z$4:Z$162)</f>
        <v/>
      </c>
      <c r="AA206" s="26">
        <f>SUMIF($F$4:$F$162,"RUMO",AA$4:AA$162)</f>
        <v/>
      </c>
      <c r="AB206" s="27">
        <f>SUMIF($F$4:$F$162,"RUMO",AB$4:AB$162)</f>
        <v/>
      </c>
      <c r="AC206" s="28">
        <f>SUMIF($F$4:$F$162,"RUMO",AC$4:AC$162)</f>
        <v/>
      </c>
      <c r="AD206" s="26">
        <f>SUMIF($F$4:$F$162,"RUMO",AD$4:AD$162)</f>
        <v/>
      </c>
      <c r="AE206" s="27">
        <f>SUMIF($F$4:$F$162,"RUMO",AE$4:AE$162)</f>
        <v/>
      </c>
      <c r="AF206" s="28">
        <f>SUMIF($F$4:$F$162,"RUMO",AF$4:AF$162)</f>
        <v/>
      </c>
      <c r="AG206" s="28">
        <f>SUMIF($F$4:$F$162,"RUMO",AG$4:AG$162)</f>
        <v/>
      </c>
      <c r="AH206" s="28">
        <f>SUMIF($F$4:$F$162,"RUMO",AH$4:AH$162)</f>
        <v/>
      </c>
      <c r="AI206" s="19">
        <f>SUMIF($F$4:$F$162,"RUMO",AI$4:AI$162)</f>
        <v/>
      </c>
      <c r="AJ206" s="20">
        <f>SUMIF($F$4:$F$162,"RUMO",AJ$4:AJ$162)</f>
        <v/>
      </c>
      <c r="AK206" s="21">
        <f>SUMIF($F$4:$F$162,"RUMO",AK$4:AK$162)</f>
        <v/>
      </c>
      <c r="AL206" s="19">
        <f>SUMIF($F$4:$F$162,"RUMO",AL$4:AL$162)</f>
        <v/>
      </c>
      <c r="AM206" s="20">
        <f>SUMIF($F$4:$F$162,"RUMO",AM$4:AM$162)</f>
        <v/>
      </c>
      <c r="AN206" s="21">
        <f>SUMIF($F$4:$F$162,"RUMO",AN$4:AN$162)</f>
        <v/>
      </c>
      <c r="AO206" s="19">
        <f>SUMIF($F$4:$F$162,"RUMO",AO$4:AO$162)</f>
        <v/>
      </c>
      <c r="AP206" s="20">
        <f>SUMIF($F$4:$F$162,"RUMO",AP$4:AP$162)</f>
        <v/>
      </c>
      <c r="AQ206" s="21">
        <f>SUMIF($F$4:$F$162,"RUMO",AQ$4:AQ$162)</f>
        <v/>
      </c>
      <c r="AR206" s="19">
        <f>SUMIF($F$4:$F$162,"RUMO",AR$4:AR$162)</f>
        <v/>
      </c>
      <c r="AS206" s="20">
        <f>SUMIF($F$4:$F$162,"RUMO",AS$4:AS$162)</f>
        <v/>
      </c>
      <c r="AT206" s="21">
        <f>SUMIF($F$4:$F$162,"RUMO",AT$4:AT$162)</f>
        <v/>
      </c>
      <c r="AU206" s="21">
        <f>SUMIF($F$4:$F$162,"RUMO",AU$4:AU$162)</f>
        <v/>
      </c>
      <c r="AV206" s="21">
        <f>SUMIF($F$4:$F$162,"RUMO",AV$4:AV$162)</f>
        <v/>
      </c>
      <c r="AW206" s="26">
        <f>SUMIF($F$4:$F$162,"RUMO",AW$4:AW$162)</f>
        <v/>
      </c>
      <c r="AX206" s="27">
        <f>SUMIF($F$4:$F$162,"RUMO",AX$4:AX$162)</f>
        <v/>
      </c>
      <c r="AY206" s="28">
        <f>SUMIF($F$4:$F$162,"RUMO",AY$4:AY$162)</f>
        <v/>
      </c>
      <c r="AZ206" s="26">
        <f>SUMIF($F$4:$F$162,"RUMO",AZ$4:AZ$162)</f>
        <v/>
      </c>
      <c r="BA206" s="27">
        <f>SUMIF($F$4:$F$162,"RUMO",BA$4:BA$162)</f>
        <v/>
      </c>
      <c r="BB206" s="28">
        <f>SUMIF($F$4:$F$162,"RUMO",BB$4:BB$162)</f>
        <v/>
      </c>
      <c r="BC206" s="26">
        <f>SUMIF($F$4:$F$162,"RUMO",BC$4:BC$162)</f>
        <v/>
      </c>
      <c r="BD206" s="27">
        <f>SUMIF($F$4:$F$162,"RUMO",BD$4:BD$162)</f>
        <v/>
      </c>
      <c r="BE206" s="28">
        <f>SUMIF($F$4:$F$162,"RUMO",BE$4:BE$162)</f>
        <v/>
      </c>
      <c r="BF206" s="26">
        <f>SUMIF($F$4:$F$162,"RUMO",BF$4:BF$162)</f>
        <v/>
      </c>
      <c r="BG206" s="27">
        <f>SUMIF($F$4:$F$162,"RUMO",BG$4:BG$162)</f>
        <v/>
      </c>
      <c r="BH206" s="28">
        <f>SUMIF($F$4:$F$162,"RUMO",BH$4:BH$162)</f>
        <v/>
      </c>
      <c r="BI206" s="28">
        <f>SUMIF($F$4:$F$162,"RUMO",BI$4:BI$162)</f>
        <v/>
      </c>
      <c r="BJ206" s="28">
        <f>SUMIF($F$4:$F$162,"RUMO",BJ$4:BJ$162)</f>
        <v/>
      </c>
      <c r="BK206" s="19">
        <f>SUMIF($F$4:$F$162,"RUMO",BK$4:BK$162)</f>
        <v/>
      </c>
      <c r="BL206" s="20">
        <f>SUMIF($F$4:$F$162,"RUMO",BL$4:BL$162)</f>
        <v/>
      </c>
      <c r="BM206" s="21">
        <f>SUMIF($F$4:$F$162,"RUMO",BM$4:BM$162)</f>
        <v/>
      </c>
      <c r="BN206" s="19">
        <f>SUMIF($F$4:$F$162,"RUMO",BN$4:BN$162)</f>
        <v/>
      </c>
      <c r="BO206" s="20">
        <f>SUMIF($F$4:$F$162,"RUMO",BO$4:BO$162)</f>
        <v/>
      </c>
      <c r="BP206" s="21">
        <f>SUMIF($F$4:$F$162,"RUMO",BP$4:BP$162)</f>
        <v/>
      </c>
      <c r="BQ206" s="19">
        <f>SUMIF($F$4:$F$162,"RUMO",BQ$4:BQ$162)</f>
        <v/>
      </c>
      <c r="BR206" s="20">
        <f>SUMIF($F$4:$F$162,"RUMO",BR$4:BR$162)</f>
        <v/>
      </c>
      <c r="BS206" s="21">
        <f>SUMIF($F$4:$F$162,"RUMO",BS$4:BS$162)</f>
        <v/>
      </c>
      <c r="BT206" s="19">
        <f>SUMIF($F$4:$F$162,"RUMO",BT$4:BT$162)</f>
        <v/>
      </c>
      <c r="BU206" s="20">
        <f>SUMIF($F$4:$F$162,"RUMO",BU$4:BU$162)</f>
        <v/>
      </c>
      <c r="BV206" s="21">
        <f>SUMIF($F$4:$F$162,"RUMO",BV$4:BV$162)</f>
        <v/>
      </c>
      <c r="BW206" s="21">
        <f>SUMIF($F$4:$F$162,"RUMO",BW$4:BW$162)</f>
        <v/>
      </c>
      <c r="BX206" s="21">
        <f>SUMIF($F$4:$F$162,"RUMO",BX$4:BX$162)</f>
        <v/>
      </c>
    </row>
    <row r="207">
      <c r="A207" s="151" t="inlineStr">
        <is>
          <t>PSN</t>
        </is>
      </c>
      <c r="B207" s="152" t="inlineStr">
        <is>
          <t>RUMO GRÃO PSN</t>
        </is>
      </c>
      <c r="C207" s="153" t="n"/>
      <c r="D207" s="153" t="n"/>
      <c r="E207" s="153" t="n"/>
      <c r="F207" s="154" t="inlineStr">
        <is>
          <t>RUMO</t>
        </is>
      </c>
      <c r="G207" s="29">
        <f>SUMIFS(G4:G164, $A4:$A164, "PSN", $D4:$D164, "GRÃO", $F4:$F164, "RUMO")</f>
        <v/>
      </c>
      <c r="H207" s="29">
        <f>SUMIFS(H4:H164, $A4:$A164, "PSN", $D4:$D164, "GRÃO", $F4:$F164, "RUMO")</f>
        <v/>
      </c>
      <c r="I207" s="30">
        <f>SUMIFS(I4:I164, $A4:$A164, "PSN", $D4:$D164, "GRÃO", $F4:$F164, "RUMO")</f>
        <v/>
      </c>
      <c r="J207" s="29">
        <f>SUMIFS(J4:J164, $A4:$A164, "PSN", $D4:$D164, "GRÃO", $F4:$F164, "RUMO")</f>
        <v/>
      </c>
      <c r="K207" s="29">
        <f>SUMIFS(K4:K164, $A4:$A164, "PSN", $D4:$D164, "GRÃO", $F4:$F164, "RUMO")</f>
        <v/>
      </c>
      <c r="L207" s="31">
        <f>SUMIFS(L4:L164, $A4:$A164, "PSN", $D4:$D164, "GRÃO", $F4:$F164, "RUMO")</f>
        <v/>
      </c>
      <c r="M207" s="29">
        <f>SUMIFS(M4:M164, $A4:$A164, "PSN", $D4:$D164, "GRÃO", $F4:$F164, "RUMO")</f>
        <v/>
      </c>
      <c r="N207" s="29">
        <f>SUMIFS(N4:N164, $A4:$A164, "PSN", $D4:$D164, "GRÃO", $F4:$F164, "RUMO")</f>
        <v/>
      </c>
      <c r="O207" s="31">
        <f>SUMIFS(O4:O164, $A4:$A164, "PSN", $D4:$D164, "GRÃO", $F4:$F164, "RUMO")</f>
        <v/>
      </c>
      <c r="P207" s="29">
        <f>SUMIFS(P4:P164, $A4:$A164, "PSN", $D4:$D164, "GRÃO", $F4:$F164, "RUMO")</f>
        <v/>
      </c>
      <c r="Q207" s="29">
        <f>SUMIFS(Q4:Q164, $A4:$A164, "PSN", $D4:$D164, "GRÃO", $F4:$F164, "RUMO")</f>
        <v/>
      </c>
      <c r="R207" s="31">
        <f>SUMIFS(R4:R164, $A4:$A164, "PSN", $D4:$D164, "GRÃO", $F4:$F164, "RUMO")</f>
        <v/>
      </c>
      <c r="S207" s="32">
        <f>SUMIFS(S4:S164, $A4:$A164, "PSN", $D4:$D164, "GRÃO", $F4:$F164, "RUMO")</f>
        <v/>
      </c>
      <c r="T207" s="32">
        <f>SUMIFS(T4:T164, $A4:$A164, "PSN", $D4:$D164, "GRÃO", $F4:$F164, "RUMO")</f>
        <v/>
      </c>
      <c r="U207" s="33">
        <f>SUMIFS(U4:U164, $A4:$A164, "PSN", $D4:$D164, "GRÃO", $F4:$F164, "RUMO")</f>
        <v/>
      </c>
      <c r="V207" s="33">
        <f>SUMIFS(V4:V164, $A4:$A164, "PSN", $D4:$D164, "GRÃO", $F4:$F164, "RUMO")</f>
        <v/>
      </c>
      <c r="W207" s="34">
        <f>SUMIFS(W4:W164, $A4:$A164, "PSN", $D4:$D164, "GRÃO", $F4:$F164, "RUMO")</f>
        <v/>
      </c>
      <c r="X207" s="33">
        <f>SUMIFS(X4:X164, $A4:$A164, "PSN", $D4:$D164, "GRÃO", $F4:$F164, "RUMO")</f>
        <v/>
      </c>
      <c r="Y207" s="33">
        <f>SUMIFS(Y4:Y164, $A4:$A164, "PSN", $D4:$D164, "GRÃO", $F4:$F164, "RUMO")</f>
        <v/>
      </c>
      <c r="Z207" s="34">
        <f>SUMIFS(Z4:Z164, $A4:$A164, "PSN", $D4:$D164, "GRÃO", $F4:$F164, "RUMO")</f>
        <v/>
      </c>
      <c r="AA207" s="33">
        <f>SUMIFS(AA4:AA164, $A4:$A164, "PSN", $D4:$D164, "GRÃO", $F4:$F164, "RUMO")</f>
        <v/>
      </c>
      <c r="AB207" s="33">
        <f>SUMIFS(AB4:AB164, $A4:$A164, "PSN", $D4:$D164, "GRÃO", $F4:$F164, "RUMO")</f>
        <v/>
      </c>
      <c r="AC207" s="34">
        <f>SUMIFS(AC4:AC164, $A4:$A164, "PSN", $D4:$D164, "GRÃO", $F4:$F164, "RUMO")</f>
        <v/>
      </c>
      <c r="AD207" s="33">
        <f>SUMIFS(AD4:AD164, $A4:$A164, "PSN", $D4:$D164, "GRÃO", $F4:$F164, "RUMO")</f>
        <v/>
      </c>
      <c r="AE207" s="33">
        <f>SUMIFS(AE4:AE164, $A4:$A164, "PSN", $D4:$D164, "GRÃO", $F4:$F164, "RUMO")</f>
        <v/>
      </c>
      <c r="AF207" s="34">
        <f>SUMIFS(AF4:AF164, $A4:$A164, "PSN", $D4:$D164, "GRÃO", $F4:$F164, "RUMO")</f>
        <v/>
      </c>
      <c r="AG207" s="32">
        <f>SUMIFS(AG4:AG164, $A4:$A164, "PSN", $D4:$D164, "GRÃO", $F4:$F164, "RUMO")</f>
        <v/>
      </c>
      <c r="AH207" s="32">
        <f>SUMIFS(AH4:AH164, $A4:$A164, "PSN", $D4:$D164, "GRÃO", $F4:$F164, "RUMO")</f>
        <v/>
      </c>
      <c r="AI207" s="29">
        <f>SUMIFS(AI4:AI164, $A4:$A164, "PSN", $D4:$D164, "GRÃO", $F4:$F164, "RUMO")</f>
        <v/>
      </c>
      <c r="AJ207" s="29">
        <f>SUMIFS(AJ4:AJ164, $A4:$A164, "PSN", $D4:$D164, "GRÃO", $F4:$F164, "RUMO")</f>
        <v/>
      </c>
      <c r="AK207" s="30">
        <f>SUMIFS(AK4:AK164, $A4:$A164, "PSN", $D4:$D164, "GRÃO", $F4:$F164, "RUMO")</f>
        <v/>
      </c>
      <c r="AL207" s="29">
        <f>SUMIFS(AL4:AL164, $A4:$A164, "PSN", $D4:$D164, "GRÃO", $F4:$F164, "RUMO")</f>
        <v/>
      </c>
      <c r="AM207" s="29">
        <f>SUMIFS(AM4:AM164, $A4:$A164, "PSN", $D4:$D164, "GRÃO", $F4:$F164, "RUMO")</f>
        <v/>
      </c>
      <c r="AN207" s="31">
        <f>SUMIFS(AN4:AN164, $A4:$A164, "PSN", $D4:$D164, "GRÃO", $F4:$F164, "RUMO")</f>
        <v/>
      </c>
      <c r="AO207" s="29">
        <f>SUMIFS(AO4:AO164, $A4:$A164, "PSN", $D4:$D164, "GRÃO", $F4:$F164, "RUMO")</f>
        <v/>
      </c>
      <c r="AP207" s="29">
        <f>SUMIFS(AP4:AP164, $A4:$A164, "PSN", $D4:$D164, "GRÃO", $F4:$F164, "RUMO")</f>
        <v/>
      </c>
      <c r="AQ207" s="31">
        <f>SUMIFS(AQ4:AQ164, $A4:$A164, "PSN", $D4:$D164, "GRÃO", $F4:$F164, "RUMO")</f>
        <v/>
      </c>
      <c r="AR207" s="29">
        <f>SUMIFS(AR4:AR164, $A4:$A164, "PSN", $D4:$D164, "GRÃO", $F4:$F164, "RUMO")</f>
        <v/>
      </c>
      <c r="AS207" s="29">
        <f>SUMIFS(AS4:AS164, $A4:$A164, "PSN", $D4:$D164, "GRÃO", $F4:$F164, "RUMO")</f>
        <v/>
      </c>
      <c r="AT207" s="31">
        <f>SUMIFS(AT4:AT164, $A4:$A164, "PSN", $D4:$D164, "GRÃO", $F4:$F164, "RUMO")</f>
        <v/>
      </c>
      <c r="AU207" s="32">
        <f>SUMIFS(AU4:AU164, $A4:$A164, "PSN", $D4:$D164, "GRÃO", $F4:$F164, "RUMO")</f>
        <v/>
      </c>
      <c r="AV207" s="32">
        <f>SUMIFS(AV4:AV164, $A4:$A164, "PSN", $D4:$D164, "GRÃO", $F4:$F164, "RUMO")</f>
        <v/>
      </c>
      <c r="AW207" s="33">
        <f>SUMIFS(AW4:AW164, $A4:$A164, "PSN", $D4:$D164, "GRÃO", $F4:$F164, "RUMO")</f>
        <v/>
      </c>
      <c r="AX207" s="33">
        <f>SUMIFS(AX4:AX164, $A4:$A164, "PSN", $D4:$D164, "GRÃO", $F4:$F164, "RUMO")</f>
        <v/>
      </c>
      <c r="AY207" s="34">
        <f>SUMIFS(AY4:AY164, $A4:$A164, "PSN", $D4:$D164, "GRÃO", $F4:$F164, "RUMO")</f>
        <v/>
      </c>
      <c r="AZ207" s="33">
        <f>SUMIFS(AZ4:AZ164, $A4:$A164, "PSN", $D4:$D164, "GRÃO", $F4:$F164, "RUMO")</f>
        <v/>
      </c>
      <c r="BA207" s="33">
        <f>SUMIFS(BA4:BA164, $A4:$A164, "PSN", $D4:$D164, "GRÃO", $F4:$F164, "RUMO")</f>
        <v/>
      </c>
      <c r="BB207" s="34">
        <f>SUMIFS(BB4:BB164, $A4:$A164, "PSN", $D4:$D164, "GRÃO", $F4:$F164, "RUMO")</f>
        <v/>
      </c>
      <c r="BC207" s="33">
        <f>SUMIFS(BC4:BC164, $A4:$A164, "PSN", $D4:$D164, "GRÃO", $F4:$F164, "RUMO")</f>
        <v/>
      </c>
      <c r="BD207" s="33">
        <f>SUMIFS(BD4:BD164, $A4:$A164, "PSN", $D4:$D164, "GRÃO", $F4:$F164, "RUMO")</f>
        <v/>
      </c>
      <c r="BE207" s="34">
        <f>SUMIFS(BE4:BE164, $A4:$A164, "PSN", $D4:$D164, "GRÃO", $F4:$F164, "RUMO")</f>
        <v/>
      </c>
      <c r="BF207" s="33">
        <f>SUMIFS(BF4:BF164, $A4:$A164, "PSN", $D4:$D164, "GRÃO", $F4:$F164, "RUMO")</f>
        <v/>
      </c>
      <c r="BG207" s="33">
        <f>SUMIFS(BG4:BG164, $A4:$A164, "PSN", $D4:$D164, "GRÃO", $F4:$F164, "RUMO")</f>
        <v/>
      </c>
      <c r="BH207" s="34">
        <f>SUMIFS(BH4:BH164, $A4:$A164, "PSN", $D4:$D164, "GRÃO", $F4:$F164, "RUMO")</f>
        <v/>
      </c>
      <c r="BI207" s="32">
        <f>SUMIFS(BI4:BI164, $A4:$A164, "PSN", $D4:$D164, "GRÃO", $F4:$F164, "RUMO")</f>
        <v/>
      </c>
      <c r="BJ207" s="32">
        <f>SUMIFS(BJ4:BJ164, $A4:$A164, "PSN", $D4:$D164, "GRÃO", $F4:$F164, "RUMO")</f>
        <v/>
      </c>
      <c r="BK207" s="29">
        <f>SUMIFS(BK4:BK164, $A4:$A164, "PSN", $D4:$D164, "GRÃO", $F4:$F164, "RUMO")</f>
        <v/>
      </c>
      <c r="BL207" s="29">
        <f>SUMIFS(BL4:BL164, $A4:$A164, "PSN", $D4:$D164, "GRÃO", $F4:$F164, "RUMO")</f>
        <v/>
      </c>
      <c r="BM207" s="30">
        <f>SUMIFS(BM4:BM164, $A4:$A164, "PSN", $D4:$D164, "GRÃO", $F4:$F164, "RUMO")</f>
        <v/>
      </c>
      <c r="BN207" s="29">
        <f>SUMIFS(BN4:BN164, $A4:$A164, "PSN", $D4:$D164, "GRÃO", $F4:$F164, "RUMO")</f>
        <v/>
      </c>
      <c r="BO207" s="29">
        <f>SUMIFS(BO4:BO164, $A4:$A164, "PSN", $D4:$D164, "GRÃO", $F4:$F164, "RUMO")</f>
        <v/>
      </c>
      <c r="BP207" s="31">
        <f>SUMIFS(BP4:BP164, $A4:$A164, "PSN", $D4:$D164, "GRÃO", $F4:$F164, "RUMO")</f>
        <v/>
      </c>
      <c r="BQ207" s="29">
        <f>SUMIFS(BQ4:BQ164, $A4:$A164, "PSN", $D4:$D164, "GRÃO", $F4:$F164, "RUMO")</f>
        <v/>
      </c>
      <c r="BR207" s="29">
        <f>SUMIFS(BR4:BR164, $A4:$A164, "PSN", $D4:$D164, "GRÃO", $F4:$F164, "RUMO")</f>
        <v/>
      </c>
      <c r="BS207" s="31">
        <f>SUMIFS(BS4:BS164, $A4:$A164, "PSN", $D4:$D164, "GRÃO", $F4:$F164, "RUMO")</f>
        <v/>
      </c>
      <c r="BT207" s="29">
        <f>SUMIFS(BT4:BT164, $A4:$A164, "PSN", $D4:$D164, "GRÃO", $F4:$F164, "RUMO")</f>
        <v/>
      </c>
      <c r="BU207" s="29">
        <f>SUMIFS(BU4:BU164, $A4:$A164, "PSN", $D4:$D164, "GRÃO", $F4:$F164, "RUMO")</f>
        <v/>
      </c>
      <c r="BV207" s="31">
        <f>SUMIFS(BV4:BV164, $A4:$A164, "PSN", $D4:$D164, "GRÃO", $F4:$F164, "RUMO")</f>
        <v/>
      </c>
      <c r="BW207" s="32">
        <f>SUMIFS(BW4:BW164, $A4:$A164, "PSN", $D4:$D164, "GRÃO", $F4:$F164, "RUMO")</f>
        <v/>
      </c>
      <c r="BX207" s="32">
        <f>SUMIFS(BX4:BX164, $A4:$A164, "PSN", $D4:$D164, "GRÃO", $F4:$F164, "RUMO")</f>
        <v/>
      </c>
    </row>
    <row r="208">
      <c r="A208" s="151" t="inlineStr">
        <is>
          <t>PCZ</t>
        </is>
      </c>
      <c r="B208" s="155" t="inlineStr">
        <is>
          <t>RUMO GRÃO PCZ</t>
        </is>
      </c>
      <c r="C208" s="156" t="n"/>
      <c r="D208" s="156" t="n"/>
      <c r="E208" s="156" t="n"/>
      <c r="F208" s="154" t="inlineStr">
        <is>
          <t>RUMO</t>
        </is>
      </c>
      <c r="G208" s="29">
        <f>SUMIFS(G4:G163, $A4:$A163, "PCZ", $D4:$D163, "GRÃO", $F4:$F163, "RUMO")</f>
        <v/>
      </c>
      <c r="H208" s="29">
        <f>SUMIFS(H4:H163, $A4:$A163, "PCZ", $D4:$D163, "GRÃO", $F4:$F163, "RUMO")</f>
        <v/>
      </c>
      <c r="I208" s="30">
        <f>SUMIFS(I4:I163, $A4:$A163, "PCZ", $D4:$D163, "GRÃO", $F4:$F163, "RUMO")</f>
        <v/>
      </c>
      <c r="J208" s="29">
        <f>SUMIFS(J4:J163, $A4:$A163, "PCZ", $D4:$D163, "GRÃO", $F4:$F163, "RUMO")</f>
        <v/>
      </c>
      <c r="K208" s="29">
        <f>SUMIFS(K4:K163, $A4:$A163, "PCZ", $D4:$D163, "GRÃO", $F4:$F163, "RUMO")</f>
        <v/>
      </c>
      <c r="L208" s="31">
        <f>SUMIFS(L4:L163, $A4:$A163, "PCZ", $D4:$D163, "GRÃO", $F4:$F163, "RUMO")</f>
        <v/>
      </c>
      <c r="M208" s="29">
        <f>SUMIFS(M4:M163, $A4:$A163, "PCZ", $D4:$D163, "GRÃO", $F4:$F163, "RUMO")</f>
        <v/>
      </c>
      <c r="N208" s="29">
        <f>SUMIFS(N4:N163, $A4:$A163, "PCZ", $D4:$D163, "GRÃO", $F4:$F163, "RUMO")</f>
        <v/>
      </c>
      <c r="O208" s="31">
        <f>SUMIFS(O4:O163, $A4:$A163, "PCZ", $D4:$D163, "GRÃO", $F4:$F163, "RUMO")</f>
        <v/>
      </c>
      <c r="P208" s="29">
        <f>SUMIFS(P4:P163, $A4:$A163, "PCZ", $D4:$D163, "GRÃO", $F4:$F163, "RUMO")</f>
        <v/>
      </c>
      <c r="Q208" s="29">
        <f>SUMIFS(Q4:Q163, $A4:$A163, "PCZ", $D4:$D163, "GRÃO", $F4:$F163, "RUMO")</f>
        <v/>
      </c>
      <c r="R208" s="31">
        <f>SUMIFS(R4:R163, $A4:$A163, "PCZ", $D4:$D163, "GRÃO", $F4:$F163, "RUMO")</f>
        <v/>
      </c>
      <c r="S208" s="32">
        <f>SUMIFS(S4:S163, $A4:$A163, "PCZ", $D4:$D163, "GRÃO", $F4:$F163, "RUMO")</f>
        <v/>
      </c>
      <c r="T208" s="32">
        <f>SUMIFS(T4:T163, $A4:$A163, "PCZ", $D4:$D163, "GRÃO", $F4:$F163, "RUMO")</f>
        <v/>
      </c>
      <c r="U208" s="33">
        <f>SUMIFS(U4:U163, $A4:$A163, "PCZ", $D4:$D163, "GRÃO", $F4:$F163, "RUMO")</f>
        <v/>
      </c>
      <c r="V208" s="33">
        <f>SUMIFS(V4:V163, $A4:$A163, "PCZ", $D4:$D163, "GRÃO", $F4:$F163, "RUMO")</f>
        <v/>
      </c>
      <c r="W208" s="34">
        <f>SUMIFS(W4:W163, $A4:$A163, "PCZ", $D4:$D163, "GRÃO", $F4:$F163, "RUMO")</f>
        <v/>
      </c>
      <c r="X208" s="33">
        <f>SUMIFS(X4:X163, $A4:$A163, "PCZ", $D4:$D163, "GRÃO", $F4:$F163, "RUMO")</f>
        <v/>
      </c>
      <c r="Y208" s="33">
        <f>SUMIFS(Y4:Y163, $A4:$A163, "PCZ", $D4:$D163, "GRÃO", $F4:$F163, "RUMO")</f>
        <v/>
      </c>
      <c r="Z208" s="34">
        <f>SUMIFS(Z4:Z163, $A4:$A163, "PCZ", $D4:$D163, "GRÃO", $F4:$F163, "RUMO")</f>
        <v/>
      </c>
      <c r="AA208" s="33">
        <f>SUMIFS(AA4:AA163, $A4:$A163, "PCZ", $D4:$D163, "GRÃO", $F4:$F163, "RUMO")</f>
        <v/>
      </c>
      <c r="AB208" s="33">
        <f>SUMIFS(AB4:AB163, $A4:$A163, "PCZ", $D4:$D163, "GRÃO", $F4:$F163, "RUMO")</f>
        <v/>
      </c>
      <c r="AC208" s="34">
        <f>SUMIFS(AC4:AC163, $A4:$A163, "PCZ", $D4:$D163, "GRÃO", $F4:$F163, "RUMO")</f>
        <v/>
      </c>
      <c r="AD208" s="33">
        <f>SUMIFS(AD4:AD163, $A4:$A163, "PCZ", $D4:$D163, "GRÃO", $F4:$F163, "RUMO")</f>
        <v/>
      </c>
      <c r="AE208" s="33">
        <f>SUMIFS(AE4:AE163, $A4:$A163, "PCZ", $D4:$D163, "GRÃO", $F4:$F163, "RUMO")</f>
        <v/>
      </c>
      <c r="AF208" s="34">
        <f>SUMIFS(AF4:AF163, $A4:$A163, "PCZ", $D4:$D163, "GRÃO", $F4:$F163, "RUMO")</f>
        <v/>
      </c>
      <c r="AG208" s="32">
        <f>SUMIFS(AG4:AG163, $A4:$A163, "PCZ", $D4:$D163, "GRÃO", $F4:$F163, "RUMO")</f>
        <v/>
      </c>
      <c r="AH208" s="32">
        <f>SUMIFS(AH4:AH163, $A4:$A163, "PCZ", $D4:$D163, "GRÃO", $F4:$F163, "RUMO")</f>
        <v/>
      </c>
      <c r="AI208" s="29">
        <f>SUMIFS(AI4:AI163, $A4:$A163, "PCZ", $D4:$D163, "GRÃO", $F4:$F163, "RUMO")</f>
        <v/>
      </c>
      <c r="AJ208" s="29">
        <f>SUMIFS(AJ4:AJ163, $A4:$A163, "PCZ", $D4:$D163, "GRÃO", $F4:$F163, "RUMO")</f>
        <v/>
      </c>
      <c r="AK208" s="30">
        <f>SUMIFS(AK4:AK163, $A4:$A163, "PCZ", $D4:$D163, "GRÃO", $F4:$F163, "RUMO")</f>
        <v/>
      </c>
      <c r="AL208" s="29">
        <f>SUMIFS(AL4:AL163, $A4:$A163, "PCZ", $D4:$D163, "GRÃO", $F4:$F163, "RUMO")</f>
        <v/>
      </c>
      <c r="AM208" s="29">
        <f>SUMIFS(AM4:AM163, $A4:$A163, "PCZ", $D4:$D163, "GRÃO", $F4:$F163, "RUMO")</f>
        <v/>
      </c>
      <c r="AN208" s="31">
        <f>SUMIFS(AN4:AN163, $A4:$A163, "PCZ", $D4:$D163, "GRÃO", $F4:$F163, "RUMO")</f>
        <v/>
      </c>
      <c r="AO208" s="29">
        <f>SUMIFS(AO4:AO163, $A4:$A163, "PCZ", $D4:$D163, "GRÃO", $F4:$F163, "RUMO")</f>
        <v/>
      </c>
      <c r="AP208" s="29">
        <f>SUMIFS(AP4:AP163, $A4:$A163, "PCZ", $D4:$D163, "GRÃO", $F4:$F163, "RUMO")</f>
        <v/>
      </c>
      <c r="AQ208" s="31">
        <f>SUMIFS(AQ4:AQ163, $A4:$A163, "PCZ", $D4:$D163, "GRÃO", $F4:$F163, "RUMO")</f>
        <v/>
      </c>
      <c r="AR208" s="29">
        <f>SUMIFS(AR4:AR163, $A4:$A163, "PCZ", $D4:$D163, "GRÃO", $F4:$F163, "RUMO")</f>
        <v/>
      </c>
      <c r="AS208" s="29">
        <f>SUMIFS(AS4:AS163, $A4:$A163, "PCZ", $D4:$D163, "GRÃO", $F4:$F163, "RUMO")</f>
        <v/>
      </c>
      <c r="AT208" s="31">
        <f>SUMIFS(AT4:AT163, $A4:$A163, "PCZ", $D4:$D163, "GRÃO", $F4:$F163, "RUMO")</f>
        <v/>
      </c>
      <c r="AU208" s="32">
        <f>SUMIFS(AU4:AU163, $A4:$A163, "PCZ", $D4:$D163, "GRÃO", $F4:$F163, "RUMO")</f>
        <v/>
      </c>
      <c r="AV208" s="32">
        <f>SUMIFS(AV4:AV163, $A4:$A163, "PCZ", $D4:$D163, "GRÃO", $F4:$F163, "RUMO")</f>
        <v/>
      </c>
      <c r="AW208" s="33">
        <f>SUMIFS(AW4:AW163, $A4:$A163, "PCZ", $D4:$D163, "GRÃO", $F4:$F163, "RUMO")</f>
        <v/>
      </c>
      <c r="AX208" s="33">
        <f>SUMIFS(AX4:AX163, $A4:$A163, "PCZ", $D4:$D163, "GRÃO", $F4:$F163, "RUMO")</f>
        <v/>
      </c>
      <c r="AY208" s="34">
        <f>SUMIFS(AY4:AY163, $A4:$A163, "PCZ", $D4:$D163, "GRÃO", $F4:$F163, "RUMO")</f>
        <v/>
      </c>
      <c r="AZ208" s="33">
        <f>SUMIFS(AZ4:AZ163, $A4:$A163, "PCZ", $D4:$D163, "GRÃO", $F4:$F163, "RUMO")</f>
        <v/>
      </c>
      <c r="BA208" s="33">
        <f>SUMIFS(BA4:BA163, $A4:$A163, "PCZ", $D4:$D163, "GRÃO", $F4:$F163, "RUMO")</f>
        <v/>
      </c>
      <c r="BB208" s="34">
        <f>SUMIFS(BB4:BB163, $A4:$A163, "PCZ", $D4:$D163, "GRÃO", $F4:$F163, "RUMO")</f>
        <v/>
      </c>
      <c r="BC208" s="33">
        <f>SUMIFS(BC4:BC163, $A4:$A163, "PCZ", $D4:$D163, "GRÃO", $F4:$F163, "RUMO")</f>
        <v/>
      </c>
      <c r="BD208" s="33">
        <f>SUMIFS(BD4:BD163, $A4:$A163, "PCZ", $D4:$D163, "GRÃO", $F4:$F163, "RUMO")</f>
        <v/>
      </c>
      <c r="BE208" s="34">
        <f>SUMIFS(BE4:BE163, $A4:$A163, "PCZ", $D4:$D163, "GRÃO", $F4:$F163, "RUMO")</f>
        <v/>
      </c>
      <c r="BF208" s="33">
        <f>SUMIFS(BF4:BF163, $A4:$A163, "PCZ", $D4:$D163, "GRÃO", $F4:$F163, "RUMO")</f>
        <v/>
      </c>
      <c r="BG208" s="33">
        <f>SUMIFS(BG4:BG163, $A4:$A163, "PCZ", $D4:$D163, "GRÃO", $F4:$F163, "RUMO")</f>
        <v/>
      </c>
      <c r="BH208" s="34">
        <f>SUMIFS(BH4:BH163, $A4:$A163, "PCZ", $D4:$D163, "GRÃO", $F4:$F163, "RUMO")</f>
        <v/>
      </c>
      <c r="BI208" s="32">
        <f>SUMIFS(BI4:BI163, $A4:$A163, "PCZ", $D4:$D163, "GRÃO", $F4:$F163, "RUMO")</f>
        <v/>
      </c>
      <c r="BJ208" s="32">
        <f>SUMIFS(BJ4:BJ163, $A4:$A163, "PCZ", $D4:$D163, "GRÃO", $F4:$F163, "RUMO")</f>
        <v/>
      </c>
      <c r="BK208" s="29">
        <f>SUMIFS(BK4:BK163, $A4:$A163, "PCZ", $D4:$D163, "GRÃO", $F4:$F163, "RUMO")</f>
        <v/>
      </c>
      <c r="BL208" s="29">
        <f>SUMIFS(BL4:BL163, $A4:$A163, "PCZ", $D4:$D163, "GRÃO", $F4:$F163, "RUMO")</f>
        <v/>
      </c>
      <c r="BM208" s="30">
        <f>SUMIFS(BM4:BM163, $A4:$A163, "PCZ", $D4:$D163, "GRÃO", $F4:$F163, "RUMO")</f>
        <v/>
      </c>
      <c r="BN208" s="29">
        <f>SUMIFS(BN4:BN163, $A4:$A163, "PCZ", $D4:$D163, "GRÃO", $F4:$F163, "RUMO")</f>
        <v/>
      </c>
      <c r="BO208" s="29">
        <f>SUMIFS(BO4:BO163, $A4:$A163, "PCZ", $D4:$D163, "GRÃO", $F4:$F163, "RUMO")</f>
        <v/>
      </c>
      <c r="BP208" s="31">
        <f>SUMIFS(BP4:BP163, $A4:$A163, "PCZ", $D4:$D163, "GRÃO", $F4:$F163, "RUMO")</f>
        <v/>
      </c>
      <c r="BQ208" s="29">
        <f>SUMIFS(BQ4:BQ163, $A4:$A163, "PCZ", $D4:$D163, "GRÃO", $F4:$F163, "RUMO")</f>
        <v/>
      </c>
      <c r="BR208" s="29">
        <f>SUMIFS(BR4:BR163, $A4:$A163, "PCZ", $D4:$D163, "GRÃO", $F4:$F163, "RUMO")</f>
        <v/>
      </c>
      <c r="BS208" s="31">
        <f>SUMIFS(BS4:BS163, $A4:$A163, "PCZ", $D4:$D163, "GRÃO", $F4:$F163, "RUMO")</f>
        <v/>
      </c>
      <c r="BT208" s="29">
        <f>SUMIFS(BT4:BT163, $A4:$A163, "PCZ", $D4:$D163, "GRÃO", $F4:$F163, "RUMO")</f>
        <v/>
      </c>
      <c r="BU208" s="29">
        <f>SUMIFS(BU4:BU163, $A4:$A163, "PCZ", $D4:$D163, "GRÃO", $F4:$F163, "RUMO")</f>
        <v/>
      </c>
      <c r="BV208" s="31">
        <f>SUMIFS(BV4:BV163, $A4:$A163, "PCZ", $D4:$D163, "GRÃO", $F4:$F163, "RUMO")</f>
        <v/>
      </c>
      <c r="BW208" s="32">
        <f>SUMIFS(BW4:BW163, $A4:$A163, "PCZ", $D4:$D163, "GRÃO", $F4:$F163, "RUMO")</f>
        <v/>
      </c>
      <c r="BX208" s="32">
        <f>SUMIFS(BX4:BX163, $A4:$A163, "PCZ", $D4:$D163, "GRÃO", $F4:$F163, "RUMO")</f>
        <v/>
      </c>
    </row>
    <row r="209">
      <c r="A209" s="125" t="inlineStr">
        <is>
          <t>TOTAL</t>
        </is>
      </c>
      <c r="B209" s="157" t="inlineStr">
        <is>
          <t>TOTAL RUMO GRANEL</t>
        </is>
      </c>
      <c r="C209" s="158" t="n"/>
      <c r="D209" s="158" t="n"/>
      <c r="E209" s="159" t="n"/>
      <c r="F209" s="160" t="inlineStr">
        <is>
          <t>RUMO</t>
        </is>
      </c>
      <c r="G209" s="35">
        <f>SUM(G207:G208)</f>
        <v/>
      </c>
      <c r="H209" s="36">
        <f>SUM(H207:H208)</f>
        <v/>
      </c>
      <c r="I209" s="37">
        <f>SUM(I207:I208)</f>
        <v/>
      </c>
      <c r="J209" s="38">
        <f>SUM(J207:J208)</f>
        <v/>
      </c>
      <c r="K209" s="39">
        <f>SUM(K207:K208)</f>
        <v/>
      </c>
      <c r="L209" s="37">
        <f>SUM(L207:L208)</f>
        <v/>
      </c>
      <c r="M209" s="38">
        <f>SUM(M207:M208)</f>
        <v/>
      </c>
      <c r="N209" s="39">
        <f>SUM(N207:N208)</f>
        <v/>
      </c>
      <c r="O209" s="37">
        <f>SUM(O207:O208)</f>
        <v/>
      </c>
      <c r="P209" s="40">
        <f>SUM(P207:P208)</f>
        <v/>
      </c>
      <c r="Q209" s="41">
        <f>SUM(Q207:Q208)</f>
        <v/>
      </c>
      <c r="R209" s="37">
        <f>SUM(R207:R208)</f>
        <v/>
      </c>
      <c r="S209" s="37">
        <f>SUM(S207:S208)</f>
        <v/>
      </c>
      <c r="T209" s="37">
        <f>SUM(T207:T208)</f>
        <v/>
      </c>
      <c r="U209" s="42">
        <f>SUM(U207:U208)</f>
        <v/>
      </c>
      <c r="V209" s="43">
        <f>SUM(V207:V208)</f>
        <v/>
      </c>
      <c r="W209" s="44">
        <f>SUM(W207:W208)</f>
        <v/>
      </c>
      <c r="X209" s="42">
        <f>SUM(X207:X208)</f>
        <v/>
      </c>
      <c r="Y209" s="43">
        <f>SUM(Y207:Y208)</f>
        <v/>
      </c>
      <c r="Z209" s="44">
        <f>SUM(Z207:Z208)</f>
        <v/>
      </c>
      <c r="AA209" s="42">
        <f>SUM(AA207:AA208)</f>
        <v/>
      </c>
      <c r="AB209" s="43">
        <f>SUM(AB207:AB208)</f>
        <v/>
      </c>
      <c r="AC209" s="44">
        <f>SUM(AC207:AC208)</f>
        <v/>
      </c>
      <c r="AD209" s="42">
        <f>SUM(AD207:AD208)</f>
        <v/>
      </c>
      <c r="AE209" s="43">
        <f>SUM(AE207:AE208)</f>
        <v/>
      </c>
      <c r="AF209" s="44">
        <f>SUM(AF207:AF208)</f>
        <v/>
      </c>
      <c r="AG209" s="44">
        <f>SUM(AG207:AG208)</f>
        <v/>
      </c>
      <c r="AH209" s="44">
        <f>SUM(AH207:AH208)</f>
        <v/>
      </c>
      <c r="AI209" s="35">
        <f>SUM(AI207:AI208)</f>
        <v/>
      </c>
      <c r="AJ209" s="36">
        <f>SUM(AJ207:AJ208)</f>
        <v/>
      </c>
      <c r="AK209" s="37">
        <f>SUM(AK207:AK208)</f>
        <v/>
      </c>
      <c r="AL209" s="35">
        <f>SUM(AL207:AL208)</f>
        <v/>
      </c>
      <c r="AM209" s="36">
        <f>SUM(AM207:AM208)</f>
        <v/>
      </c>
      <c r="AN209" s="37">
        <f>SUM(AN207:AN208)</f>
        <v/>
      </c>
      <c r="AO209" s="35">
        <f>SUM(AO207:AO208)</f>
        <v/>
      </c>
      <c r="AP209" s="36">
        <f>SUM(AP207:AP208)</f>
        <v/>
      </c>
      <c r="AQ209" s="37">
        <f>SUM(AQ207:AQ208)</f>
        <v/>
      </c>
      <c r="AR209" s="35">
        <f>SUM(AR207:AR208)</f>
        <v/>
      </c>
      <c r="AS209" s="36">
        <f>SUM(AS207:AS208)</f>
        <v/>
      </c>
      <c r="AT209" s="37">
        <f>SUM(AT207:AT208)</f>
        <v/>
      </c>
      <c r="AU209" s="37">
        <f>SUM(AU207:AU208)</f>
        <v/>
      </c>
      <c r="AV209" s="37">
        <f>SUM(AV207:AV208)</f>
        <v/>
      </c>
      <c r="AW209" s="42">
        <f>SUM(AW207:AW208)</f>
        <v/>
      </c>
      <c r="AX209" s="43">
        <f>SUM(AX207:AX208)</f>
        <v/>
      </c>
      <c r="AY209" s="44">
        <f>SUM(AY207:AY208)</f>
        <v/>
      </c>
      <c r="AZ209" s="42">
        <f>SUM(AZ207:AZ208)</f>
        <v/>
      </c>
      <c r="BA209" s="43">
        <f>SUM(BA207:BA208)</f>
        <v/>
      </c>
      <c r="BB209" s="44">
        <f>SUM(BB207:BB208)</f>
        <v/>
      </c>
      <c r="BC209" s="42">
        <f>SUM(BC207:BC208)</f>
        <v/>
      </c>
      <c r="BD209" s="43">
        <f>SUM(BD207:BD208)</f>
        <v/>
      </c>
      <c r="BE209" s="44">
        <f>SUM(BE207:BE208)</f>
        <v/>
      </c>
      <c r="BF209" s="42">
        <f>SUM(BF207:BF208)</f>
        <v/>
      </c>
      <c r="BG209" s="43">
        <f>SUM(BG207:BG208)</f>
        <v/>
      </c>
      <c r="BH209" s="44">
        <f>SUM(BH207:BH208)</f>
        <v/>
      </c>
      <c r="BI209" s="44">
        <f>SUM(BI207:BI208)</f>
        <v/>
      </c>
      <c r="BJ209" s="44">
        <f>SUM(BJ207:BJ208)</f>
        <v/>
      </c>
      <c r="BK209" s="35">
        <f>SUM(BK207:BK208)</f>
        <v/>
      </c>
      <c r="BL209" s="36">
        <f>SUM(BL207:BL208)</f>
        <v/>
      </c>
      <c r="BM209" s="37">
        <f>SUM(BM207:BM208)</f>
        <v/>
      </c>
      <c r="BN209" s="35">
        <f>SUM(BN207:BN208)</f>
        <v/>
      </c>
      <c r="BO209" s="36">
        <f>SUM(BO207:BO208)</f>
        <v/>
      </c>
      <c r="BP209" s="37">
        <f>SUM(BP207:BP208)</f>
        <v/>
      </c>
      <c r="BQ209" s="35">
        <f>SUM(BQ207:BQ208)</f>
        <v/>
      </c>
      <c r="BR209" s="36">
        <f>SUM(BR207:BR208)</f>
        <v/>
      </c>
      <c r="BS209" s="37">
        <f>SUM(BS207:BS208)</f>
        <v/>
      </c>
      <c r="BT209" s="35">
        <f>SUM(BT207:BT208)</f>
        <v/>
      </c>
      <c r="BU209" s="36">
        <f>SUM(BU207:BU208)</f>
        <v/>
      </c>
      <c r="BV209" s="37">
        <f>SUM(BV207:BV208)</f>
        <v/>
      </c>
      <c r="BW209" s="37">
        <f>SUM(BW207:BW208)</f>
        <v/>
      </c>
      <c r="BX209" s="37">
        <f>SUM(BX207:BX208)</f>
        <v/>
      </c>
    </row>
    <row r="210">
      <c r="A210" s="151" t="inlineStr">
        <is>
          <t>PSN</t>
        </is>
      </c>
      <c r="B210" s="152" t="inlineStr">
        <is>
          <t>RUMO AÇÚCAR PSN</t>
        </is>
      </c>
      <c r="C210" s="153" t="n"/>
      <c r="D210" s="153" t="n"/>
      <c r="E210" s="153" t="n"/>
      <c r="F210" s="154" t="inlineStr">
        <is>
          <t>RUMO</t>
        </is>
      </c>
      <c r="G210" s="29">
        <f>SUMIFS(G4:G164, $A4:$A164, "PSN", $D4:$D164, "Açúcar", $F4:$F164, "RUMO")</f>
        <v/>
      </c>
      <c r="H210" s="29">
        <f>SUMIFS(H4:H164, $A4:$A164, "PSN", $D4:$D164, "Açúcar", $F4:$F164, "RUMO")</f>
        <v/>
      </c>
      <c r="I210" s="30">
        <f>SUMIFS(I4:I164, $A4:$A164, "PSN", $D4:$D164, "Açúcar", $F4:$F164, "RUMO")</f>
        <v/>
      </c>
      <c r="J210" s="29">
        <f>SUMIFS(J4:J164, $A4:$A164, "PSN", $D4:$D164, "Açúcar", $F4:$F164, "RUMO")</f>
        <v/>
      </c>
      <c r="K210" s="29">
        <f>SUMIFS(K4:K164, $A4:$A164, "PSN", $D4:$D164, "Açúcar", $F4:$F164, "RUMO")</f>
        <v/>
      </c>
      <c r="L210" s="31">
        <f>SUMIFS(L4:L164, $A4:$A164, "PSN", $D4:$D164, "Açúcar", $F4:$F164, "RUMO")</f>
        <v/>
      </c>
      <c r="M210" s="29">
        <f>SUMIFS(M4:M164, $A4:$A164, "PSN", $D4:$D164, "Açúcar", $F4:$F164, "RUMO")</f>
        <v/>
      </c>
      <c r="N210" s="29">
        <f>SUMIFS(N4:N164, $A4:$A164, "PSN", $D4:$D164, "Açúcar", $F4:$F164, "RUMO")</f>
        <v/>
      </c>
      <c r="O210" s="31">
        <f>SUMIFS(O4:O164, $A4:$A164, "PSN", $D4:$D164, "Açúcar", $F4:$F164, "RUMO")</f>
        <v/>
      </c>
      <c r="P210" s="29">
        <f>SUMIFS(P4:P164, $A4:$A164, "PSN", $D4:$D164, "Açúcar", $F4:$F164, "RUMO")</f>
        <v/>
      </c>
      <c r="Q210" s="29">
        <f>SUMIFS(Q4:Q164, $A4:$A164, "PSN", $D4:$D164, "Açúcar", $F4:$F164, "RUMO")</f>
        <v/>
      </c>
      <c r="R210" s="31">
        <f>SUMIFS(R4:R164, $A4:$A164, "PSN", $D4:$D164, "Açúcar", $F4:$F164, "RUMO")</f>
        <v/>
      </c>
      <c r="S210" s="32">
        <f>SUMIFS(S4:S164, $A4:$A164, "PSN", $D4:$D164, "Açúcar", $F4:$F164, "RUMO")</f>
        <v/>
      </c>
      <c r="T210" s="32">
        <f>SUMIFS(T4:T164, $A4:$A164, "PSN", $D4:$D164, "Açúcar", $F4:$F164, "RUMO")</f>
        <v/>
      </c>
      <c r="U210" s="33">
        <f>SUMIFS(U4:U164, $A4:$A164, "PSN", $D4:$D164, "Açúcar", $F4:$F164, "RUMO")</f>
        <v/>
      </c>
      <c r="V210" s="33">
        <f>SUMIFS(V4:V164, $A4:$A164, "PSN", $D4:$D164, "Açúcar", $F4:$F164, "RUMO")</f>
        <v/>
      </c>
      <c r="W210" s="34">
        <f>SUMIFS(W4:W164, $A4:$A164, "PSN", $D4:$D164, "Açúcar", $F4:$F164, "RUMO")</f>
        <v/>
      </c>
      <c r="X210" s="33">
        <f>SUMIFS(X4:X164, $A4:$A164, "PSN", $D4:$D164, "Açúcar", $F4:$F164, "RUMO")</f>
        <v/>
      </c>
      <c r="Y210" s="33">
        <f>SUMIFS(Y4:Y164, $A4:$A164, "PSN", $D4:$D164, "Açúcar", $F4:$F164, "RUMO")</f>
        <v/>
      </c>
      <c r="Z210" s="34">
        <f>SUMIFS(Z4:Z164, $A4:$A164, "PSN", $D4:$D164, "Açúcar", $F4:$F164, "RUMO")</f>
        <v/>
      </c>
      <c r="AA210" s="33">
        <f>SUMIFS(AA4:AA164, $A4:$A164, "PSN", $D4:$D164, "Açúcar", $F4:$F164, "RUMO")</f>
        <v/>
      </c>
      <c r="AB210" s="33">
        <f>SUMIFS(AB4:AB164, $A4:$A164, "PSN", $D4:$D164, "Açúcar", $F4:$F164, "RUMO")</f>
        <v/>
      </c>
      <c r="AC210" s="34">
        <f>SUMIFS(AC4:AC164, $A4:$A164, "PSN", $D4:$D164, "Açúcar", $F4:$F164, "RUMO")</f>
        <v/>
      </c>
      <c r="AD210" s="33">
        <f>SUMIFS(AD4:AD164, $A4:$A164, "PSN", $D4:$D164, "Açúcar", $F4:$F164, "RUMO")</f>
        <v/>
      </c>
      <c r="AE210" s="33">
        <f>SUMIFS(AE4:AE164, $A4:$A164, "PSN", $D4:$D164, "Açúcar", $F4:$F164, "RUMO")</f>
        <v/>
      </c>
      <c r="AF210" s="34">
        <f>SUMIFS(AF4:AF164, $A4:$A164, "PSN", $D4:$D164, "Açúcar", $F4:$F164, "RUMO")</f>
        <v/>
      </c>
      <c r="AG210" s="32">
        <f>SUMIFS(AG4:AG164, $A4:$A164, "PSN", $D4:$D164, "Açúcar", $F4:$F164, "RUMO")</f>
        <v/>
      </c>
      <c r="AH210" s="32">
        <f>SUMIFS(AH4:AH164, $A4:$A164, "PSN", $D4:$D164, "Açúcar", $F4:$F164, "RUMO")</f>
        <v/>
      </c>
      <c r="AI210" s="29">
        <f>SUMIFS(AI4:AI164, $A4:$A164, "PSN", $D4:$D164, "Açúcar", $F4:$F164, "RUMO")</f>
        <v/>
      </c>
      <c r="AJ210" s="29">
        <f>SUMIFS(AJ4:AJ164, $A4:$A164, "PSN", $D4:$D164, "Açúcar", $F4:$F164, "RUMO")</f>
        <v/>
      </c>
      <c r="AK210" s="30">
        <f>SUMIFS(AK4:AK164, $A4:$A164, "PSN", $D4:$D164, "Açúcar", $F4:$F164, "RUMO")</f>
        <v/>
      </c>
      <c r="AL210" s="29">
        <f>SUMIFS(AL4:AL164, $A4:$A164, "PSN", $D4:$D164, "Açúcar", $F4:$F164, "RUMO")</f>
        <v/>
      </c>
      <c r="AM210" s="29">
        <f>SUMIFS(AM4:AM164, $A4:$A164, "PSN", $D4:$D164, "Açúcar", $F4:$F164, "RUMO")</f>
        <v/>
      </c>
      <c r="AN210" s="31">
        <f>SUMIFS(AN4:AN164, $A4:$A164, "PSN", $D4:$D164, "Açúcar", $F4:$F164, "RUMO")</f>
        <v/>
      </c>
      <c r="AO210" s="29">
        <f>SUMIFS(AO4:AO164, $A4:$A164, "PSN", $D4:$D164, "Açúcar", $F4:$F164, "RUMO")</f>
        <v/>
      </c>
      <c r="AP210" s="29">
        <f>SUMIFS(AP4:AP164, $A4:$A164, "PSN", $D4:$D164, "Açúcar", $F4:$F164, "RUMO")</f>
        <v/>
      </c>
      <c r="AQ210" s="31">
        <f>SUMIFS(AQ4:AQ164, $A4:$A164, "PSN", $D4:$D164, "Açúcar", $F4:$F164, "RUMO")</f>
        <v/>
      </c>
      <c r="AR210" s="29">
        <f>SUMIFS(AR4:AR164, $A4:$A164, "PSN", $D4:$D164, "Açúcar", $F4:$F164, "RUMO")</f>
        <v/>
      </c>
      <c r="AS210" s="29">
        <f>SUMIFS(AS4:AS164, $A4:$A164, "PSN", $D4:$D164, "Açúcar", $F4:$F164, "RUMO")</f>
        <v/>
      </c>
      <c r="AT210" s="31">
        <f>SUMIFS(AT4:AT164, $A4:$A164, "PSN", $D4:$D164, "Açúcar", $F4:$F164, "RUMO")</f>
        <v/>
      </c>
      <c r="AU210" s="32">
        <f>SUMIFS(AU4:AU164, $A4:$A164, "PSN", $D4:$D164, "Açúcar", $F4:$F164, "RUMO")</f>
        <v/>
      </c>
      <c r="AV210" s="32">
        <f>SUMIFS(AV4:AV164, $A4:$A164, "PSN", $D4:$D164, "Açúcar", $F4:$F164, "RUMO")</f>
        <v/>
      </c>
      <c r="AW210" s="33">
        <f>SUMIFS(AW4:AW164, $A4:$A164, "PSN", $D4:$D164, "Açúcar", $F4:$F164, "RUMO")</f>
        <v/>
      </c>
      <c r="AX210" s="33">
        <f>SUMIFS(AX4:AX164, $A4:$A164, "PSN", $D4:$D164, "Açúcar", $F4:$F164, "RUMO")</f>
        <v/>
      </c>
      <c r="AY210" s="34">
        <f>SUMIFS(AY4:AY164, $A4:$A164, "PSN", $D4:$D164, "Açúcar", $F4:$F164, "RUMO")</f>
        <v/>
      </c>
      <c r="AZ210" s="33">
        <f>SUMIFS(AZ4:AZ164, $A4:$A164, "PSN", $D4:$D164, "Açúcar", $F4:$F164, "RUMO")</f>
        <v/>
      </c>
      <c r="BA210" s="33">
        <f>SUMIFS(BA4:BA164, $A4:$A164, "PSN", $D4:$D164, "Açúcar", $F4:$F164, "RUMO")</f>
        <v/>
      </c>
      <c r="BB210" s="34">
        <f>SUMIFS(BB4:BB164, $A4:$A164, "PSN", $D4:$D164, "Açúcar", $F4:$F164, "RUMO")</f>
        <v/>
      </c>
      <c r="BC210" s="33">
        <f>SUMIFS(BC4:BC164, $A4:$A164, "PSN", $D4:$D164, "Açúcar", $F4:$F164, "RUMO")</f>
        <v/>
      </c>
      <c r="BD210" s="33">
        <f>SUMIFS(BD4:BD164, $A4:$A164, "PSN", $D4:$D164, "Açúcar", $F4:$F164, "RUMO")</f>
        <v/>
      </c>
      <c r="BE210" s="34">
        <f>SUMIFS(BE4:BE164, $A4:$A164, "PSN", $D4:$D164, "Açúcar", $F4:$F164, "RUMO")</f>
        <v/>
      </c>
      <c r="BF210" s="33">
        <f>SUMIFS(BF4:BF164, $A4:$A164, "PSN", $D4:$D164, "Açúcar", $F4:$F164, "RUMO")</f>
        <v/>
      </c>
      <c r="BG210" s="33">
        <f>SUMIFS(BG4:BG164, $A4:$A164, "PSN", $D4:$D164, "Açúcar", $F4:$F164, "RUMO")</f>
        <v/>
      </c>
      <c r="BH210" s="34">
        <f>SUMIFS(BH4:BH164, $A4:$A164, "PSN", $D4:$D164, "Açúcar", $F4:$F164, "RUMO")</f>
        <v/>
      </c>
      <c r="BI210" s="32">
        <f>SUMIFS(BI4:BI164, $A4:$A164, "PSN", $D4:$D164, "Açúcar", $F4:$F164, "RUMO")</f>
        <v/>
      </c>
      <c r="BJ210" s="32">
        <f>SUMIFS(BJ4:BJ164, $A4:$A164, "PSN", $D4:$D164, "Açúcar", $F4:$F164, "RUMO")</f>
        <v/>
      </c>
      <c r="BK210" s="29">
        <f>SUMIFS(BK4:BK164, $A4:$A164, "PSN", $D4:$D164, "Açúcar", $F4:$F164, "RUMO")</f>
        <v/>
      </c>
      <c r="BL210" s="29">
        <f>SUMIFS(BL4:BL164, $A4:$A164, "PSN", $D4:$D164, "Açúcar", $F4:$F164, "RUMO")</f>
        <v/>
      </c>
      <c r="BM210" s="30">
        <f>SUMIFS(BM4:BM164, $A4:$A164, "PSN", $D4:$D164, "Açúcar", $F4:$F164, "RUMO")</f>
        <v/>
      </c>
      <c r="BN210" s="29">
        <f>SUMIFS(BN4:BN164, $A4:$A164, "PSN", $D4:$D164, "Açúcar", $F4:$F164, "RUMO")</f>
        <v/>
      </c>
      <c r="BO210" s="29">
        <f>SUMIFS(BO4:BO164, $A4:$A164, "PSN", $D4:$D164, "Açúcar", $F4:$F164, "RUMO")</f>
        <v/>
      </c>
      <c r="BP210" s="31">
        <f>SUMIFS(BP4:BP164, $A4:$A164, "PSN", $D4:$D164, "Açúcar", $F4:$F164, "RUMO")</f>
        <v/>
      </c>
      <c r="BQ210" s="29">
        <f>SUMIFS(BQ4:BQ164, $A4:$A164, "PSN", $D4:$D164, "Açúcar", $F4:$F164, "RUMO")</f>
        <v/>
      </c>
      <c r="BR210" s="29">
        <f>SUMIFS(BR4:BR164, $A4:$A164, "PSN", $D4:$D164, "Açúcar", $F4:$F164, "RUMO")</f>
        <v/>
      </c>
      <c r="BS210" s="31">
        <f>SUMIFS(BS4:BS164, $A4:$A164, "PSN", $D4:$D164, "Açúcar", $F4:$F164, "RUMO")</f>
        <v/>
      </c>
      <c r="BT210" s="29">
        <f>SUMIFS(BT4:BT164, $A4:$A164, "PSN", $D4:$D164, "Açúcar", $F4:$F164, "RUMO")</f>
        <v/>
      </c>
      <c r="BU210" s="29">
        <f>SUMIFS(BU4:BU164, $A4:$A164, "PSN", $D4:$D164, "Açúcar", $F4:$F164, "RUMO")</f>
        <v/>
      </c>
      <c r="BV210" s="31">
        <f>SUMIFS(BV4:BV164, $A4:$A164, "PSN", $D4:$D164, "Açúcar", $F4:$F164, "RUMO")</f>
        <v/>
      </c>
      <c r="BW210" s="32">
        <f>SUMIFS(BW4:BW164, $A4:$A164, "PSN", $D4:$D164, "Açúcar", $F4:$F164, "RUMO")</f>
        <v/>
      </c>
      <c r="BX210" s="32">
        <f>SUMIFS(BX4:BX164, $A4:$A164, "PSN", $D4:$D164, "Açúcar", $F4:$F164, "RUMO")</f>
        <v/>
      </c>
    </row>
    <row r="211">
      <c r="A211" s="151" t="inlineStr">
        <is>
          <t>PCZ</t>
        </is>
      </c>
      <c r="B211" s="155" t="inlineStr">
        <is>
          <t>RUMO AÇÚCAR PCZ</t>
        </is>
      </c>
      <c r="C211" s="156" t="n"/>
      <c r="D211" s="156" t="n"/>
      <c r="E211" s="156" t="n"/>
      <c r="F211" s="154" t="inlineStr">
        <is>
          <t>RUMO</t>
        </is>
      </c>
      <c r="G211" s="29">
        <f>SUMIFS(G4:G164, $A4:$A164, "PCZ", $D4:$D164, "Açúcar", $F4:$F164, "RUMO")</f>
        <v/>
      </c>
      <c r="H211" s="29">
        <f>SUMIFS(H4:H164, $A4:$A164, "PCZ", $D4:$D164, "Açúcar", $F4:$F164, "RUMO")</f>
        <v/>
      </c>
      <c r="I211" s="30">
        <f>SUMIFS(I4:I164, $A4:$A164, "PCZ", $D4:$D164, "Açúcar", $F4:$F164, "RUMO")</f>
        <v/>
      </c>
      <c r="J211" s="29">
        <f>SUMIFS(J4:J164, $A4:$A164, "PCZ", $D4:$D164, "Açúcar", $F4:$F164, "RUMO")</f>
        <v/>
      </c>
      <c r="K211" s="29">
        <f>SUMIFS(K4:K164, $A4:$A164, "PCZ", $D4:$D164, "Açúcar", $F4:$F164, "RUMO")</f>
        <v/>
      </c>
      <c r="L211" s="31">
        <f>SUMIFS(L4:L164, $A4:$A164, "PCZ", $D4:$D164, "Açúcar", $F4:$F164, "RUMO")</f>
        <v/>
      </c>
      <c r="M211" s="29">
        <f>SUMIFS(M4:M164, $A4:$A164, "PCZ", $D4:$D164, "Açúcar", $F4:$F164, "RUMO")</f>
        <v/>
      </c>
      <c r="N211" s="29">
        <f>SUMIFS(N4:N164, $A4:$A164, "PCZ", $D4:$D164, "Açúcar", $F4:$F164, "RUMO")</f>
        <v/>
      </c>
      <c r="O211" s="31">
        <f>SUMIFS(O4:O164, $A4:$A164, "PCZ", $D4:$D164, "Açúcar", $F4:$F164, "RUMO")</f>
        <v/>
      </c>
      <c r="P211" s="29">
        <f>SUMIFS(P4:P164, $A4:$A164, "PCZ", $D4:$D164, "Açúcar", $F4:$F164, "RUMO")</f>
        <v/>
      </c>
      <c r="Q211" s="29">
        <f>SUMIFS(Q4:Q164, $A4:$A164, "PCZ", $D4:$D164, "Açúcar", $F4:$F164, "RUMO")</f>
        <v/>
      </c>
      <c r="R211" s="31">
        <f>SUMIFS(R4:R164, $A4:$A164, "PCZ", $D4:$D164, "Açúcar", $F4:$F164, "RUMO")</f>
        <v/>
      </c>
      <c r="S211" s="32">
        <f>SUMIFS(S4:S164, $A4:$A164, "PCZ", $D4:$D164, "Açúcar", $F4:$F164, "RUMO")</f>
        <v/>
      </c>
      <c r="T211" s="32">
        <f>SUMIFS(T4:T164, $A4:$A164, "PCZ", $D4:$D164, "Açúcar", $F4:$F164, "RUMO")</f>
        <v/>
      </c>
      <c r="U211" s="33">
        <f>SUMIFS(U4:U164, $A4:$A164, "PCZ", $D4:$D164, "Açúcar", $F4:$F164, "RUMO")</f>
        <v/>
      </c>
      <c r="V211" s="33">
        <f>SUMIFS(V4:V164, $A4:$A164, "PCZ", $D4:$D164, "Açúcar", $F4:$F164, "RUMO")</f>
        <v/>
      </c>
      <c r="W211" s="34">
        <f>SUMIFS(W4:W164, $A4:$A164, "PCZ", $D4:$D164, "Açúcar", $F4:$F164, "RUMO")</f>
        <v/>
      </c>
      <c r="X211" s="33">
        <f>SUMIFS(X4:X164, $A4:$A164, "PCZ", $D4:$D164, "Açúcar", $F4:$F164, "RUMO")</f>
        <v/>
      </c>
      <c r="Y211" s="33">
        <f>SUMIFS(Y4:Y164, $A4:$A164, "PCZ", $D4:$D164, "Açúcar", $F4:$F164, "RUMO")</f>
        <v/>
      </c>
      <c r="Z211" s="34">
        <f>SUMIFS(Z4:Z164, $A4:$A164, "PCZ", $D4:$D164, "Açúcar", $F4:$F164, "RUMO")</f>
        <v/>
      </c>
      <c r="AA211" s="33">
        <f>SUMIFS(AA4:AA164, $A4:$A164, "PCZ", $D4:$D164, "Açúcar", $F4:$F164, "RUMO")</f>
        <v/>
      </c>
      <c r="AB211" s="33">
        <f>SUMIFS(AB4:AB164, $A4:$A164, "PCZ", $D4:$D164, "Açúcar", $F4:$F164, "RUMO")</f>
        <v/>
      </c>
      <c r="AC211" s="34">
        <f>SUMIFS(AC4:AC164, $A4:$A164, "PCZ", $D4:$D164, "Açúcar", $F4:$F164, "RUMO")</f>
        <v/>
      </c>
      <c r="AD211" s="33">
        <f>SUMIFS(AD4:AD164, $A4:$A164, "PCZ", $D4:$D164, "Açúcar", $F4:$F164, "RUMO")</f>
        <v/>
      </c>
      <c r="AE211" s="33">
        <f>SUMIFS(AE4:AE164, $A4:$A164, "PCZ", $D4:$D164, "Açúcar", $F4:$F164, "RUMO")</f>
        <v/>
      </c>
      <c r="AF211" s="34">
        <f>SUMIFS(AF4:AF164, $A4:$A164, "PCZ", $D4:$D164, "Açúcar", $F4:$F164, "RUMO")</f>
        <v/>
      </c>
      <c r="AG211" s="32">
        <f>SUMIFS(AG4:AG164, $A4:$A164, "PCZ", $D4:$D164, "Açúcar", $F4:$F164, "RUMO")</f>
        <v/>
      </c>
      <c r="AH211" s="32">
        <f>SUMIFS(AH4:AH164, $A4:$A164, "PCZ", $D4:$D164, "Açúcar", $F4:$F164, "RUMO")</f>
        <v/>
      </c>
      <c r="AI211" s="29">
        <f>SUMIFS(AI4:AI164, $A4:$A164, "PCZ", $D4:$D164, "Açúcar", $F4:$F164, "RUMO")</f>
        <v/>
      </c>
      <c r="AJ211" s="29">
        <f>SUMIFS(AJ4:AJ164, $A4:$A164, "PCZ", $D4:$D164, "Açúcar", $F4:$F164, "RUMO")</f>
        <v/>
      </c>
      <c r="AK211" s="30">
        <f>SUMIFS(AK4:AK164, $A4:$A164, "PCZ", $D4:$D164, "Açúcar", $F4:$F164, "RUMO")</f>
        <v/>
      </c>
      <c r="AL211" s="29">
        <f>SUMIFS(AL4:AL164, $A4:$A164, "PCZ", $D4:$D164, "Açúcar", $F4:$F164, "RUMO")</f>
        <v/>
      </c>
      <c r="AM211" s="29">
        <f>SUMIFS(AM4:AM164, $A4:$A164, "PCZ", $D4:$D164, "Açúcar", $F4:$F164, "RUMO")</f>
        <v/>
      </c>
      <c r="AN211" s="31">
        <f>SUMIFS(AN4:AN164, $A4:$A164, "PCZ", $D4:$D164, "Açúcar", $F4:$F164, "RUMO")</f>
        <v/>
      </c>
      <c r="AO211" s="29">
        <f>SUMIFS(AO4:AO164, $A4:$A164, "PCZ", $D4:$D164, "Açúcar", $F4:$F164, "RUMO")</f>
        <v/>
      </c>
      <c r="AP211" s="29">
        <f>SUMIFS(AP4:AP164, $A4:$A164, "PCZ", $D4:$D164, "Açúcar", $F4:$F164, "RUMO")</f>
        <v/>
      </c>
      <c r="AQ211" s="31">
        <f>SUMIFS(AQ4:AQ164, $A4:$A164, "PCZ", $D4:$D164, "Açúcar", $F4:$F164, "RUMO")</f>
        <v/>
      </c>
      <c r="AR211" s="29">
        <f>SUMIFS(AR4:AR164, $A4:$A164, "PCZ", $D4:$D164, "Açúcar", $F4:$F164, "RUMO")</f>
        <v/>
      </c>
      <c r="AS211" s="29">
        <f>SUMIFS(AS4:AS164, $A4:$A164, "PCZ", $D4:$D164, "Açúcar", $F4:$F164, "RUMO")</f>
        <v/>
      </c>
      <c r="AT211" s="31">
        <f>SUMIFS(AT4:AT164, $A4:$A164, "PCZ", $D4:$D164, "Açúcar", $F4:$F164, "RUMO")</f>
        <v/>
      </c>
      <c r="AU211" s="32">
        <f>SUMIFS(AU4:AU164, $A4:$A164, "PCZ", $D4:$D164, "Açúcar", $F4:$F164, "RUMO")</f>
        <v/>
      </c>
      <c r="AV211" s="32">
        <f>SUMIFS(AV4:AV164, $A4:$A164, "PCZ", $D4:$D164, "Açúcar", $F4:$F164, "RUMO")</f>
        <v/>
      </c>
      <c r="AW211" s="33">
        <f>SUMIFS(AW4:AW164, $A4:$A164, "PCZ", $D4:$D164, "Açúcar", $F4:$F164, "RUMO")</f>
        <v/>
      </c>
      <c r="AX211" s="33">
        <f>SUMIFS(AX4:AX164, $A4:$A164, "PCZ", $D4:$D164, "Açúcar", $F4:$F164, "RUMO")</f>
        <v/>
      </c>
      <c r="AY211" s="34">
        <f>SUMIFS(AY4:AY164, $A4:$A164, "PCZ", $D4:$D164, "Açúcar", $F4:$F164, "RUMO")</f>
        <v/>
      </c>
      <c r="AZ211" s="33">
        <f>SUMIFS(AZ4:AZ164, $A4:$A164, "PCZ", $D4:$D164, "Açúcar", $F4:$F164, "RUMO")</f>
        <v/>
      </c>
      <c r="BA211" s="33">
        <f>SUMIFS(BA4:BA164, $A4:$A164, "PCZ", $D4:$D164, "Açúcar", $F4:$F164, "RUMO")</f>
        <v/>
      </c>
      <c r="BB211" s="34">
        <f>SUMIFS(BB4:BB164, $A4:$A164, "PCZ", $D4:$D164, "Açúcar", $F4:$F164, "RUMO")</f>
        <v/>
      </c>
      <c r="BC211" s="33">
        <f>SUMIFS(BC4:BC164, $A4:$A164, "PCZ", $D4:$D164, "Açúcar", $F4:$F164, "RUMO")</f>
        <v/>
      </c>
      <c r="BD211" s="33">
        <f>SUMIFS(BD4:BD164, $A4:$A164, "PCZ", $D4:$D164, "Açúcar", $F4:$F164, "RUMO")</f>
        <v/>
      </c>
      <c r="BE211" s="34">
        <f>SUMIFS(BE4:BE164, $A4:$A164, "PCZ", $D4:$D164, "Açúcar", $F4:$F164, "RUMO")</f>
        <v/>
      </c>
      <c r="BF211" s="33">
        <f>SUMIFS(BF4:BF164, $A4:$A164, "PCZ", $D4:$D164, "Açúcar", $F4:$F164, "RUMO")</f>
        <v/>
      </c>
      <c r="BG211" s="33">
        <f>SUMIFS(BG4:BG164, $A4:$A164, "PCZ", $D4:$D164, "Açúcar", $F4:$F164, "RUMO")</f>
        <v/>
      </c>
      <c r="BH211" s="34">
        <f>SUMIFS(BH4:BH164, $A4:$A164, "PCZ", $D4:$D164, "Açúcar", $F4:$F164, "RUMO")</f>
        <v/>
      </c>
      <c r="BI211" s="32">
        <f>SUMIFS(BI4:BI164, $A4:$A164, "PCZ", $D4:$D164, "Açúcar", $F4:$F164, "RUMO")</f>
        <v/>
      </c>
      <c r="BJ211" s="32">
        <f>SUMIFS(BJ4:BJ164, $A4:$A164, "PCZ", $D4:$D164, "Açúcar", $F4:$F164, "RUMO")</f>
        <v/>
      </c>
      <c r="BK211" s="29">
        <f>SUMIFS(BK4:BK164, $A4:$A164, "PCZ", $D4:$D164, "Açúcar", $F4:$F164, "RUMO")</f>
        <v/>
      </c>
      <c r="BL211" s="29">
        <f>SUMIFS(BL4:BL164, $A4:$A164, "PCZ", $D4:$D164, "Açúcar", $F4:$F164, "RUMO")</f>
        <v/>
      </c>
      <c r="BM211" s="30">
        <f>SUMIFS(BM4:BM164, $A4:$A164, "PCZ", $D4:$D164, "Açúcar", $F4:$F164, "RUMO")</f>
        <v/>
      </c>
      <c r="BN211" s="29">
        <f>SUMIFS(BN4:BN164, $A4:$A164, "PCZ", $D4:$D164, "Açúcar", $F4:$F164, "RUMO")</f>
        <v/>
      </c>
      <c r="BO211" s="29">
        <f>SUMIFS(BO4:BO164, $A4:$A164, "PCZ", $D4:$D164, "Açúcar", $F4:$F164, "RUMO")</f>
        <v/>
      </c>
      <c r="BP211" s="31">
        <f>SUMIFS(BP4:BP164, $A4:$A164, "PCZ", $D4:$D164, "Açúcar", $F4:$F164, "RUMO")</f>
        <v/>
      </c>
      <c r="BQ211" s="29">
        <f>SUMIFS(BQ4:BQ164, $A4:$A164, "PCZ", $D4:$D164, "Açúcar", $F4:$F164, "RUMO")</f>
        <v/>
      </c>
      <c r="BR211" s="29">
        <f>SUMIFS(BR4:BR164, $A4:$A164, "PCZ", $D4:$D164, "Açúcar", $F4:$F164, "RUMO")</f>
        <v/>
      </c>
      <c r="BS211" s="31">
        <f>SUMIFS(BS4:BS164, $A4:$A164, "PCZ", $D4:$D164, "Açúcar", $F4:$F164, "RUMO")</f>
        <v/>
      </c>
      <c r="BT211" s="29">
        <f>SUMIFS(BT4:BT164, $A4:$A164, "PCZ", $D4:$D164, "Açúcar", $F4:$F164, "RUMO")</f>
        <v/>
      </c>
      <c r="BU211" s="29">
        <f>SUMIFS(BU4:BU164, $A4:$A164, "PCZ", $D4:$D164, "Açúcar", $F4:$F164, "RUMO")</f>
        <v/>
      </c>
      <c r="BV211" s="31">
        <f>SUMIFS(BV4:BV164, $A4:$A164, "PCZ", $D4:$D164, "Açúcar", $F4:$F164, "RUMO")</f>
        <v/>
      </c>
      <c r="BW211" s="32">
        <f>SUMIFS(BW4:BW164, $A4:$A164, "PCZ", $D4:$D164, "Açúcar", $F4:$F164, "RUMO")</f>
        <v/>
      </c>
      <c r="BX211" s="32">
        <f>SUMIFS(BX4:BX164, $A4:$A164, "PCZ", $D4:$D164, "Açúcar", $F4:$F164, "RUMO")</f>
        <v/>
      </c>
    </row>
    <row r="212">
      <c r="A212" s="125" t="inlineStr">
        <is>
          <t>TOTAL</t>
        </is>
      </c>
      <c r="B212" s="157" t="inlineStr">
        <is>
          <t>TOTAL RUMO ACUCAR</t>
        </is>
      </c>
      <c r="C212" s="158" t="n"/>
      <c r="D212" s="158" t="n"/>
      <c r="E212" s="159" t="n"/>
      <c r="F212" s="160" t="inlineStr">
        <is>
          <t>RUMO</t>
        </is>
      </c>
      <c r="G212" s="35">
        <f>SUM(G210:G211)</f>
        <v/>
      </c>
      <c r="H212" s="36">
        <f>SUM(H210:H211)</f>
        <v/>
      </c>
      <c r="I212" s="37">
        <f>SUM(I210:I211)</f>
        <v/>
      </c>
      <c r="J212" s="38">
        <f>SUM(J210:J211)</f>
        <v/>
      </c>
      <c r="K212" s="39">
        <f>SUM(K210:K211)</f>
        <v/>
      </c>
      <c r="L212" s="37">
        <f>SUM(L210:L211)</f>
        <v/>
      </c>
      <c r="M212" s="38">
        <f>SUM(M210:M211)</f>
        <v/>
      </c>
      <c r="N212" s="39">
        <f>SUM(N210:N211)</f>
        <v/>
      </c>
      <c r="O212" s="37">
        <f>SUM(O210:O211)</f>
        <v/>
      </c>
      <c r="P212" s="38">
        <f>SUM(P210:P211)</f>
        <v/>
      </c>
      <c r="Q212" s="39">
        <f>SUM(Q210:Q211)</f>
        <v/>
      </c>
      <c r="R212" s="37">
        <f>SUM(R210:R211)</f>
        <v/>
      </c>
      <c r="S212" s="37">
        <f>SUM(S210:S211)</f>
        <v/>
      </c>
      <c r="T212" s="37">
        <f>SUM(T210:T211)</f>
        <v/>
      </c>
      <c r="U212" s="42">
        <f>SUM(U210:U211)</f>
        <v/>
      </c>
      <c r="V212" s="43">
        <f>SUM(V210:V211)</f>
        <v/>
      </c>
      <c r="W212" s="44">
        <f>SUM(W210:W211)</f>
        <v/>
      </c>
      <c r="X212" s="42">
        <f>SUM(X210:X211)</f>
        <v/>
      </c>
      <c r="Y212" s="43">
        <f>SUM(Y210:Y211)</f>
        <v/>
      </c>
      <c r="Z212" s="44">
        <f>SUM(Z210:Z211)</f>
        <v/>
      </c>
      <c r="AA212" s="42">
        <f>SUM(AA210:AA211)</f>
        <v/>
      </c>
      <c r="AB212" s="43">
        <f>SUM(AB210:AB211)</f>
        <v/>
      </c>
      <c r="AC212" s="44">
        <f>SUM(AC210:AC211)</f>
        <v/>
      </c>
      <c r="AD212" s="42">
        <f>SUM(AD210:AD211)</f>
        <v/>
      </c>
      <c r="AE212" s="43">
        <f>SUM(AE210:AE211)</f>
        <v/>
      </c>
      <c r="AF212" s="44">
        <f>SUM(AF210:AF211)</f>
        <v/>
      </c>
      <c r="AG212" s="44">
        <f>SUM(AG210:AG211)</f>
        <v/>
      </c>
      <c r="AH212" s="44">
        <f>SUM(AH210:AH211)</f>
        <v/>
      </c>
      <c r="AI212" s="35">
        <f>SUM(AI210:AI211)</f>
        <v/>
      </c>
      <c r="AJ212" s="36">
        <f>SUM(AJ210:AJ211)</f>
        <v/>
      </c>
      <c r="AK212" s="37">
        <f>SUM(AK210:AK211)</f>
        <v/>
      </c>
      <c r="AL212" s="35">
        <f>SUM(AL210:AL211)</f>
        <v/>
      </c>
      <c r="AM212" s="36">
        <f>SUM(AM210:AM211)</f>
        <v/>
      </c>
      <c r="AN212" s="37">
        <f>SUM(AN210:AN211)</f>
        <v/>
      </c>
      <c r="AO212" s="35">
        <f>SUM(AO210:AO211)</f>
        <v/>
      </c>
      <c r="AP212" s="36">
        <f>SUM(AP210:AP211)</f>
        <v/>
      </c>
      <c r="AQ212" s="37">
        <f>SUM(AQ210:AQ211)</f>
        <v/>
      </c>
      <c r="AR212" s="35">
        <f>SUM(AR210:AR211)</f>
        <v/>
      </c>
      <c r="AS212" s="36">
        <f>SUM(AS210:AS211)</f>
        <v/>
      </c>
      <c r="AT212" s="37">
        <f>SUM(AT210:AT211)</f>
        <v/>
      </c>
      <c r="AU212" s="37">
        <f>SUM(AU210:AU211)</f>
        <v/>
      </c>
      <c r="AV212" s="37">
        <f>SUM(AV210:AV211)</f>
        <v/>
      </c>
      <c r="AW212" s="42">
        <f>SUM(AW210:AW211)</f>
        <v/>
      </c>
      <c r="AX212" s="43">
        <f>SUM(AX210:AX211)</f>
        <v/>
      </c>
      <c r="AY212" s="44">
        <f>SUM(AY210:AY211)</f>
        <v/>
      </c>
      <c r="AZ212" s="42">
        <f>SUM(AZ210:AZ211)</f>
        <v/>
      </c>
      <c r="BA212" s="43">
        <f>SUM(BA210:BA211)</f>
        <v/>
      </c>
      <c r="BB212" s="44">
        <f>SUM(BB210:BB211)</f>
        <v/>
      </c>
      <c r="BC212" s="42">
        <f>SUM(BC210:BC211)</f>
        <v/>
      </c>
      <c r="BD212" s="43">
        <f>SUM(BD210:BD211)</f>
        <v/>
      </c>
      <c r="BE212" s="44">
        <f>SUM(BE210:BE211)</f>
        <v/>
      </c>
      <c r="BF212" s="42">
        <f>SUM(BF210:BF211)</f>
        <v/>
      </c>
      <c r="BG212" s="43">
        <f>SUM(BG210:BG211)</f>
        <v/>
      </c>
      <c r="BH212" s="44">
        <f>SUM(BH210:BH211)</f>
        <v/>
      </c>
      <c r="BI212" s="44">
        <f>SUM(BI210:BI211)</f>
        <v/>
      </c>
      <c r="BJ212" s="44">
        <f>SUM(BJ210:BJ211)</f>
        <v/>
      </c>
      <c r="BK212" s="35">
        <f>SUM(BK210:BK211)</f>
        <v/>
      </c>
      <c r="BL212" s="36">
        <f>SUM(BL210:BL211)</f>
        <v/>
      </c>
      <c r="BM212" s="37">
        <f>SUM(BM210:BM211)</f>
        <v/>
      </c>
      <c r="BN212" s="35">
        <f>SUM(BN210:BN211)</f>
        <v/>
      </c>
      <c r="BO212" s="36">
        <f>SUM(BO210:BO211)</f>
        <v/>
      </c>
      <c r="BP212" s="37">
        <f>SUM(BP210:BP211)</f>
        <v/>
      </c>
      <c r="BQ212" s="35">
        <f>SUM(BQ210:BQ211)</f>
        <v/>
      </c>
      <c r="BR212" s="36">
        <f>SUM(BR210:BR211)</f>
        <v/>
      </c>
      <c r="BS212" s="37">
        <f>SUM(BS210:BS211)</f>
        <v/>
      </c>
      <c r="BT212" s="35">
        <f>SUM(BT210:BT211)</f>
        <v/>
      </c>
      <c r="BU212" s="36">
        <f>SUM(BU210:BU211)</f>
        <v/>
      </c>
      <c r="BV212" s="37">
        <f>SUM(BV210:BV211)</f>
        <v/>
      </c>
      <c r="BW212" s="37">
        <f>SUM(BW210:BW211)</f>
        <v/>
      </c>
      <c r="BX212" s="37">
        <f>SUM(BX210:BX211)</f>
        <v/>
      </c>
    </row>
    <row r="213">
      <c r="A213" s="151" t="inlineStr">
        <is>
          <t>PSN</t>
        </is>
      </c>
      <c r="B213" s="152" t="inlineStr">
        <is>
          <t>RUMO CELULOSE PSN</t>
        </is>
      </c>
      <c r="C213" s="153" t="n"/>
      <c r="D213" s="153" t="n"/>
      <c r="E213" s="153" t="n"/>
      <c r="F213" s="154" t="inlineStr">
        <is>
          <t>RUMO</t>
        </is>
      </c>
      <c r="G213" s="29">
        <f>G164+G168</f>
        <v/>
      </c>
      <c r="H213" s="29">
        <f>H142+H168</f>
        <v/>
      </c>
      <c r="I213" s="30">
        <f>I142+I168</f>
        <v/>
      </c>
      <c r="J213" s="29">
        <f>J142+J168</f>
        <v/>
      </c>
      <c r="K213" s="29">
        <f>K142+K168</f>
        <v/>
      </c>
      <c r="L213" s="31">
        <f>L142+L168</f>
        <v/>
      </c>
      <c r="M213" s="29">
        <f>M142+M168</f>
        <v/>
      </c>
      <c r="N213" s="29">
        <f>N142+N168</f>
        <v/>
      </c>
      <c r="O213" s="31">
        <f>O142+O168</f>
        <v/>
      </c>
      <c r="P213" s="29">
        <f>P142+P168</f>
        <v/>
      </c>
      <c r="Q213" s="29">
        <f>Q142+Q168</f>
        <v/>
      </c>
      <c r="R213" s="31">
        <f>R142+R168</f>
        <v/>
      </c>
      <c r="S213" s="32">
        <f>S142+S168</f>
        <v/>
      </c>
      <c r="T213" s="32">
        <f>T142+T168</f>
        <v/>
      </c>
      <c r="U213" s="33">
        <f>U142+U168</f>
        <v/>
      </c>
      <c r="V213" s="33">
        <f>V142+V168</f>
        <v/>
      </c>
      <c r="W213" s="34">
        <f>W142+W168</f>
        <v/>
      </c>
      <c r="X213" s="33">
        <f>X142+X168</f>
        <v/>
      </c>
      <c r="Y213" s="33">
        <f>Y142+Y168</f>
        <v/>
      </c>
      <c r="Z213" s="34">
        <f>Z142+Z168</f>
        <v/>
      </c>
      <c r="AA213" s="33">
        <f>AA142+AA168</f>
        <v/>
      </c>
      <c r="AB213" s="33">
        <f>AB142+AB168</f>
        <v/>
      </c>
      <c r="AC213" s="34">
        <f>AC142+AC168</f>
        <v/>
      </c>
      <c r="AD213" s="33">
        <f>AD142+AD168</f>
        <v/>
      </c>
      <c r="AE213" s="33">
        <f>AE142+AE168</f>
        <v/>
      </c>
      <c r="AF213" s="34">
        <f>AF142+AF168</f>
        <v/>
      </c>
      <c r="AG213" s="32">
        <f>AG142+AG168</f>
        <v/>
      </c>
      <c r="AH213" s="32">
        <f>AH142+AH168</f>
        <v/>
      </c>
      <c r="AI213" s="29">
        <f>AI142+AI168</f>
        <v/>
      </c>
      <c r="AJ213" s="29">
        <f>AJ142+AJ168</f>
        <v/>
      </c>
      <c r="AK213" s="30">
        <f>AK142+AK168</f>
        <v/>
      </c>
      <c r="AL213" s="29">
        <f>AL142+AL168</f>
        <v/>
      </c>
      <c r="AM213" s="29">
        <f>AM142+AM168</f>
        <v/>
      </c>
      <c r="AN213" s="31">
        <f>AN142+AN168</f>
        <v/>
      </c>
      <c r="AO213" s="29">
        <f>AO142+AO168</f>
        <v/>
      </c>
      <c r="AP213" s="29">
        <f>AP142+AP168</f>
        <v/>
      </c>
      <c r="AQ213" s="31">
        <f>AQ142+AQ168</f>
        <v/>
      </c>
      <c r="AR213" s="29">
        <f>AR142+AR168</f>
        <v/>
      </c>
      <c r="AS213" s="29">
        <f>AS142+AS168</f>
        <v/>
      </c>
      <c r="AT213" s="31">
        <f>AT142+AT168</f>
        <v/>
      </c>
      <c r="AU213" s="32">
        <f>AU142+AU168</f>
        <v/>
      </c>
      <c r="AV213" s="32">
        <f>AV142+AV168</f>
        <v/>
      </c>
      <c r="AW213" s="33">
        <f>AW142+AW168</f>
        <v/>
      </c>
      <c r="AX213" s="33">
        <f>AX142+AX168</f>
        <v/>
      </c>
      <c r="AY213" s="34">
        <f>AY142+AY168</f>
        <v/>
      </c>
      <c r="AZ213" s="33">
        <f>AZ142+AZ168</f>
        <v/>
      </c>
      <c r="BA213" s="33">
        <f>BA142+BA168</f>
        <v/>
      </c>
      <c r="BB213" s="34">
        <f>BB142+BB168</f>
        <v/>
      </c>
      <c r="BC213" s="33">
        <f>BC142+BC168</f>
        <v/>
      </c>
      <c r="BD213" s="33">
        <f>BD142+BD168</f>
        <v/>
      </c>
      <c r="BE213" s="34">
        <f>BE142+BE168</f>
        <v/>
      </c>
      <c r="BF213" s="33">
        <f>BF142+BF168</f>
        <v/>
      </c>
      <c r="BG213" s="33">
        <f>BG142+BG168</f>
        <v/>
      </c>
      <c r="BH213" s="34">
        <f>BH142+BH168</f>
        <v/>
      </c>
      <c r="BI213" s="32">
        <f>BI142+BI168</f>
        <v/>
      </c>
      <c r="BJ213" s="32">
        <f>BJ142+BJ168</f>
        <v/>
      </c>
      <c r="BK213" s="29">
        <f>BK142+BK168</f>
        <v/>
      </c>
      <c r="BL213" s="29">
        <f>BL142+BL168</f>
        <v/>
      </c>
      <c r="BM213" s="30">
        <f>BM142+BM168</f>
        <v/>
      </c>
      <c r="BN213" s="29">
        <f>BN142+BN168</f>
        <v/>
      </c>
      <c r="BO213" s="29">
        <f>BO142+BO168</f>
        <v/>
      </c>
      <c r="BP213" s="31">
        <f>BP142+BP168</f>
        <v/>
      </c>
      <c r="BQ213" s="29">
        <f>BQ142+BQ168</f>
        <v/>
      </c>
      <c r="BR213" s="29">
        <f>BR142+BR168</f>
        <v/>
      </c>
      <c r="BS213" s="31">
        <f>BS142+BS168</f>
        <v/>
      </c>
      <c r="BT213" s="29">
        <f>BT142+BT168</f>
        <v/>
      </c>
      <c r="BU213" s="29">
        <f>BU142+BU168</f>
        <v/>
      </c>
      <c r="BV213" s="31">
        <f>BV142+BV168</f>
        <v/>
      </c>
      <c r="BW213" s="32">
        <f>BW142+BW168</f>
        <v/>
      </c>
      <c r="BX213" s="32">
        <f>BX142+BX168</f>
        <v/>
      </c>
    </row>
    <row r="214">
      <c r="A214" s="151" t="inlineStr">
        <is>
          <t>IBA</t>
        </is>
      </c>
      <c r="B214" s="155" t="inlineStr">
        <is>
          <t>RUMO CELULOSE IBA</t>
        </is>
      </c>
      <c r="C214" s="156" t="n"/>
      <c r="D214" s="156" t="n"/>
      <c r="E214" s="156" t="n"/>
      <c r="F214" s="154" t="inlineStr">
        <is>
          <t>RUMO</t>
        </is>
      </c>
      <c r="G214" s="29">
        <f>G142</f>
        <v/>
      </c>
      <c r="H214" s="29">
        <f>H142</f>
        <v/>
      </c>
      <c r="I214" s="30">
        <f>I142</f>
        <v/>
      </c>
      <c r="J214" s="29">
        <f>J142</f>
        <v/>
      </c>
      <c r="K214" s="29">
        <f>K142</f>
        <v/>
      </c>
      <c r="L214" s="31">
        <f>L142</f>
        <v/>
      </c>
      <c r="M214" s="29">
        <f>M142</f>
        <v/>
      </c>
      <c r="N214" s="29">
        <f>N142</f>
        <v/>
      </c>
      <c r="O214" s="31">
        <f>O142</f>
        <v/>
      </c>
      <c r="P214" s="29">
        <f>P142</f>
        <v/>
      </c>
      <c r="Q214" s="29">
        <f>Q142</f>
        <v/>
      </c>
      <c r="R214" s="31">
        <f>R142</f>
        <v/>
      </c>
      <c r="S214" s="32">
        <f>S142</f>
        <v/>
      </c>
      <c r="T214" s="32">
        <f>T142</f>
        <v/>
      </c>
      <c r="U214" s="33">
        <f>U142</f>
        <v/>
      </c>
      <c r="V214" s="33">
        <f>V142</f>
        <v/>
      </c>
      <c r="W214" s="34">
        <f>W142</f>
        <v/>
      </c>
      <c r="X214" s="33">
        <f>X142</f>
        <v/>
      </c>
      <c r="Y214" s="33">
        <f>Y142</f>
        <v/>
      </c>
      <c r="Z214" s="34">
        <f>Z142</f>
        <v/>
      </c>
      <c r="AA214" s="33">
        <f>AA142</f>
        <v/>
      </c>
      <c r="AB214" s="45" t="n"/>
      <c r="AC214" s="34">
        <f>AC142</f>
        <v/>
      </c>
      <c r="AD214" s="33">
        <f>AD142</f>
        <v/>
      </c>
      <c r="AE214" s="33">
        <f>AE142</f>
        <v/>
      </c>
      <c r="AF214" s="34">
        <f>AF142</f>
        <v/>
      </c>
      <c r="AG214" s="32">
        <f>AG142</f>
        <v/>
      </c>
      <c r="AH214" s="32">
        <f>AH142</f>
        <v/>
      </c>
      <c r="AI214" s="29">
        <f>AI142</f>
        <v/>
      </c>
      <c r="AJ214" s="29">
        <f>AJ142</f>
        <v/>
      </c>
      <c r="AK214" s="30">
        <f>AK142</f>
        <v/>
      </c>
      <c r="AL214" s="29">
        <f>AL142</f>
        <v/>
      </c>
      <c r="AM214" s="29">
        <f>AM142</f>
        <v/>
      </c>
      <c r="AN214" s="31">
        <f>AN142</f>
        <v/>
      </c>
      <c r="AO214" s="29">
        <f>AO142</f>
        <v/>
      </c>
      <c r="AP214" s="29">
        <f>AP142</f>
        <v/>
      </c>
      <c r="AQ214" s="31">
        <f>AQ142</f>
        <v/>
      </c>
      <c r="AR214" s="29">
        <f>AR142</f>
        <v/>
      </c>
      <c r="AS214" s="29">
        <f>AS142</f>
        <v/>
      </c>
      <c r="AT214" s="31">
        <f>AT142</f>
        <v/>
      </c>
      <c r="AU214" s="32">
        <f>AU142</f>
        <v/>
      </c>
      <c r="AV214" s="32">
        <f>AV142</f>
        <v/>
      </c>
      <c r="AW214" s="33">
        <f>AW142</f>
        <v/>
      </c>
      <c r="AX214" s="33">
        <f>AX142</f>
        <v/>
      </c>
      <c r="AY214" s="34">
        <f>AY142</f>
        <v/>
      </c>
      <c r="AZ214" s="33">
        <f>AZ142</f>
        <v/>
      </c>
      <c r="BA214" s="33">
        <f>BA142</f>
        <v/>
      </c>
      <c r="BB214" s="34">
        <f>BB142</f>
        <v/>
      </c>
      <c r="BC214" s="33">
        <f>BC142</f>
        <v/>
      </c>
      <c r="BD214" s="33">
        <f>BD142</f>
        <v/>
      </c>
      <c r="BE214" s="34">
        <f>BE142</f>
        <v/>
      </c>
      <c r="BF214" s="33">
        <f>BF142</f>
        <v/>
      </c>
      <c r="BG214" s="33">
        <f>BG142</f>
        <v/>
      </c>
      <c r="BH214" s="34">
        <f>BH142</f>
        <v/>
      </c>
      <c r="BI214" s="32">
        <f>BI142</f>
        <v/>
      </c>
      <c r="BJ214" s="32">
        <f>BJ142</f>
        <v/>
      </c>
      <c r="BK214" s="29">
        <f>BK142</f>
        <v/>
      </c>
      <c r="BL214" s="29">
        <f>BL142</f>
        <v/>
      </c>
      <c r="BM214" s="30">
        <f>BM142</f>
        <v/>
      </c>
      <c r="BN214" s="29">
        <f>BN142</f>
        <v/>
      </c>
      <c r="BO214" s="29">
        <f>BO142</f>
        <v/>
      </c>
      <c r="BP214" s="31">
        <f>BP142</f>
        <v/>
      </c>
      <c r="BQ214" s="29">
        <f>BQ142</f>
        <v/>
      </c>
      <c r="BR214" s="29">
        <f>BR142</f>
        <v/>
      </c>
      <c r="BS214" s="31">
        <f>BS142</f>
        <v/>
      </c>
      <c r="BT214" s="29">
        <f>BT142</f>
        <v/>
      </c>
      <c r="BU214" s="29">
        <f>BU142</f>
        <v/>
      </c>
      <c r="BV214" s="31">
        <f>BV142</f>
        <v/>
      </c>
      <c r="BW214" s="32">
        <f>BW142</f>
        <v/>
      </c>
      <c r="BX214" s="32">
        <f>BX142</f>
        <v/>
      </c>
    </row>
    <row r="215">
      <c r="A215" s="125" t="inlineStr">
        <is>
          <t>TOTAL</t>
        </is>
      </c>
      <c r="B215" s="157" t="inlineStr">
        <is>
          <t>TOTAL SUZANO</t>
        </is>
      </c>
      <c r="C215" s="158" t="n"/>
      <c r="D215" s="158" t="n"/>
      <c r="E215" s="159" t="n"/>
      <c r="F215" s="160" t="inlineStr">
        <is>
          <t>RUMO</t>
        </is>
      </c>
      <c r="G215" s="35">
        <f>SUM(G213:G214)</f>
        <v/>
      </c>
      <c r="H215" s="36">
        <f>SUM(H213:H214)</f>
        <v/>
      </c>
      <c r="I215" s="37">
        <f>SUM(I213:I214)</f>
        <v/>
      </c>
      <c r="J215" s="38">
        <f>SUM(J213:J214)</f>
        <v/>
      </c>
      <c r="K215" s="39">
        <f>SUM(K213:K214)</f>
        <v/>
      </c>
      <c r="L215" s="37">
        <f>SUM(L213:L214)</f>
        <v/>
      </c>
      <c r="M215" s="38">
        <f>SUM(M213:M214)</f>
        <v/>
      </c>
      <c r="N215" s="39">
        <f>SUM(N213:N214)</f>
        <v/>
      </c>
      <c r="O215" s="37">
        <f>SUM(O213:O214)</f>
        <v/>
      </c>
      <c r="P215" s="38">
        <f>SUM(P213:P214)</f>
        <v/>
      </c>
      <c r="Q215" s="39">
        <f>SUM(Q213:Q214)</f>
        <v/>
      </c>
      <c r="R215" s="37">
        <f>SUM(R213:R214)</f>
        <v/>
      </c>
      <c r="S215" s="37">
        <f>SUM(S213:S214)</f>
        <v/>
      </c>
      <c r="T215" s="37">
        <f>SUM(T213:T214)</f>
        <v/>
      </c>
      <c r="U215" s="42">
        <f>SUM(U213:U214)</f>
        <v/>
      </c>
      <c r="V215" s="43">
        <f>SUM(V213:V214)</f>
        <v/>
      </c>
      <c r="W215" s="44">
        <f>SUM(W213:W214)</f>
        <v/>
      </c>
      <c r="X215" s="42">
        <f>SUM(X213:X214)</f>
        <v/>
      </c>
      <c r="Y215" s="43">
        <f>SUM(Y213:Y214)</f>
        <v/>
      </c>
      <c r="Z215" s="44">
        <f>SUM(Z213:Z214)</f>
        <v/>
      </c>
      <c r="AA215" s="42">
        <f>SUM(AA213:AA214)</f>
        <v/>
      </c>
      <c r="AB215" s="43">
        <f>SUM(AB213:AB214)</f>
        <v/>
      </c>
      <c r="AC215" s="44">
        <f>SUM(AC213:AC214)</f>
        <v/>
      </c>
      <c r="AD215" s="42">
        <f>SUM(AD213:AD214)</f>
        <v/>
      </c>
      <c r="AE215" s="43">
        <f>SUM(AE213:AE214)</f>
        <v/>
      </c>
      <c r="AF215" s="44">
        <f>SUM(AF213:AF214)</f>
        <v/>
      </c>
      <c r="AG215" s="44">
        <f>SUM(AG213:AG214)</f>
        <v/>
      </c>
      <c r="AH215" s="44">
        <f>SUM(AH213:AH214)</f>
        <v/>
      </c>
      <c r="AI215" s="35">
        <f>SUM(AI213:AI214)</f>
        <v/>
      </c>
      <c r="AJ215" s="36">
        <f>SUM(AJ213:AJ214)</f>
        <v/>
      </c>
      <c r="AK215" s="37">
        <f>SUM(AK213:AK214)</f>
        <v/>
      </c>
      <c r="AL215" s="35">
        <f>SUM(AL213:AL214)</f>
        <v/>
      </c>
      <c r="AM215" s="36">
        <f>SUM(AM213:AM214)</f>
        <v/>
      </c>
      <c r="AN215" s="37">
        <f>SUM(AN213:AN214)</f>
        <v/>
      </c>
      <c r="AO215" s="35">
        <f>SUM(AO213:AO214)</f>
        <v/>
      </c>
      <c r="AP215" s="36">
        <f>SUM(AP213:AP214)</f>
        <v/>
      </c>
      <c r="AQ215" s="37">
        <f>SUM(AQ213:AQ214)</f>
        <v/>
      </c>
      <c r="AR215" s="35">
        <f>SUM(AR213:AR214)</f>
        <v/>
      </c>
      <c r="AS215" s="36">
        <f>SUM(AS213:AS214)</f>
        <v/>
      </c>
      <c r="AT215" s="37">
        <f>SUM(AT213:AT214)</f>
        <v/>
      </c>
      <c r="AU215" s="37">
        <f>SUM(AU213:AU214)</f>
        <v/>
      </c>
      <c r="AV215" s="37">
        <f>SUM(AV213:AV214)</f>
        <v/>
      </c>
      <c r="AW215" s="42">
        <f>SUM(AW213:AW214)</f>
        <v/>
      </c>
      <c r="AX215" s="43">
        <f>SUM(AX213:AX214)</f>
        <v/>
      </c>
      <c r="AY215" s="44">
        <f>SUM(AY213:AY214)</f>
        <v/>
      </c>
      <c r="AZ215" s="42">
        <f>SUM(AZ213:AZ214)</f>
        <v/>
      </c>
      <c r="BA215" s="43">
        <f>SUM(BA213:BA214)</f>
        <v/>
      </c>
      <c r="BB215" s="44">
        <f>SUM(BB213:BB214)</f>
        <v/>
      </c>
      <c r="BC215" s="42">
        <f>SUM(BC213:BC214)</f>
        <v/>
      </c>
      <c r="BD215" s="43">
        <f>SUM(BD213:BD214)</f>
        <v/>
      </c>
      <c r="BE215" s="44">
        <f>SUM(BE213:BE214)</f>
        <v/>
      </c>
      <c r="BF215" s="42">
        <f>SUM(BF213:BF214)</f>
        <v/>
      </c>
      <c r="BG215" s="43">
        <f>SUM(BG213:BG214)</f>
        <v/>
      </c>
      <c r="BH215" s="44">
        <f>SUM(BH213:BH214)</f>
        <v/>
      </c>
      <c r="BI215" s="44">
        <f>SUM(BI213:BI214)</f>
        <v/>
      </c>
      <c r="BJ215" s="44">
        <f>SUM(BJ213:BJ214)</f>
        <v/>
      </c>
      <c r="BK215" s="35">
        <f>SUM(BK213:BK214)</f>
        <v/>
      </c>
      <c r="BL215" s="36">
        <f>SUM(BL213:BL214)</f>
        <v/>
      </c>
      <c r="BM215" s="37">
        <f>SUM(BM213:BM214)</f>
        <v/>
      </c>
      <c r="BN215" s="35">
        <f>SUM(BN213:BN214)</f>
        <v/>
      </c>
      <c r="BO215" s="36">
        <f>SUM(BO213:BO214)</f>
        <v/>
      </c>
      <c r="BP215" s="37">
        <f>SUM(BP213:BP214)</f>
        <v/>
      </c>
      <c r="BQ215" s="35">
        <f>SUM(BQ213:BQ214)</f>
        <v/>
      </c>
      <c r="BR215" s="36">
        <f>SUM(BR213:BR214)</f>
        <v/>
      </c>
      <c r="BS215" s="37">
        <f>SUM(BS213:BS214)</f>
        <v/>
      </c>
      <c r="BT215" s="35">
        <f>SUM(BT213:BT214)</f>
        <v/>
      </c>
      <c r="BU215" s="36">
        <f>SUM(BU213:BU214)</f>
        <v/>
      </c>
      <c r="BV215" s="37">
        <f>SUM(BV213:BV214)</f>
        <v/>
      </c>
      <c r="BW215" s="37">
        <f>SUM(BW213:BW214)</f>
        <v/>
      </c>
      <c r="BX215" s="37">
        <f>SUM(BX213:BX214)</f>
        <v/>
      </c>
    </row>
    <row r="216">
      <c r="A216" s="151" t="inlineStr">
        <is>
          <t>ICB</t>
        </is>
      </c>
      <c r="B216" s="161" t="inlineStr">
        <is>
          <t>RUMO BRADO ICB</t>
        </is>
      </c>
      <c r="C216" s="162" t="n"/>
      <c r="D216" s="162" t="n"/>
      <c r="E216" s="163" t="n"/>
      <c r="F216" s="154" t="inlineStr">
        <is>
          <t>RUMO</t>
        </is>
      </c>
      <c r="G216" s="29">
        <f>G146</f>
        <v/>
      </c>
      <c r="H216" s="29">
        <f>H146</f>
        <v/>
      </c>
      <c r="I216" s="30">
        <f>I146</f>
        <v/>
      </c>
      <c r="J216" s="29">
        <f>J146</f>
        <v/>
      </c>
      <c r="K216" s="29">
        <f>K146</f>
        <v/>
      </c>
      <c r="L216" s="31">
        <f>L146</f>
        <v/>
      </c>
      <c r="M216" s="29">
        <f>M146</f>
        <v/>
      </c>
      <c r="N216" s="29">
        <f>N146</f>
        <v/>
      </c>
      <c r="O216" s="31">
        <f>O146</f>
        <v/>
      </c>
      <c r="P216" s="29">
        <f>P146</f>
        <v/>
      </c>
      <c r="Q216" s="29">
        <f>Q146</f>
        <v/>
      </c>
      <c r="R216" s="31">
        <f>R146</f>
        <v/>
      </c>
      <c r="S216" s="32">
        <f>S146</f>
        <v/>
      </c>
      <c r="T216" s="32">
        <f>T146</f>
        <v/>
      </c>
      <c r="U216" s="33">
        <f>U146</f>
        <v/>
      </c>
      <c r="V216" s="33">
        <f>V146</f>
        <v/>
      </c>
      <c r="W216" s="34">
        <f>W146</f>
        <v/>
      </c>
      <c r="X216" s="33">
        <f>X146</f>
        <v/>
      </c>
      <c r="Y216" s="33">
        <f>Y146</f>
        <v/>
      </c>
      <c r="Z216" s="34">
        <f>Z146</f>
        <v/>
      </c>
      <c r="AA216" s="33">
        <f>AA146</f>
        <v/>
      </c>
      <c r="AB216" s="33">
        <f>AB146</f>
        <v/>
      </c>
      <c r="AC216" s="34">
        <f>AC146</f>
        <v/>
      </c>
      <c r="AD216" s="33">
        <f>AD146</f>
        <v/>
      </c>
      <c r="AE216" s="33">
        <f>AE146</f>
        <v/>
      </c>
      <c r="AF216" s="34">
        <f>AF146</f>
        <v/>
      </c>
      <c r="AG216" s="32">
        <f>AG146</f>
        <v/>
      </c>
      <c r="AH216" s="32">
        <f>AH146</f>
        <v/>
      </c>
      <c r="AI216" s="29">
        <f>AI146</f>
        <v/>
      </c>
      <c r="AJ216" s="29">
        <f>AJ146</f>
        <v/>
      </c>
      <c r="AK216" s="30">
        <f>AK146</f>
        <v/>
      </c>
      <c r="AL216" s="29">
        <f>AL146</f>
        <v/>
      </c>
      <c r="AM216" s="29">
        <f>AM146</f>
        <v/>
      </c>
      <c r="AN216" s="31">
        <f>AN146</f>
        <v/>
      </c>
      <c r="AO216" s="29">
        <f>AO146</f>
        <v/>
      </c>
      <c r="AP216" s="29">
        <f>AP146</f>
        <v/>
      </c>
      <c r="AQ216" s="31">
        <f>AQ146</f>
        <v/>
      </c>
      <c r="AR216" s="29">
        <f>AR146</f>
        <v/>
      </c>
      <c r="AS216" s="29">
        <f>AS146</f>
        <v/>
      </c>
      <c r="AT216" s="31">
        <f>AT146</f>
        <v/>
      </c>
      <c r="AU216" s="32">
        <f>AU146</f>
        <v/>
      </c>
      <c r="AV216" s="32">
        <f>AV146</f>
        <v/>
      </c>
      <c r="AW216" s="33">
        <f>AW146</f>
        <v/>
      </c>
      <c r="AX216" s="33">
        <f>AX146</f>
        <v/>
      </c>
      <c r="AY216" s="34">
        <f>AY146</f>
        <v/>
      </c>
      <c r="AZ216" s="33">
        <f>AZ146</f>
        <v/>
      </c>
      <c r="BA216" s="33">
        <f>BA146</f>
        <v/>
      </c>
      <c r="BB216" s="34">
        <f>BB146</f>
        <v/>
      </c>
      <c r="BC216" s="33">
        <f>BC146</f>
        <v/>
      </c>
      <c r="BD216" s="33">
        <f>BD146</f>
        <v/>
      </c>
      <c r="BE216" s="34">
        <f>BE146</f>
        <v/>
      </c>
      <c r="BF216" s="33">
        <f>BF146</f>
        <v/>
      </c>
      <c r="BG216" s="33">
        <f>BG146</f>
        <v/>
      </c>
      <c r="BH216" s="34">
        <f>BH146</f>
        <v/>
      </c>
      <c r="BI216" s="32">
        <f>BI146</f>
        <v/>
      </c>
      <c r="BJ216" s="32">
        <f>BJ146</f>
        <v/>
      </c>
      <c r="BK216" s="29">
        <f>BK146</f>
        <v/>
      </c>
      <c r="BL216" s="29">
        <f>BL146</f>
        <v/>
      </c>
      <c r="BM216" s="30">
        <f>BM146</f>
        <v/>
      </c>
      <c r="BN216" s="29">
        <f>BN146</f>
        <v/>
      </c>
      <c r="BO216" s="29">
        <f>BO146</f>
        <v/>
      </c>
      <c r="BP216" s="31">
        <f>BP146</f>
        <v/>
      </c>
      <c r="BQ216" s="29">
        <f>BQ146</f>
        <v/>
      </c>
      <c r="BR216" s="29">
        <f>BR146</f>
        <v/>
      </c>
      <c r="BS216" s="31">
        <f>BS146</f>
        <v/>
      </c>
      <c r="BT216" s="29">
        <f>BT146</f>
        <v/>
      </c>
      <c r="BU216" s="29">
        <f>BU146</f>
        <v/>
      </c>
      <c r="BV216" s="31">
        <f>BV146</f>
        <v/>
      </c>
      <c r="BW216" s="32">
        <f>BW146</f>
        <v/>
      </c>
      <c r="BX216" s="32">
        <f>BX146</f>
        <v/>
      </c>
    </row>
    <row r="217">
      <c r="A217" s="125" t="inlineStr">
        <is>
          <t>TOTAL</t>
        </is>
      </c>
      <c r="B217" s="157" t="inlineStr">
        <is>
          <t>TOTAL BRADO</t>
        </is>
      </c>
      <c r="C217" s="158" t="n"/>
      <c r="D217" s="158" t="n"/>
      <c r="E217" s="159" t="n"/>
      <c r="F217" s="160" t="inlineStr">
        <is>
          <t>RUMO</t>
        </is>
      </c>
      <c r="G217" s="35">
        <f>G216</f>
        <v/>
      </c>
      <c r="H217" s="36">
        <f>H216</f>
        <v/>
      </c>
      <c r="I217" s="37">
        <f>I216</f>
        <v/>
      </c>
      <c r="J217" s="38">
        <f>J216</f>
        <v/>
      </c>
      <c r="K217" s="39">
        <f>K216</f>
        <v/>
      </c>
      <c r="L217" s="37">
        <f>L216</f>
        <v/>
      </c>
      <c r="M217" s="38">
        <f>M216</f>
        <v/>
      </c>
      <c r="N217" s="39">
        <f>N216</f>
        <v/>
      </c>
      <c r="O217" s="37">
        <f>O216</f>
        <v/>
      </c>
      <c r="P217" s="38">
        <f>P216</f>
        <v/>
      </c>
      <c r="Q217" s="39">
        <f>Q216</f>
        <v/>
      </c>
      <c r="R217" s="37">
        <f>R216</f>
        <v/>
      </c>
      <c r="S217" s="37">
        <f>S216</f>
        <v/>
      </c>
      <c r="T217" s="37">
        <f>T216</f>
        <v/>
      </c>
      <c r="U217" s="42">
        <f>U216</f>
        <v/>
      </c>
      <c r="V217" s="43">
        <f>V216</f>
        <v/>
      </c>
      <c r="W217" s="44">
        <f>W216</f>
        <v/>
      </c>
      <c r="X217" s="42">
        <f>X216</f>
        <v/>
      </c>
      <c r="Y217" s="43">
        <f>Y216</f>
        <v/>
      </c>
      <c r="Z217" s="44">
        <f>Z216</f>
        <v/>
      </c>
      <c r="AA217" s="42">
        <f>AA216</f>
        <v/>
      </c>
      <c r="AB217" s="43">
        <f>AB216</f>
        <v/>
      </c>
      <c r="AC217" s="44">
        <f>AC216</f>
        <v/>
      </c>
      <c r="AD217" s="42">
        <f>AD216</f>
        <v/>
      </c>
      <c r="AE217" s="43">
        <f>AE216</f>
        <v/>
      </c>
      <c r="AF217" s="44">
        <f>AF216</f>
        <v/>
      </c>
      <c r="AG217" s="44">
        <f>AG216</f>
        <v/>
      </c>
      <c r="AH217" s="44">
        <f>AH216</f>
        <v/>
      </c>
      <c r="AI217" s="35">
        <f>AI216</f>
        <v/>
      </c>
      <c r="AJ217" s="36">
        <f>AJ216</f>
        <v/>
      </c>
      <c r="AK217" s="37">
        <f>AK216</f>
        <v/>
      </c>
      <c r="AL217" s="35">
        <f>AL216</f>
        <v/>
      </c>
      <c r="AM217" s="36">
        <f>AM216</f>
        <v/>
      </c>
      <c r="AN217" s="37">
        <f>AN216</f>
        <v/>
      </c>
      <c r="AO217" s="35">
        <f>AO216</f>
        <v/>
      </c>
      <c r="AP217" s="36">
        <f>AP216</f>
        <v/>
      </c>
      <c r="AQ217" s="37">
        <f>AQ216</f>
        <v/>
      </c>
      <c r="AR217" s="35">
        <f>AR216</f>
        <v/>
      </c>
      <c r="AS217" s="36">
        <f>AS216</f>
        <v/>
      </c>
      <c r="AT217" s="37">
        <f>AT216</f>
        <v/>
      </c>
      <c r="AU217" s="37">
        <f>AU216</f>
        <v/>
      </c>
      <c r="AV217" s="37">
        <f>AV216</f>
        <v/>
      </c>
      <c r="AW217" s="42">
        <f>AW216</f>
        <v/>
      </c>
      <c r="AX217" s="43">
        <f>AX216</f>
        <v/>
      </c>
      <c r="AY217" s="44">
        <f>AY216</f>
        <v/>
      </c>
      <c r="AZ217" s="42">
        <f>AZ216</f>
        <v/>
      </c>
      <c r="BA217" s="43">
        <f>BA216</f>
        <v/>
      </c>
      <c r="BB217" s="44">
        <f>BB216</f>
        <v/>
      </c>
      <c r="BC217" s="42">
        <f>BC216</f>
        <v/>
      </c>
      <c r="BD217" s="43">
        <f>BD216</f>
        <v/>
      </c>
      <c r="BE217" s="44">
        <f>BE216</f>
        <v/>
      </c>
      <c r="BF217" s="42">
        <f>BF216</f>
        <v/>
      </c>
      <c r="BG217" s="43">
        <f>BG216</f>
        <v/>
      </c>
      <c r="BH217" s="44">
        <f>BH216</f>
        <v/>
      </c>
      <c r="BI217" s="44">
        <f>BI216</f>
        <v/>
      </c>
      <c r="BJ217" s="44">
        <f>BJ216</f>
        <v/>
      </c>
      <c r="BK217" s="35">
        <f>BK216</f>
        <v/>
      </c>
      <c r="BL217" s="36">
        <f>BL216</f>
        <v/>
      </c>
      <c r="BM217" s="37">
        <f>BM216</f>
        <v/>
      </c>
      <c r="BN217" s="35">
        <f>BN216</f>
        <v/>
      </c>
      <c r="BO217" s="36">
        <f>BO216</f>
        <v/>
      </c>
      <c r="BP217" s="37">
        <f>BP216</f>
        <v/>
      </c>
      <c r="BQ217" s="35">
        <f>BQ216</f>
        <v/>
      </c>
      <c r="BR217" s="36">
        <f>BR216</f>
        <v/>
      </c>
      <c r="BS217" s="37">
        <f>BS216</f>
        <v/>
      </c>
      <c r="BT217" s="35">
        <f>BT216</f>
        <v/>
      </c>
      <c r="BU217" s="36">
        <f>BU216</f>
        <v/>
      </c>
      <c r="BV217" s="37">
        <f>BV216</f>
        <v/>
      </c>
      <c r="BW217" s="37">
        <f>BW216</f>
        <v/>
      </c>
      <c r="BX217" s="37">
        <f>BX216</f>
        <v/>
      </c>
    </row>
    <row r="218">
      <c r="A218" s="116" t="n"/>
      <c r="B218" s="164" t="n"/>
      <c r="C218" s="165" t="n"/>
      <c r="D218" s="165" t="n"/>
      <c r="E218" s="165" t="n"/>
      <c r="F218" s="116" t="n"/>
      <c r="G218" s="116" t="n"/>
      <c r="H218" s="116" t="n"/>
      <c r="I218" s="116" t="n"/>
      <c r="J218" s="142" t="n"/>
      <c r="K218" s="142" t="n"/>
      <c r="L218" s="142" t="n"/>
      <c r="M218" s="142" t="n"/>
      <c r="N218" s="142" t="n"/>
      <c r="O218" s="142" t="n"/>
      <c r="P218" s="142" t="n"/>
      <c r="Q218" s="142" t="n"/>
      <c r="R218" s="142" t="n"/>
      <c r="S218" s="116" t="n"/>
      <c r="T218" s="116" t="n"/>
      <c r="U218" s="142" t="n"/>
      <c r="V218" s="142" t="n"/>
      <c r="W218" s="142" t="n"/>
      <c r="X218" s="142" t="n"/>
      <c r="Y218" s="142" t="n"/>
      <c r="Z218" s="142" t="n"/>
      <c r="AA218" s="142" t="n"/>
      <c r="AB218" s="142" t="n"/>
      <c r="AC218" s="142" t="n"/>
      <c r="AD218" s="142" t="n"/>
      <c r="AE218" s="142" t="n"/>
      <c r="AF218" s="142" t="n"/>
      <c r="AG218" s="116" t="n"/>
      <c r="AH218" s="116" t="n"/>
      <c r="AI218" s="116" t="n"/>
      <c r="AJ218" s="116" t="n"/>
      <c r="AK218" s="116" t="n"/>
      <c r="AL218" s="142" t="n"/>
      <c r="AM218" s="142" t="n"/>
      <c r="AN218" s="142" t="n"/>
      <c r="AO218" s="142" t="n"/>
      <c r="AP218" s="142" t="n"/>
      <c r="AQ218" s="142" t="n"/>
      <c r="AR218" s="142" t="n"/>
      <c r="AS218" s="142" t="n"/>
      <c r="AT218" s="142" t="n"/>
      <c r="AU218" s="116" t="n"/>
      <c r="AV218" s="116" t="n"/>
      <c r="AW218" s="142" t="n"/>
      <c r="AX218" s="142" t="n"/>
      <c r="AY218" s="142" t="n"/>
      <c r="AZ218" s="142" t="n"/>
      <c r="BA218" s="142" t="n"/>
      <c r="BB218" s="142" t="n"/>
      <c r="BC218" s="142" t="n"/>
      <c r="BD218" s="142" t="n"/>
      <c r="BE218" s="142" t="n"/>
      <c r="BF218" s="142" t="n"/>
      <c r="BG218" s="142" t="n"/>
      <c r="BH218" s="142" t="n"/>
      <c r="BI218" s="116" t="n"/>
      <c r="BJ218" s="116" t="n"/>
      <c r="BK218" s="116" t="n"/>
      <c r="BL218" s="116" t="n"/>
      <c r="BM218" s="116" t="n"/>
      <c r="BN218" s="142" t="n"/>
      <c r="BO218" s="142" t="n"/>
      <c r="BP218" s="142" t="n"/>
      <c r="BQ218" s="142" t="n"/>
      <c r="BR218" s="142" t="n"/>
      <c r="BS218" s="142" t="n"/>
      <c r="BT218" s="142" t="n"/>
      <c r="BU218" s="142" t="n"/>
      <c r="BV218" s="142" t="n"/>
      <c r="BW218" s="116" t="n"/>
      <c r="BX218" s="116" t="n"/>
    </row>
    <row r="219">
      <c r="A219" s="166" t="inlineStr">
        <is>
          <t>PSN</t>
        </is>
      </c>
      <c r="B219" s="152" t="inlineStr">
        <is>
          <t>VLI GRÃO PSN</t>
        </is>
      </c>
      <c r="C219" s="153" t="n"/>
      <c r="D219" s="153" t="n"/>
      <c r="E219" s="153" t="n"/>
      <c r="F219" s="167" t="inlineStr">
        <is>
          <t>VLI</t>
        </is>
      </c>
      <c r="G219" s="46">
        <f>SUMIFS(G4:G164, $A4:$A164, "PSN", $D4:$D164, "GRÃO", $F4:$F164, "VLI")</f>
        <v/>
      </c>
      <c r="H219" s="46">
        <f>SUMIFS(H4:H164, $A4:$A164, "PSN", $D4:$D164, "GRÃO", $F4:$F164, "VLI")</f>
        <v/>
      </c>
      <c r="I219" s="47">
        <f>SUMIFS(I4:I164, $A4:$A164, "PSN", $D4:$D164, "GRÃO", $F4:$F164, "VLI")</f>
        <v/>
      </c>
      <c r="J219" s="46">
        <f>SUMIFS(J4:J164, $A4:$A164, "PSN", $D4:$D164, "GRÃO", $F4:$F164, "VLI")</f>
        <v/>
      </c>
      <c r="K219" s="46">
        <f>SUMIFS(K4:K164, $A4:$A164, "PSN", $D4:$D164, "GRÃO", $F4:$F164, "VLI")</f>
        <v/>
      </c>
      <c r="L219" s="48">
        <f>SUMIFS(L4:L164, $A4:$A164, "PSN", $D4:$D164, "GRÃO", $F4:$F164, "VLI")</f>
        <v/>
      </c>
      <c r="M219" s="46">
        <f>SUMIFS(M4:M164, $A4:$A164, "PSN", $D4:$D164, "GRÃO", $F4:$F164, "VLI")</f>
        <v/>
      </c>
      <c r="N219" s="46">
        <f>SUMIFS(N4:N164, $A4:$A164, "PSN", $D4:$D164, "GRÃO", $F4:$F164, "VLI")</f>
        <v/>
      </c>
      <c r="O219" s="48">
        <f>SUMIFS(O4:O164, $A4:$A164, "PSN", $D4:$D164, "GRÃO", $F4:$F164, "VLI")</f>
        <v/>
      </c>
      <c r="P219" s="46">
        <f>SUMIFS(P4:P164, $A4:$A164, "PSN", $D4:$D164, "GRÃO", $F4:$F164, "VLI")</f>
        <v/>
      </c>
      <c r="Q219" s="46">
        <f>SUMIFS(Q4:Q164, $A4:$A164, "PSN", $D4:$D164, "GRÃO", $F4:$F164, "VLI")</f>
        <v/>
      </c>
      <c r="R219" s="48">
        <f>SUMIFS(R4:R164, $A4:$A164, "PSN", $D4:$D164, "GRÃO", $F4:$F164, "VLI")</f>
        <v/>
      </c>
      <c r="S219" s="49">
        <f>SUMIFS(S4:S164, $A4:$A164, "PSN", $D4:$D164, "GRÃO", $F4:$F164, "VLI")</f>
        <v/>
      </c>
      <c r="T219" s="49">
        <f>SUMIFS(T4:T164, $A4:$A164, "PSN", $D4:$D164, "GRÃO", $F4:$F164, "VLI")</f>
        <v/>
      </c>
      <c r="U219" s="50">
        <f>SUMIFS(U4:U164, $A4:$A164, "PSN", $D4:$D164, "GRÃO", $F4:$F164, "VLI")</f>
        <v/>
      </c>
      <c r="V219" s="50">
        <f>SUMIFS(V4:V164, $A4:$A164, "PSN", $D4:$D164, "GRÃO", $F4:$F164, "VLI")</f>
        <v/>
      </c>
      <c r="W219" s="51">
        <f>SUMIFS(W4:W164, $A4:$A164, "PSN", $D4:$D164, "GRÃO", $F4:$F164, "VLI")</f>
        <v/>
      </c>
      <c r="X219" s="50">
        <f>SUMIFS(X4:X164, $A4:$A164, "PSN", $D4:$D164, "GRÃO", $F4:$F164, "VLI")</f>
        <v/>
      </c>
      <c r="Y219" s="50">
        <f>SUMIFS(Y4:Y164, $A4:$A164, "PSN", $D4:$D164, "GRÃO", $F4:$F164, "VLI")</f>
        <v/>
      </c>
      <c r="Z219" s="51">
        <f>SUMIFS(Z4:Z164, $A4:$A164, "PSN", $D4:$D164, "GRÃO", $F4:$F164, "VLI")</f>
        <v/>
      </c>
      <c r="AA219" s="50">
        <f>SUMIFS(AA4:AA164, $A4:$A164, "PSN", $D4:$D164, "GRÃO", $F4:$F164, "VLI")</f>
        <v/>
      </c>
      <c r="AB219" s="50">
        <f>SUMIFS(AB4:AB164, $A4:$A164, "PSN", $D4:$D164, "GRÃO", $F4:$F164, "VLI")</f>
        <v/>
      </c>
      <c r="AC219" s="51">
        <f>SUMIFS(AC4:AC164, $A4:$A164, "PSN", $D4:$D164, "GRÃO", $F4:$F164, "VLI")</f>
        <v/>
      </c>
      <c r="AD219" s="50">
        <f>SUMIFS(AD4:AD164, $A4:$A164, "PSN", $D4:$D164, "GRÃO", $F4:$F164, "VLI")</f>
        <v/>
      </c>
      <c r="AE219" s="50">
        <f>SUMIFS(AE4:AE164, $A4:$A164, "PSN", $D4:$D164, "GRÃO", $F4:$F164, "VLI")</f>
        <v/>
      </c>
      <c r="AF219" s="51">
        <f>SUMIFS(AF4:AF164, $A4:$A164, "PSN", $D4:$D164, "GRÃO", $F4:$F164, "VLI")</f>
        <v/>
      </c>
      <c r="AG219" s="49">
        <f>SUMIFS(AG4:AG164, $A4:$A164, "PSN", $D4:$D164, "GRÃO", $F4:$F164, "VLI")</f>
        <v/>
      </c>
      <c r="AH219" s="49">
        <f>SUMIFS(AH4:AH164, $A4:$A164, "PSN", $D4:$D164, "GRÃO", $F4:$F164, "VLI")</f>
        <v/>
      </c>
      <c r="AI219" s="46">
        <f>SUMIFS(AI4:AI164, $A4:$A164, "PSN", $D4:$D164, "GRÃO", $F4:$F164, "VLI")</f>
        <v/>
      </c>
      <c r="AJ219" s="46">
        <f>SUMIFS(AJ4:AJ164, $A4:$A164, "PSN", $D4:$D164, "GRÃO", $F4:$F164, "VLI")</f>
        <v/>
      </c>
      <c r="AK219" s="47">
        <f>SUMIFS(AK4:AK164, $A4:$A164, "PSN", $D4:$D164, "GRÃO", $F4:$F164, "VLI")</f>
        <v/>
      </c>
      <c r="AL219" s="46">
        <f>SUMIFS(AL4:AL164, $A4:$A164, "PSN", $D4:$D164, "GRÃO", $F4:$F164, "VLI")</f>
        <v/>
      </c>
      <c r="AM219" s="46">
        <f>SUMIFS(AM4:AM164, $A4:$A164, "PSN", $D4:$D164, "GRÃO", $F4:$F164, "VLI")</f>
        <v/>
      </c>
      <c r="AN219" s="48">
        <f>SUMIFS(AN4:AN164, $A4:$A164, "PSN", $D4:$D164, "GRÃO", $F4:$F164, "VLI")</f>
        <v/>
      </c>
      <c r="AO219" s="46">
        <f>SUMIFS(AO4:AO164, $A4:$A164, "PSN", $D4:$D164, "GRÃO", $F4:$F164, "VLI")</f>
        <v/>
      </c>
      <c r="AP219" s="46">
        <f>SUMIFS(AP4:AP164, $A4:$A164, "PSN", $D4:$D164, "GRÃO", $F4:$F164, "VLI")</f>
        <v/>
      </c>
      <c r="AQ219" s="48">
        <f>SUMIFS(AQ4:AQ164, $A4:$A164, "PSN", $D4:$D164, "GRÃO", $F4:$F164, "VLI")</f>
        <v/>
      </c>
      <c r="AR219" s="46">
        <f>SUMIFS(AR4:AR164, $A4:$A164, "PSN", $D4:$D164, "GRÃO", $F4:$F164, "VLI")</f>
        <v/>
      </c>
      <c r="AS219" s="46">
        <f>SUMIFS(AS4:AS164, $A4:$A164, "PSN", $D4:$D164, "GRÃO", $F4:$F164, "VLI")</f>
        <v/>
      </c>
      <c r="AT219" s="48">
        <f>SUMIFS(AT4:AT164, $A4:$A164, "PSN", $D4:$D164, "GRÃO", $F4:$F164, "VLI")</f>
        <v/>
      </c>
      <c r="AU219" s="49">
        <f>SUMIFS(AU4:AU164, $A4:$A164, "PSN", $D4:$D164, "GRÃO", $F4:$F164, "VLI")</f>
        <v/>
      </c>
      <c r="AV219" s="49">
        <f>SUMIFS(AV4:AV164, $A4:$A164, "PSN", $D4:$D164, "GRÃO", $F4:$F164, "VLI")</f>
        <v/>
      </c>
      <c r="AW219" s="50">
        <f>SUMIFS(AW4:AW164, $A4:$A164, "PSN", $D4:$D164, "GRÃO", $F4:$F164, "VLI")</f>
        <v/>
      </c>
      <c r="AX219" s="50">
        <f>SUMIFS(AX4:AX164, $A4:$A164, "PSN", $D4:$D164, "GRÃO", $F4:$F164, "VLI")</f>
        <v/>
      </c>
      <c r="AY219" s="51">
        <f>SUMIFS(AY4:AY164, $A4:$A164, "PSN", $D4:$D164, "GRÃO", $F4:$F164, "VLI")</f>
        <v/>
      </c>
      <c r="AZ219" s="50">
        <f>SUMIFS(AZ4:AZ164, $A4:$A164, "PSN", $D4:$D164, "GRÃO", $F4:$F164, "VLI")</f>
        <v/>
      </c>
      <c r="BA219" s="50">
        <f>SUMIFS(BA4:BA164, $A4:$A164, "PSN", $D4:$D164, "GRÃO", $F4:$F164, "VLI")</f>
        <v/>
      </c>
      <c r="BB219" s="51">
        <f>SUMIFS(BB4:BB164, $A4:$A164, "PSN", $D4:$D164, "GRÃO", $F4:$F164, "VLI")</f>
        <v/>
      </c>
      <c r="BC219" s="50">
        <f>SUMIFS(BC4:BC164, $A4:$A164, "PSN", $D4:$D164, "GRÃO", $F4:$F164, "VLI")</f>
        <v/>
      </c>
      <c r="BD219" s="50">
        <f>SUMIFS(BD4:BD164, $A4:$A164, "PSN", $D4:$D164, "GRÃO", $F4:$F164, "VLI")</f>
        <v/>
      </c>
      <c r="BE219" s="51">
        <f>SUMIFS(BE4:BE164, $A4:$A164, "PSN", $D4:$D164, "GRÃO", $F4:$F164, "VLI")</f>
        <v/>
      </c>
      <c r="BF219" s="50">
        <f>SUMIFS(BF4:BF164, $A4:$A164, "PSN", $D4:$D164, "GRÃO", $F4:$F164, "VLI")</f>
        <v/>
      </c>
      <c r="BG219" s="50">
        <f>SUMIFS(BG4:BG164, $A4:$A164, "PSN", $D4:$D164, "GRÃO", $F4:$F164, "VLI")</f>
        <v/>
      </c>
      <c r="BH219" s="51">
        <f>SUMIFS(BH4:BH164, $A4:$A164, "PSN", $D4:$D164, "GRÃO", $F4:$F164, "VLI")</f>
        <v/>
      </c>
      <c r="BI219" s="49">
        <f>SUMIFS(BI4:BI164, $A4:$A164, "PSN", $D4:$D164, "GRÃO", $F4:$F164, "VLI")</f>
        <v/>
      </c>
      <c r="BJ219" s="49">
        <f>SUMIFS(BJ4:BJ164, $A4:$A164, "PSN", $D4:$D164, "GRÃO", $F4:$F164, "VLI")</f>
        <v/>
      </c>
      <c r="BK219" s="46">
        <f>SUMIFS(BK4:BK164, $A4:$A164, "PSN", $D4:$D164, "GRÃO", $F4:$F164, "VLI")</f>
        <v/>
      </c>
      <c r="BL219" s="46">
        <f>SUMIFS(BL4:BL164, $A4:$A164, "PSN", $D4:$D164, "GRÃO", $F4:$F164, "VLI")</f>
        <v/>
      </c>
      <c r="BM219" s="47">
        <f>SUMIFS(BM4:BM164, $A4:$A164, "PSN", $D4:$D164, "GRÃO", $F4:$F164, "VLI")</f>
        <v/>
      </c>
      <c r="BN219" s="46">
        <f>SUMIFS(BN4:BN164, $A4:$A164, "PSN", $D4:$D164, "GRÃO", $F4:$F164, "VLI")</f>
        <v/>
      </c>
      <c r="BO219" s="46">
        <f>SUMIFS(BO4:BO164, $A4:$A164, "PSN", $D4:$D164, "GRÃO", $F4:$F164, "VLI")</f>
        <v/>
      </c>
      <c r="BP219" s="48">
        <f>SUMIFS(BP4:BP164, $A4:$A164, "PSN", $D4:$D164, "GRÃO", $F4:$F164, "VLI")</f>
        <v/>
      </c>
      <c r="BQ219" s="46">
        <f>SUMIFS(BQ4:BQ164, $A4:$A164, "PSN", $D4:$D164, "GRÃO", $F4:$F164, "VLI")</f>
        <v/>
      </c>
      <c r="BR219" s="46">
        <f>SUMIFS(BR4:BR164, $A4:$A164, "PSN", $D4:$D164, "GRÃO", $F4:$F164, "VLI")</f>
        <v/>
      </c>
      <c r="BS219" s="48">
        <f>SUMIFS(BS4:BS164, $A4:$A164, "PSN", $D4:$D164, "GRÃO", $F4:$F164, "VLI")</f>
        <v/>
      </c>
      <c r="BT219" s="46">
        <f>SUMIFS(BT4:BT164, $A4:$A164, "PSN", $D4:$D164, "GRÃO", $F4:$F164, "VLI")</f>
        <v/>
      </c>
      <c r="BU219" s="46">
        <f>SUMIFS(BU4:BU164, $A4:$A164, "PSN", $D4:$D164, "GRÃO", $F4:$F164, "VLI")</f>
        <v/>
      </c>
      <c r="BV219" s="48">
        <f>SUMIFS(BV4:BV164, $A4:$A164, "PSN", $D4:$D164, "GRÃO", $F4:$F164, "VLI")</f>
        <v/>
      </c>
      <c r="BW219" s="49">
        <f>SUMIFS(BW4:BW164, $A4:$A164, "PSN", $D4:$D164, "GRÃO", $F4:$F164, "VLI")</f>
        <v/>
      </c>
      <c r="BX219" s="49">
        <f>SUMIFS(BX4:BX164, $A4:$A164, "PSN", $D4:$D164, "GRÃO", $F4:$F164, "VLI")</f>
        <v/>
      </c>
    </row>
    <row r="220">
      <c r="A220" s="151" t="inlineStr">
        <is>
          <t>PCZ</t>
        </is>
      </c>
      <c r="B220" s="155" t="inlineStr">
        <is>
          <t>VLI GRÃO PCZ</t>
        </is>
      </c>
      <c r="C220" s="156" t="n"/>
      <c r="D220" s="156" t="n"/>
      <c r="E220" s="156" t="n"/>
      <c r="F220" s="154" t="inlineStr">
        <is>
          <t>VLI</t>
        </is>
      </c>
      <c r="G220" s="29">
        <f>SUMIFS(G4:G164, $A4:$A164, "PCZ", $D4:$D164, "GRÃO", $F4:$F164, "VLI")</f>
        <v/>
      </c>
      <c r="H220" s="29">
        <f>SUMIFS(H4:H164, $A4:$A164, "PCZ", $D4:$D164, "GRÃO", $F4:$F164, "VLI")</f>
        <v/>
      </c>
      <c r="I220" s="30">
        <f>SUMIFS(I4:I164, $A4:$A164, "PCZ", $D4:$D164, "GRÃO", $F4:$F164, "VLI")</f>
        <v/>
      </c>
      <c r="J220" s="29">
        <f>SUMIFS(J4:J164, $A4:$A164, "PCZ", $D4:$D164, "GRÃO", $F4:$F164, "VLI")</f>
        <v/>
      </c>
      <c r="K220" s="29">
        <f>SUMIFS(K4:K164, $A4:$A164, "PCZ", $D4:$D164, "GRÃO", $F4:$F164, "VLI")</f>
        <v/>
      </c>
      <c r="L220" s="31">
        <f>SUMIFS(L4:L164, $A4:$A164, "PCZ", $D4:$D164, "GRÃO", $F4:$F164, "VLI")</f>
        <v/>
      </c>
      <c r="M220" s="29">
        <f>SUMIFS(M4:M164, $A4:$A164, "PCZ", $D4:$D164, "GRÃO", $F4:$F164, "VLI")</f>
        <v/>
      </c>
      <c r="N220" s="29">
        <f>SUMIFS(N4:N164, $A4:$A164, "PCZ", $D4:$D164, "GRÃO", $F4:$F164, "VLI")</f>
        <v/>
      </c>
      <c r="O220" s="31">
        <f>SUMIFS(O4:O164, $A4:$A164, "PCZ", $D4:$D164, "GRÃO", $F4:$F164, "VLI")</f>
        <v/>
      </c>
      <c r="P220" s="29">
        <f>SUMIFS(P4:P164, $A4:$A164, "PCZ", $D4:$D164, "GRÃO", $F4:$F164, "VLI")</f>
        <v/>
      </c>
      <c r="Q220" s="29">
        <f>SUMIFS(Q4:Q164, $A4:$A164, "PCZ", $D4:$D164, "GRÃO", $F4:$F164, "VLI")</f>
        <v/>
      </c>
      <c r="R220" s="31">
        <f>SUMIFS(R4:R164, $A4:$A164, "PCZ", $D4:$D164, "GRÃO", $F4:$F164, "VLI")</f>
        <v/>
      </c>
      <c r="S220" s="32">
        <f>SUMIFS(S4:S164, $A4:$A164, "PCZ", $D4:$D164, "GRÃO", $F4:$F164, "VLI")</f>
        <v/>
      </c>
      <c r="T220" s="32">
        <f>SUMIFS(T4:T164, $A4:$A164, "PCZ", $D4:$D164, "GRÃO", $F4:$F164, "VLI")</f>
        <v/>
      </c>
      <c r="U220" s="33">
        <f>SUMIFS(U4:U164, $A4:$A164, "PCZ", $D4:$D164, "GRÃO", $F4:$F164, "VLI")</f>
        <v/>
      </c>
      <c r="V220" s="33">
        <f>SUMIFS(V4:V164, $A4:$A164, "PCZ", $D4:$D164, "GRÃO", $F4:$F164, "VLI")</f>
        <v/>
      </c>
      <c r="W220" s="34">
        <f>SUMIFS(W4:W164, $A4:$A164, "PCZ", $D4:$D164, "GRÃO", $F4:$F164, "VLI")</f>
        <v/>
      </c>
      <c r="X220" s="33">
        <f>SUMIFS(X4:X164, $A4:$A164, "PCZ", $D4:$D164, "GRÃO", $F4:$F164, "VLI")</f>
        <v/>
      </c>
      <c r="Y220" s="33">
        <f>SUMIFS(Y4:Y164, $A4:$A164, "PCZ", $D4:$D164, "GRÃO", $F4:$F164, "VLI")</f>
        <v/>
      </c>
      <c r="Z220" s="34">
        <f>SUMIFS(Z4:Z164, $A4:$A164, "PCZ", $D4:$D164, "GRÃO", $F4:$F164, "VLI")</f>
        <v/>
      </c>
      <c r="AA220" s="33">
        <f>SUMIFS(AA4:AA164, $A4:$A164, "PCZ", $D4:$D164, "GRÃO", $F4:$F164, "VLI")</f>
        <v/>
      </c>
      <c r="AB220" s="33">
        <f>SUMIFS(AB4:AB164, $A4:$A164, "PCZ", $D4:$D164, "GRÃO", $F4:$F164, "VLI")</f>
        <v/>
      </c>
      <c r="AC220" s="34">
        <f>SUMIFS(AC4:AC164, $A4:$A164, "PCZ", $D4:$D164, "GRÃO", $F4:$F164, "VLI")</f>
        <v/>
      </c>
      <c r="AD220" s="33">
        <f>SUMIFS(AD4:AD164, $A4:$A164, "PCZ", $D4:$D164, "GRÃO", $F4:$F164, "VLI")</f>
        <v/>
      </c>
      <c r="AE220" s="33">
        <f>SUMIFS(AE4:AE164, $A4:$A164, "PCZ", $D4:$D164, "GRÃO", $F4:$F164, "VLI")</f>
        <v/>
      </c>
      <c r="AF220" s="34">
        <f>SUMIFS(AF4:AF164, $A4:$A164, "PCZ", $D4:$D164, "GRÃO", $F4:$F164, "VLI")</f>
        <v/>
      </c>
      <c r="AG220" s="32">
        <f>SUMIFS(AG4:AG164, $A4:$A164, "PCZ", $D4:$D164, "GRÃO", $F4:$F164, "VLI")</f>
        <v/>
      </c>
      <c r="AH220" s="32">
        <f>SUMIFS(AH4:AH164, $A4:$A164, "PCZ", $D4:$D164, "GRÃO", $F4:$F164, "VLI")</f>
        <v/>
      </c>
      <c r="AI220" s="29">
        <f>SUMIFS(AI4:AI164, $A4:$A164, "PCZ", $D4:$D164, "GRÃO", $F4:$F164, "VLI")</f>
        <v/>
      </c>
      <c r="AJ220" s="29">
        <f>SUMIFS(AJ4:AJ164, $A4:$A164, "PCZ", $D4:$D164, "GRÃO", $F4:$F164, "VLI")</f>
        <v/>
      </c>
      <c r="AK220" s="30">
        <f>SUMIFS(AK4:AK164, $A4:$A164, "PCZ", $D4:$D164, "GRÃO", $F4:$F164, "VLI")</f>
        <v/>
      </c>
      <c r="AL220" s="29">
        <f>SUMIFS(AL4:AL164, $A4:$A164, "PCZ", $D4:$D164, "GRÃO", $F4:$F164, "VLI")</f>
        <v/>
      </c>
      <c r="AM220" s="29">
        <f>SUMIFS(AM4:AM164, $A4:$A164, "PCZ", $D4:$D164, "GRÃO", $F4:$F164, "VLI")</f>
        <v/>
      </c>
      <c r="AN220" s="31">
        <f>SUMIFS(AN4:AN164, $A4:$A164, "PCZ", $D4:$D164, "GRÃO", $F4:$F164, "VLI")</f>
        <v/>
      </c>
      <c r="AO220" s="29">
        <f>SUMIFS(AO4:AO164, $A4:$A164, "PCZ", $D4:$D164, "GRÃO", $F4:$F164, "VLI")</f>
        <v/>
      </c>
      <c r="AP220" s="29">
        <f>SUMIFS(AP4:AP164, $A4:$A164, "PCZ", $D4:$D164, "GRÃO", $F4:$F164, "VLI")</f>
        <v/>
      </c>
      <c r="AQ220" s="31">
        <f>SUMIFS(AQ4:AQ164, $A4:$A164, "PCZ", $D4:$D164, "GRÃO", $F4:$F164, "VLI")</f>
        <v/>
      </c>
      <c r="AR220" s="29">
        <f>SUMIFS(AR4:AR164, $A4:$A164, "PCZ", $D4:$D164, "GRÃO", $F4:$F164, "VLI")</f>
        <v/>
      </c>
      <c r="AS220" s="29">
        <f>SUMIFS(AS4:AS164, $A4:$A164, "PCZ", $D4:$D164, "GRÃO", $F4:$F164, "VLI")</f>
        <v/>
      </c>
      <c r="AT220" s="31">
        <f>SUMIFS(AT4:AT164, $A4:$A164, "PCZ", $D4:$D164, "GRÃO", $F4:$F164, "VLI")</f>
        <v/>
      </c>
      <c r="AU220" s="32">
        <f>SUMIFS(AU4:AU164, $A4:$A164, "PCZ", $D4:$D164, "GRÃO", $F4:$F164, "VLI")</f>
        <v/>
      </c>
      <c r="AV220" s="32">
        <f>SUMIFS(AV4:AV164, $A4:$A164, "PCZ", $D4:$D164, "GRÃO", $F4:$F164, "VLI")</f>
        <v/>
      </c>
      <c r="AW220" s="33">
        <f>SUMIFS(AW4:AW164, $A4:$A164, "PCZ", $D4:$D164, "GRÃO", $F4:$F164, "VLI")</f>
        <v/>
      </c>
      <c r="AX220" s="33">
        <f>SUMIFS(AX4:AX164, $A4:$A164, "PCZ", $D4:$D164, "GRÃO", $F4:$F164, "VLI")</f>
        <v/>
      </c>
      <c r="AY220" s="34">
        <f>SUMIFS(AY4:AY164, $A4:$A164, "PCZ", $D4:$D164, "GRÃO", $F4:$F164, "VLI")</f>
        <v/>
      </c>
      <c r="AZ220" s="33">
        <f>SUMIFS(AZ4:AZ164, $A4:$A164, "PCZ", $D4:$D164, "GRÃO", $F4:$F164, "VLI")</f>
        <v/>
      </c>
      <c r="BA220" s="33">
        <f>SUMIFS(BA4:BA164, $A4:$A164, "PCZ", $D4:$D164, "GRÃO", $F4:$F164, "VLI")</f>
        <v/>
      </c>
      <c r="BB220" s="34">
        <f>SUMIFS(BB4:BB164, $A4:$A164, "PCZ", $D4:$D164, "GRÃO", $F4:$F164, "VLI")</f>
        <v/>
      </c>
      <c r="BC220" s="33">
        <f>SUMIFS(BC4:BC164, $A4:$A164, "PCZ", $D4:$D164, "GRÃO", $F4:$F164, "VLI")</f>
        <v/>
      </c>
      <c r="BD220" s="33">
        <f>SUMIFS(BD4:BD164, $A4:$A164, "PCZ", $D4:$D164, "GRÃO", $F4:$F164, "VLI")</f>
        <v/>
      </c>
      <c r="BE220" s="34">
        <f>SUMIFS(BE4:BE164, $A4:$A164, "PCZ", $D4:$D164, "GRÃO", $F4:$F164, "VLI")</f>
        <v/>
      </c>
      <c r="BF220" s="33">
        <f>SUMIFS(BF4:BF164, $A4:$A164, "PCZ", $D4:$D164, "GRÃO", $F4:$F164, "VLI")</f>
        <v/>
      </c>
      <c r="BG220" s="33">
        <f>SUMIFS(BG4:BG164, $A4:$A164, "PCZ", $D4:$D164, "GRÃO", $F4:$F164, "VLI")</f>
        <v/>
      </c>
      <c r="BH220" s="34">
        <f>SUMIFS(BH4:BH164, $A4:$A164, "PCZ", $D4:$D164, "GRÃO", $F4:$F164, "VLI")</f>
        <v/>
      </c>
      <c r="BI220" s="32">
        <f>SUMIFS(BI4:BI164, $A4:$A164, "PCZ", $D4:$D164, "GRÃO", $F4:$F164, "VLI")</f>
        <v/>
      </c>
      <c r="BJ220" s="32">
        <f>SUMIFS(BJ4:BJ164, $A4:$A164, "PCZ", $D4:$D164, "GRÃO", $F4:$F164, "VLI")</f>
        <v/>
      </c>
      <c r="BK220" s="29">
        <f>SUMIFS(BK4:BK164, $A4:$A164, "PCZ", $D4:$D164, "GRÃO", $F4:$F164, "VLI")</f>
        <v/>
      </c>
      <c r="BL220" s="29">
        <f>SUMIFS(BL4:BL164, $A4:$A164, "PCZ", $D4:$D164, "GRÃO", $F4:$F164, "VLI")</f>
        <v/>
      </c>
      <c r="BM220" s="30">
        <f>SUMIFS(BM4:BM164, $A4:$A164, "PCZ", $D4:$D164, "GRÃO", $F4:$F164, "VLI")</f>
        <v/>
      </c>
      <c r="BN220" s="29">
        <f>SUMIFS(BN4:BN164, $A4:$A164, "PCZ", $D4:$D164, "GRÃO", $F4:$F164, "VLI")</f>
        <v/>
      </c>
      <c r="BO220" s="29">
        <f>SUMIFS(BO4:BO164, $A4:$A164, "PCZ", $D4:$D164, "GRÃO", $F4:$F164, "VLI")</f>
        <v/>
      </c>
      <c r="BP220" s="31">
        <f>SUMIFS(BP4:BP164, $A4:$A164, "PCZ", $D4:$D164, "GRÃO", $F4:$F164, "VLI")</f>
        <v/>
      </c>
      <c r="BQ220" s="29">
        <f>SUMIFS(BQ4:BQ164, $A4:$A164, "PCZ", $D4:$D164, "GRÃO", $F4:$F164, "VLI")</f>
        <v/>
      </c>
      <c r="BR220" s="29">
        <f>SUMIFS(BR4:BR164, $A4:$A164, "PCZ", $D4:$D164, "GRÃO", $F4:$F164, "VLI")</f>
        <v/>
      </c>
      <c r="BS220" s="31">
        <f>SUMIFS(BS4:BS164, $A4:$A164, "PCZ", $D4:$D164, "GRÃO", $F4:$F164, "VLI")</f>
        <v/>
      </c>
      <c r="BT220" s="29">
        <f>SUMIFS(BT4:BT164, $A4:$A164, "PCZ", $D4:$D164, "GRÃO", $F4:$F164, "VLI")</f>
        <v/>
      </c>
      <c r="BU220" s="29">
        <f>SUMIFS(BU4:BU164, $A4:$A164, "PCZ", $D4:$D164, "GRÃO", $F4:$F164, "VLI")</f>
        <v/>
      </c>
      <c r="BV220" s="31">
        <f>SUMIFS(BV4:BV164, $A4:$A164, "PCZ", $D4:$D164, "GRÃO", $F4:$F164, "VLI")</f>
        <v/>
      </c>
      <c r="BW220" s="32">
        <f>SUMIFS(BW4:BW164, $A4:$A164, "PCZ", $D4:$D164, "GRÃO", $F4:$F164, "VLI")</f>
        <v/>
      </c>
      <c r="BX220" s="32">
        <f>SUMIFS(BX4:BX164, $A4:$A164, "PCZ", $D4:$D164, "GRÃO", $F4:$F164, "VLI")</f>
        <v/>
      </c>
    </row>
    <row r="221">
      <c r="A221" s="166" t="inlineStr">
        <is>
          <t>PSN</t>
        </is>
      </c>
      <c r="B221" s="152" t="inlineStr">
        <is>
          <t>VLI AÇÚCAR PSN</t>
        </is>
      </c>
      <c r="C221" s="153" t="n"/>
      <c r="D221" s="153" t="n"/>
      <c r="E221" s="153" t="n"/>
      <c r="F221" s="167" t="inlineStr">
        <is>
          <t>VLI</t>
        </is>
      </c>
      <c r="G221" s="46">
        <f>SUMIFS(G$4:G$163, $A$4:$A$163, "PSN", $D$4:$D$163, "Açúcar", $F$4:$F$163, "VLI")</f>
        <v/>
      </c>
      <c r="H221" s="46">
        <f>SUMIFS(H$4:H$163, $A$4:$A$163, "PSN", $D$4:$D$163, "Açúcar", $F$4:$F$163, "VLI")</f>
        <v/>
      </c>
      <c r="I221" s="47">
        <f>SUMIFS(I$4:I$163, $A$4:$A$163, "PSN", $D$4:$D$163, "Açúcar", $F$4:$F$163, "VLI")</f>
        <v/>
      </c>
      <c r="J221" s="46">
        <f>SUMIFS(J$4:J$163, $A$4:$A$163, "PSN", $D$4:$D$163, "Açúcar", $F$4:$F$163, "VLI")</f>
        <v/>
      </c>
      <c r="K221" s="46">
        <f>SUMIFS(K$4:K$163, $A$4:$A$163, "PSN", $D$4:$D$163, "Açúcar", $F$4:$F$163, "VLI")</f>
        <v/>
      </c>
      <c r="L221" s="48">
        <f>SUMIFS(L$4:L$163, $A$4:$A$163, "PSN", $D$4:$D$163, "Açúcar", $F$4:$F$163, "VLI")</f>
        <v/>
      </c>
      <c r="M221" s="46">
        <f>SUMIFS(M$4:M$163, $A$4:$A$163, "PSN", $D$4:$D$163, "Açúcar", $F$4:$F$163, "VLI")</f>
        <v/>
      </c>
      <c r="N221" s="46">
        <f>SUMIFS(N$4:N$163, $A$4:$A$163, "PSN", $D$4:$D$163, "Açúcar", $F$4:$F$163, "VLI")</f>
        <v/>
      </c>
      <c r="O221" s="48">
        <f>SUMIFS(O$4:O$163, $A$4:$A$163, "PSN", $D$4:$D$163, "Açúcar", $F$4:$F$163, "VLI")</f>
        <v/>
      </c>
      <c r="P221" s="46">
        <f>SUMIFS(P$4:P$163, $A$4:$A$163, "PSN", $D$4:$D$163, "Açúcar", $F$4:$F$163, "VLI")</f>
        <v/>
      </c>
      <c r="Q221" s="46">
        <f>SUMIFS(Q$4:Q$163, $A$4:$A$163, "PSN", $D$4:$D$163, "Açúcar", $F$4:$F$163, "VLI")</f>
        <v/>
      </c>
      <c r="R221" s="48">
        <f>SUMIFS(R$4:R$163, $A$4:$A$163, "PSN", $D$4:$D$163, "Açúcar", $F$4:$F$163, "VLI")</f>
        <v/>
      </c>
      <c r="S221" s="49">
        <f>SUMIFS(S$4:S$163, $A$4:$A$163, "PSN", $D$4:$D$163, "Açúcar", $F$4:$F$163, "VLI")</f>
        <v/>
      </c>
      <c r="T221" s="49">
        <f>SUMIFS(T$4:T$163, $A$4:$A$163, "PSN", $D$4:$D$163, "Açúcar", $F$4:$F$163, "VLI")</f>
        <v/>
      </c>
      <c r="U221" s="50">
        <f>SUMIFS(U$4:U$163, $A$4:$A$163, "PSN", $D$4:$D$163, "Açúcar", $F$4:$F$163, "VLI")</f>
        <v/>
      </c>
      <c r="V221" s="50">
        <f>SUMIFS(V$4:V$163, $A$4:$A$163, "PSN", $D$4:$D$163, "Açúcar", $F$4:$F$163, "VLI")</f>
        <v/>
      </c>
      <c r="W221" s="51">
        <f>SUMIFS(W$4:W$163, $A$4:$A$163, "PSN", $D$4:$D$163, "Açúcar", $F$4:$F$163, "VLI")</f>
        <v/>
      </c>
      <c r="X221" s="50">
        <f>SUMIFS(X$4:X$163, $A$4:$A$163, "PSN", $D$4:$D$163, "Açúcar", $F$4:$F$163, "VLI")</f>
        <v/>
      </c>
      <c r="Y221" s="50">
        <f>SUMIFS(Y$4:Y$163, $A$4:$A$163, "PSN", $D$4:$D$163, "Açúcar", $F$4:$F$163, "VLI")</f>
        <v/>
      </c>
      <c r="Z221" s="51">
        <f>SUMIFS(Z$4:Z$163, $A$4:$A$163, "PSN", $D$4:$D$163, "Açúcar", $F$4:$F$163, "VLI")</f>
        <v/>
      </c>
      <c r="AA221" s="50">
        <f>SUMIFS(AA$4:AA$163, $A$4:$A$163, "PSN", $D$4:$D$163, "Açúcar", $F$4:$F$163, "VLI")</f>
        <v/>
      </c>
      <c r="AB221" s="50">
        <f>SUMIFS(AB$4:AB$163, $A$4:$A$163, "PSN", $D$4:$D$163, "Açúcar", $F$4:$F$163, "VLI")</f>
        <v/>
      </c>
      <c r="AC221" s="51">
        <f>SUMIFS(AC$4:AC$163, $A$4:$A$163, "PSN", $D$4:$D$163, "Açúcar", $F$4:$F$163, "VLI")</f>
        <v/>
      </c>
      <c r="AD221" s="50">
        <f>SUMIFS(AD$4:AD$163, $A$4:$A$163, "PSN", $D$4:$D$163, "Açúcar", $F$4:$F$163, "VLI")</f>
        <v/>
      </c>
      <c r="AE221" s="50">
        <f>SUMIFS(AE$4:AE$163, $A$4:$A$163, "PSN", $D$4:$D$163, "Açúcar", $F$4:$F$163, "VLI")</f>
        <v/>
      </c>
      <c r="AF221" s="51">
        <f>SUMIFS(AF$4:AF$163, $A$4:$A$163, "PSN", $D$4:$D$163, "Açúcar", $F$4:$F$163, "VLI")</f>
        <v/>
      </c>
      <c r="AG221" s="49">
        <f>SUMIFS(AG$4:AG$163, $A$4:$A$163, "PSN", $D$4:$D$163, "Açúcar", $F$4:$F$163, "VLI")</f>
        <v/>
      </c>
      <c r="AH221" s="49">
        <f>SUMIFS(AH$4:AH$163, $A$4:$A$163, "PSN", $D$4:$D$163, "Açúcar", $F$4:$F$163, "VLI")</f>
        <v/>
      </c>
      <c r="AI221" s="46">
        <f>SUMIFS(AI$4:AI$163, $A$4:$A$163, "PSN", $D$4:$D$163, "Açúcar", $F$4:$F$163, "VLI")</f>
        <v/>
      </c>
      <c r="AJ221" s="46">
        <f>SUMIFS(AJ$4:AJ$163, $A$4:$A$163, "PSN", $D$4:$D$163, "Açúcar", $F$4:$F$163, "VLI")</f>
        <v/>
      </c>
      <c r="AK221" s="47">
        <f>SUMIFS(AK$4:AK$163, $A$4:$A$163, "PSN", $D$4:$D$163, "Açúcar", $F$4:$F$163, "VLI")</f>
        <v/>
      </c>
      <c r="AL221" s="46">
        <f>SUMIFS(AL$4:AL$163, $A$4:$A$163, "PSN", $D$4:$D$163, "Açúcar", $F$4:$F$163, "VLI")</f>
        <v/>
      </c>
      <c r="AM221" s="46">
        <f>SUMIFS(AM$4:AM$163, $A$4:$A$163, "PSN", $D$4:$D$163, "Açúcar", $F$4:$F$163, "VLI")</f>
        <v/>
      </c>
      <c r="AN221" s="48">
        <f>SUMIFS(AN$4:AN$163, $A$4:$A$163, "PSN", $D$4:$D$163, "Açúcar", $F$4:$F$163, "VLI")</f>
        <v/>
      </c>
      <c r="AO221" s="46">
        <f>SUMIFS(AO$4:AO$163, $A$4:$A$163, "PSN", $D$4:$D$163, "Açúcar", $F$4:$F$163, "VLI")</f>
        <v/>
      </c>
      <c r="AP221" s="46">
        <f>SUMIFS(AP$4:AP$163, $A$4:$A$163, "PSN", $D$4:$D$163, "Açúcar", $F$4:$F$163, "VLI")</f>
        <v/>
      </c>
      <c r="AQ221" s="48">
        <f>SUMIFS(AQ$4:AQ$163, $A$4:$A$163, "PSN", $D$4:$D$163, "Açúcar", $F$4:$F$163, "VLI")</f>
        <v/>
      </c>
      <c r="AR221" s="46">
        <f>SUMIFS(AR$4:AR$163, $A$4:$A$163, "PSN", $D$4:$D$163, "Açúcar", $F$4:$F$163, "VLI")</f>
        <v/>
      </c>
      <c r="AS221" s="46">
        <f>SUMIFS(AS$4:AS$163, $A$4:$A$163, "PSN", $D$4:$D$163, "Açúcar", $F$4:$F$163, "VLI")</f>
        <v/>
      </c>
      <c r="AT221" s="48">
        <f>SUMIFS(AT$4:AT$163, $A$4:$A$163, "PSN", $D$4:$D$163, "Açúcar", $F$4:$F$163, "VLI")</f>
        <v/>
      </c>
      <c r="AU221" s="49">
        <f>SUMIFS(AU$4:AU$163, $A$4:$A$163, "PSN", $D$4:$D$163, "Açúcar", $F$4:$F$163, "VLI")</f>
        <v/>
      </c>
      <c r="AV221" s="49">
        <f>SUMIFS(AV$4:AV$163, $A$4:$A$163, "PSN", $D$4:$D$163, "Açúcar", $F$4:$F$163, "VLI")</f>
        <v/>
      </c>
      <c r="AW221" s="50">
        <f>SUMIFS(AW$4:AW$163, $A$4:$A$163, "PSN", $D$4:$D$163, "Açúcar", $F$4:$F$163, "VLI")</f>
        <v/>
      </c>
      <c r="AX221" s="50">
        <f>SUMIFS(AX$4:AX$163, $A$4:$A$163, "PSN", $D$4:$D$163, "Açúcar", $F$4:$F$163, "VLI")</f>
        <v/>
      </c>
      <c r="AY221" s="51">
        <f>SUMIFS(AY$4:AY$163, $A$4:$A$163, "PSN", $D$4:$D$163, "Açúcar", $F$4:$F$163, "VLI")</f>
        <v/>
      </c>
      <c r="AZ221" s="50">
        <f>SUMIFS(AZ$4:AZ$163, $A$4:$A$163, "PSN", $D$4:$D$163, "Açúcar", $F$4:$F$163, "VLI")</f>
        <v/>
      </c>
      <c r="BA221" s="50">
        <f>SUMIFS(BA$4:BA$163, $A$4:$A$163, "PSN", $D$4:$D$163, "Açúcar", $F$4:$F$163, "VLI")</f>
        <v/>
      </c>
      <c r="BB221" s="51">
        <f>SUMIFS(BB$4:BB$163, $A$4:$A$163, "PSN", $D$4:$D$163, "Açúcar", $F$4:$F$163, "VLI")</f>
        <v/>
      </c>
      <c r="BC221" s="50">
        <f>SUMIFS(BC$4:BC$163, $A$4:$A$163, "PSN", $D$4:$D$163, "Açúcar", $F$4:$F$163, "VLI")</f>
        <v/>
      </c>
      <c r="BD221" s="50">
        <f>SUMIFS(BD$4:BD$163, $A$4:$A$163, "PSN", $D$4:$D$163, "Açúcar", $F$4:$F$163, "VLI")</f>
        <v/>
      </c>
      <c r="BE221" s="51">
        <f>SUMIFS(BE$4:BE$163, $A$4:$A$163, "PSN", $D$4:$D$163, "Açúcar", $F$4:$F$163, "VLI")</f>
        <v/>
      </c>
      <c r="BF221" s="50">
        <f>SUMIFS(BF$4:BF$163, $A$4:$A$163, "PSN", $D$4:$D$163, "Açúcar", $F$4:$F$163, "VLI")</f>
        <v/>
      </c>
      <c r="BG221" s="50">
        <f>SUMIFS(BG$4:BG$163, $A$4:$A$163, "PSN", $D$4:$D$163, "Açúcar", $F$4:$F$163, "VLI")</f>
        <v/>
      </c>
      <c r="BH221" s="51">
        <f>SUMIFS(BH$4:BH$163, $A$4:$A$163, "PSN", $D$4:$D$163, "Açúcar", $F$4:$F$163, "VLI")</f>
        <v/>
      </c>
      <c r="BI221" s="49">
        <f>SUMIFS(BI$4:BI$163, $A$4:$A$163, "PSN", $D$4:$D$163, "Açúcar", $F$4:$F$163, "VLI")</f>
        <v/>
      </c>
      <c r="BJ221" s="49">
        <f>SUMIFS(BJ$4:BJ$163, $A$4:$A$163, "PSN", $D$4:$D$163, "Açúcar", $F$4:$F$163, "VLI")</f>
        <v/>
      </c>
      <c r="BK221" s="46">
        <f>SUMIFS(BK$4:BK$163, $A$4:$A$163, "PSN", $D$4:$D$163, "Açúcar", $F$4:$F$163, "VLI")</f>
        <v/>
      </c>
      <c r="BL221" s="46">
        <f>SUMIFS(BL$4:BL$163, $A$4:$A$163, "PSN", $D$4:$D$163, "Açúcar", $F$4:$F$163, "VLI")</f>
        <v/>
      </c>
      <c r="BM221" s="47">
        <f>SUMIFS(BM$4:BM$163, $A$4:$A$163, "PSN", $D$4:$D$163, "Açúcar", $F$4:$F$163, "VLI")</f>
        <v/>
      </c>
      <c r="BN221" s="46">
        <f>SUMIFS(BN$4:BN$163, $A$4:$A$163, "PSN", $D$4:$D$163, "Açúcar", $F$4:$F$163, "VLI")</f>
        <v/>
      </c>
      <c r="BO221" s="46">
        <f>SUMIFS(BO$4:BO$163, $A$4:$A$163, "PSN", $D$4:$D$163, "Açúcar", $F$4:$F$163, "VLI")</f>
        <v/>
      </c>
      <c r="BP221" s="48">
        <f>SUMIFS(BP$4:BP$163, $A$4:$A$163, "PSN", $D$4:$D$163, "Açúcar", $F$4:$F$163, "VLI")</f>
        <v/>
      </c>
      <c r="BQ221" s="46">
        <f>SUMIFS(BQ$4:BQ$163, $A$4:$A$163, "PSN", $D$4:$D$163, "Açúcar", $F$4:$F$163, "VLI")</f>
        <v/>
      </c>
      <c r="BR221" s="46">
        <f>SUMIFS(BR$4:BR$163, $A$4:$A$163, "PSN", $D$4:$D$163, "Açúcar", $F$4:$F$163, "VLI")</f>
        <v/>
      </c>
      <c r="BS221" s="48">
        <f>SUMIFS(BS$4:BS$163, $A$4:$A$163, "PSN", $D$4:$D$163, "Açúcar", $F$4:$F$163, "VLI")</f>
        <v/>
      </c>
      <c r="BT221" s="46">
        <f>SUMIFS(BT$4:BT$163, $A$4:$A$163, "PSN", $D$4:$D$163, "Açúcar", $F$4:$F$163, "VLI")</f>
        <v/>
      </c>
      <c r="BU221" s="46">
        <f>SUMIFS(BU$4:BU$163, $A$4:$A$163, "PSN", $D$4:$D$163, "Açúcar", $F$4:$F$163, "VLI")</f>
        <v/>
      </c>
      <c r="BV221" s="48">
        <f>SUMIFS(BV$4:BV$163, $A$4:$A$163, "PSN", $D$4:$D$163, "Açúcar", $F$4:$F$163, "VLI")</f>
        <v/>
      </c>
      <c r="BW221" s="49">
        <f>SUMIFS(BW$4:BW$163, $A$4:$A$163, "PSN", $D$4:$D$163, "Açúcar", $F$4:$F$163, "VLI")</f>
        <v/>
      </c>
      <c r="BX221" s="49">
        <f>SUMIFS(BX$4:BX$163, $A$4:$A$163, "PSN", $D$4:$D$163, "Açúcar", $F$4:$F$163, "VLI")</f>
        <v/>
      </c>
    </row>
    <row r="222">
      <c r="A222" s="151" t="inlineStr">
        <is>
          <t>PCZ</t>
        </is>
      </c>
      <c r="B222" s="155" t="inlineStr">
        <is>
          <t>VLI AÇÚCAR PCZ</t>
        </is>
      </c>
      <c r="C222" s="156" t="n"/>
      <c r="D222" s="156" t="n"/>
      <c r="E222" s="156" t="n"/>
      <c r="F222" s="154" t="inlineStr">
        <is>
          <t>VLI</t>
        </is>
      </c>
      <c r="G222" s="29">
        <f>SUMIFS(G$4:G$163, $A$4:$A$163, "PCZ", $D$4:$D$163, "Açúcar", $F$4:$F$163, "VLI")</f>
        <v/>
      </c>
      <c r="H222" s="29">
        <f>SUMIFS(H$4:H$163, $A$4:$A$163, "PCZ", $D$4:$D$163, "Açúcar", $F$4:$F$163, "VLI")</f>
        <v/>
      </c>
      <c r="I222" s="30">
        <f>SUMIFS(I$4:I$163, $A$4:$A$163, "PCZ", $D$4:$D$163, "Açúcar", $F$4:$F$163, "VLI")</f>
        <v/>
      </c>
      <c r="J222" s="29">
        <f>SUMIFS(J$4:J$163, $A$4:$A$163, "PCZ", $D$4:$D$163, "Açúcar", $F$4:$F$163, "VLI")</f>
        <v/>
      </c>
      <c r="K222" s="29">
        <f>SUMIFS(K$4:K$163, $A$4:$A$163, "PCZ", $D$4:$D$163, "Açúcar", $F$4:$F$163, "VLI")</f>
        <v/>
      </c>
      <c r="L222" s="31">
        <f>SUMIFS(L$4:L$163, $A$4:$A$163, "PCZ", $D$4:$D$163, "Açúcar", $F$4:$F$163, "VLI")</f>
        <v/>
      </c>
      <c r="M222" s="29">
        <f>SUMIFS(M$4:M$163, $A$4:$A$163, "PCZ", $D$4:$D$163, "Açúcar", $F$4:$F$163, "VLI")</f>
        <v/>
      </c>
      <c r="N222" s="29">
        <f>SUMIFS(N$4:N$163, $A$4:$A$163, "PCZ", $D$4:$D$163, "Açúcar", $F$4:$F$163, "VLI")</f>
        <v/>
      </c>
      <c r="O222" s="31">
        <f>SUMIFS(O$4:O$163, $A$4:$A$163, "PCZ", $D$4:$D$163, "Açúcar", $F$4:$F$163, "VLI")</f>
        <v/>
      </c>
      <c r="P222" s="29">
        <f>SUMIFS(P$4:P$163, $A$4:$A$163, "PCZ", $D$4:$D$163, "Açúcar", $F$4:$F$163, "VLI")</f>
        <v/>
      </c>
      <c r="Q222" s="29">
        <f>SUMIFS(Q$4:Q$163, $A$4:$A$163, "PCZ", $D$4:$D$163, "Açúcar", $F$4:$F$163, "VLI")</f>
        <v/>
      </c>
      <c r="R222" s="31">
        <f>SUMIFS(R$4:R$163, $A$4:$A$163, "PCZ", $D$4:$D$163, "Açúcar", $F$4:$F$163, "VLI")</f>
        <v/>
      </c>
      <c r="S222" s="32">
        <f>SUMIFS(S$4:S$163, $A$4:$A$163, "PCZ", $D$4:$D$163, "Açúcar", $F$4:$F$163, "VLI")</f>
        <v/>
      </c>
      <c r="T222" s="32">
        <f>SUMIFS(T$4:T$163, $A$4:$A$163, "PCZ", $D$4:$D$163, "Açúcar", $F$4:$F$163, "VLI")</f>
        <v/>
      </c>
      <c r="U222" s="33">
        <f>SUMIFS(U$4:U$163, $A$4:$A$163, "PCZ", $D$4:$D$163, "Açúcar", $F$4:$F$163, "VLI")</f>
        <v/>
      </c>
      <c r="V222" s="33">
        <f>SUMIFS(V$4:V$163, $A$4:$A$163, "PCZ", $D$4:$D$163, "Açúcar", $F$4:$F$163, "VLI")</f>
        <v/>
      </c>
      <c r="W222" s="34">
        <f>SUMIFS(W$4:W$163, $A$4:$A$163, "PCZ", $D$4:$D$163, "Açúcar", $F$4:$F$163, "VLI")</f>
        <v/>
      </c>
      <c r="X222" s="33">
        <f>SUMIFS(X$4:X$163, $A$4:$A$163, "PCZ", $D$4:$D$163, "Açúcar", $F$4:$F$163, "VLI")</f>
        <v/>
      </c>
      <c r="Y222" s="33">
        <f>SUMIFS(Y$4:Y$163, $A$4:$A$163, "PCZ", $D$4:$D$163, "Açúcar", $F$4:$F$163, "VLI")</f>
        <v/>
      </c>
      <c r="Z222" s="34">
        <f>SUMIFS(Z$4:Z$163, $A$4:$A$163, "PCZ", $D$4:$D$163, "Açúcar", $F$4:$F$163, "VLI")</f>
        <v/>
      </c>
      <c r="AA222" s="33">
        <f>SUMIFS(AA$4:AA$163, $A$4:$A$163, "PCZ", $D$4:$D$163, "Açúcar", $F$4:$F$163, "VLI")</f>
        <v/>
      </c>
      <c r="AB222" s="33">
        <f>SUMIFS(AB$4:AB$163, $A$4:$A$163, "PCZ", $D$4:$D$163, "Açúcar", $F$4:$F$163, "VLI")</f>
        <v/>
      </c>
      <c r="AC222" s="34">
        <f>SUMIFS(AC$4:AC$163, $A$4:$A$163, "PCZ", $D$4:$D$163, "Açúcar", $F$4:$F$163, "VLI")</f>
        <v/>
      </c>
      <c r="AD222" s="33">
        <f>SUMIFS(AD$4:AD$163, $A$4:$A$163, "PCZ", $D$4:$D$163, "Açúcar", $F$4:$F$163, "VLI")</f>
        <v/>
      </c>
      <c r="AE222" s="33">
        <f>SUMIFS(AE$4:AE$163, $A$4:$A$163, "PCZ", $D$4:$D$163, "Açúcar", $F$4:$F$163, "VLI")</f>
        <v/>
      </c>
      <c r="AF222" s="34">
        <f>SUMIFS(AF$4:AF$163, $A$4:$A$163, "PCZ", $D$4:$D$163, "Açúcar", $F$4:$F$163, "VLI")</f>
        <v/>
      </c>
      <c r="AG222" s="32">
        <f>SUMIFS(AG$4:AG$163, $A$4:$A$163, "PCZ", $D$4:$D$163, "Açúcar", $F$4:$F$163, "VLI")</f>
        <v/>
      </c>
      <c r="AH222" s="32">
        <f>SUMIFS(AH$4:AH$163, $A$4:$A$163, "PCZ", $D$4:$D$163, "Açúcar", $F$4:$F$163, "VLI")</f>
        <v/>
      </c>
      <c r="AI222" s="29">
        <f>SUMIFS(AI$4:AI$163, $A$4:$A$163, "PCZ", $D$4:$D$163, "Açúcar", $F$4:$F$163, "VLI")</f>
        <v/>
      </c>
      <c r="AJ222" s="29">
        <f>SUMIFS(AJ$4:AJ$163, $A$4:$A$163, "PCZ", $D$4:$D$163, "Açúcar", $F$4:$F$163, "VLI")</f>
        <v/>
      </c>
      <c r="AK222" s="30">
        <f>SUMIFS(AK$4:AK$163, $A$4:$A$163, "PCZ", $D$4:$D$163, "Açúcar", $F$4:$F$163, "VLI")</f>
        <v/>
      </c>
      <c r="AL222" s="29">
        <f>SUMIFS(AL$4:AL$163, $A$4:$A$163, "PCZ", $D$4:$D$163, "Açúcar", $F$4:$F$163, "VLI")</f>
        <v/>
      </c>
      <c r="AM222" s="29">
        <f>SUMIFS(AM$4:AM$163, $A$4:$A$163, "PCZ", $D$4:$D$163, "Açúcar", $F$4:$F$163, "VLI")</f>
        <v/>
      </c>
      <c r="AN222" s="31">
        <f>SUMIFS(AN$4:AN$163, $A$4:$A$163, "PCZ", $D$4:$D$163, "Açúcar", $F$4:$F$163, "VLI")</f>
        <v/>
      </c>
      <c r="AO222" s="29">
        <f>SUMIFS(AO$4:AO$163, $A$4:$A$163, "PCZ", $D$4:$D$163, "Açúcar", $F$4:$F$163, "VLI")</f>
        <v/>
      </c>
      <c r="AP222" s="29">
        <f>SUMIFS(AP$4:AP$163, $A$4:$A$163, "PCZ", $D$4:$D$163, "Açúcar", $F$4:$F$163, "VLI")</f>
        <v/>
      </c>
      <c r="AQ222" s="31">
        <f>SUMIFS(AQ$4:AQ$163, $A$4:$A$163, "PCZ", $D$4:$D$163, "Açúcar", $F$4:$F$163, "VLI")</f>
        <v/>
      </c>
      <c r="AR222" s="29">
        <f>SUMIFS(AR$4:AR$163, $A$4:$A$163, "PCZ", $D$4:$D$163, "Açúcar", $F$4:$F$163, "VLI")</f>
        <v/>
      </c>
      <c r="AS222" s="29">
        <f>SUMIFS(AS$4:AS$163, $A$4:$A$163, "PCZ", $D$4:$D$163, "Açúcar", $F$4:$F$163, "VLI")</f>
        <v/>
      </c>
      <c r="AT222" s="31">
        <f>SUMIFS(AT$4:AT$163, $A$4:$A$163, "PCZ", $D$4:$D$163, "Açúcar", $F$4:$F$163, "VLI")</f>
        <v/>
      </c>
      <c r="AU222" s="32">
        <f>SUMIFS(AU$4:AU$163, $A$4:$A$163, "PCZ", $D$4:$D$163, "Açúcar", $F$4:$F$163, "VLI")</f>
        <v/>
      </c>
      <c r="AV222" s="32">
        <f>SUMIFS(AV$4:AV$163, $A$4:$A$163, "PCZ", $D$4:$D$163, "Açúcar", $F$4:$F$163, "VLI")</f>
        <v/>
      </c>
      <c r="AW222" s="33">
        <f>SUMIFS(AW$4:AW$163, $A$4:$A$163, "PCZ", $D$4:$D$163, "Açúcar", $F$4:$F$163, "VLI")</f>
        <v/>
      </c>
      <c r="AX222" s="33">
        <f>SUMIFS(AX$4:AX$163, $A$4:$A$163, "PCZ", $D$4:$D$163, "Açúcar", $F$4:$F$163, "VLI")</f>
        <v/>
      </c>
      <c r="AY222" s="34">
        <f>SUMIFS(AY$4:AY$163, $A$4:$A$163, "PCZ", $D$4:$D$163, "Açúcar", $F$4:$F$163, "VLI")</f>
        <v/>
      </c>
      <c r="AZ222" s="33">
        <f>SUMIFS(AZ$4:AZ$163, $A$4:$A$163, "PCZ", $D$4:$D$163, "Açúcar", $F$4:$F$163, "VLI")</f>
        <v/>
      </c>
      <c r="BA222" s="33">
        <f>SUMIFS(BA$4:BA$163, $A$4:$A$163, "PCZ", $D$4:$D$163, "Açúcar", $F$4:$F$163, "VLI")</f>
        <v/>
      </c>
      <c r="BB222" s="34">
        <f>SUMIFS(BB$4:BB$163, $A$4:$A$163, "PCZ", $D$4:$D$163, "Açúcar", $F$4:$F$163, "VLI")</f>
        <v/>
      </c>
      <c r="BC222" s="33">
        <f>SUMIFS(BC$4:BC$163, $A$4:$A$163, "PCZ", $D$4:$D$163, "Açúcar", $F$4:$F$163, "VLI")</f>
        <v/>
      </c>
      <c r="BD222" s="33">
        <f>SUMIFS(BD$4:BD$163, $A$4:$A$163, "PCZ", $D$4:$D$163, "Açúcar", $F$4:$F$163, "VLI")</f>
        <v/>
      </c>
      <c r="BE222" s="34">
        <f>SUMIFS(BE$4:BE$163, $A$4:$A$163, "PCZ", $D$4:$D$163, "Açúcar", $F$4:$F$163, "VLI")</f>
        <v/>
      </c>
      <c r="BF222" s="33">
        <f>SUMIFS(BF$4:BF$163, $A$4:$A$163, "PCZ", $D$4:$D$163, "Açúcar", $F$4:$F$163, "VLI")</f>
        <v/>
      </c>
      <c r="BG222" s="33">
        <f>SUMIFS(BG$4:BG$163, $A$4:$A$163, "PCZ", $D$4:$D$163, "Açúcar", $F$4:$F$163, "VLI")</f>
        <v/>
      </c>
      <c r="BH222" s="34">
        <f>SUMIFS(BH$4:BH$163, $A$4:$A$163, "PCZ", $D$4:$D$163, "Açúcar", $F$4:$F$163, "VLI")</f>
        <v/>
      </c>
      <c r="BI222" s="32">
        <f>SUMIFS(BI$4:BI$163, $A$4:$A$163, "PCZ", $D$4:$D$163, "Açúcar", $F$4:$F$163, "VLI")</f>
        <v/>
      </c>
      <c r="BJ222" s="32">
        <f>SUMIFS(BJ$4:BJ$163, $A$4:$A$163, "PCZ", $D$4:$D$163, "Açúcar", $F$4:$F$163, "VLI")</f>
        <v/>
      </c>
      <c r="BK222" s="29">
        <f>SUMIFS(BK$4:BK$163, $A$4:$A$163, "PCZ", $D$4:$D$163, "Açúcar", $F$4:$F$163, "VLI")</f>
        <v/>
      </c>
      <c r="BL222" s="29">
        <f>SUMIFS(BL$4:BL$163, $A$4:$A$163, "PCZ", $D$4:$D$163, "Açúcar", $F$4:$F$163, "VLI")</f>
        <v/>
      </c>
      <c r="BM222" s="30">
        <f>SUMIFS(BM$4:BM$163, $A$4:$A$163, "PCZ", $D$4:$D$163, "Açúcar", $F$4:$F$163, "VLI")</f>
        <v/>
      </c>
      <c r="BN222" s="29">
        <f>SUMIFS(BN$4:BN$163, $A$4:$A$163, "PCZ", $D$4:$D$163, "Açúcar", $F$4:$F$163, "VLI")</f>
        <v/>
      </c>
      <c r="BO222" s="29">
        <f>SUMIFS(BO$4:BO$163, $A$4:$A$163, "PCZ", $D$4:$D$163, "Açúcar", $F$4:$F$163, "VLI")</f>
        <v/>
      </c>
      <c r="BP222" s="31">
        <f>SUMIFS(BP$4:BP$163, $A$4:$A$163, "PCZ", $D$4:$D$163, "Açúcar", $F$4:$F$163, "VLI")</f>
        <v/>
      </c>
      <c r="BQ222" s="29">
        <f>SUMIFS(BQ$4:BQ$163, $A$4:$A$163, "PCZ", $D$4:$D$163, "Açúcar", $F$4:$F$163, "VLI")</f>
        <v/>
      </c>
      <c r="BR222" s="29">
        <f>SUMIFS(BR$4:BR$163, $A$4:$A$163, "PCZ", $D$4:$D$163, "Açúcar", $F$4:$F$163, "VLI")</f>
        <v/>
      </c>
      <c r="BS222" s="31">
        <f>SUMIFS(BS$4:BS$163, $A$4:$A$163, "PCZ", $D$4:$D$163, "Açúcar", $F$4:$F$163, "VLI")</f>
        <v/>
      </c>
      <c r="BT222" s="29">
        <f>SUMIFS(BT$4:BT$163, $A$4:$A$163, "PCZ", $D$4:$D$163, "Açúcar", $F$4:$F$163, "VLI")</f>
        <v/>
      </c>
      <c r="BU222" s="29">
        <f>SUMIFS(BU$4:BU$163, $A$4:$A$163, "PCZ", $D$4:$D$163, "Açúcar", $F$4:$F$163, "VLI")</f>
        <v/>
      </c>
      <c r="BV222" s="31">
        <f>SUMIFS(BV$4:BV$163, $A$4:$A$163, "PCZ", $D$4:$D$163, "Açúcar", $F$4:$F$163, "VLI")</f>
        <v/>
      </c>
      <c r="BW222" s="32">
        <f>SUMIFS(BW$4:BW$163, $A$4:$A$163, "PCZ", $D$4:$D$163, "Açúcar", $F$4:$F$163, "VLI")</f>
        <v/>
      </c>
      <c r="BX222" s="32">
        <f>SUMIFS(BX$4:BX$163, $A$4:$A$163, "PCZ", $D$4:$D$163, "Açúcar", $F$4:$F$163, "VLI")</f>
        <v/>
      </c>
    </row>
    <row r="223">
      <c r="A223" s="125" t="inlineStr">
        <is>
          <t>TOTAL</t>
        </is>
      </c>
      <c r="B223" s="157" t="inlineStr">
        <is>
          <t>TOTAL VLI GRAO + ACUCAR</t>
        </is>
      </c>
      <c r="C223" s="158" t="n"/>
      <c r="D223" s="158" t="n"/>
      <c r="E223" s="159" t="n"/>
      <c r="F223" s="160" t="inlineStr">
        <is>
          <t>VLI</t>
        </is>
      </c>
      <c r="G223" s="35">
        <f>SUM(G219:G222)</f>
        <v/>
      </c>
      <c r="H223" s="36">
        <f>SUM(H219:H222)</f>
        <v/>
      </c>
      <c r="I223" s="37">
        <f>SUM(I219:I222)</f>
        <v/>
      </c>
      <c r="J223" s="38">
        <f>SUM(J219:J222)</f>
        <v/>
      </c>
      <c r="K223" s="39">
        <f>SUM(K219:K222)</f>
        <v/>
      </c>
      <c r="L223" s="37">
        <f>SUM(L219:L222)</f>
        <v/>
      </c>
      <c r="M223" s="38">
        <f>SUM(M219:M222)</f>
        <v/>
      </c>
      <c r="N223" s="39">
        <f>SUM(N219:N222)</f>
        <v/>
      </c>
      <c r="O223" s="37">
        <f>SUM(O219:O222)</f>
        <v/>
      </c>
      <c r="P223" s="38">
        <f>SUM(P219:P222)</f>
        <v/>
      </c>
      <c r="Q223" s="39">
        <f>SUM(Q219:Q222)</f>
        <v/>
      </c>
      <c r="R223" s="37">
        <f>SUM(R219:R222)</f>
        <v/>
      </c>
      <c r="S223" s="37">
        <f>SUM(S219:S222)</f>
        <v/>
      </c>
      <c r="T223" s="37">
        <f>SUM(T219:T222)</f>
        <v/>
      </c>
      <c r="U223" s="42">
        <f>SUM(U219:U222)</f>
        <v/>
      </c>
      <c r="V223" s="43">
        <f>SUM(V219:V222)</f>
        <v/>
      </c>
      <c r="W223" s="44">
        <f>SUM(W219:W222)</f>
        <v/>
      </c>
      <c r="X223" s="42">
        <f>SUM(X219:X222)</f>
        <v/>
      </c>
      <c r="Y223" s="43">
        <f>SUM(Y219:Y222)</f>
        <v/>
      </c>
      <c r="Z223" s="44">
        <f>SUM(Z219:Z222)</f>
        <v/>
      </c>
      <c r="AA223" s="42">
        <f>SUM(AA219:AA222)</f>
        <v/>
      </c>
      <c r="AB223" s="43">
        <f>SUM(AB219:AB222)</f>
        <v/>
      </c>
      <c r="AC223" s="44">
        <f>SUM(AC219:AC222)</f>
        <v/>
      </c>
      <c r="AD223" s="42">
        <f>SUM(AD219:AD222)</f>
        <v/>
      </c>
      <c r="AE223" s="43">
        <f>SUM(AE219:AE222)</f>
        <v/>
      </c>
      <c r="AF223" s="44">
        <f>SUM(AF219:AF222)</f>
        <v/>
      </c>
      <c r="AG223" s="44">
        <f>SUM(AG219:AG222)</f>
        <v/>
      </c>
      <c r="AH223" s="44">
        <f>SUM(AH219:AH222)</f>
        <v/>
      </c>
      <c r="AI223" s="35">
        <f>SUM(AI219:AI222)</f>
        <v/>
      </c>
      <c r="AJ223" s="36">
        <f>SUM(AJ219:AJ222)</f>
        <v/>
      </c>
      <c r="AK223" s="37">
        <f>SUM(AK219:AK222)</f>
        <v/>
      </c>
      <c r="AL223" s="35">
        <f>SUM(AL219:AL222)</f>
        <v/>
      </c>
      <c r="AM223" s="36">
        <f>SUM(AM219:AM222)</f>
        <v/>
      </c>
      <c r="AN223" s="37">
        <f>SUM(AN219:AN222)</f>
        <v/>
      </c>
      <c r="AO223" s="35">
        <f>SUM(AO219:AO222)</f>
        <v/>
      </c>
      <c r="AP223" s="36">
        <f>SUM(AP219:AP222)</f>
        <v/>
      </c>
      <c r="AQ223" s="37">
        <f>SUM(AQ219:AQ222)</f>
        <v/>
      </c>
      <c r="AR223" s="35">
        <f>SUM(AR219:AR222)</f>
        <v/>
      </c>
      <c r="AS223" s="36">
        <f>SUM(AS219:AS222)</f>
        <v/>
      </c>
      <c r="AT223" s="37">
        <f>SUM(AT219:AT222)</f>
        <v/>
      </c>
      <c r="AU223" s="37">
        <f>SUM(AU219:AU222)</f>
        <v/>
      </c>
      <c r="AV223" s="37">
        <f>SUM(AV219:AV222)</f>
        <v/>
      </c>
      <c r="AW223" s="42">
        <f>SUM(AW219:AW222)</f>
        <v/>
      </c>
      <c r="AX223" s="43">
        <f>SUM(AX219:AX222)</f>
        <v/>
      </c>
      <c r="AY223" s="44">
        <f>SUM(AY219:AY222)</f>
        <v/>
      </c>
      <c r="AZ223" s="42">
        <f>SUM(AZ219:AZ222)</f>
        <v/>
      </c>
      <c r="BA223" s="43">
        <f>SUM(BA219:BA222)</f>
        <v/>
      </c>
      <c r="BB223" s="44">
        <f>SUM(BB219:BB222)</f>
        <v/>
      </c>
      <c r="BC223" s="42">
        <f>SUM(BC219:BC222)</f>
        <v/>
      </c>
      <c r="BD223" s="43">
        <f>SUM(BD219:BD222)</f>
        <v/>
      </c>
      <c r="BE223" s="44">
        <f>SUM(BE219:BE222)</f>
        <v/>
      </c>
      <c r="BF223" s="42">
        <f>SUM(BF219:BF222)</f>
        <v/>
      </c>
      <c r="BG223" s="43">
        <f>SUM(BG219:BG222)</f>
        <v/>
      </c>
      <c r="BH223" s="44">
        <f>SUM(BH219:BH222)</f>
        <v/>
      </c>
      <c r="BI223" s="44">
        <f>SUM(BI219:BI222)</f>
        <v/>
      </c>
      <c r="BJ223" s="44">
        <f>SUM(BJ219:BJ222)</f>
        <v/>
      </c>
      <c r="BK223" s="35">
        <f>SUM(BK219:BK222)</f>
        <v/>
      </c>
      <c r="BL223" s="36">
        <f>SUM(BL219:BL222)</f>
        <v/>
      </c>
      <c r="BM223" s="37">
        <f>SUM(BM219:BM222)</f>
        <v/>
      </c>
      <c r="BN223" s="35">
        <f>SUM(BN219:BN222)</f>
        <v/>
      </c>
      <c r="BO223" s="36">
        <f>SUM(BO219:BO222)</f>
        <v/>
      </c>
      <c r="BP223" s="37">
        <f>SUM(BP219:BP222)</f>
        <v/>
      </c>
      <c r="BQ223" s="35">
        <f>SUM(BQ219:BQ222)</f>
        <v/>
      </c>
      <c r="BR223" s="36">
        <f>SUM(BR219:BR222)</f>
        <v/>
      </c>
      <c r="BS223" s="37">
        <f>SUM(BS219:BS222)</f>
        <v/>
      </c>
      <c r="BT223" s="35">
        <f>SUM(BT219:BT222)</f>
        <v/>
      </c>
      <c r="BU223" s="36">
        <f>SUM(BU219:BU222)</f>
        <v/>
      </c>
      <c r="BV223" s="37">
        <f>SUM(BV219:BV222)</f>
        <v/>
      </c>
      <c r="BW223" s="37">
        <f>SUM(BW219:BW222)</f>
        <v/>
      </c>
      <c r="BX223" s="37">
        <f>SUM(BX219:BX222)</f>
        <v/>
      </c>
    </row>
    <row r="224">
      <c r="A224" s="116" t="n"/>
      <c r="B224" s="141" t="n"/>
      <c r="C224" s="116" t="n"/>
      <c r="D224" s="116" t="n"/>
      <c r="E224" s="116" t="n"/>
      <c r="F224" s="116" t="n"/>
      <c r="G224" s="116" t="n"/>
      <c r="H224" s="116" t="n"/>
      <c r="I224" s="116" t="n"/>
      <c r="J224" s="142" t="n"/>
      <c r="K224" s="142" t="n"/>
      <c r="L224" s="142" t="n"/>
      <c r="M224" s="142" t="n"/>
      <c r="N224" s="142" t="n"/>
      <c r="O224" s="142" t="n"/>
      <c r="P224" s="142" t="n"/>
      <c r="Q224" s="142" t="n"/>
      <c r="R224" s="142" t="n"/>
      <c r="S224" s="116" t="n"/>
      <c r="T224" s="116" t="n"/>
      <c r="U224" s="142" t="n"/>
      <c r="V224" s="142" t="n"/>
      <c r="W224" s="142" t="n"/>
      <c r="X224" s="142" t="n"/>
      <c r="Y224" s="142" t="n"/>
      <c r="Z224" s="142" t="n"/>
      <c r="AA224" s="142" t="n"/>
      <c r="AB224" s="142" t="n"/>
      <c r="AC224" s="142" t="n"/>
      <c r="AD224" s="142" t="n"/>
      <c r="AE224" s="142" t="n"/>
      <c r="AF224" s="142" t="n"/>
      <c r="AG224" s="116" t="n"/>
      <c r="AH224" s="116" t="n"/>
      <c r="AI224" s="116" t="n"/>
      <c r="AJ224" s="116" t="n"/>
      <c r="AK224" s="116" t="n"/>
      <c r="AL224" s="142" t="n"/>
      <c r="AM224" s="142" t="n"/>
      <c r="AN224" s="142" t="n"/>
      <c r="AO224" s="142" t="n"/>
      <c r="AP224" s="142" t="n"/>
      <c r="AQ224" s="142" t="n"/>
      <c r="AR224" s="142" t="n"/>
      <c r="AS224" s="142" t="n"/>
      <c r="AT224" s="142" t="n"/>
      <c r="AU224" s="116" t="n"/>
      <c r="AV224" s="116" t="n"/>
      <c r="AW224" s="142" t="n"/>
      <c r="AX224" s="142" t="n"/>
      <c r="AY224" s="142" t="n"/>
      <c r="AZ224" s="142" t="n"/>
      <c r="BA224" s="142" t="n"/>
      <c r="BB224" s="142" t="n"/>
      <c r="BC224" s="142" t="n"/>
      <c r="BD224" s="142" t="n"/>
      <c r="BE224" s="142" t="n"/>
      <c r="BF224" s="142" t="n"/>
      <c r="BG224" s="142" t="n"/>
      <c r="BH224" s="142" t="n"/>
      <c r="BI224" s="116" t="n"/>
      <c r="BJ224" s="116" t="n"/>
      <c r="BK224" s="116" t="n"/>
      <c r="BL224" s="116" t="n"/>
      <c r="BM224" s="116" t="n"/>
      <c r="BN224" s="142" t="n"/>
      <c r="BO224" s="142" t="n"/>
      <c r="BP224" s="142" t="n"/>
      <c r="BQ224" s="142" t="n"/>
      <c r="BR224" s="142" t="n"/>
      <c r="BS224" s="142" t="n"/>
      <c r="BT224" s="142" t="n"/>
      <c r="BU224" s="142" t="n"/>
      <c r="BV224" s="142" t="n"/>
      <c r="BW224" s="116" t="n"/>
      <c r="BX224" s="116" t="n"/>
    </row>
    <row r="225">
      <c r="A225" s="166" t="inlineStr">
        <is>
          <t>PSN</t>
        </is>
      </c>
      <c r="B225" s="168" t="inlineStr">
        <is>
          <t>MRS GRÃO PSN</t>
        </is>
      </c>
      <c r="C225" s="169" t="n"/>
      <c r="D225" s="169" t="n"/>
      <c r="E225" s="169" t="n"/>
      <c r="F225" s="167" t="inlineStr">
        <is>
          <t>MRS</t>
        </is>
      </c>
      <c r="G225" s="46">
        <f>SUMIFS(G4:G170, $A4:$A170, "PSN", $D4:$D170, "GRÃO", $F4:$F170, "MRS")</f>
        <v/>
      </c>
      <c r="H225" s="46">
        <f>SUMIFS(H4:H170, $A4:$A170, "PSN", $D4:$D170, "GRÃO", $F4:$F170, "MRS")</f>
        <v/>
      </c>
      <c r="I225" s="47">
        <f>SUMIFS(I4:I170, $A4:$A170, "PSN", $D4:$D170, "GRÃO", $F4:$F170, "MRS")</f>
        <v/>
      </c>
      <c r="J225" s="46">
        <f>SUMIFS(J4:J170, $A4:$A170, "PSN", $D4:$D170, "GRÃO", $F4:$F170, "MRS")</f>
        <v/>
      </c>
      <c r="K225" s="46">
        <f>SUMIFS(K4:K170, $A4:$A170, "PSN", $D4:$D170, "GRÃO", $F4:$F170, "MRS")</f>
        <v/>
      </c>
      <c r="L225" s="48">
        <f>SUMIFS(L4:L170, $A4:$A170, "PSN", $D4:$D170, "GRÃO", $F4:$F170, "MRS")</f>
        <v/>
      </c>
      <c r="M225" s="46">
        <f>SUMIFS(M4:M170, $A4:$A170, "PSN", $D4:$D170, "GRÃO", $F4:$F170, "MRS")</f>
        <v/>
      </c>
      <c r="N225" s="46">
        <f>SUMIFS(N4:N170, $A4:$A170, "PSN", $D4:$D170, "GRÃO", $F4:$F170, "MRS")</f>
        <v/>
      </c>
      <c r="O225" s="48">
        <f>SUMIFS(O4:O170, $A4:$A170, "PSN", $D4:$D170, "GRÃO", $F4:$F170, "MRS")</f>
        <v/>
      </c>
      <c r="P225" s="46">
        <f>SUMIFS(P4:P170, $A4:$A170, "PSN", $D4:$D170, "GRÃO", $F4:$F170, "MRS")</f>
        <v/>
      </c>
      <c r="Q225" s="46">
        <f>SUMIFS(Q4:Q170, $A4:$A170, "PSN", $D4:$D170, "GRÃO", $F4:$F170, "MRS")</f>
        <v/>
      </c>
      <c r="R225" s="48">
        <f>SUMIFS(R4:R170, $A4:$A170, "PSN", $D4:$D170, "GRÃO", $F4:$F170, "MRS")</f>
        <v/>
      </c>
      <c r="S225" s="49">
        <f>SUMIFS(S4:S170, $A4:$A170, "PSN", $D4:$D170, "GRÃO", $F4:$F170, "MRS")</f>
        <v/>
      </c>
      <c r="T225" s="49">
        <f>SUMIFS(T4:T170, $A4:$A170, "PSN", $D4:$D170, "GRÃO", $F4:$F170, "MRS")</f>
        <v/>
      </c>
      <c r="U225" s="50">
        <f>SUMIFS(U4:U170, $A4:$A170, "PSN", $D4:$D170, "GRÃO", $F4:$F170, "MRS")</f>
        <v/>
      </c>
      <c r="V225" s="50">
        <f>SUMIFS(V4:V170, $A4:$A170, "PSN", $D4:$D170, "GRÃO", $F4:$F170, "MRS")</f>
        <v/>
      </c>
      <c r="W225" s="51">
        <f>SUMIFS(W4:W170, $A4:$A170, "PSN", $D4:$D170, "GRÃO", $F4:$F170, "MRS")</f>
        <v/>
      </c>
      <c r="X225" s="50">
        <f>SUMIFS(X4:X170, $A4:$A170, "PSN", $D4:$D170, "GRÃO", $F4:$F170, "MRS")</f>
        <v/>
      </c>
      <c r="Y225" s="50">
        <f>SUMIFS(Y4:Y170, $A4:$A170, "PSN", $D4:$D170, "GRÃO", $F4:$F170, "MRS")</f>
        <v/>
      </c>
      <c r="Z225" s="51">
        <f>SUMIFS(Z4:Z170, $A4:$A170, "PSN", $D4:$D170, "GRÃO", $F4:$F170, "MRS")</f>
        <v/>
      </c>
      <c r="AA225" s="50">
        <f>SUMIFS(AA4:AA170, $A4:$A170, "PSN", $D4:$D170, "GRÃO", $F4:$F170, "MRS")</f>
        <v/>
      </c>
      <c r="AB225" s="50">
        <f>SUMIFS(AB4:AB170, $A4:$A170, "PSN", $D4:$D170, "GRÃO", $F4:$F170, "MRS")</f>
        <v/>
      </c>
      <c r="AC225" s="51">
        <f>SUMIFS(AC4:AC170, $A4:$A170, "PSN", $D4:$D170, "GRÃO", $F4:$F170, "MRS")</f>
        <v/>
      </c>
      <c r="AD225" s="50">
        <f>SUMIFS(AD4:AD170, $A4:$A170, "PSN", $D4:$D170, "GRÃO", $F4:$F170, "MRS")</f>
        <v/>
      </c>
      <c r="AE225" s="50">
        <f>SUMIFS(AE4:AE170, $A4:$A170, "PSN", $D4:$D170, "GRÃO", $F4:$F170, "MRS")</f>
        <v/>
      </c>
      <c r="AF225" s="51">
        <f>SUMIFS(AF4:AF170, $A4:$A170, "PSN", $D4:$D170, "GRÃO", $F4:$F170, "MRS")</f>
        <v/>
      </c>
      <c r="AG225" s="49">
        <f>SUMIFS(AG4:AG170, $A4:$A170, "PSN", $D4:$D170, "GRÃO", $F4:$F170, "MRS")</f>
        <v/>
      </c>
      <c r="AH225" s="49">
        <f>SUMIFS(AH4:AH170, $A4:$A170, "PSN", $D4:$D170, "GRÃO", $F4:$F170, "MRS")</f>
        <v/>
      </c>
      <c r="AI225" s="46">
        <f>SUMIFS(AI4:AI170, $A4:$A170, "PSN", $D4:$D170, "GRÃO", $F4:$F170, "MRS")</f>
        <v/>
      </c>
      <c r="AJ225" s="46">
        <f>SUMIFS(AJ4:AJ170, $A4:$A170, "PSN", $D4:$D170, "GRÃO", $F4:$F170, "MRS")</f>
        <v/>
      </c>
      <c r="AK225" s="47">
        <f>SUMIFS(AK4:AK170, $A4:$A170, "PSN", $D4:$D170, "GRÃO", $F4:$F170, "MRS")</f>
        <v/>
      </c>
      <c r="AL225" s="46">
        <f>SUMIFS(AL4:AL170, $A4:$A170, "PSN", $D4:$D170, "GRÃO", $F4:$F170, "MRS")</f>
        <v/>
      </c>
      <c r="AM225" s="46">
        <f>SUMIFS(AM4:AM170, $A4:$A170, "PSN", $D4:$D170, "GRÃO", $F4:$F170, "MRS")</f>
        <v/>
      </c>
      <c r="AN225" s="48">
        <f>SUMIFS(AN4:AN170, $A4:$A170, "PSN", $D4:$D170, "GRÃO", $F4:$F170, "MRS")</f>
        <v/>
      </c>
      <c r="AO225" s="46">
        <f>SUMIFS(AO4:AO170, $A4:$A170, "PSN", $D4:$D170, "GRÃO", $F4:$F170, "MRS")</f>
        <v/>
      </c>
      <c r="AP225" s="46">
        <f>SUMIFS(AP4:AP170, $A4:$A170, "PSN", $D4:$D170, "GRÃO", $F4:$F170, "MRS")</f>
        <v/>
      </c>
      <c r="AQ225" s="48">
        <f>SUMIFS(AQ4:AQ170, $A4:$A170, "PSN", $D4:$D170, "GRÃO", $F4:$F170, "MRS")</f>
        <v/>
      </c>
      <c r="AR225" s="46">
        <f>SUMIFS(AR4:AR170, $A4:$A170, "PSN", $D4:$D170, "GRÃO", $F4:$F170, "MRS")</f>
        <v/>
      </c>
      <c r="AS225" s="46">
        <f>SUMIFS(AS4:AS170, $A4:$A170, "PSN", $D4:$D170, "GRÃO", $F4:$F170, "MRS")</f>
        <v/>
      </c>
      <c r="AT225" s="48">
        <f>SUMIFS(AT4:AT170, $A4:$A170, "PSN", $D4:$D170, "GRÃO", $F4:$F170, "MRS")</f>
        <v/>
      </c>
      <c r="AU225" s="49">
        <f>SUMIFS(AU4:AU170, $A4:$A170, "PSN", $D4:$D170, "GRÃO", $F4:$F170, "MRS")</f>
        <v/>
      </c>
      <c r="AV225" s="49">
        <f>SUMIFS(AV4:AV170, $A4:$A170, "PSN", $D4:$D170, "GRÃO", $F4:$F170, "MRS")</f>
        <v/>
      </c>
      <c r="AW225" s="50">
        <f>SUMIFS(AW4:AW170, $A4:$A170, "PSN", $D4:$D170, "GRÃO", $F4:$F170, "MRS")</f>
        <v/>
      </c>
      <c r="AX225" s="50">
        <f>SUMIFS(AX4:AX170, $A4:$A170, "PSN", $D4:$D170, "GRÃO", $F4:$F170, "MRS")</f>
        <v/>
      </c>
      <c r="AY225" s="51">
        <f>SUMIFS(AY4:AY170, $A4:$A170, "PSN", $D4:$D170, "GRÃO", $F4:$F170, "MRS")</f>
        <v/>
      </c>
      <c r="AZ225" s="50">
        <f>SUMIFS(AZ4:AZ170, $A4:$A170, "PSN", $D4:$D170, "GRÃO", $F4:$F170, "MRS")</f>
        <v/>
      </c>
      <c r="BA225" s="50">
        <f>SUMIFS(BA4:BA170, $A4:$A170, "PSN", $D4:$D170, "GRÃO", $F4:$F170, "MRS")</f>
        <v/>
      </c>
      <c r="BB225" s="51">
        <f>SUMIFS(BB4:BB170, $A4:$A170, "PSN", $D4:$D170, "GRÃO", $F4:$F170, "MRS")</f>
        <v/>
      </c>
      <c r="BC225" s="50">
        <f>SUMIFS(BC4:BC170, $A4:$A170, "PSN", $D4:$D170, "GRÃO", $F4:$F170, "MRS")</f>
        <v/>
      </c>
      <c r="BD225" s="50">
        <f>SUMIFS(BD4:BD170, $A4:$A170, "PSN", $D4:$D170, "GRÃO", $F4:$F170, "MRS")</f>
        <v/>
      </c>
      <c r="BE225" s="51">
        <f>SUMIFS(BE4:BE170, $A4:$A170, "PSN", $D4:$D170, "GRÃO", $F4:$F170, "MRS")</f>
        <v/>
      </c>
      <c r="BF225" s="50">
        <f>SUMIFS(BF4:BF170, $A4:$A170, "PSN", $D4:$D170, "GRÃO", $F4:$F170, "MRS")</f>
        <v/>
      </c>
      <c r="BG225" s="50">
        <f>SUMIFS(BG4:BG170, $A4:$A170, "PSN", $D4:$D170, "GRÃO", $F4:$F170, "MRS")</f>
        <v/>
      </c>
      <c r="BH225" s="51">
        <f>SUMIFS(BH4:BH170, $A4:$A170, "PSN", $D4:$D170, "GRÃO", $F4:$F170, "MRS")</f>
        <v/>
      </c>
      <c r="BI225" s="49">
        <f>SUMIFS(BI4:BI170, $A4:$A170, "PSN", $D4:$D170, "GRÃO", $F4:$F170, "MRS")</f>
        <v/>
      </c>
      <c r="BJ225" s="49">
        <f>SUMIFS(BJ4:BJ170, $A4:$A170, "PSN", $D4:$D170, "GRÃO", $F4:$F170, "MRS")</f>
        <v/>
      </c>
      <c r="BK225" s="46">
        <f>SUMIFS(BK4:BK170, $A4:$A170, "PSN", $D4:$D170, "GRÃO", $F4:$F170, "MRS")</f>
        <v/>
      </c>
      <c r="BL225" s="46">
        <f>SUMIFS(BL4:BL170, $A4:$A170, "PSN", $D4:$D170, "GRÃO", $F4:$F170, "MRS")</f>
        <v/>
      </c>
      <c r="BM225" s="47">
        <f>SUMIFS(BM4:BM170, $A4:$A170, "PSN", $D4:$D170, "GRÃO", $F4:$F170, "MRS")</f>
        <v/>
      </c>
      <c r="BN225" s="46">
        <f>SUMIFS(BN4:BN170, $A4:$A170, "PSN", $D4:$D170, "GRÃO", $F4:$F170, "MRS")</f>
        <v/>
      </c>
      <c r="BO225" s="46">
        <f>SUMIFS(BO4:BO170, $A4:$A170, "PSN", $D4:$D170, "GRÃO", $F4:$F170, "MRS")</f>
        <v/>
      </c>
      <c r="BP225" s="48">
        <f>SUMIFS(BP4:BP170, $A4:$A170, "PSN", $D4:$D170, "GRÃO", $F4:$F170, "MRS")</f>
        <v/>
      </c>
      <c r="BQ225" s="46">
        <f>SUMIFS(BQ4:BQ170, $A4:$A170, "PSN", $D4:$D170, "GRÃO", $F4:$F170, "MRS")</f>
        <v/>
      </c>
      <c r="BR225" s="46">
        <f>SUMIFS(BR4:BR170, $A4:$A170, "PSN", $D4:$D170, "GRÃO", $F4:$F170, "MRS")</f>
        <v/>
      </c>
      <c r="BS225" s="48">
        <f>SUMIFS(BS4:BS170, $A4:$A170, "PSN", $D4:$D170, "GRÃO", $F4:$F170, "MRS")</f>
        <v/>
      </c>
      <c r="BT225" s="46">
        <f>SUMIFS(BT4:BT170, $A4:$A170, "PSN", $D4:$D170, "GRÃO", $F4:$F170, "MRS")</f>
        <v/>
      </c>
      <c r="BU225" s="46">
        <f>SUMIFS(BU4:BU170, $A4:$A170, "PSN", $D4:$D170, "GRÃO", $F4:$F170, "MRS")</f>
        <v/>
      </c>
      <c r="BV225" s="48">
        <f>SUMIFS(BV4:BV170, $A4:$A170, "PSN", $D4:$D170, "GRÃO", $F4:$F170, "MRS")</f>
        <v/>
      </c>
      <c r="BW225" s="49">
        <f>SUMIFS(BW4:BW170, $A4:$A170, "PSN", $D4:$D170, "GRÃO", $F4:$F170, "MRS")</f>
        <v/>
      </c>
      <c r="BX225" s="49">
        <f>SUMIFS(BX4:BX170, $A4:$A170, "PSN", $D4:$D170, "GRÃO", $F4:$F170, "MRS")</f>
        <v/>
      </c>
    </row>
    <row r="226">
      <c r="A226" s="151" t="inlineStr">
        <is>
          <t>PCZ</t>
        </is>
      </c>
      <c r="B226" s="170" t="inlineStr">
        <is>
          <t>MRS GRÃO PCZ</t>
        </is>
      </c>
      <c r="C226" s="171" t="n"/>
      <c r="D226" s="171" t="n"/>
      <c r="E226" s="171" t="n"/>
      <c r="F226" s="154" t="inlineStr">
        <is>
          <t>MRS</t>
        </is>
      </c>
      <c r="G226" s="29">
        <f>SUMIFS(G4:G170, $A4:$A170, "PCZ", $D4:$D170, "GRÃO", $F4:$F170, "MRS")</f>
        <v/>
      </c>
      <c r="H226" s="29">
        <f>SUMIFS(H4:H170, $A4:$A170, "PCZ", $D4:$D170, "GRÃO", $F4:$F170, "MRS")</f>
        <v/>
      </c>
      <c r="I226" s="30">
        <f>SUMIFS(I4:I170, $A4:$A170, "PCZ", $D4:$D170, "GRÃO", $F4:$F170, "MRS")</f>
        <v/>
      </c>
      <c r="J226" s="29">
        <f>SUMIFS(J4:J170, $A4:$A170, "PCZ", $D4:$D170, "GRÃO", $F4:$F170, "MRS")</f>
        <v/>
      </c>
      <c r="K226" s="29">
        <f>SUMIFS(K4:K170, $A4:$A170, "PCZ", $D4:$D170, "GRÃO", $F4:$F170, "MRS")</f>
        <v/>
      </c>
      <c r="L226" s="31">
        <f>SUMIFS(L4:L170, $A4:$A170, "PCZ", $D4:$D170, "GRÃO", $F4:$F170, "MRS")</f>
        <v/>
      </c>
      <c r="M226" s="29">
        <f>SUMIFS(M4:M170, $A4:$A170, "PCZ", $D4:$D170, "GRÃO", $F4:$F170, "MRS")</f>
        <v/>
      </c>
      <c r="N226" s="29">
        <f>SUMIFS(N4:N170, $A4:$A170, "PCZ", $D4:$D170, "GRÃO", $F4:$F170, "MRS")</f>
        <v/>
      </c>
      <c r="O226" s="31">
        <f>SUMIFS(O4:O170, $A4:$A170, "PCZ", $D4:$D170, "GRÃO", $F4:$F170, "MRS")</f>
        <v/>
      </c>
      <c r="P226" s="29">
        <f>SUMIFS(P4:P170, $A4:$A170, "PCZ", $D4:$D170, "GRÃO", $F4:$F170, "MRS")</f>
        <v/>
      </c>
      <c r="Q226" s="29">
        <f>SUMIFS(Q4:Q170, $A4:$A170, "PCZ", $D4:$D170, "GRÃO", $F4:$F170, "MRS")</f>
        <v/>
      </c>
      <c r="R226" s="31">
        <f>SUMIFS(R4:R170, $A4:$A170, "PCZ", $D4:$D170, "GRÃO", $F4:$F170, "MRS")</f>
        <v/>
      </c>
      <c r="S226" s="32">
        <f>SUMIFS(S4:S170, $A4:$A170, "PCZ", $D4:$D170, "GRÃO", $F4:$F170, "MRS")</f>
        <v/>
      </c>
      <c r="T226" s="32">
        <f>SUMIFS(T4:T170, $A4:$A170, "PCZ", $D4:$D170, "GRÃO", $F4:$F170, "MRS")</f>
        <v/>
      </c>
      <c r="U226" s="33">
        <f>SUMIFS(U4:U170, $A4:$A170, "PCZ", $D4:$D170, "GRÃO", $F4:$F170, "MRS")</f>
        <v/>
      </c>
      <c r="V226" s="33">
        <f>SUMIFS(V4:V170, $A4:$A170, "PCZ", $D4:$D170, "GRÃO", $F4:$F170, "MRS")</f>
        <v/>
      </c>
      <c r="W226" s="34">
        <f>SUMIFS(W4:W170, $A4:$A170, "PCZ", $D4:$D170, "GRÃO", $F4:$F170, "MRS")</f>
        <v/>
      </c>
      <c r="X226" s="33">
        <f>SUMIFS(X4:X170, $A4:$A170, "PCZ", $D4:$D170, "GRÃO", $F4:$F170, "MRS")</f>
        <v/>
      </c>
      <c r="Y226" s="33">
        <f>SUMIFS(Y4:Y170, $A4:$A170, "PCZ", $D4:$D170, "GRÃO", $F4:$F170, "MRS")</f>
        <v/>
      </c>
      <c r="Z226" s="34">
        <f>SUMIFS(Z4:Z170, $A4:$A170, "PCZ", $D4:$D170, "GRÃO", $F4:$F170, "MRS")</f>
        <v/>
      </c>
      <c r="AA226" s="33">
        <f>SUMIFS(AA4:AA170, $A4:$A170, "PCZ", $D4:$D170, "GRÃO", $F4:$F170, "MRS")</f>
        <v/>
      </c>
      <c r="AB226" s="33">
        <f>SUMIFS(AB4:AB170, $A4:$A170, "PCZ", $D4:$D170, "GRÃO", $F4:$F170, "MRS")</f>
        <v/>
      </c>
      <c r="AC226" s="34">
        <f>SUMIFS(AC4:AC170, $A4:$A170, "PCZ", $D4:$D170, "GRÃO", $F4:$F170, "MRS")</f>
        <v/>
      </c>
      <c r="AD226" s="33">
        <f>SUMIFS(AD4:AD170, $A4:$A170, "PCZ", $D4:$D170, "GRÃO", $F4:$F170, "MRS")</f>
        <v/>
      </c>
      <c r="AE226" s="33">
        <f>SUMIFS(AE4:AE170, $A4:$A170, "PCZ", $D4:$D170, "GRÃO", $F4:$F170, "MRS")</f>
        <v/>
      </c>
      <c r="AF226" s="34">
        <f>SUMIFS(AF4:AF170, $A4:$A170, "PCZ", $D4:$D170, "GRÃO", $F4:$F170, "MRS")</f>
        <v/>
      </c>
      <c r="AG226" s="32">
        <f>SUMIFS(AG4:AG170, $A4:$A170, "PCZ", $D4:$D170, "GRÃO", $F4:$F170, "MRS")</f>
        <v/>
      </c>
      <c r="AH226" s="32">
        <f>SUMIFS(AH4:AH170, $A4:$A170, "PCZ", $D4:$D170, "GRÃO", $F4:$F170, "MRS")</f>
        <v/>
      </c>
      <c r="AI226" s="29">
        <f>SUMIFS(AI4:AI170, $A4:$A170, "PCZ", $D4:$D170, "GRÃO", $F4:$F170, "MRS")</f>
        <v/>
      </c>
      <c r="AJ226" s="29">
        <f>SUMIFS(AJ4:AJ170, $A4:$A170, "PCZ", $D4:$D170, "GRÃO", $F4:$F170, "MRS")</f>
        <v/>
      </c>
      <c r="AK226" s="30">
        <f>SUMIFS(AK4:AK170, $A4:$A170, "PCZ", $D4:$D170, "GRÃO", $F4:$F170, "MRS")</f>
        <v/>
      </c>
      <c r="AL226" s="29">
        <f>SUMIFS(AL4:AL170, $A4:$A170, "PCZ", $D4:$D170, "GRÃO", $F4:$F170, "MRS")</f>
        <v/>
      </c>
      <c r="AM226" s="29">
        <f>SUMIFS(AM4:AM170, $A4:$A170, "PCZ", $D4:$D170, "GRÃO", $F4:$F170, "MRS")</f>
        <v/>
      </c>
      <c r="AN226" s="31">
        <f>SUMIFS(AN4:AN170, $A4:$A170, "PCZ", $D4:$D170, "GRÃO", $F4:$F170, "MRS")</f>
        <v/>
      </c>
      <c r="AO226" s="29">
        <f>SUMIFS(AO4:AO170, $A4:$A170, "PCZ", $D4:$D170, "GRÃO", $F4:$F170, "MRS")</f>
        <v/>
      </c>
      <c r="AP226" s="29">
        <f>SUMIFS(AP4:AP170, $A4:$A170, "PCZ", $D4:$D170, "GRÃO", $F4:$F170, "MRS")</f>
        <v/>
      </c>
      <c r="AQ226" s="31">
        <f>SUMIFS(AQ4:AQ170, $A4:$A170, "PCZ", $D4:$D170, "GRÃO", $F4:$F170, "MRS")</f>
        <v/>
      </c>
      <c r="AR226" s="29">
        <f>SUMIFS(AR4:AR170, $A4:$A170, "PCZ", $D4:$D170, "GRÃO", $F4:$F170, "MRS")</f>
        <v/>
      </c>
      <c r="AS226" s="29">
        <f>SUMIFS(AS4:AS170, $A4:$A170, "PCZ", $D4:$D170, "GRÃO", $F4:$F170, "MRS")</f>
        <v/>
      </c>
      <c r="AT226" s="31">
        <f>SUMIFS(AT4:AT170, $A4:$A170, "PCZ", $D4:$D170, "GRÃO", $F4:$F170, "MRS")</f>
        <v/>
      </c>
      <c r="AU226" s="32">
        <f>SUMIFS(AU4:AU170, $A4:$A170, "PCZ", $D4:$D170, "GRÃO", $F4:$F170, "MRS")</f>
        <v/>
      </c>
      <c r="AV226" s="32">
        <f>SUMIFS(AV4:AV170, $A4:$A170, "PCZ", $D4:$D170, "GRÃO", $F4:$F170, "MRS")</f>
        <v/>
      </c>
      <c r="AW226" s="33">
        <f>SUMIFS(AW4:AW170, $A4:$A170, "PCZ", $D4:$D170, "GRÃO", $F4:$F170, "MRS")</f>
        <v/>
      </c>
      <c r="AX226" s="33">
        <f>SUMIFS(AX4:AX170, $A4:$A170, "PCZ", $D4:$D170, "GRÃO", $F4:$F170, "MRS")</f>
        <v/>
      </c>
      <c r="AY226" s="34">
        <f>SUMIFS(AY4:AY170, $A4:$A170, "PCZ", $D4:$D170, "GRÃO", $F4:$F170, "MRS")</f>
        <v/>
      </c>
      <c r="AZ226" s="33">
        <f>SUMIFS(AZ4:AZ170, $A4:$A170, "PCZ", $D4:$D170, "GRÃO", $F4:$F170, "MRS")</f>
        <v/>
      </c>
      <c r="BA226" s="33">
        <f>SUMIFS(BA4:BA170, $A4:$A170, "PCZ", $D4:$D170, "GRÃO", $F4:$F170, "MRS")</f>
        <v/>
      </c>
      <c r="BB226" s="34">
        <f>SUMIFS(BB4:BB170, $A4:$A170, "PCZ", $D4:$D170, "GRÃO", $F4:$F170, "MRS")</f>
        <v/>
      </c>
      <c r="BC226" s="33">
        <f>SUMIFS(BC4:BC170, $A4:$A170, "PCZ", $D4:$D170, "GRÃO", $F4:$F170, "MRS")</f>
        <v/>
      </c>
      <c r="BD226" s="33">
        <f>SUMIFS(BD4:BD170, $A4:$A170, "PCZ", $D4:$D170, "GRÃO", $F4:$F170, "MRS")</f>
        <v/>
      </c>
      <c r="BE226" s="34">
        <f>SUMIFS(BE4:BE170, $A4:$A170, "PCZ", $D4:$D170, "GRÃO", $F4:$F170, "MRS")</f>
        <v/>
      </c>
      <c r="BF226" s="33">
        <f>SUMIFS(BF4:BF170, $A4:$A170, "PCZ", $D4:$D170, "GRÃO", $F4:$F170, "MRS")</f>
        <v/>
      </c>
      <c r="BG226" s="33">
        <f>SUMIFS(BG4:BG170, $A4:$A170, "PCZ", $D4:$D170, "GRÃO", $F4:$F170, "MRS")</f>
        <v/>
      </c>
      <c r="BH226" s="34">
        <f>SUMIFS(BH4:BH170, $A4:$A170, "PCZ", $D4:$D170, "GRÃO", $F4:$F170, "MRS")</f>
        <v/>
      </c>
      <c r="BI226" s="32">
        <f>SUMIFS(BI4:BI170, $A4:$A170, "PCZ", $D4:$D170, "GRÃO", $F4:$F170, "MRS")</f>
        <v/>
      </c>
      <c r="BJ226" s="32">
        <f>SUMIFS(BJ4:BJ170, $A4:$A170, "PCZ", $D4:$D170, "GRÃO", $F4:$F170, "MRS")</f>
        <v/>
      </c>
      <c r="BK226" s="29">
        <f>SUMIFS(BK4:BK170, $A4:$A170, "PCZ", $D4:$D170, "GRÃO", $F4:$F170, "MRS")</f>
        <v/>
      </c>
      <c r="BL226" s="29">
        <f>SUMIFS(BL4:BL170, $A4:$A170, "PCZ", $D4:$D170, "GRÃO", $F4:$F170, "MRS")</f>
        <v/>
      </c>
      <c r="BM226" s="30">
        <f>SUMIFS(BM4:BM170, $A4:$A170, "PCZ", $D4:$D170, "GRÃO", $F4:$F170, "MRS")</f>
        <v/>
      </c>
      <c r="BN226" s="29">
        <f>SUMIFS(BN4:BN170, $A4:$A170, "PCZ", $D4:$D170, "GRÃO", $F4:$F170, "MRS")</f>
        <v/>
      </c>
      <c r="BO226" s="29">
        <f>SUMIFS(BO4:BO170, $A4:$A170, "PCZ", $D4:$D170, "GRÃO", $F4:$F170, "MRS")</f>
        <v/>
      </c>
      <c r="BP226" s="31">
        <f>SUMIFS(BP4:BP170, $A4:$A170, "PCZ", $D4:$D170, "GRÃO", $F4:$F170, "MRS")</f>
        <v/>
      </c>
      <c r="BQ226" s="29">
        <f>SUMIFS(BQ4:BQ170, $A4:$A170, "PCZ", $D4:$D170, "GRÃO", $F4:$F170, "MRS")</f>
        <v/>
      </c>
      <c r="BR226" s="29">
        <f>SUMIFS(BR4:BR170, $A4:$A170, "PCZ", $D4:$D170, "GRÃO", $F4:$F170, "MRS")</f>
        <v/>
      </c>
      <c r="BS226" s="31">
        <f>SUMIFS(BS4:BS170, $A4:$A170, "PCZ", $D4:$D170, "GRÃO", $F4:$F170, "MRS")</f>
        <v/>
      </c>
      <c r="BT226" s="29">
        <f>SUMIFS(BT4:BT170, $A4:$A170, "PCZ", $D4:$D170, "GRÃO", $F4:$F170, "MRS")</f>
        <v/>
      </c>
      <c r="BU226" s="29">
        <f>SUMIFS(BU4:BU170, $A4:$A170, "PCZ", $D4:$D170, "GRÃO", $F4:$F170, "MRS")</f>
        <v/>
      </c>
      <c r="BV226" s="31">
        <f>SUMIFS(BV4:BV170, $A4:$A170, "PCZ", $D4:$D170, "GRÃO", $F4:$F170, "MRS")</f>
        <v/>
      </c>
      <c r="BW226" s="32">
        <f>SUMIFS(BW4:BW170, $A4:$A170, "PCZ", $D4:$D170, "GRÃO", $F4:$F170, "MRS")</f>
        <v/>
      </c>
      <c r="BX226" s="32">
        <f>SUMIFS(BX4:BX170, $A4:$A170, "PCZ", $D4:$D170, "GRÃO", $F4:$F170, "MRS")</f>
        <v/>
      </c>
    </row>
    <row r="227">
      <c r="A227" s="166" t="inlineStr">
        <is>
          <t>PSN</t>
        </is>
      </c>
      <c r="B227" s="168" t="inlineStr">
        <is>
          <t>MRS AÇÚCAR PSN</t>
        </is>
      </c>
      <c r="C227" s="169" t="n"/>
      <c r="D227" s="169" t="n"/>
      <c r="E227" s="169" t="n"/>
      <c r="F227" s="167" t="inlineStr">
        <is>
          <t>MRS</t>
        </is>
      </c>
      <c r="G227" s="46">
        <f>SUMIFS(G$4:G$163, $A$4:$A$163, "PSN", $D$4:$D$163, "Açúcar", $F$4:$F$163, "MRS")</f>
        <v/>
      </c>
      <c r="H227" s="46">
        <f>SUMIFS(H$4:H$163, $A$4:$A$163, "PSN", $D$4:$D$163, "Açúcar", $F$4:$F$163, "MRS")</f>
        <v/>
      </c>
      <c r="I227" s="47">
        <f>SUMIFS(I$4:I$163, $A$4:$A$163, "PSN", $D$4:$D$163, "Açúcar", $F$4:$F$163, "MRS")</f>
        <v/>
      </c>
      <c r="J227" s="46">
        <f>SUMIFS(J$4:J$163, $A$4:$A$163, "PSN", $D$4:$D$163, "Açúcar", $F$4:$F$163, "MRS")</f>
        <v/>
      </c>
      <c r="K227" s="46">
        <f>SUMIFS(K$4:K$163, $A$4:$A$163, "PSN", $D$4:$D$163, "Açúcar", $F$4:$F$163, "MRS")</f>
        <v/>
      </c>
      <c r="L227" s="48">
        <f>SUMIFS(L$4:L$163, $A$4:$A$163, "PSN", $D$4:$D$163, "Açúcar", $F$4:$F$163, "MRS")</f>
        <v/>
      </c>
      <c r="M227" s="46">
        <f>SUMIFS(M$4:M$163, $A$4:$A$163, "PSN", $D$4:$D$163, "Açúcar", $F$4:$F$163, "MRS")</f>
        <v/>
      </c>
      <c r="N227" s="46">
        <f>SUMIFS(N$4:N$163, $A$4:$A$163, "PSN", $D$4:$D$163, "Açúcar", $F$4:$F$163, "MRS")</f>
        <v/>
      </c>
      <c r="O227" s="48">
        <f>SUMIFS(O$4:O$163, $A$4:$A$163, "PSN", $D$4:$D$163, "Açúcar", $F$4:$F$163, "MRS")</f>
        <v/>
      </c>
      <c r="P227" s="46">
        <f>SUMIFS(P$4:P$163, $A$4:$A$163, "PSN", $D$4:$D$163, "Açúcar", $F$4:$F$163, "MRS")</f>
        <v/>
      </c>
      <c r="Q227" s="46">
        <f>SUMIFS(Q$4:Q$163, $A$4:$A$163, "PSN", $D$4:$D$163, "Açúcar", $F$4:$F$163, "MRS")</f>
        <v/>
      </c>
      <c r="R227" s="48">
        <f>SUMIFS(R$4:R$163, $A$4:$A$163, "PSN", $D$4:$D$163, "Açúcar", $F$4:$F$163, "MRS")</f>
        <v/>
      </c>
      <c r="S227" s="49">
        <f>SUMIFS(S$4:S$163, $A$4:$A$163, "PSN", $D$4:$D$163, "Açúcar", $F$4:$F$163, "MRS")</f>
        <v/>
      </c>
      <c r="T227" s="49">
        <f>SUMIFS(T$4:T$163, $A$4:$A$163, "PSN", $D$4:$D$163, "Açúcar", $F$4:$F$163, "MRS")</f>
        <v/>
      </c>
      <c r="U227" s="50">
        <f>SUMIFS(U$4:U$163, $A$4:$A$163, "PSN", $D$4:$D$163, "Açúcar", $F$4:$F$163, "MRS")</f>
        <v/>
      </c>
      <c r="V227" s="50">
        <f>SUMIFS(V$4:V$163, $A$4:$A$163, "PSN", $D$4:$D$163, "Açúcar", $F$4:$F$163, "MRS")</f>
        <v/>
      </c>
      <c r="W227" s="51">
        <f>SUMIFS(W$4:W$163, $A$4:$A$163, "PSN", $D$4:$D$163, "Açúcar", $F$4:$F$163, "MRS")</f>
        <v/>
      </c>
      <c r="X227" s="50">
        <f>SUMIFS(X$4:X$163, $A$4:$A$163, "PSN", $D$4:$D$163, "Açúcar", $F$4:$F$163, "MRS")</f>
        <v/>
      </c>
      <c r="Y227" s="50">
        <f>SUMIFS(Y$4:Y$163, $A$4:$A$163, "PSN", $D$4:$D$163, "Açúcar", $F$4:$F$163, "MRS")</f>
        <v/>
      </c>
      <c r="Z227" s="51">
        <f>SUMIFS(Z$4:Z$163, $A$4:$A$163, "PSN", $D$4:$D$163, "Açúcar", $F$4:$F$163, "MRS")</f>
        <v/>
      </c>
      <c r="AA227" s="50">
        <f>SUMIFS(AA$4:AA$163, $A$4:$A$163, "PSN", $D$4:$D$163, "Açúcar", $F$4:$F$163, "MRS")</f>
        <v/>
      </c>
      <c r="AB227" s="50">
        <f>SUMIFS(AB$4:AB$163, $A$4:$A$163, "PSN", $D$4:$D$163, "Açúcar", $F$4:$F$163, "MRS")</f>
        <v/>
      </c>
      <c r="AC227" s="51">
        <f>SUMIFS(AC$4:AC$163, $A$4:$A$163, "PSN", $D$4:$D$163, "Açúcar", $F$4:$F$163, "MRS")</f>
        <v/>
      </c>
      <c r="AD227" s="50">
        <f>SUMIFS(AD$4:AD$163, $A$4:$A$163, "PSN", $D$4:$D$163, "Açúcar", $F$4:$F$163, "MRS")</f>
        <v/>
      </c>
      <c r="AE227" s="50">
        <f>SUMIFS(AE$4:AE$163, $A$4:$A$163, "PSN", $D$4:$D$163, "Açúcar", $F$4:$F$163, "MRS")</f>
        <v/>
      </c>
      <c r="AF227" s="51">
        <f>SUMIFS(AF$4:AF$163, $A$4:$A$163, "PSN", $D$4:$D$163, "Açúcar", $F$4:$F$163, "MRS")</f>
        <v/>
      </c>
      <c r="AG227" s="49">
        <f>SUMIFS(AG$4:AG$163, $A$4:$A$163, "PSN", $D$4:$D$163, "Açúcar", $F$4:$F$163, "MRS")</f>
        <v/>
      </c>
      <c r="AH227" s="49">
        <f>SUMIFS(AH$4:AH$163, $A$4:$A$163, "PSN", $D$4:$D$163, "Açúcar", $F$4:$F$163, "MRS")</f>
        <v/>
      </c>
      <c r="AI227" s="46">
        <f>SUMIFS(AI$4:AI$163, $A$4:$A$163, "PSN", $D$4:$D$163, "Açúcar", $F$4:$F$163, "MRS")</f>
        <v/>
      </c>
      <c r="AJ227" s="46">
        <f>SUMIFS(AJ$4:AJ$163, $A$4:$A$163, "PSN", $D$4:$D$163, "Açúcar", $F$4:$F$163, "MRS")</f>
        <v/>
      </c>
      <c r="AK227" s="47">
        <f>SUMIFS(AK$4:AK$163, $A$4:$A$163, "PSN", $D$4:$D$163, "Açúcar", $F$4:$F$163, "MRS")</f>
        <v/>
      </c>
      <c r="AL227" s="46">
        <f>SUMIFS(AL$4:AL$163, $A$4:$A$163, "PSN", $D$4:$D$163, "Açúcar", $F$4:$F$163, "MRS")</f>
        <v/>
      </c>
      <c r="AM227" s="46">
        <f>SUMIFS(AM$4:AM$163, $A$4:$A$163, "PSN", $D$4:$D$163, "Açúcar", $F$4:$F$163, "MRS")</f>
        <v/>
      </c>
      <c r="AN227" s="48">
        <f>SUMIFS(AN$4:AN$163, $A$4:$A$163, "PSN", $D$4:$D$163, "Açúcar", $F$4:$F$163, "MRS")</f>
        <v/>
      </c>
      <c r="AO227" s="46">
        <f>SUMIFS(AO$4:AO$163, $A$4:$A$163, "PSN", $D$4:$D$163, "Açúcar", $F$4:$F$163, "MRS")</f>
        <v/>
      </c>
      <c r="AP227" s="46">
        <f>SUMIFS(AP$4:AP$163, $A$4:$A$163, "PSN", $D$4:$D$163, "Açúcar", $F$4:$F$163, "MRS")</f>
        <v/>
      </c>
      <c r="AQ227" s="48">
        <f>SUMIFS(AQ$4:AQ$163, $A$4:$A$163, "PSN", $D$4:$D$163, "Açúcar", $F$4:$F$163, "MRS")</f>
        <v/>
      </c>
      <c r="AR227" s="46">
        <f>SUMIFS(AR$4:AR$163, $A$4:$A$163, "PSN", $D$4:$D$163, "Açúcar", $F$4:$F$163, "MRS")</f>
        <v/>
      </c>
      <c r="AS227" s="46">
        <f>SUMIFS(AS$4:AS$163, $A$4:$A$163, "PSN", $D$4:$D$163, "Açúcar", $F$4:$F$163, "MRS")</f>
        <v/>
      </c>
      <c r="AT227" s="48">
        <f>SUMIFS(AT$4:AT$163, $A$4:$A$163, "PSN", $D$4:$D$163, "Açúcar", $F$4:$F$163, "MRS")</f>
        <v/>
      </c>
      <c r="AU227" s="49">
        <f>SUMIFS(AU$4:AU$163, $A$4:$A$163, "PSN", $D$4:$D$163, "Açúcar", $F$4:$F$163, "MRS")</f>
        <v/>
      </c>
      <c r="AV227" s="49">
        <f>SUMIFS(AV$4:AV$163, $A$4:$A$163, "PSN", $D$4:$D$163, "Açúcar", $F$4:$F$163, "MRS")</f>
        <v/>
      </c>
      <c r="AW227" s="50">
        <f>SUMIFS(AW$4:AW$163, $A$4:$A$163, "PSN", $D$4:$D$163, "Açúcar", $F$4:$F$163, "MRS")</f>
        <v/>
      </c>
      <c r="AX227" s="50">
        <f>SUMIFS(AX$4:AX$163, $A$4:$A$163, "PSN", $D$4:$D$163, "Açúcar", $F$4:$F$163, "MRS")</f>
        <v/>
      </c>
      <c r="AY227" s="51">
        <f>SUMIFS(AY$4:AY$163, $A$4:$A$163, "PSN", $D$4:$D$163, "Açúcar", $F$4:$F$163, "MRS")</f>
        <v/>
      </c>
      <c r="AZ227" s="50">
        <f>SUMIFS(AZ$4:AZ$163, $A$4:$A$163, "PSN", $D$4:$D$163, "Açúcar", $F$4:$F$163, "MRS")</f>
        <v/>
      </c>
      <c r="BA227" s="50">
        <f>SUMIFS(BA$4:BA$163, $A$4:$A$163, "PSN", $D$4:$D$163, "Açúcar", $F$4:$F$163, "MRS")</f>
        <v/>
      </c>
      <c r="BB227" s="51">
        <f>SUMIFS(BB$4:BB$163, $A$4:$A$163, "PSN", $D$4:$D$163, "Açúcar", $F$4:$F$163, "MRS")</f>
        <v/>
      </c>
      <c r="BC227" s="50">
        <f>SUMIFS(BC$4:BC$163, $A$4:$A$163, "PSN", $D$4:$D$163, "Açúcar", $F$4:$F$163, "MRS")</f>
        <v/>
      </c>
      <c r="BD227" s="50">
        <f>SUMIFS(BD$4:BD$163, $A$4:$A$163, "PSN", $D$4:$D$163, "Açúcar", $F$4:$F$163, "MRS")</f>
        <v/>
      </c>
      <c r="BE227" s="51">
        <f>SUMIFS(BE$4:BE$163, $A$4:$A$163, "PSN", $D$4:$D$163, "Açúcar", $F$4:$F$163, "MRS")</f>
        <v/>
      </c>
      <c r="BF227" s="50">
        <f>SUMIFS(BF$4:BF$163, $A$4:$A$163, "PSN", $D$4:$D$163, "Açúcar", $F$4:$F$163, "MRS")</f>
        <v/>
      </c>
      <c r="BG227" s="50">
        <f>SUMIFS(BG$4:BG$163, $A$4:$A$163, "PSN", $D$4:$D$163, "Açúcar", $F$4:$F$163, "MRS")</f>
        <v/>
      </c>
      <c r="BH227" s="51">
        <f>SUMIFS(BH$4:BH$163, $A$4:$A$163, "PSN", $D$4:$D$163, "Açúcar", $F$4:$F$163, "MRS")</f>
        <v/>
      </c>
      <c r="BI227" s="49">
        <f>SUMIFS(BI$4:BI$163, $A$4:$A$163, "PSN", $D$4:$D$163, "Açúcar", $F$4:$F$163, "MRS")</f>
        <v/>
      </c>
      <c r="BJ227" s="49">
        <f>SUMIFS(BJ$4:BJ$163, $A$4:$A$163, "PSN", $D$4:$D$163, "Açúcar", $F$4:$F$163, "MRS")</f>
        <v/>
      </c>
      <c r="BK227" s="46">
        <f>SUMIFS(BK$4:BK$163, $A$4:$A$163, "PSN", $D$4:$D$163, "Açúcar", $F$4:$F$163, "MRS")</f>
        <v/>
      </c>
      <c r="BL227" s="46">
        <f>SUMIFS(BL$4:BL$163, $A$4:$A$163, "PSN", $D$4:$D$163, "Açúcar", $F$4:$F$163, "MRS")</f>
        <v/>
      </c>
      <c r="BM227" s="47">
        <f>SUMIFS(BM$4:BM$163, $A$4:$A$163, "PSN", $D$4:$D$163, "Açúcar", $F$4:$F$163, "MRS")</f>
        <v/>
      </c>
      <c r="BN227" s="46">
        <f>SUMIFS(BN$4:BN$163, $A$4:$A$163, "PSN", $D$4:$D$163, "Açúcar", $F$4:$F$163, "MRS")</f>
        <v/>
      </c>
      <c r="BO227" s="46">
        <f>SUMIFS(BO$4:BO$163, $A$4:$A$163, "PSN", $D$4:$D$163, "Açúcar", $F$4:$F$163, "MRS")</f>
        <v/>
      </c>
      <c r="BP227" s="48">
        <f>SUMIFS(BP$4:BP$163, $A$4:$A$163, "PSN", $D$4:$D$163, "Açúcar", $F$4:$F$163, "MRS")</f>
        <v/>
      </c>
      <c r="BQ227" s="46">
        <f>SUMIFS(BQ$4:BQ$163, $A$4:$A$163, "PSN", $D$4:$D$163, "Açúcar", $F$4:$F$163, "MRS")</f>
        <v/>
      </c>
      <c r="BR227" s="46">
        <f>SUMIFS(BR$4:BR$163, $A$4:$A$163, "PSN", $D$4:$D$163, "Açúcar", $F$4:$F$163, "MRS")</f>
        <v/>
      </c>
      <c r="BS227" s="48">
        <f>SUMIFS(BS$4:BS$163, $A$4:$A$163, "PSN", $D$4:$D$163, "Açúcar", $F$4:$F$163, "MRS")</f>
        <v/>
      </c>
      <c r="BT227" s="46">
        <f>SUMIFS(BT$4:BT$163, $A$4:$A$163, "PSN", $D$4:$D$163, "Açúcar", $F$4:$F$163, "MRS")</f>
        <v/>
      </c>
      <c r="BU227" s="46">
        <f>SUMIFS(BU$4:BU$163, $A$4:$A$163, "PSN", $D$4:$D$163, "Açúcar", $F$4:$F$163, "MRS")</f>
        <v/>
      </c>
      <c r="BV227" s="48">
        <f>SUMIFS(BV$4:BV$163, $A$4:$A$163, "PSN", $D$4:$D$163, "Açúcar", $F$4:$F$163, "MRS")</f>
        <v/>
      </c>
      <c r="BW227" s="49">
        <f>SUMIFS(BW$4:BW$163, $A$4:$A$163, "PSN", $D$4:$D$163, "Açúcar", $F$4:$F$163, "MRS")</f>
        <v/>
      </c>
      <c r="BX227" s="49">
        <f>SUMIFS(BX$4:BX$163, $A$4:$A$163, "PSN", $D$4:$D$163, "Açúcar", $F$4:$F$163, "MRS")</f>
        <v/>
      </c>
    </row>
    <row r="228">
      <c r="A228" s="172" t="inlineStr">
        <is>
          <t>PCZ</t>
        </is>
      </c>
      <c r="B228" s="173" t="inlineStr">
        <is>
          <t>MRS AÇÚCAR PCZ</t>
        </is>
      </c>
      <c r="C228" s="174" t="n"/>
      <c r="D228" s="174" t="n"/>
      <c r="E228" s="174" t="n"/>
      <c r="F228" s="175" t="inlineStr">
        <is>
          <t>MRS</t>
        </is>
      </c>
      <c r="G228" s="29">
        <f>SUMIFS(G$4:G$163, $A$4:$A$163, "PCZ", $D$4:$D$163, "Açúcar", $F$4:$F$163, "MRS")</f>
        <v/>
      </c>
      <c r="H228" s="29">
        <f>SUMIFS(H$4:H$163, $A$4:$A$163, "PCZ", $D$4:$D$163, "Açúcar", $F$4:$F$163, "MRS")</f>
        <v/>
      </c>
      <c r="I228" s="30">
        <f>SUMIFS(I$4:I$163, $A$4:$A$163, "PCZ", $D$4:$D$163, "Açúcar", $F$4:$F$163, "MRS")</f>
        <v/>
      </c>
      <c r="J228" s="29">
        <f>SUMIFS(J$4:J$163, $A$4:$A$163, "PCZ", $D$4:$D$163, "Açúcar", $F$4:$F$163, "MRS")</f>
        <v/>
      </c>
      <c r="K228" s="29">
        <f>SUMIFS(K$4:K$163, $A$4:$A$163, "PCZ", $D$4:$D$163, "Açúcar", $F$4:$F$163, "MRS")</f>
        <v/>
      </c>
      <c r="L228" s="31">
        <f>SUMIFS(L$4:L$163, $A$4:$A$163, "PCZ", $D$4:$D$163, "Açúcar", $F$4:$F$163, "MRS")</f>
        <v/>
      </c>
      <c r="M228" s="29">
        <f>SUMIFS(M$4:M$163, $A$4:$A$163, "PCZ", $D$4:$D$163, "Açúcar", $F$4:$F$163, "MRS")</f>
        <v/>
      </c>
      <c r="N228" s="29">
        <f>SUMIFS(N$4:N$163, $A$4:$A$163, "PCZ", $D$4:$D$163, "Açúcar", $F$4:$F$163, "MRS")</f>
        <v/>
      </c>
      <c r="O228" s="31">
        <f>SUMIFS(O$4:O$163, $A$4:$A$163, "PCZ", $D$4:$D$163, "Açúcar", $F$4:$F$163, "MRS")</f>
        <v/>
      </c>
      <c r="P228" s="29">
        <f>SUMIFS(P$4:P$163, $A$4:$A$163, "PCZ", $D$4:$D$163, "Açúcar", $F$4:$F$163, "MRS")</f>
        <v/>
      </c>
      <c r="Q228" s="29">
        <f>SUMIFS(Q$4:Q$163, $A$4:$A$163, "PCZ", $D$4:$D$163, "Açúcar", $F$4:$F$163, "MRS")</f>
        <v/>
      </c>
      <c r="R228" s="31">
        <f>SUMIFS(R$4:R$163, $A$4:$A$163, "PCZ", $D$4:$D$163, "Açúcar", $F$4:$F$163, "MRS")</f>
        <v/>
      </c>
      <c r="S228" s="32">
        <f>SUMIFS(S$4:S$163, $A$4:$A$163, "PCZ", $D$4:$D$163, "Açúcar", $F$4:$F$163, "MRS")</f>
        <v/>
      </c>
      <c r="T228" s="32">
        <f>SUMIFS(T$4:T$163, $A$4:$A$163, "PCZ", $D$4:$D$163, "Açúcar", $F$4:$F$163, "MRS")</f>
        <v/>
      </c>
      <c r="U228" s="33">
        <f>SUMIFS(U$4:U$163, $A$4:$A$163, "PCZ", $D$4:$D$163, "Açúcar", $F$4:$F$163, "MRS")</f>
        <v/>
      </c>
      <c r="V228" s="33">
        <f>SUMIFS(V$4:V$163, $A$4:$A$163, "PCZ", $D$4:$D$163, "Açúcar", $F$4:$F$163, "MRS")</f>
        <v/>
      </c>
      <c r="W228" s="34">
        <f>SUMIFS(W$4:W$163, $A$4:$A$163, "PCZ", $D$4:$D$163, "Açúcar", $F$4:$F$163, "MRS")</f>
        <v/>
      </c>
      <c r="X228" s="33">
        <f>SUMIFS(X$4:X$163, $A$4:$A$163, "PCZ", $D$4:$D$163, "Açúcar", $F$4:$F$163, "MRS")</f>
        <v/>
      </c>
      <c r="Y228" s="33">
        <f>SUMIFS(Y$4:Y$163, $A$4:$A$163, "PCZ", $D$4:$D$163, "Açúcar", $F$4:$F$163, "MRS")</f>
        <v/>
      </c>
      <c r="Z228" s="34">
        <f>SUMIFS(Z$4:Z$163, $A$4:$A$163, "PCZ", $D$4:$D$163, "Açúcar", $F$4:$F$163, "MRS")</f>
        <v/>
      </c>
      <c r="AA228" s="33">
        <f>SUMIFS(AA$4:AA$163, $A$4:$A$163, "PCZ", $D$4:$D$163, "Açúcar", $F$4:$F$163, "MRS")</f>
        <v/>
      </c>
      <c r="AB228" s="33">
        <f>SUMIFS(AB$4:AB$163, $A$4:$A$163, "PCZ", $D$4:$D$163, "Açúcar", $F$4:$F$163, "MRS")</f>
        <v/>
      </c>
      <c r="AC228" s="34">
        <f>SUMIFS(AC$4:AC$163, $A$4:$A$163, "PCZ", $D$4:$D$163, "Açúcar", $F$4:$F$163, "MRS")</f>
        <v/>
      </c>
      <c r="AD228" s="33">
        <f>SUMIFS(AD$4:AD$163, $A$4:$A$163, "PCZ", $D$4:$D$163, "Açúcar", $F$4:$F$163, "MRS")</f>
        <v/>
      </c>
      <c r="AE228" s="33">
        <f>SUMIFS(AE$4:AE$163, $A$4:$A$163, "PCZ", $D$4:$D$163, "Açúcar", $F$4:$F$163, "MRS")</f>
        <v/>
      </c>
      <c r="AF228" s="34">
        <f>SUMIFS(AF$4:AF$163, $A$4:$A$163, "PCZ", $D$4:$D$163, "Açúcar", $F$4:$F$163, "MRS")</f>
        <v/>
      </c>
      <c r="AG228" s="32">
        <f>SUMIFS(AG$4:AG$163, $A$4:$A$163, "PCZ", $D$4:$D$163, "Açúcar", $F$4:$F$163, "MRS")</f>
        <v/>
      </c>
      <c r="AH228" s="32">
        <f>SUMIFS(AH$4:AH$163, $A$4:$A$163, "PCZ", $D$4:$D$163, "Açúcar", $F$4:$F$163, "MRS")</f>
        <v/>
      </c>
      <c r="AI228" s="29">
        <f>SUMIFS(AI$4:AI$163, $A$4:$A$163, "PCZ", $D$4:$D$163, "Açúcar", $F$4:$F$163, "MRS")</f>
        <v/>
      </c>
      <c r="AJ228" s="29">
        <f>SUMIFS(AJ$4:AJ$163, $A$4:$A$163, "PCZ", $D$4:$D$163, "Açúcar", $F$4:$F$163, "MRS")</f>
        <v/>
      </c>
      <c r="AK228" s="30">
        <f>SUMIFS(AK$4:AK$163, $A$4:$A$163, "PCZ", $D$4:$D$163, "Açúcar", $F$4:$F$163, "MRS")</f>
        <v/>
      </c>
      <c r="AL228" s="29">
        <f>SUMIFS(AL$4:AL$163, $A$4:$A$163, "PCZ", $D$4:$D$163, "Açúcar", $F$4:$F$163, "MRS")</f>
        <v/>
      </c>
      <c r="AM228" s="29">
        <f>SUMIFS(AM$4:AM$163, $A$4:$A$163, "PCZ", $D$4:$D$163, "Açúcar", $F$4:$F$163, "MRS")</f>
        <v/>
      </c>
      <c r="AN228" s="31">
        <f>SUMIFS(AN$4:AN$163, $A$4:$A$163, "PCZ", $D$4:$D$163, "Açúcar", $F$4:$F$163, "MRS")</f>
        <v/>
      </c>
      <c r="AO228" s="29">
        <f>SUMIFS(AO$4:AO$163, $A$4:$A$163, "PCZ", $D$4:$D$163, "Açúcar", $F$4:$F$163, "MRS")</f>
        <v/>
      </c>
      <c r="AP228" s="29">
        <f>SUMIFS(AP$4:AP$163, $A$4:$A$163, "PCZ", $D$4:$D$163, "Açúcar", $F$4:$F$163, "MRS")</f>
        <v/>
      </c>
      <c r="AQ228" s="31">
        <f>SUMIFS(AQ$4:AQ$163, $A$4:$A$163, "PCZ", $D$4:$D$163, "Açúcar", $F$4:$F$163, "MRS")</f>
        <v/>
      </c>
      <c r="AR228" s="29">
        <f>SUMIFS(AR$4:AR$163, $A$4:$A$163, "PCZ", $D$4:$D$163, "Açúcar", $F$4:$F$163, "MRS")</f>
        <v/>
      </c>
      <c r="AS228" s="29">
        <f>SUMIFS(AS$4:AS$163, $A$4:$A$163, "PCZ", $D$4:$D$163, "Açúcar", $F$4:$F$163, "MRS")</f>
        <v/>
      </c>
      <c r="AT228" s="31">
        <f>SUMIFS(AT$4:AT$163, $A$4:$A$163, "PCZ", $D$4:$D$163, "Açúcar", $F$4:$F$163, "MRS")</f>
        <v/>
      </c>
      <c r="AU228" s="32">
        <f>SUMIFS(AU$4:AU$163, $A$4:$A$163, "PCZ", $D$4:$D$163, "Açúcar", $F$4:$F$163, "MRS")</f>
        <v/>
      </c>
      <c r="AV228" s="32">
        <f>SUMIFS(AV$4:AV$163, $A$4:$A$163, "PCZ", $D$4:$D$163, "Açúcar", $F$4:$F$163, "MRS")</f>
        <v/>
      </c>
      <c r="AW228" s="33">
        <f>SUMIFS(AW$4:AW$163, $A$4:$A$163, "PCZ", $D$4:$D$163, "Açúcar", $F$4:$F$163, "MRS")</f>
        <v/>
      </c>
      <c r="AX228" s="33">
        <f>SUMIFS(AX$4:AX$163, $A$4:$A$163, "PCZ", $D$4:$D$163, "Açúcar", $F$4:$F$163, "MRS")</f>
        <v/>
      </c>
      <c r="AY228" s="34">
        <f>SUMIFS(AY$4:AY$163, $A$4:$A$163, "PCZ", $D$4:$D$163, "Açúcar", $F$4:$F$163, "MRS")</f>
        <v/>
      </c>
      <c r="AZ228" s="33">
        <f>SUMIFS(AZ$4:AZ$163, $A$4:$A$163, "PCZ", $D$4:$D$163, "Açúcar", $F$4:$F$163, "MRS")</f>
        <v/>
      </c>
      <c r="BA228" s="33">
        <f>SUMIFS(BA$4:BA$163, $A$4:$A$163, "PCZ", $D$4:$D$163, "Açúcar", $F$4:$F$163, "MRS")</f>
        <v/>
      </c>
      <c r="BB228" s="34">
        <f>SUMIFS(BB$4:BB$163, $A$4:$A$163, "PCZ", $D$4:$D$163, "Açúcar", $F$4:$F$163, "MRS")</f>
        <v/>
      </c>
      <c r="BC228" s="33">
        <f>SUMIFS(BC$4:BC$163, $A$4:$A$163, "PCZ", $D$4:$D$163, "Açúcar", $F$4:$F$163, "MRS")</f>
        <v/>
      </c>
      <c r="BD228" s="33">
        <f>SUMIFS(BD$4:BD$163, $A$4:$A$163, "PCZ", $D$4:$D$163, "Açúcar", $F$4:$F$163, "MRS")</f>
        <v/>
      </c>
      <c r="BE228" s="34">
        <f>SUMIFS(BE$4:BE$163, $A$4:$A$163, "PCZ", $D$4:$D$163, "Açúcar", $F$4:$F$163, "MRS")</f>
        <v/>
      </c>
      <c r="BF228" s="33">
        <f>SUMIFS(BF$4:BF$163, $A$4:$A$163, "PCZ", $D$4:$D$163, "Açúcar", $F$4:$F$163, "MRS")</f>
        <v/>
      </c>
      <c r="BG228" s="33">
        <f>SUMIFS(BG$4:BG$163, $A$4:$A$163, "PCZ", $D$4:$D$163, "Açúcar", $F$4:$F$163, "MRS")</f>
        <v/>
      </c>
      <c r="BH228" s="34">
        <f>SUMIFS(BH$4:BH$163, $A$4:$A$163, "PCZ", $D$4:$D$163, "Açúcar", $F$4:$F$163, "MRS")</f>
        <v/>
      </c>
      <c r="BI228" s="32">
        <f>SUMIFS(BI$4:BI$163, $A$4:$A$163, "PCZ", $D$4:$D$163, "Açúcar", $F$4:$F$163, "MRS")</f>
        <v/>
      </c>
      <c r="BJ228" s="32">
        <f>SUMIFS(BJ$4:BJ$163, $A$4:$A$163, "PCZ", $D$4:$D$163, "Açúcar", $F$4:$F$163, "MRS")</f>
        <v/>
      </c>
      <c r="BK228" s="29">
        <f>SUMIFS(BK$4:BK$163, $A$4:$A$163, "PCZ", $D$4:$D$163, "Açúcar", $F$4:$F$163, "MRS")</f>
        <v/>
      </c>
      <c r="BL228" s="29">
        <f>SUMIFS(BL$4:BL$163, $A$4:$A$163, "PCZ", $D$4:$D$163, "Açúcar", $F$4:$F$163, "MRS")</f>
        <v/>
      </c>
      <c r="BM228" s="30">
        <f>SUMIFS(BM$4:BM$163, $A$4:$A$163, "PCZ", $D$4:$D$163, "Açúcar", $F$4:$F$163, "MRS")</f>
        <v/>
      </c>
      <c r="BN228" s="29">
        <f>SUMIFS(BN$4:BN$163, $A$4:$A$163, "PCZ", $D$4:$D$163, "Açúcar", $F$4:$F$163, "MRS")</f>
        <v/>
      </c>
      <c r="BO228" s="29">
        <f>SUMIFS(BO$4:BO$163, $A$4:$A$163, "PCZ", $D$4:$D$163, "Açúcar", $F$4:$F$163, "MRS")</f>
        <v/>
      </c>
      <c r="BP228" s="31">
        <f>SUMIFS(BP$4:BP$163, $A$4:$A$163, "PCZ", $D$4:$D$163, "Açúcar", $F$4:$F$163, "MRS")</f>
        <v/>
      </c>
      <c r="BQ228" s="29">
        <f>SUMIFS(BQ$4:BQ$163, $A$4:$A$163, "PCZ", $D$4:$D$163, "Açúcar", $F$4:$F$163, "MRS")</f>
        <v/>
      </c>
      <c r="BR228" s="29">
        <f>SUMIFS(BR$4:BR$163, $A$4:$A$163, "PCZ", $D$4:$D$163, "Açúcar", $F$4:$F$163, "MRS")</f>
        <v/>
      </c>
      <c r="BS228" s="31">
        <f>SUMIFS(BS$4:BS$163, $A$4:$A$163, "PCZ", $D$4:$D$163, "Açúcar", $F$4:$F$163, "MRS")</f>
        <v/>
      </c>
      <c r="BT228" s="29">
        <f>SUMIFS(BT$4:BT$163, $A$4:$A$163, "PCZ", $D$4:$D$163, "Açúcar", $F$4:$F$163, "MRS")</f>
        <v/>
      </c>
      <c r="BU228" s="29">
        <f>SUMIFS(BU$4:BU$163, $A$4:$A$163, "PCZ", $D$4:$D$163, "Açúcar", $F$4:$F$163, "MRS")</f>
        <v/>
      </c>
      <c r="BV228" s="31">
        <f>SUMIFS(BV$4:BV$163, $A$4:$A$163, "PCZ", $D$4:$D$163, "Açúcar", $F$4:$F$163, "MRS")</f>
        <v/>
      </c>
      <c r="BW228" s="32">
        <f>SUMIFS(BW$4:BW$163, $A$4:$A$163, "PCZ", $D$4:$D$163, "Açúcar", $F$4:$F$163, "MRS")</f>
        <v/>
      </c>
      <c r="BX228" s="32">
        <f>SUMIFS(BX$4:BX$163, $A$4:$A$163, "PCZ", $D$4:$D$163, "Açúcar", $F$4:$F$163, "MRS")</f>
        <v/>
      </c>
    </row>
    <row r="229">
      <c r="A229" s="125" t="inlineStr">
        <is>
          <t>TOTAL</t>
        </is>
      </c>
      <c r="B229" s="126" t="inlineStr">
        <is>
          <t>TOTAL MRS GRAO + ACUCAR</t>
        </is>
      </c>
      <c r="C229" s="128" t="n"/>
      <c r="D229" s="128" t="n"/>
      <c r="E229" s="176" t="n"/>
      <c r="F229" s="160" t="inlineStr">
        <is>
          <t>MRS</t>
        </is>
      </c>
      <c r="G229" s="35">
        <f>SUM(G225:G228)</f>
        <v/>
      </c>
      <c r="H229" s="36">
        <f>SUM(H225:H228)</f>
        <v/>
      </c>
      <c r="I229" s="37">
        <f>SUM(I225:I228)</f>
        <v/>
      </c>
      <c r="J229" s="38">
        <f>SUM(J225:J228)</f>
        <v/>
      </c>
      <c r="K229" s="39">
        <f>SUM(K225:K228)</f>
        <v/>
      </c>
      <c r="L229" s="37">
        <f>SUM(L225:L228)</f>
        <v/>
      </c>
      <c r="M229" s="38">
        <f>SUM(M225:M228)</f>
        <v/>
      </c>
      <c r="N229" s="39">
        <f>SUM(N225:N228)</f>
        <v/>
      </c>
      <c r="O229" s="37">
        <f>SUM(O225:O228)</f>
        <v/>
      </c>
      <c r="P229" s="38">
        <f>SUM(P225:P228)</f>
        <v/>
      </c>
      <c r="Q229" s="39">
        <f>SUM(Q225:Q228)</f>
        <v/>
      </c>
      <c r="R229" s="37">
        <f>SUM(R225:R228)</f>
        <v/>
      </c>
      <c r="S229" s="37">
        <f>SUM(S225:S228)</f>
        <v/>
      </c>
      <c r="T229" s="37">
        <f>SUM(T225:T228)</f>
        <v/>
      </c>
      <c r="U229" s="42">
        <f>SUM(U225:U228)</f>
        <v/>
      </c>
      <c r="V229" s="43">
        <f>SUM(V225:V228)</f>
        <v/>
      </c>
      <c r="W229" s="44">
        <f>SUM(W225:W228)</f>
        <v/>
      </c>
      <c r="X229" s="42">
        <f>SUM(X225:X228)</f>
        <v/>
      </c>
      <c r="Y229" s="43">
        <f>SUM(Y225:Y228)</f>
        <v/>
      </c>
      <c r="Z229" s="44">
        <f>SUM(Z225:Z228)</f>
        <v/>
      </c>
      <c r="AA229" s="42">
        <f>SUM(AA225:AA228)</f>
        <v/>
      </c>
      <c r="AB229" s="43">
        <f>SUM(AB225:AB228)</f>
        <v/>
      </c>
      <c r="AC229" s="44">
        <f>SUM(AC225:AC228)</f>
        <v/>
      </c>
      <c r="AD229" s="42">
        <f>SUM(AD225:AD228)</f>
        <v/>
      </c>
      <c r="AE229" s="43">
        <f>SUM(AE225:AE228)</f>
        <v/>
      </c>
      <c r="AF229" s="44">
        <f>SUM(AF225:AF228)</f>
        <v/>
      </c>
      <c r="AG229" s="44">
        <f>SUM(AG225:AG228)</f>
        <v/>
      </c>
      <c r="AH229" s="44">
        <f>SUM(AH225:AH228)</f>
        <v/>
      </c>
      <c r="AI229" s="35">
        <f>SUM(AI225:AI228)</f>
        <v/>
      </c>
      <c r="AJ229" s="36">
        <f>SUM(AJ225:AJ228)</f>
        <v/>
      </c>
      <c r="AK229" s="37">
        <f>SUM(AK225:AK228)</f>
        <v/>
      </c>
      <c r="AL229" s="35">
        <f>SUM(AL225:AL228)</f>
        <v/>
      </c>
      <c r="AM229" s="36">
        <f>SUM(AM225:AM228)</f>
        <v/>
      </c>
      <c r="AN229" s="37">
        <f>SUM(AN225:AN228)</f>
        <v/>
      </c>
      <c r="AO229" s="35">
        <f>SUM(AO225:AO228)</f>
        <v/>
      </c>
      <c r="AP229" s="36">
        <f>SUM(AP225:AP228)</f>
        <v/>
      </c>
      <c r="AQ229" s="37">
        <f>SUM(AQ225:AQ228)</f>
        <v/>
      </c>
      <c r="AR229" s="35">
        <f>SUM(AR225:AR228)</f>
        <v/>
      </c>
      <c r="AS229" s="36">
        <f>SUM(AS225:AS228)</f>
        <v/>
      </c>
      <c r="AT229" s="37">
        <f>SUM(AT225:AT228)</f>
        <v/>
      </c>
      <c r="AU229" s="37">
        <f>SUM(AU225:AU228)</f>
        <v/>
      </c>
      <c r="AV229" s="37">
        <f>SUM(AV225:AV228)</f>
        <v/>
      </c>
      <c r="AW229" s="42">
        <f>SUM(AW225:AW228)</f>
        <v/>
      </c>
      <c r="AX229" s="43">
        <f>SUM(AX225:AX228)</f>
        <v/>
      </c>
      <c r="AY229" s="44">
        <f>SUM(AY225:AY228)</f>
        <v/>
      </c>
      <c r="AZ229" s="42">
        <f>SUM(AZ225:AZ228)</f>
        <v/>
      </c>
      <c r="BA229" s="43">
        <f>SUM(BA225:BA228)</f>
        <v/>
      </c>
      <c r="BB229" s="44">
        <f>SUM(BB225:BB228)</f>
        <v/>
      </c>
      <c r="BC229" s="42">
        <f>SUM(BC225:BC228)</f>
        <v/>
      </c>
      <c r="BD229" s="43">
        <f>SUM(BD225:BD228)</f>
        <v/>
      </c>
      <c r="BE229" s="44">
        <f>SUM(BE225:BE228)</f>
        <v/>
      </c>
      <c r="BF229" s="42">
        <f>SUM(BF225:BF228)</f>
        <v/>
      </c>
      <c r="BG229" s="43">
        <f>SUM(BG225:BG228)</f>
        <v/>
      </c>
      <c r="BH229" s="44">
        <f>SUM(BH225:BH228)</f>
        <v/>
      </c>
      <c r="BI229" s="44">
        <f>SUM(BI225:BI228)</f>
        <v/>
      </c>
      <c r="BJ229" s="44">
        <f>SUM(BJ225:BJ228)</f>
        <v/>
      </c>
      <c r="BK229" s="35">
        <f>SUM(BK225:BK228)</f>
        <v/>
      </c>
      <c r="BL229" s="36">
        <f>SUM(BL225:BL228)</f>
        <v/>
      </c>
      <c r="BM229" s="37">
        <f>SUM(BM225:BM228)</f>
        <v/>
      </c>
      <c r="BN229" s="35">
        <f>SUM(BN225:BN228)</f>
        <v/>
      </c>
      <c r="BO229" s="36">
        <f>SUM(BO225:BO228)</f>
        <v/>
      </c>
      <c r="BP229" s="37">
        <f>SUM(BP225:BP228)</f>
        <v/>
      </c>
      <c r="BQ229" s="35">
        <f>SUM(BQ225:BQ228)</f>
        <v/>
      </c>
      <c r="BR229" s="36">
        <f>SUM(BR225:BR228)</f>
        <v/>
      </c>
      <c r="BS229" s="37">
        <f>SUM(BS225:BS228)</f>
        <v/>
      </c>
      <c r="BT229" s="35">
        <f>SUM(BT225:BT228)</f>
        <v/>
      </c>
      <c r="BU229" s="36">
        <f>SUM(BU225:BU228)</f>
        <v/>
      </c>
      <c r="BV229" s="37">
        <f>SUM(BV225:BV228)</f>
        <v/>
      </c>
      <c r="BW229" s="37">
        <f>SUM(BW225:BW228)</f>
        <v/>
      </c>
      <c r="BX229" s="37">
        <f>SUM(BX225:BX228)</f>
        <v/>
      </c>
    </row>
    <row r="230">
      <c r="A230" s="177" t="inlineStr">
        <is>
          <t>PSN</t>
        </is>
      </c>
      <c r="B230" s="178" t="inlineStr">
        <is>
          <t>MRS CELULOSE PSN</t>
        </is>
      </c>
      <c r="C230" s="179" t="n"/>
      <c r="D230" s="179" t="n"/>
      <c r="E230" s="180" t="n"/>
      <c r="F230" s="181" t="inlineStr">
        <is>
          <t>MRS</t>
        </is>
      </c>
      <c r="G230" s="29">
        <f>G165</f>
        <v/>
      </c>
      <c r="H230" s="29">
        <f>H165</f>
        <v/>
      </c>
      <c r="I230" s="30">
        <f>I165</f>
        <v/>
      </c>
      <c r="J230" s="29">
        <f>J165</f>
        <v/>
      </c>
      <c r="K230" s="29">
        <f>K165</f>
        <v/>
      </c>
      <c r="L230" s="31">
        <f>L165</f>
        <v/>
      </c>
      <c r="M230" s="29">
        <f>M165</f>
        <v/>
      </c>
      <c r="N230" s="29">
        <f>N165</f>
        <v/>
      </c>
      <c r="O230" s="31">
        <f>O165</f>
        <v/>
      </c>
      <c r="P230" s="29">
        <f>P165</f>
        <v/>
      </c>
      <c r="Q230" s="29">
        <f>Q165</f>
        <v/>
      </c>
      <c r="R230" s="31">
        <f>R165</f>
        <v/>
      </c>
      <c r="S230" s="32">
        <f>S165</f>
        <v/>
      </c>
      <c r="T230" s="32">
        <f>T165</f>
        <v/>
      </c>
      <c r="U230" s="33">
        <f>U165</f>
        <v/>
      </c>
      <c r="V230" s="33">
        <f>V165</f>
        <v/>
      </c>
      <c r="W230" s="34">
        <f>W165</f>
        <v/>
      </c>
      <c r="X230" s="33">
        <f>X165</f>
        <v/>
      </c>
      <c r="Y230" s="33">
        <f>Y165</f>
        <v/>
      </c>
      <c r="Z230" s="34">
        <f>Z165</f>
        <v/>
      </c>
      <c r="AA230" s="33">
        <f>AA165</f>
        <v/>
      </c>
      <c r="AB230" s="45">
        <f>AB165</f>
        <v/>
      </c>
      <c r="AC230" s="34">
        <f>AC165</f>
        <v/>
      </c>
      <c r="AD230" s="33">
        <f>AD165</f>
        <v/>
      </c>
      <c r="AE230" s="33">
        <f>AE165</f>
        <v/>
      </c>
      <c r="AF230" s="34">
        <f>AF165</f>
        <v/>
      </c>
      <c r="AG230" s="32">
        <f>AG165</f>
        <v/>
      </c>
      <c r="AH230" s="32">
        <f>AH165</f>
        <v/>
      </c>
      <c r="AI230" s="29">
        <f>AI165</f>
        <v/>
      </c>
      <c r="AJ230" s="29">
        <f>AJ165</f>
        <v/>
      </c>
      <c r="AK230" s="30">
        <f>AK165</f>
        <v/>
      </c>
      <c r="AL230" s="29">
        <f>AL165</f>
        <v/>
      </c>
      <c r="AM230" s="29">
        <f>AM165</f>
        <v/>
      </c>
      <c r="AN230" s="31">
        <f>AN165</f>
        <v/>
      </c>
      <c r="AO230" s="29">
        <f>AO165</f>
        <v/>
      </c>
      <c r="AP230" s="29">
        <f>AP165</f>
        <v/>
      </c>
      <c r="AQ230" s="31">
        <f>AQ165</f>
        <v/>
      </c>
      <c r="AR230" s="29">
        <f>AR165</f>
        <v/>
      </c>
      <c r="AS230" s="29">
        <f>AS165</f>
        <v/>
      </c>
      <c r="AT230" s="31">
        <f>AT165</f>
        <v/>
      </c>
      <c r="AU230" s="32">
        <f>AU165</f>
        <v/>
      </c>
      <c r="AV230" s="32">
        <f>AV165</f>
        <v/>
      </c>
      <c r="AW230" s="33">
        <f>AW165</f>
        <v/>
      </c>
      <c r="AX230" s="33">
        <f>AX165</f>
        <v/>
      </c>
      <c r="AY230" s="34">
        <f>AY165</f>
        <v/>
      </c>
      <c r="AZ230" s="33">
        <f>AZ165</f>
        <v/>
      </c>
      <c r="BA230" s="33">
        <f>BA165</f>
        <v/>
      </c>
      <c r="BB230" s="34">
        <f>BB165</f>
        <v/>
      </c>
      <c r="BC230" s="33">
        <f>BC165</f>
        <v/>
      </c>
      <c r="BD230" s="33">
        <f>BD165</f>
        <v/>
      </c>
      <c r="BE230" s="34">
        <f>BE165</f>
        <v/>
      </c>
      <c r="BF230" s="33">
        <f>BF165</f>
        <v/>
      </c>
      <c r="BG230" s="33">
        <f>BG165</f>
        <v/>
      </c>
      <c r="BH230" s="34">
        <f>BH165</f>
        <v/>
      </c>
      <c r="BI230" s="32">
        <f>BI165</f>
        <v/>
      </c>
      <c r="BJ230" s="32">
        <f>BJ165</f>
        <v/>
      </c>
      <c r="BK230" s="29">
        <f>BK165</f>
        <v/>
      </c>
      <c r="BL230" s="29">
        <f>BL165</f>
        <v/>
      </c>
      <c r="BM230" s="30">
        <f>BM165</f>
        <v/>
      </c>
      <c r="BN230" s="29">
        <f>BN165</f>
        <v/>
      </c>
      <c r="BO230" s="29">
        <f>BO165</f>
        <v/>
      </c>
      <c r="BP230" s="31">
        <f>BP165</f>
        <v/>
      </c>
      <c r="BQ230" s="29">
        <f>BQ165</f>
        <v/>
      </c>
      <c r="BR230" s="29">
        <f>BR165</f>
        <v/>
      </c>
      <c r="BS230" s="31">
        <f>BS165</f>
        <v/>
      </c>
      <c r="BT230" s="29">
        <f>BT165</f>
        <v/>
      </c>
      <c r="BU230" s="29">
        <f>BU165</f>
        <v/>
      </c>
      <c r="BV230" s="31">
        <f>BV165</f>
        <v/>
      </c>
      <c r="BW230" s="32">
        <f>BW165</f>
        <v/>
      </c>
      <c r="BX230" s="32">
        <f>BX165</f>
        <v/>
      </c>
    </row>
    <row r="231">
      <c r="A231" s="125" t="inlineStr">
        <is>
          <t>TOTAL</t>
        </is>
      </c>
      <c r="B231" s="126" t="inlineStr">
        <is>
          <t>TOTAL BRACELL</t>
        </is>
      </c>
      <c r="C231" s="128" t="n"/>
      <c r="D231" s="128" t="n"/>
      <c r="E231" s="176" t="n"/>
      <c r="F231" s="160" t="inlineStr">
        <is>
          <t>MRS</t>
        </is>
      </c>
      <c r="G231" s="35">
        <f>G230</f>
        <v/>
      </c>
      <c r="H231" s="36">
        <f>H230</f>
        <v/>
      </c>
      <c r="I231" s="37">
        <f>I230</f>
        <v/>
      </c>
      <c r="J231" s="38">
        <f>J230</f>
        <v/>
      </c>
      <c r="K231" s="39">
        <f>K230</f>
        <v/>
      </c>
      <c r="L231" s="37">
        <f>L230</f>
        <v/>
      </c>
      <c r="M231" s="38">
        <f>M230</f>
        <v/>
      </c>
      <c r="N231" s="39">
        <f>N230</f>
        <v/>
      </c>
      <c r="O231" s="37">
        <f>O230</f>
        <v/>
      </c>
      <c r="P231" s="38">
        <f>P230</f>
        <v/>
      </c>
      <c r="Q231" s="39">
        <f>Q230</f>
        <v/>
      </c>
      <c r="R231" s="37">
        <f>R230</f>
        <v/>
      </c>
      <c r="S231" s="37">
        <f>S230</f>
        <v/>
      </c>
      <c r="T231" s="37">
        <f>T230</f>
        <v/>
      </c>
      <c r="U231" s="42">
        <f>U230</f>
        <v/>
      </c>
      <c r="V231" s="43">
        <f>V230</f>
        <v/>
      </c>
      <c r="W231" s="44">
        <f>W230</f>
        <v/>
      </c>
      <c r="X231" s="42">
        <f>X230</f>
        <v/>
      </c>
      <c r="Y231" s="43">
        <f>Y230</f>
        <v/>
      </c>
      <c r="Z231" s="44">
        <f>Z230</f>
        <v/>
      </c>
      <c r="AA231" s="42">
        <f>AA230</f>
        <v/>
      </c>
      <c r="AB231" s="43">
        <f>AB230</f>
        <v/>
      </c>
      <c r="AC231" s="44">
        <f>AC230</f>
        <v/>
      </c>
      <c r="AD231" s="42">
        <f>AD230</f>
        <v/>
      </c>
      <c r="AE231" s="43">
        <f>AE230</f>
        <v/>
      </c>
      <c r="AF231" s="44">
        <f>AF230</f>
        <v/>
      </c>
      <c r="AG231" s="44">
        <f>AG230</f>
        <v/>
      </c>
      <c r="AH231" s="44">
        <f>AH230</f>
        <v/>
      </c>
      <c r="AI231" s="35">
        <f>AI230</f>
        <v/>
      </c>
      <c r="AJ231" s="36">
        <f>AJ230</f>
        <v/>
      </c>
      <c r="AK231" s="37">
        <f>AK230</f>
        <v/>
      </c>
      <c r="AL231" s="35">
        <f>AL230</f>
        <v/>
      </c>
      <c r="AM231" s="36">
        <f>AM230</f>
        <v/>
      </c>
      <c r="AN231" s="37">
        <f>AN230</f>
        <v/>
      </c>
      <c r="AO231" s="35">
        <f>AO230</f>
        <v/>
      </c>
      <c r="AP231" s="36">
        <f>AP230</f>
        <v/>
      </c>
      <c r="AQ231" s="37">
        <f>AQ230</f>
        <v/>
      </c>
      <c r="AR231" s="35">
        <f>AR230</f>
        <v/>
      </c>
      <c r="AS231" s="36">
        <f>AS230</f>
        <v/>
      </c>
      <c r="AT231" s="37">
        <f>AT230</f>
        <v/>
      </c>
      <c r="AU231" s="37">
        <f>AU230</f>
        <v/>
      </c>
      <c r="AV231" s="37">
        <f>AV230</f>
        <v/>
      </c>
      <c r="AW231" s="42">
        <f>AW230</f>
        <v/>
      </c>
      <c r="AX231" s="43">
        <f>AX230</f>
        <v/>
      </c>
      <c r="AY231" s="44">
        <f>AY230</f>
        <v/>
      </c>
      <c r="AZ231" s="42">
        <f>AZ230</f>
        <v/>
      </c>
      <c r="BA231" s="43">
        <f>BA230</f>
        <v/>
      </c>
      <c r="BB231" s="44">
        <f>BB230</f>
        <v/>
      </c>
      <c r="BC231" s="42">
        <f>BC230</f>
        <v/>
      </c>
      <c r="BD231" s="43">
        <f>BD230</f>
        <v/>
      </c>
      <c r="BE231" s="44">
        <f>BE230</f>
        <v/>
      </c>
      <c r="BF231" s="42">
        <f>BF230</f>
        <v/>
      </c>
      <c r="BG231" s="43">
        <f>BG230</f>
        <v/>
      </c>
      <c r="BH231" s="44">
        <f>BH230</f>
        <v/>
      </c>
      <c r="BI231" s="44">
        <f>BI230</f>
        <v/>
      </c>
      <c r="BJ231" s="44">
        <f>BJ230</f>
        <v/>
      </c>
      <c r="BK231" s="35">
        <f>BK230</f>
        <v/>
      </c>
      <c r="BL231" s="36">
        <f>BL230</f>
        <v/>
      </c>
      <c r="BM231" s="37">
        <f>BM230</f>
        <v/>
      </c>
      <c r="BN231" s="35">
        <f>BN230</f>
        <v/>
      </c>
      <c r="BO231" s="36">
        <f>BO230</f>
        <v/>
      </c>
      <c r="BP231" s="37">
        <f>BP230</f>
        <v/>
      </c>
      <c r="BQ231" s="35">
        <f>BQ230</f>
        <v/>
      </c>
      <c r="BR231" s="36">
        <f>BR230</f>
        <v/>
      </c>
      <c r="BS231" s="37">
        <f>BS230</f>
        <v/>
      </c>
      <c r="BT231" s="35">
        <f>BT230</f>
        <v/>
      </c>
      <c r="BU231" s="36">
        <f>BU230</f>
        <v/>
      </c>
      <c r="BV231" s="37">
        <f>BV230</f>
        <v/>
      </c>
      <c r="BW231" s="37">
        <f>BW230</f>
        <v/>
      </c>
      <c r="BX231" s="37">
        <f>BX230</f>
        <v/>
      </c>
    </row>
    <row r="232">
      <c r="A232" s="166" t="inlineStr">
        <is>
          <t>PSN</t>
        </is>
      </c>
      <c r="B232" s="168" t="inlineStr">
        <is>
          <t>MRS CONTEINER PSN</t>
        </is>
      </c>
      <c r="C232" s="169" t="n"/>
      <c r="D232" s="169" t="n"/>
      <c r="E232" s="169" t="n"/>
      <c r="F232" s="181" t="inlineStr">
        <is>
          <t>MRS</t>
        </is>
      </c>
      <c r="G232" s="46">
        <f>G180</f>
        <v/>
      </c>
      <c r="H232" s="46">
        <f>H180</f>
        <v/>
      </c>
      <c r="I232" s="47">
        <f>I180</f>
        <v/>
      </c>
      <c r="J232" s="46">
        <f>J180</f>
        <v/>
      </c>
      <c r="K232" s="46">
        <f>K180</f>
        <v/>
      </c>
      <c r="L232" s="48">
        <f>L180</f>
        <v/>
      </c>
      <c r="M232" s="46">
        <f>M180</f>
        <v/>
      </c>
      <c r="N232" s="46">
        <f>N180</f>
        <v/>
      </c>
      <c r="O232" s="48">
        <f>O180</f>
        <v/>
      </c>
      <c r="P232" s="46">
        <f>P180</f>
        <v/>
      </c>
      <c r="Q232" s="46">
        <f>Q180</f>
        <v/>
      </c>
      <c r="R232" s="48">
        <f>R180</f>
        <v/>
      </c>
      <c r="S232" s="49">
        <f>S180</f>
        <v/>
      </c>
      <c r="T232" s="49">
        <f>T180</f>
        <v/>
      </c>
      <c r="U232" s="50">
        <f>U180</f>
        <v/>
      </c>
      <c r="V232" s="50">
        <f>V180</f>
        <v/>
      </c>
      <c r="W232" s="51">
        <f>W180</f>
        <v/>
      </c>
      <c r="X232" s="50">
        <f>X180</f>
        <v/>
      </c>
      <c r="Y232" s="50">
        <f>Y180</f>
        <v/>
      </c>
      <c r="Z232" s="51">
        <f>Z180</f>
        <v/>
      </c>
      <c r="AA232" s="50">
        <f>AA180</f>
        <v/>
      </c>
      <c r="AB232" s="50">
        <f>AB180</f>
        <v/>
      </c>
      <c r="AC232" s="51">
        <f>AC180</f>
        <v/>
      </c>
      <c r="AD232" s="50">
        <f>AD180</f>
        <v/>
      </c>
      <c r="AE232" s="50">
        <f>AE180</f>
        <v/>
      </c>
      <c r="AF232" s="51">
        <f>AF180</f>
        <v/>
      </c>
      <c r="AG232" s="49">
        <f>AG180</f>
        <v/>
      </c>
      <c r="AH232" s="49">
        <f>AH180</f>
        <v/>
      </c>
      <c r="AI232" s="46">
        <f>AI180</f>
        <v/>
      </c>
      <c r="AJ232" s="46">
        <f>AJ180</f>
        <v/>
      </c>
      <c r="AK232" s="47">
        <f>AK180</f>
        <v/>
      </c>
      <c r="AL232" s="46">
        <f>AL180</f>
        <v/>
      </c>
      <c r="AM232" s="46">
        <f>AM180</f>
        <v/>
      </c>
      <c r="AN232" s="48">
        <f>AN180</f>
        <v/>
      </c>
      <c r="AO232" s="46">
        <f>AO180</f>
        <v/>
      </c>
      <c r="AP232" s="46">
        <f>AP180</f>
        <v/>
      </c>
      <c r="AQ232" s="48">
        <f>AQ180</f>
        <v/>
      </c>
      <c r="AR232" s="46">
        <f>AR180</f>
        <v/>
      </c>
      <c r="AS232" s="46">
        <f>AS180</f>
        <v/>
      </c>
      <c r="AT232" s="48">
        <f>AT180</f>
        <v/>
      </c>
      <c r="AU232" s="49">
        <f>AU180</f>
        <v/>
      </c>
      <c r="AV232" s="49">
        <f>AV180</f>
        <v/>
      </c>
      <c r="AW232" s="50">
        <f>AW180</f>
        <v/>
      </c>
      <c r="AX232" s="50">
        <f>AX180</f>
        <v/>
      </c>
      <c r="AY232" s="51">
        <f>AY180</f>
        <v/>
      </c>
      <c r="AZ232" s="50">
        <f>AZ180</f>
        <v/>
      </c>
      <c r="BA232" s="50">
        <f>BA180</f>
        <v/>
      </c>
      <c r="BB232" s="51">
        <f>BB180</f>
        <v/>
      </c>
      <c r="BC232" s="50">
        <f>BC180</f>
        <v/>
      </c>
      <c r="BD232" s="50">
        <f>BD180</f>
        <v/>
      </c>
      <c r="BE232" s="51">
        <f>BE180</f>
        <v/>
      </c>
      <c r="BF232" s="50">
        <f>BF180</f>
        <v/>
      </c>
      <c r="BG232" s="50">
        <f>BG180</f>
        <v/>
      </c>
      <c r="BH232" s="51">
        <f>BH180</f>
        <v/>
      </c>
      <c r="BI232" s="49">
        <f>BI180</f>
        <v/>
      </c>
      <c r="BJ232" s="49">
        <f>BJ180</f>
        <v/>
      </c>
      <c r="BK232" s="46">
        <f>BK180</f>
        <v/>
      </c>
      <c r="BL232" s="46">
        <f>BL180</f>
        <v/>
      </c>
      <c r="BM232" s="47">
        <f>BM180</f>
        <v/>
      </c>
      <c r="BN232" s="46">
        <f>BN180</f>
        <v/>
      </c>
      <c r="BO232" s="46">
        <f>BO180</f>
        <v/>
      </c>
      <c r="BP232" s="48">
        <f>BP180</f>
        <v/>
      </c>
      <c r="BQ232" s="46">
        <f>BQ180</f>
        <v/>
      </c>
      <c r="BR232" s="46">
        <f>BR180</f>
        <v/>
      </c>
      <c r="BS232" s="48">
        <f>BS180</f>
        <v/>
      </c>
      <c r="BT232" s="46">
        <f>BT180</f>
        <v/>
      </c>
      <c r="BU232" s="46">
        <f>BU180</f>
        <v/>
      </c>
      <c r="BV232" s="48">
        <f>BV180</f>
        <v/>
      </c>
      <c r="BW232" s="49">
        <f>BW180</f>
        <v/>
      </c>
      <c r="BX232" s="49">
        <f>BX180</f>
        <v/>
      </c>
    </row>
    <row r="233">
      <c r="A233" s="151" t="inlineStr">
        <is>
          <t>PCZ</t>
        </is>
      </c>
      <c r="B233" s="168" t="inlineStr">
        <is>
          <t>MRS CONTEINER PCZ</t>
        </is>
      </c>
      <c r="C233" s="169" t="n"/>
      <c r="D233" s="169" t="n"/>
      <c r="E233" s="169" t="n"/>
      <c r="F233" s="181" t="inlineStr">
        <is>
          <t>MRS</t>
        </is>
      </c>
      <c r="G233" s="46">
        <f>G182</f>
        <v/>
      </c>
      <c r="H233" s="46">
        <f>H182</f>
        <v/>
      </c>
      <c r="I233" s="47">
        <f>I182</f>
        <v/>
      </c>
      <c r="J233" s="46">
        <f>J182</f>
        <v/>
      </c>
      <c r="K233" s="46">
        <f>K182</f>
        <v/>
      </c>
      <c r="L233" s="48">
        <f>L182</f>
        <v/>
      </c>
      <c r="M233" s="46">
        <f>M182</f>
        <v/>
      </c>
      <c r="N233" s="46">
        <f>N182</f>
        <v/>
      </c>
      <c r="O233" s="48">
        <f>O182</f>
        <v/>
      </c>
      <c r="P233" s="46">
        <f>P182</f>
        <v/>
      </c>
      <c r="Q233" s="46">
        <f>Q182</f>
        <v/>
      </c>
      <c r="R233" s="48">
        <f>R182</f>
        <v/>
      </c>
      <c r="S233" s="49">
        <f>S182</f>
        <v/>
      </c>
      <c r="T233" s="49">
        <f>T182</f>
        <v/>
      </c>
      <c r="U233" s="50">
        <f>U182</f>
        <v/>
      </c>
      <c r="V233" s="50">
        <f>V182</f>
        <v/>
      </c>
      <c r="W233" s="51">
        <f>W182</f>
        <v/>
      </c>
      <c r="X233" s="50">
        <f>X182</f>
        <v/>
      </c>
      <c r="Y233" s="50">
        <f>Y182</f>
        <v/>
      </c>
      <c r="Z233" s="51">
        <f>Z182</f>
        <v/>
      </c>
      <c r="AA233" s="50">
        <f>AA182</f>
        <v/>
      </c>
      <c r="AB233" s="50">
        <f>AB182</f>
        <v/>
      </c>
      <c r="AC233" s="51">
        <f>AC182</f>
        <v/>
      </c>
      <c r="AD233" s="50">
        <f>AD182</f>
        <v/>
      </c>
      <c r="AE233" s="50">
        <f>AE182</f>
        <v/>
      </c>
      <c r="AF233" s="51">
        <f>AF182</f>
        <v/>
      </c>
      <c r="AG233" s="49">
        <f>AG182</f>
        <v/>
      </c>
      <c r="AH233" s="49">
        <f>AH182</f>
        <v/>
      </c>
      <c r="AI233" s="46">
        <f>AI182</f>
        <v/>
      </c>
      <c r="AJ233" s="46">
        <f>AJ182</f>
        <v/>
      </c>
      <c r="AK233" s="47">
        <f>AK182</f>
        <v/>
      </c>
      <c r="AL233" s="46">
        <f>AL182</f>
        <v/>
      </c>
      <c r="AM233" s="46">
        <f>AM182</f>
        <v/>
      </c>
      <c r="AN233" s="48">
        <f>AN182</f>
        <v/>
      </c>
      <c r="AO233" s="46">
        <f>AO182</f>
        <v/>
      </c>
      <c r="AP233" s="46">
        <f>AP182</f>
        <v/>
      </c>
      <c r="AQ233" s="48">
        <f>AQ182</f>
        <v/>
      </c>
      <c r="AR233" s="46">
        <f>AR182</f>
        <v/>
      </c>
      <c r="AS233" s="46">
        <f>AS182</f>
        <v/>
      </c>
      <c r="AT233" s="48">
        <f>AT182</f>
        <v/>
      </c>
      <c r="AU233" s="49">
        <f>AU182</f>
        <v/>
      </c>
      <c r="AV233" s="49">
        <f>AV182</f>
        <v/>
      </c>
      <c r="AW233" s="50">
        <f>AW182</f>
        <v/>
      </c>
      <c r="AX233" s="50">
        <f>AX182</f>
        <v/>
      </c>
      <c r="AY233" s="51">
        <f>AY182</f>
        <v/>
      </c>
      <c r="AZ233" s="50">
        <f>AZ182</f>
        <v/>
      </c>
      <c r="BA233" s="50">
        <f>BA182</f>
        <v/>
      </c>
      <c r="BB233" s="51">
        <f>BB182</f>
        <v/>
      </c>
      <c r="BC233" s="50">
        <f>BC182</f>
        <v/>
      </c>
      <c r="BD233" s="50">
        <f>BD182</f>
        <v/>
      </c>
      <c r="BE233" s="51">
        <f>BE182</f>
        <v/>
      </c>
      <c r="BF233" s="50">
        <f>BF182</f>
        <v/>
      </c>
      <c r="BG233" s="50">
        <f>BG182</f>
        <v/>
      </c>
      <c r="BH233" s="51">
        <f>BH182</f>
        <v/>
      </c>
      <c r="BI233" s="49">
        <f>BI182</f>
        <v/>
      </c>
      <c r="BJ233" s="49">
        <f>BJ182</f>
        <v/>
      </c>
      <c r="BK233" s="46">
        <f>BK182</f>
        <v/>
      </c>
      <c r="BL233" s="46">
        <f>BL182</f>
        <v/>
      </c>
      <c r="BM233" s="47">
        <f>BM182</f>
        <v/>
      </c>
      <c r="BN233" s="46">
        <f>BN182</f>
        <v/>
      </c>
      <c r="BO233" s="46">
        <f>BO182</f>
        <v/>
      </c>
      <c r="BP233" s="48">
        <f>BP182</f>
        <v/>
      </c>
      <c r="BQ233" s="46">
        <f>BQ182</f>
        <v/>
      </c>
      <c r="BR233" s="46">
        <f>BR182</f>
        <v/>
      </c>
      <c r="BS233" s="48">
        <f>BS182</f>
        <v/>
      </c>
      <c r="BT233" s="46">
        <f>BT182</f>
        <v/>
      </c>
      <c r="BU233" s="46">
        <f>BU182</f>
        <v/>
      </c>
      <c r="BV233" s="48">
        <f>BV182</f>
        <v/>
      </c>
      <c r="BW233" s="49">
        <f>BW182</f>
        <v/>
      </c>
      <c r="BX233" s="49">
        <f>BX182</f>
        <v/>
      </c>
    </row>
    <row r="234">
      <c r="A234" s="125" t="inlineStr">
        <is>
          <t>TOTAL</t>
        </is>
      </c>
      <c r="B234" s="126" t="inlineStr">
        <is>
          <t>TOTAL MRS CONTEINER</t>
        </is>
      </c>
      <c r="C234" s="176" t="n"/>
      <c r="D234" s="176" t="n"/>
      <c r="E234" s="176" t="n"/>
      <c r="F234" s="182" t="n"/>
      <c r="G234" s="35">
        <f>SUM(G232:G233)</f>
        <v/>
      </c>
      <c r="H234" s="36">
        <f>SUM(H232:H233)</f>
        <v/>
      </c>
      <c r="I234" s="93">
        <f>SUM(I232:I233)</f>
        <v/>
      </c>
      <c r="J234" s="38">
        <f>SUM(J232:J233)</f>
        <v/>
      </c>
      <c r="K234" s="39">
        <f>SUM(K232:K233)</f>
        <v/>
      </c>
      <c r="L234" s="93">
        <f>SUM(L232:L233)</f>
        <v/>
      </c>
      <c r="M234" s="38">
        <f>SUM(M232:M233)</f>
        <v/>
      </c>
      <c r="N234" s="39">
        <f>SUM(N232:N233)</f>
        <v/>
      </c>
      <c r="O234" s="93">
        <f>SUM(O232:O233)</f>
        <v/>
      </c>
      <c r="P234" s="38">
        <f>SUM(P232:P233)</f>
        <v/>
      </c>
      <c r="Q234" s="39">
        <f>SUM(Q232:Q233)</f>
        <v/>
      </c>
      <c r="R234" s="93">
        <f>SUM(R232:R233)</f>
        <v/>
      </c>
      <c r="S234" s="93">
        <f>SUM(S232:S233)</f>
        <v/>
      </c>
      <c r="T234" s="93">
        <f>SUM(T232:T233)</f>
        <v/>
      </c>
      <c r="U234" s="42">
        <f>SUM(U232:U233)</f>
        <v/>
      </c>
      <c r="V234" s="43">
        <f>SUM(V232:V233)</f>
        <v/>
      </c>
      <c r="W234" s="94">
        <f>SUM(W232:W233)</f>
        <v/>
      </c>
      <c r="X234" s="42">
        <f>SUM(X232:X233)</f>
        <v/>
      </c>
      <c r="Y234" s="43">
        <f>SUM(Y232:Y233)</f>
        <v/>
      </c>
      <c r="Z234" s="94">
        <f>SUM(Z232:Z233)</f>
        <v/>
      </c>
      <c r="AA234" s="42">
        <f>SUM(AA232:AA233)</f>
        <v/>
      </c>
      <c r="AB234" s="43">
        <f>SUM(AB232:AB233)</f>
        <v/>
      </c>
      <c r="AC234" s="94">
        <f>SUM(AC232:AC233)</f>
        <v/>
      </c>
      <c r="AD234" s="42">
        <f>SUM(AD232:AD233)</f>
        <v/>
      </c>
      <c r="AE234" s="43">
        <f>SUM(AE232:AE233)</f>
        <v/>
      </c>
      <c r="AF234" s="94">
        <f>SUM(AF232:AF233)</f>
        <v/>
      </c>
      <c r="AG234" s="94">
        <f>SUM(AG232:AG233)</f>
        <v/>
      </c>
      <c r="AH234" s="94">
        <f>SUM(AH232:AH233)</f>
        <v/>
      </c>
      <c r="AI234" s="35">
        <f>SUM(AI232:AI233)</f>
        <v/>
      </c>
      <c r="AJ234" s="36">
        <f>SUM(AJ232:AJ233)</f>
        <v/>
      </c>
      <c r="AK234" s="93">
        <f>SUM(AK232:AK233)</f>
        <v/>
      </c>
      <c r="AL234" s="35">
        <f>SUM(AL232:AL233)</f>
        <v/>
      </c>
      <c r="AM234" s="36">
        <f>SUM(AM232:AM233)</f>
        <v/>
      </c>
      <c r="AN234" s="93">
        <f>SUM(AN232:AN233)</f>
        <v/>
      </c>
      <c r="AO234" s="35">
        <f>SUM(AO232:AO233)</f>
        <v/>
      </c>
      <c r="AP234" s="36">
        <f>SUM(AP232:AP233)</f>
        <v/>
      </c>
      <c r="AQ234" s="93">
        <f>SUM(AQ232:AQ233)</f>
        <v/>
      </c>
      <c r="AR234" s="35">
        <f>SUM(AR232:AR233)</f>
        <v/>
      </c>
      <c r="AS234" s="36">
        <f>SUM(AS232:AS233)</f>
        <v/>
      </c>
      <c r="AT234" s="93">
        <f>SUM(AT232:AT233)</f>
        <v/>
      </c>
      <c r="AU234" s="93">
        <f>SUM(AU232:AU233)</f>
        <v/>
      </c>
      <c r="AV234" s="93">
        <f>SUM(AV232:AV233)</f>
        <v/>
      </c>
      <c r="AW234" s="42">
        <f>SUM(AW232:AW233)</f>
        <v/>
      </c>
      <c r="AX234" s="43">
        <f>SUM(AX232:AX233)</f>
        <v/>
      </c>
      <c r="AY234" s="94">
        <f>SUM(AY232:AY233)</f>
        <v/>
      </c>
      <c r="AZ234" s="42">
        <f>SUM(AZ232:AZ233)</f>
        <v/>
      </c>
      <c r="BA234" s="43">
        <f>SUM(BA232:BA233)</f>
        <v/>
      </c>
      <c r="BB234" s="94">
        <f>SUM(BB232:BB233)</f>
        <v/>
      </c>
      <c r="BC234" s="42">
        <f>SUM(BC232:BC233)</f>
        <v/>
      </c>
      <c r="BD234" s="43">
        <f>SUM(BD232:BD233)</f>
        <v/>
      </c>
      <c r="BE234" s="94">
        <f>SUM(BE232:BE233)</f>
        <v/>
      </c>
      <c r="BF234" s="42">
        <f>SUM(BF232:BF233)</f>
        <v/>
      </c>
      <c r="BG234" s="43">
        <f>SUM(BG232:BG233)</f>
        <v/>
      </c>
      <c r="BH234" s="94">
        <f>SUM(BH232:BH233)</f>
        <v/>
      </c>
      <c r="BI234" s="94">
        <f>SUM(BI232:BI233)</f>
        <v/>
      </c>
      <c r="BJ234" s="94">
        <f>SUM(BJ232:BJ233)</f>
        <v/>
      </c>
      <c r="BK234" s="35">
        <f>SUM(BK232:BK233)</f>
        <v/>
      </c>
      <c r="BL234" s="36">
        <f>SUM(BL232:BL233)</f>
        <v/>
      </c>
      <c r="BM234" s="93">
        <f>SUM(BM232:BM233)</f>
        <v/>
      </c>
      <c r="BN234" s="35">
        <f>SUM(BN232:BN233)</f>
        <v/>
      </c>
      <c r="BO234" s="36">
        <f>SUM(BO232:BO233)</f>
        <v/>
      </c>
      <c r="BP234" s="93">
        <f>SUM(BP232:BP233)</f>
        <v/>
      </c>
      <c r="BQ234" s="35">
        <f>SUM(BQ232:BQ233)</f>
        <v/>
      </c>
      <c r="BR234" s="36">
        <f>SUM(BR232:BR233)</f>
        <v/>
      </c>
      <c r="BS234" s="93">
        <f>SUM(BS232:BS233)</f>
        <v/>
      </c>
      <c r="BT234" s="35">
        <f>SUM(BT232:BT233)</f>
        <v/>
      </c>
      <c r="BU234" s="36">
        <f>SUM(BU232:BU233)</f>
        <v/>
      </c>
      <c r="BV234" s="93">
        <f>SUM(BV232:BV233)</f>
        <v/>
      </c>
      <c r="BW234" s="93">
        <f>SUM(BW232:BW233)</f>
        <v/>
      </c>
      <c r="BX234" s="93">
        <f>SUM(BX232:BX233)</f>
        <v/>
      </c>
    </row>
    <row r="235">
      <c r="A235" s="125" t="inlineStr">
        <is>
          <t>TOTAL</t>
        </is>
      </c>
      <c r="B235" s="126" t="inlineStr">
        <is>
          <t>PCZ</t>
        </is>
      </c>
      <c r="C235" s="176" t="n"/>
      <c r="D235" s="176" t="n"/>
      <c r="E235" s="176" t="n"/>
      <c r="F235" s="160" t="inlineStr">
        <is>
          <t>FERRO</t>
        </is>
      </c>
      <c r="G235" s="35">
        <f>SUMIFS(G4:G182, $A4:$A182, "PCZ")</f>
        <v/>
      </c>
      <c r="H235" s="36">
        <f>SUMIFS(H4:H182, $A4:$A182, "PCZ")</f>
        <v/>
      </c>
      <c r="I235" s="93">
        <f>SUMIFS(I4:I182, $A4:$A182, "PCZ")</f>
        <v/>
      </c>
      <c r="J235" s="38">
        <f>SUMIFS(J4:J182, $A4:$A182, "PCZ")</f>
        <v/>
      </c>
      <c r="K235" s="39">
        <f>SUMIFS(K4:K182, $A4:$A182, "PCZ")</f>
        <v/>
      </c>
      <c r="L235" s="93">
        <f>SUMIFS(L4:L182, $A4:$A182, "PCZ")</f>
        <v/>
      </c>
      <c r="M235" s="38">
        <f>SUMIFS(M4:M182, $A4:$A182, "PCZ")</f>
        <v/>
      </c>
      <c r="N235" s="39">
        <f>SUMIFS(N4:N182, $A4:$A182, "PCZ")</f>
        <v/>
      </c>
      <c r="O235" s="93">
        <f>SUMIFS(O4:O182, $A4:$A182, "PCZ")</f>
        <v/>
      </c>
      <c r="P235" s="38">
        <f>SUMIFS(P4:P182, $A4:$A182, "PCZ")</f>
        <v/>
      </c>
      <c r="Q235" s="39">
        <f>SUMIFS(Q4:Q182, $A4:$A182, "PCZ")</f>
        <v/>
      </c>
      <c r="R235" s="93">
        <f>SUMIFS(R4:R182, $A4:$A182, "PCZ")</f>
        <v/>
      </c>
      <c r="S235" s="93">
        <f>SUMIFS(S4:S182, $A4:$A182, "PCZ")</f>
        <v/>
      </c>
      <c r="T235" s="93">
        <f>SUMIFS(T4:T182, $A4:$A182, "PCZ")</f>
        <v/>
      </c>
      <c r="U235" s="42">
        <f>SUMIFS(U4:U182, $A4:$A182, "PCZ")</f>
        <v/>
      </c>
      <c r="V235" s="43">
        <f>SUMIFS(V4:V182, $A4:$A182, "PCZ")</f>
        <v/>
      </c>
      <c r="W235" s="94">
        <f>SUMIFS(W4:W182, $A4:$A182, "PCZ")</f>
        <v/>
      </c>
      <c r="X235" s="42">
        <f>SUMIFS(X4:X182, $A4:$A182, "PCZ")</f>
        <v/>
      </c>
      <c r="Y235" s="43">
        <f>SUMIFS(Y4:Y182, $A4:$A182, "PCZ")</f>
        <v/>
      </c>
      <c r="Z235" s="94">
        <f>SUMIFS(Z4:Z182, $A4:$A182, "PCZ")</f>
        <v/>
      </c>
      <c r="AA235" s="42">
        <f>SUMIFS(AA4:AA182, $A4:$A182, "PCZ")</f>
        <v/>
      </c>
      <c r="AB235" s="43">
        <f>SUMIFS(AB4:AB182, $A4:$A182, "PCZ")</f>
        <v/>
      </c>
      <c r="AC235" s="94">
        <f>SUMIFS(AC4:AC182, $A4:$A182, "PCZ")</f>
        <v/>
      </c>
      <c r="AD235" s="42">
        <f>SUMIFS(AD4:AD182, $A4:$A182, "PCZ")</f>
        <v/>
      </c>
      <c r="AE235" s="43">
        <f>SUMIFS(AE4:AE182, $A4:$A182, "PCZ")</f>
        <v/>
      </c>
      <c r="AF235" s="94">
        <f>SUMIFS(AF4:AF182, $A4:$A182, "PCZ")</f>
        <v/>
      </c>
      <c r="AG235" s="94">
        <f>SUMIFS(AG4:AG182, $A4:$A182, "PCZ")</f>
        <v/>
      </c>
      <c r="AH235" s="94">
        <f>SUMIFS(AH4:AH182, $A4:$A182, "PCZ")</f>
        <v/>
      </c>
      <c r="AI235" s="35">
        <f>SUMIFS(AI4:AI182, $A4:$A182, "PCZ")</f>
        <v/>
      </c>
      <c r="AJ235" s="36">
        <f>SUMIFS(AJ4:AJ182, $A4:$A182, "PCZ")</f>
        <v/>
      </c>
      <c r="AK235" s="93">
        <f>SUMIFS(AK4:AK182, $A4:$A182, "PCZ")</f>
        <v/>
      </c>
      <c r="AL235" s="35">
        <f>SUMIFS(AL4:AL182, $A4:$A182, "PCZ")</f>
        <v/>
      </c>
      <c r="AM235" s="36">
        <f>SUMIFS(AM4:AM182, $A4:$A182, "PCZ")</f>
        <v/>
      </c>
      <c r="AN235" s="93">
        <f>SUMIFS(AN4:AN182, $A4:$A182, "PCZ")</f>
        <v/>
      </c>
      <c r="AO235" s="35">
        <f>SUMIFS(AO4:AO182, $A4:$A182, "PCZ")</f>
        <v/>
      </c>
      <c r="AP235" s="36">
        <f>SUMIFS(AP4:AP182, $A4:$A182, "PCZ")</f>
        <v/>
      </c>
      <c r="AQ235" s="93">
        <f>SUMIFS(AQ4:AQ182, $A4:$A182, "PCZ")</f>
        <v/>
      </c>
      <c r="AR235" s="35">
        <f>SUMIFS(AR4:AR182, $A4:$A182, "PCZ")</f>
        <v/>
      </c>
      <c r="AS235" s="36">
        <f>SUMIFS(AS4:AS182, $A4:$A182, "PCZ")</f>
        <v/>
      </c>
      <c r="AT235" s="93">
        <f>SUMIFS(AT4:AT182, $A4:$A182, "PCZ")</f>
        <v/>
      </c>
      <c r="AU235" s="93">
        <f>SUMIFS(AU4:AU182, $A4:$A182, "PCZ")</f>
        <v/>
      </c>
      <c r="AV235" s="93">
        <f>SUMIFS(AV4:AV182, $A4:$A182, "PCZ")</f>
        <v/>
      </c>
      <c r="AW235" s="42">
        <f>SUMIFS(AW4:AW182, $A4:$A182, "PCZ")</f>
        <v/>
      </c>
      <c r="AX235" s="43">
        <f>SUMIFS(AX4:AX182, $A4:$A182, "PCZ")</f>
        <v/>
      </c>
      <c r="AY235" s="94">
        <f>SUMIFS(AY4:AY182, $A4:$A182, "PCZ")</f>
        <v/>
      </c>
      <c r="AZ235" s="42">
        <f>SUMIFS(AZ4:AZ182, $A4:$A182, "PCZ")</f>
        <v/>
      </c>
      <c r="BA235" s="43">
        <f>SUMIFS(BA4:BA182, $A4:$A182, "PCZ")</f>
        <v/>
      </c>
      <c r="BB235" s="94">
        <f>SUMIFS(BB4:BB182, $A4:$A182, "PCZ")</f>
        <v/>
      </c>
      <c r="BC235" s="42">
        <f>SUMIFS(BC4:BC182, $A4:$A182, "PCZ")</f>
        <v/>
      </c>
      <c r="BD235" s="43">
        <f>SUMIFS(BD4:BD182, $A4:$A182, "PCZ")</f>
        <v/>
      </c>
      <c r="BE235" s="94">
        <f>SUMIFS(BE4:BE182, $A4:$A182, "PCZ")</f>
        <v/>
      </c>
      <c r="BF235" s="42">
        <f>SUMIFS(BF4:BF182, $A4:$A182, "PCZ")</f>
        <v/>
      </c>
      <c r="BG235" s="43">
        <f>SUMIFS(BG4:BG182, $A4:$A182, "PCZ")</f>
        <v/>
      </c>
      <c r="BH235" s="94">
        <f>SUMIFS(BH4:BH182, $A4:$A182, "PCZ")</f>
        <v/>
      </c>
      <c r="BI235" s="94">
        <f>SUMIFS(BI4:BI182, $A4:$A182, "PCZ")</f>
        <v/>
      </c>
      <c r="BJ235" s="94">
        <f>SUMIFS(BJ4:BJ182, $A4:$A182, "PCZ")</f>
        <v/>
      </c>
      <c r="BK235" s="35">
        <f>SUMIFS(BK4:BK182, $A4:$A182, "PCZ")</f>
        <v/>
      </c>
      <c r="BL235" s="36">
        <f>SUMIFS(BL4:BL182, $A4:$A182, "PCZ")</f>
        <v/>
      </c>
      <c r="BM235" s="93">
        <f>SUMIFS(BM4:BM182, $A4:$A182, "PCZ")</f>
        <v/>
      </c>
      <c r="BN235" s="35">
        <f>SUMIFS(BN4:BN182, $A4:$A182, "PCZ")</f>
        <v/>
      </c>
      <c r="BO235" s="36">
        <f>SUMIFS(BO4:BO182, $A4:$A182, "PCZ")</f>
        <v/>
      </c>
      <c r="BP235" s="93">
        <f>SUMIFS(BP4:BP182, $A4:$A182, "PCZ")</f>
        <v/>
      </c>
      <c r="BQ235" s="35">
        <f>SUMIFS(BQ4:BQ182, $A4:$A182, "PCZ")</f>
        <v/>
      </c>
      <c r="BR235" s="36">
        <f>SUMIFS(BR4:BR182, $A4:$A182, "PCZ")</f>
        <v/>
      </c>
      <c r="BS235" s="93">
        <f>SUMIFS(BS4:BS182, $A4:$A182, "PCZ")</f>
        <v/>
      </c>
      <c r="BT235" s="35">
        <f>SUMIFS(BT4:BT182, $A4:$A182, "PCZ")</f>
        <v/>
      </c>
      <c r="BU235" s="36">
        <f>SUMIFS(BU4:BU182, $A4:$A182, "PCZ")</f>
        <v/>
      </c>
      <c r="BV235" s="93">
        <f>SUMIFS(BV4:BV182, $A4:$A182, "PCZ")</f>
        <v/>
      </c>
      <c r="BW235" s="93">
        <f>SUMIFS(BW4:BW182, $A4:$A182, "PCZ")</f>
        <v/>
      </c>
      <c r="BX235" s="93">
        <f>SUMIFS(BX4:BX182, $A4:$A182, "PCZ")</f>
        <v/>
      </c>
    </row>
    <row r="236">
      <c r="A236" s="125" t="inlineStr">
        <is>
          <t>TOTAL</t>
        </is>
      </c>
      <c r="B236" s="126" t="inlineStr">
        <is>
          <t>PSN</t>
        </is>
      </c>
      <c r="C236" s="176" t="n"/>
      <c r="D236" s="176" t="n"/>
      <c r="E236" s="176" t="n"/>
      <c r="F236" s="160" t="inlineStr">
        <is>
          <t>FERRO</t>
        </is>
      </c>
      <c r="G236" s="35">
        <f>SUMIFS(G4:G182, $A4:$A182, "PSN")</f>
        <v/>
      </c>
      <c r="H236" s="36">
        <f>SUMIFS(H4:H182, $A4:$A182, "PSN")</f>
        <v/>
      </c>
      <c r="I236" s="93">
        <f>SUMIFS(I4:I182, $A4:$A182, "PSN")</f>
        <v/>
      </c>
      <c r="J236" s="38">
        <f>SUMIFS(J4:J182, $A4:$A182, "PSN")</f>
        <v/>
      </c>
      <c r="K236" s="39">
        <f>SUMIFS(K4:K182, $A4:$A182, "PSN")</f>
        <v/>
      </c>
      <c r="L236" s="93">
        <f>SUMIFS(L4:L182, $A4:$A182, "PSN")</f>
        <v/>
      </c>
      <c r="M236" s="38">
        <f>SUMIFS(M4:M182, $A4:$A182, "PSN")</f>
        <v/>
      </c>
      <c r="N236" s="39">
        <f>SUMIFS(N4:N182, $A4:$A182, "PSN")</f>
        <v/>
      </c>
      <c r="O236" s="93">
        <f>SUMIFS(O4:O182, $A4:$A182, "PSN")</f>
        <v/>
      </c>
      <c r="P236" s="38">
        <f>SUMIFS(P4:P182, $A4:$A182, "PSN")</f>
        <v/>
      </c>
      <c r="Q236" s="39">
        <f>SUMIFS(Q4:Q182, $A4:$A182, "PSN")</f>
        <v/>
      </c>
      <c r="R236" s="93">
        <f>SUMIFS(R4:R182, $A4:$A182, "PSN")</f>
        <v/>
      </c>
      <c r="S236" s="93">
        <f>SUMIFS(S4:S182, $A4:$A182, "PSN")</f>
        <v/>
      </c>
      <c r="T236" s="93">
        <f>SUMIFS(T4:T182, $A4:$A182, "PSN")</f>
        <v/>
      </c>
      <c r="U236" s="42">
        <f>SUMIFS(U4:U182, $A4:$A182, "PSN")</f>
        <v/>
      </c>
      <c r="V236" s="43">
        <f>SUMIFS(V4:V182, $A4:$A182, "PSN")</f>
        <v/>
      </c>
      <c r="W236" s="94">
        <f>SUMIFS(W4:W182, $A4:$A182, "PSN")</f>
        <v/>
      </c>
      <c r="X236" s="42">
        <f>SUMIFS(X4:X182, $A4:$A182, "PSN")</f>
        <v/>
      </c>
      <c r="Y236" s="43">
        <f>SUMIFS(Y4:Y182, $A4:$A182, "PSN")</f>
        <v/>
      </c>
      <c r="Z236" s="94">
        <f>SUMIFS(Z4:Z182, $A4:$A182, "PSN")</f>
        <v/>
      </c>
      <c r="AA236" s="42">
        <f>SUMIFS(AA4:AA182, $A4:$A182, "PSN")</f>
        <v/>
      </c>
      <c r="AB236" s="43">
        <f>SUMIFS(AB4:AB182, $A4:$A182, "PSN")</f>
        <v/>
      </c>
      <c r="AC236" s="94">
        <f>SUMIFS(AC4:AC182, $A4:$A182, "PSN")</f>
        <v/>
      </c>
      <c r="AD236" s="42">
        <f>SUMIFS(AD4:AD182, $A4:$A182, "PSN")</f>
        <v/>
      </c>
      <c r="AE236" s="43">
        <f>SUMIFS(AE4:AE182, $A4:$A182, "PSN")</f>
        <v/>
      </c>
      <c r="AF236" s="94">
        <f>SUMIFS(AF4:AF182, $A4:$A182, "PSN")</f>
        <v/>
      </c>
      <c r="AG236" s="94">
        <f>SUMIFS(AG4:AG182, $A4:$A182, "PSN")</f>
        <v/>
      </c>
      <c r="AH236" s="94">
        <f>SUMIFS(AH4:AH182, $A4:$A182, "PSN")</f>
        <v/>
      </c>
      <c r="AI236" s="35">
        <f>SUMIFS(AI4:AI182, $A4:$A182, "PSN")</f>
        <v/>
      </c>
      <c r="AJ236" s="36">
        <f>SUMIFS(AJ4:AJ182, $A4:$A182, "PSN")</f>
        <v/>
      </c>
      <c r="AK236" s="93">
        <f>SUMIFS(AK4:AK182, $A4:$A182, "PSN")</f>
        <v/>
      </c>
      <c r="AL236" s="35">
        <f>SUMIFS(AL4:AL182, $A4:$A182, "PSN")</f>
        <v/>
      </c>
      <c r="AM236" s="36">
        <f>SUMIFS(AM4:AM182, $A4:$A182, "PSN")</f>
        <v/>
      </c>
      <c r="AN236" s="93">
        <f>SUMIFS(AN4:AN182, $A4:$A182, "PSN")</f>
        <v/>
      </c>
      <c r="AO236" s="35">
        <f>SUMIFS(AO4:AO182, $A4:$A182, "PSN")</f>
        <v/>
      </c>
      <c r="AP236" s="36">
        <f>SUMIFS(AP4:AP182, $A4:$A182, "PSN")</f>
        <v/>
      </c>
      <c r="AQ236" s="93">
        <f>SUMIFS(AQ4:AQ182, $A4:$A182, "PSN")</f>
        <v/>
      </c>
      <c r="AR236" s="35">
        <f>SUMIFS(AR4:AR182, $A4:$A182, "PSN")</f>
        <v/>
      </c>
      <c r="AS236" s="36">
        <f>SUMIFS(AS4:AS182, $A4:$A182, "PSN")</f>
        <v/>
      </c>
      <c r="AT236" s="93">
        <f>SUMIFS(AT4:AT182, $A4:$A182, "PSN")</f>
        <v/>
      </c>
      <c r="AU236" s="93">
        <f>SUMIFS(AU4:AU182, $A4:$A182, "PSN")</f>
        <v/>
      </c>
      <c r="AV236" s="93">
        <f>SUMIFS(AV4:AV182, $A4:$A182, "PSN")</f>
        <v/>
      </c>
      <c r="AW236" s="42">
        <f>SUMIFS(AW4:AW182, $A4:$A182, "PSN")</f>
        <v/>
      </c>
      <c r="AX236" s="43">
        <f>SUMIFS(AX4:AX182, $A4:$A182, "PSN")</f>
        <v/>
      </c>
      <c r="AY236" s="94">
        <f>SUMIFS(AY4:AY182, $A4:$A182, "PSN")</f>
        <v/>
      </c>
      <c r="AZ236" s="42">
        <f>SUMIFS(AZ4:AZ182, $A4:$A182, "PSN")</f>
        <v/>
      </c>
      <c r="BA236" s="43">
        <f>SUMIFS(BA4:BA182, $A4:$A182, "PSN")</f>
        <v/>
      </c>
      <c r="BB236" s="94">
        <f>SUMIFS(BB4:BB182, $A4:$A182, "PSN")</f>
        <v/>
      </c>
      <c r="BC236" s="42">
        <f>SUMIFS(BC4:BC182, $A4:$A182, "PSN")</f>
        <v/>
      </c>
      <c r="BD236" s="43">
        <f>SUMIFS(BD4:BD182, $A4:$A182, "PSN")</f>
        <v/>
      </c>
      <c r="BE236" s="94">
        <f>SUMIFS(BE4:BE182, $A4:$A182, "PSN")</f>
        <v/>
      </c>
      <c r="BF236" s="42">
        <f>SUMIFS(BF4:BF182, $A4:$A182, "PSN")</f>
        <v/>
      </c>
      <c r="BG236" s="43">
        <f>SUMIFS(BG4:BG182, $A4:$A182, "PSN")</f>
        <v/>
      </c>
      <c r="BH236" s="94">
        <f>SUMIFS(BH4:BH182, $A4:$A182, "PSN")</f>
        <v/>
      </c>
      <c r="BI236" s="94">
        <f>SUMIFS(BI4:BI182, $A4:$A182, "PSN")</f>
        <v/>
      </c>
      <c r="BJ236" s="94">
        <f>SUMIFS(BJ4:BJ182, $A4:$A182, "PSN")</f>
        <v/>
      </c>
      <c r="BK236" s="35">
        <f>SUMIFS(BK4:BK182, $A4:$A182, "PSN")</f>
        <v/>
      </c>
      <c r="BL236" s="36">
        <f>SUMIFS(BL4:BL182, $A4:$A182, "PSN")</f>
        <v/>
      </c>
      <c r="BM236" s="93">
        <f>SUMIFS(BM4:BM182, $A4:$A182, "PSN")</f>
        <v/>
      </c>
      <c r="BN236" s="35">
        <f>SUMIFS(BN4:BN182, $A4:$A182, "PSN")</f>
        <v/>
      </c>
      <c r="BO236" s="36">
        <f>SUMIFS(BO4:BO182, $A4:$A182, "PSN")</f>
        <v/>
      </c>
      <c r="BP236" s="93">
        <f>SUMIFS(BP4:BP182, $A4:$A182, "PSN")</f>
        <v/>
      </c>
      <c r="BQ236" s="35">
        <f>SUMIFS(BQ4:BQ182, $A4:$A182, "PSN")</f>
        <v/>
      </c>
      <c r="BR236" s="36">
        <f>SUMIFS(BR4:BR182, $A4:$A182, "PSN")</f>
        <v/>
      </c>
      <c r="BS236" s="93">
        <f>SUMIFS(BS4:BS182, $A4:$A182, "PSN")</f>
        <v/>
      </c>
      <c r="BT236" s="35">
        <f>SUMIFS(BT4:BT182, $A4:$A182, "PSN")</f>
        <v/>
      </c>
      <c r="BU236" s="36">
        <f>SUMIFS(BU4:BU182, $A4:$A182, "PSN")</f>
        <v/>
      </c>
      <c r="BV236" s="93">
        <f>SUMIFS(BV4:BV182, $A4:$A182, "PSN")</f>
        <v/>
      </c>
      <c r="BW236" s="93">
        <f>SUMIFS(BW4:BW182, $A4:$A182, "PSN")</f>
        <v/>
      </c>
      <c r="BX236" s="93">
        <f>SUMIFS(BX4:BX182, $A4:$A182, "PSN")</f>
        <v/>
      </c>
    </row>
    <row r="237">
      <c r="A237" s="125" t="inlineStr">
        <is>
          <t>TOTAL</t>
        </is>
      </c>
      <c r="B237" s="126" t="inlineStr">
        <is>
          <t>TOTAL GERAL FERROVIAS</t>
        </is>
      </c>
      <c r="C237" s="128" t="n"/>
      <c r="D237" s="128" t="n"/>
      <c r="E237" s="176" t="n"/>
      <c r="F237" s="160" t="inlineStr">
        <is>
          <t>FERRO</t>
        </is>
      </c>
      <c r="G237" s="35">
        <f>SUMIF($F$4:$F$202,"RUMO",G$4:G$202)+SUMIF($F$4:$F$202,"MRS",G$4:G$202)+SUMIF($F$4:$F$202,"VLI",G$4:G$202)</f>
        <v/>
      </c>
      <c r="H237" s="36">
        <f>SUMIF($F$4:$F$202,"RUMO",H$4:H$202)+SUMIF($F$4:$F$202,"MRS",H$4:H$202)+SUMIF($F$4:$F$202,"VLI",H$4:H$202)</f>
        <v/>
      </c>
      <c r="I237" s="37">
        <f>SUMIF($F$4:$F$202,"RUMO",I$4:I$202)+SUMIF($F$4:$F$202,"MRS",I$4:I$202)+SUMIF($F$4:$F$202,"VLI",I$4:I$202)</f>
        <v/>
      </c>
      <c r="J237" s="38">
        <f>SUMIF($F$4:$F$202,"RUMO",J$4:J$202)+SUMIF($F$4:$F$202,"MRS",J$4:J$202)+SUMIF($F$4:$F$202,"VLI",J$4:J$202)</f>
        <v/>
      </c>
      <c r="K237" s="52">
        <f>SUMIF($F$4:$F$202,"RUMO",K$4:K$202)+SUMIF($F$4:$F$202,"MRS",K$4:K$202)+SUMIF($F$4:$F$202,"VLI",K$4:K$202)</f>
        <v/>
      </c>
      <c r="L237" s="37">
        <f>SUMIF($F$4:$F$202,"RUMO",L$4:L$202)+SUMIF($F$4:$F$202,"MRS",L$4:L$202)+SUMIF($F$4:$F$202,"VLI",L$4:L$202)</f>
        <v/>
      </c>
      <c r="M237" s="38">
        <f>SUMIF($F$4:$F$202,"RUMO",M$4:M$202)+SUMIF($F$4:$F$202,"MRS",M$4:M$202)+SUMIF($F$4:$F$202,"VLI",M$4:M$202)</f>
        <v/>
      </c>
      <c r="N237" s="39">
        <f>SUMIF($F$4:$F$202,"RUMO",N$4:N$202)+SUMIF($F$4:$F$202,"MRS",N$4:N$202)+SUMIF($F$4:$F$202,"VLI",N$4:N$202)</f>
        <v/>
      </c>
      <c r="O237" s="37">
        <f>SUMIF($F$4:$F$202,"RUMO",O$4:O$202)+SUMIF($F$4:$F$202,"MRS",O$4:O$202)+SUMIF($F$4:$F$202,"VLI",O$4:O$202)</f>
        <v/>
      </c>
      <c r="P237" s="38">
        <f>SUMIF($F$4:$F$202,"RUMO",P$4:P$202)+SUMIF($F$4:$F$202,"MRS",P$4:P$202)+SUMIF($F$4:$F$202,"VLI",P$4:P$202)</f>
        <v/>
      </c>
      <c r="Q237" s="39">
        <f>SUMIF($F$4:$F$202,"RUMO",Q$4:Q$202)+SUMIF($F$4:$F$202,"MRS",Q$4:Q$202)+SUMIF($F$4:$F$202,"VLI",Q$4:Q$202)</f>
        <v/>
      </c>
      <c r="R237" s="37">
        <f>SUMIF($F$4:$F$202,"RUMO",R$4:R$202)+SUMIF($F$4:$F$202,"MRS",R$4:R$202)+SUMIF($F$4:$F$202,"VLI",R$4:R$202)</f>
        <v/>
      </c>
      <c r="S237" s="37">
        <f>SUMIF($F$4:$F$202,"RUMO",S$4:S$202)+SUMIF($F$4:$F$202,"MRS",S$4:S$202)+SUMIF($F$4:$F$202,"VLI",S$4:S$202)</f>
        <v/>
      </c>
      <c r="T237" s="37">
        <f>SUMIF($F$4:$F$202,"RUMO",T$4:T$202)+SUMIF($F$4:$F$202,"MRS",T$4:T$202)+SUMIF($F$4:$F$202,"VLI",T$4:T$202)</f>
        <v/>
      </c>
      <c r="U237" s="42">
        <f>SUMIF($F$4:$F$202,"RUMO",U$4:U$202)+SUMIF($F$4:$F$202,"MRS",U$4:U$202)+SUMIF($F$4:$F$202,"VLI",U$4:U$202)</f>
        <v/>
      </c>
      <c r="V237" s="43">
        <f>SUMIF($F$4:$F$202,"RUMO",V$4:V$202)+SUMIF($F$4:$F$202,"MRS",V$4:V$202)+SUMIF($F$4:$F$202,"VLI",V$4:V$202)</f>
        <v/>
      </c>
      <c r="W237" s="44">
        <f>SUMIF($F$4:$F$202,"RUMO",W$4:W$202)+SUMIF($F$4:$F$202,"MRS",W$4:W$202)+SUMIF($F$4:$F$202,"VLI",W$4:W$202)</f>
        <v/>
      </c>
      <c r="X237" s="42">
        <f>SUMIF($F$4:$F$202,"RUMO",X$4:X$202)+SUMIF($F$4:$F$202,"MRS",X$4:X$202)+SUMIF($F$4:$F$202,"VLI",X$4:X$202)</f>
        <v/>
      </c>
      <c r="Y237" s="43">
        <f>SUMIF($F$4:$F$202,"RUMO",Y$4:Y$202)+SUMIF($F$4:$F$202,"MRS",Y$4:Y$202)+SUMIF($F$4:$F$202,"VLI",Y$4:Y$202)</f>
        <v/>
      </c>
      <c r="Z237" s="44">
        <f>SUMIF($F$4:$F$202,"RUMO",Z$4:Z$202)+SUMIF($F$4:$F$202,"MRS",Z$4:Z$202)+SUMIF($F$4:$F$202,"VLI",Z$4:Z$202)</f>
        <v/>
      </c>
      <c r="AA237" s="42">
        <f>SUMIF($F$4:$F$202,"RUMO",AA$4:AA$202)+SUMIF($F$4:$F$202,"MRS",AA$4:AA$202)+SUMIF($F$4:$F$202,"VLI",AA$4:AA$202)</f>
        <v/>
      </c>
      <c r="AB237" s="43">
        <f>SUMIF($F$4:$F$202,"RUMO",AB$4:AB$202)+SUMIF($F$4:$F$202,"MRS",AB$4:AB$202)+SUMIF($F$4:$F$202,"VLI",AB$4:AB$202)</f>
        <v/>
      </c>
      <c r="AC237" s="44">
        <f>SUMIF($F$4:$F$202,"RUMO",AC$4:AC$202)+SUMIF($F$4:$F$202,"MRS",AC$4:AC$202)+SUMIF($F$4:$F$202,"VLI",AC$4:AC$202)</f>
        <v/>
      </c>
      <c r="AD237" s="42">
        <f>SUMIF($F$4:$F$202,"RUMO",AD$4:AD$202)+SUMIF($F$4:$F$202,"MRS",AD$4:AD$202)+SUMIF($F$4:$F$202,"VLI",AD$4:AD$202)</f>
        <v/>
      </c>
      <c r="AE237" s="43">
        <f>SUMIF($F$4:$F$202,"RUMO",AE$4:AE$202)+SUMIF($F$4:$F$202,"MRS",AE$4:AE$202)+SUMIF($F$4:$F$202,"VLI",AE$4:AE$202)</f>
        <v/>
      </c>
      <c r="AF237" s="44">
        <f>SUMIF($F$4:$F$202,"RUMO",AF$4:AF$202)+SUMIF($F$4:$F$202,"MRS",AF$4:AF$202)+SUMIF($F$4:$F$202,"VLI",AF$4:AF$202)</f>
        <v/>
      </c>
      <c r="AG237" s="44">
        <f>SUMIF($F$4:$F$202,"RUMO",AG$4:AG$202)+SUMIF($F$4:$F$202,"MRS",AG$4:AG$202)+SUMIF($F$4:$F$202,"VLI",AG$4:AG$202)</f>
        <v/>
      </c>
      <c r="AH237" s="44">
        <f>SUMIF($F$4:$F$202,"RUMO",AH$4:AH$202)+SUMIF($F$4:$F$202,"MRS",AH$4:AH$202)+SUMIF($F$4:$F$202,"VLI",AH$4:AH$202)</f>
        <v/>
      </c>
      <c r="AI237" s="35">
        <f>SUMIF($F$4:$F$202,"RUMO",AI$4:AI$202)+SUMIF($F$4:$F$202,"MRS",AI$4:AI$202)+SUMIF($F$4:$F$202,"VLI",AI$4:AI$202)</f>
        <v/>
      </c>
      <c r="AJ237" s="36">
        <f>SUMIF($F$4:$F$202,"RUMO",AJ$4:AJ$202)+SUMIF($F$4:$F$202,"MRS",AJ$4:AJ$202)+SUMIF($F$4:$F$202,"VLI",AJ$4:AJ$202)</f>
        <v/>
      </c>
      <c r="AK237" s="37">
        <f>SUMIF($F$4:$F$202,"RUMO",AK$4:AK$202)+SUMIF($F$4:$F$202,"MRS",AK$4:AK$202)+SUMIF($F$4:$F$202,"VLI",AK$4:AK$202)</f>
        <v/>
      </c>
      <c r="AL237" s="35">
        <f>SUMIF($F$4:$F$202,"RUMO",AL$4:AL$202)+SUMIF($F$4:$F$202,"MRS",AL$4:AL$202)+SUMIF($F$4:$F$202,"VLI",AL$4:AL$202)</f>
        <v/>
      </c>
      <c r="AM237" s="36">
        <f>SUMIF($F$4:$F$202,"RUMO",AM$4:AM$202)+SUMIF($F$4:$F$202,"MRS",AM$4:AM$202)+SUMIF($F$4:$F$202,"VLI",AM$4:AM$202)</f>
        <v/>
      </c>
      <c r="AN237" s="37">
        <f>SUMIF($F$4:$F$202,"RUMO",AN$4:AN$202)+SUMIF($F$4:$F$202,"MRS",AN$4:AN$202)+SUMIF($F$4:$F$202,"VLI",AN$4:AN$202)</f>
        <v/>
      </c>
      <c r="AO237" s="35">
        <f>SUMIF($F$4:$F$202,"RUMO",AO$4:AO$202)+SUMIF($F$4:$F$202,"MRS",AO$4:AO$202)+SUMIF($F$4:$F$202,"VLI",AO$4:AO$202)</f>
        <v/>
      </c>
      <c r="AP237" s="36">
        <f>SUMIF($F$4:$F$202,"RUMO",AP$4:AP$202)+SUMIF($F$4:$F$202,"MRS",AP$4:AP$202)+SUMIF($F$4:$F$202,"VLI",AP$4:AP$202)</f>
        <v/>
      </c>
      <c r="AQ237" s="37">
        <f>SUMIF($F$4:$F$202,"RUMO",AQ$4:AQ$202)+SUMIF($F$4:$F$202,"MRS",AQ$4:AQ$202)+SUMIF($F$4:$F$202,"VLI",AQ$4:AQ$202)</f>
        <v/>
      </c>
      <c r="AR237" s="35">
        <f>SUMIF($F$4:$F$202,"RUMO",AR$4:AR$202)+SUMIF($F$4:$F$202,"MRS",AR$4:AR$202)+SUMIF($F$4:$F$202,"VLI",AR$4:AR$202)</f>
        <v/>
      </c>
      <c r="AS237" s="36">
        <f>SUMIF($F$4:$F$202,"RUMO",AS$4:AS$202)+SUMIF($F$4:$F$202,"MRS",AS$4:AS$202)+SUMIF($F$4:$F$202,"VLI",AS$4:AS$202)</f>
        <v/>
      </c>
      <c r="AT237" s="37">
        <f>SUMIF($F$4:$F$202,"RUMO",AT$4:AT$202)+SUMIF($F$4:$F$202,"MRS",AT$4:AT$202)+SUMIF($F$4:$F$202,"VLI",AT$4:AT$202)</f>
        <v/>
      </c>
      <c r="AU237" s="37">
        <f>SUMIF($F$4:$F$202,"RUMO",AU$4:AU$202)+SUMIF($F$4:$F$202,"MRS",AU$4:AU$202)+SUMIF($F$4:$F$202,"VLI",AU$4:AU$202)</f>
        <v/>
      </c>
      <c r="AV237" s="37">
        <f>SUMIF($F$4:$F$202,"RUMO",AV$4:AV$202)+SUMIF($F$4:$F$202,"MRS",AV$4:AV$202)+SUMIF($F$4:$F$202,"VLI",AV$4:AV$202)</f>
        <v/>
      </c>
      <c r="AW237" s="42">
        <f>SUMIF($F$4:$F$202,"RUMO",AW$4:AW$202)+SUMIF($F$4:$F$202,"MRS",AW$4:AW$202)+SUMIF($F$4:$F$202,"VLI",AW$4:AW$202)</f>
        <v/>
      </c>
      <c r="AX237" s="43">
        <f>SUMIF($F$4:$F$202,"RUMO",AX$4:AX$202)+SUMIF($F$4:$F$202,"MRS",AX$4:AX$202)+SUMIF($F$4:$F$202,"VLI",AX$4:AX$202)</f>
        <v/>
      </c>
      <c r="AY237" s="44">
        <f>SUMIF($F$4:$F$202,"RUMO",AY$4:AY$202)+SUMIF($F$4:$F$202,"MRS",AY$4:AY$202)+SUMIF($F$4:$F$202,"VLI",AY$4:AY$202)</f>
        <v/>
      </c>
      <c r="AZ237" s="42">
        <f>SUMIF($F$4:$F$202,"RUMO",AZ$4:AZ$202)+SUMIF($F$4:$F$202,"MRS",AZ$4:AZ$202)+SUMIF($F$4:$F$202,"VLI",AZ$4:AZ$202)</f>
        <v/>
      </c>
      <c r="BA237" s="43">
        <f>SUMIF($F$4:$F$202,"RUMO",BA$4:BA$202)+SUMIF($F$4:$F$202,"MRS",BA$4:BA$202)+SUMIF($F$4:$F$202,"VLI",BA$4:BA$202)</f>
        <v/>
      </c>
      <c r="BB237" s="44">
        <f>SUMIF($F$4:$F$202,"RUMO",BB$4:BB$202)+SUMIF($F$4:$F$202,"MRS",BB$4:BB$202)+SUMIF($F$4:$F$202,"VLI",BB$4:BB$202)</f>
        <v/>
      </c>
      <c r="BC237" s="42">
        <f>SUMIF($F$4:$F$202,"RUMO",BC$4:BC$202)+SUMIF($F$4:$F$202,"MRS",BC$4:BC$202)+SUMIF($F$4:$F$202,"VLI",BC$4:BC$202)</f>
        <v/>
      </c>
      <c r="BD237" s="43">
        <f>SUMIF($F$4:$F$202,"RUMO",BD$4:BD$202)+SUMIF($F$4:$F$202,"MRS",BD$4:BD$202)+SUMIF($F$4:$F$202,"VLI",BD$4:BD$202)</f>
        <v/>
      </c>
      <c r="BE237" s="44">
        <f>SUMIF($F$4:$F$202,"RUMO",BE$4:BE$202)+SUMIF($F$4:$F$202,"MRS",BE$4:BE$202)+SUMIF($F$4:$F$202,"VLI",BE$4:BE$202)</f>
        <v/>
      </c>
      <c r="BF237" s="42">
        <f>SUMIF($F$4:$F$202,"RUMO",BF$4:BF$202)+SUMIF($F$4:$F$202,"MRS",BF$4:BF$202)+SUMIF($F$4:$F$202,"VLI",BF$4:BF$202)</f>
        <v/>
      </c>
      <c r="BG237" s="43">
        <f>SUMIF($F$4:$F$202,"RUMO",BG$4:BG$202)+SUMIF($F$4:$F$202,"MRS",BG$4:BG$202)+SUMIF($F$4:$F$202,"VLI",BG$4:BG$202)</f>
        <v/>
      </c>
      <c r="BH237" s="44">
        <f>SUMIF($F$4:$F$202,"RUMO",BH$4:BH$202)+SUMIF($F$4:$F$202,"MRS",BH$4:BH$202)+SUMIF($F$4:$F$202,"VLI",BH$4:BH$202)</f>
        <v/>
      </c>
      <c r="BI237" s="44">
        <f>SUMIF($F$4:$F$202,"RUMO",BI$4:BI$202)+SUMIF($F$4:$F$202,"MRS",BI$4:BI$202)+SUMIF($F$4:$F$202,"VLI",BI$4:BI$202)</f>
        <v/>
      </c>
      <c r="BJ237" s="44">
        <f>SUMIF($F$4:$F$202,"RUMO",BJ$4:BJ$202)+SUMIF($F$4:$F$202,"MRS",BJ$4:BJ$202)+SUMIF($F$4:$F$202,"VLI",BJ$4:BJ$202)</f>
        <v/>
      </c>
      <c r="BK237" s="35">
        <f>SUMIF($F$4:$F$202,"RUMO",BK$4:BK$202)+SUMIF($F$4:$F$202,"MRS",BK$4:BK$202)+SUMIF($F$4:$F$202,"VLI",BK$4:BK$202)</f>
        <v/>
      </c>
      <c r="BL237" s="36">
        <f>SUMIF($F$4:$F$202,"RUMO",BL$4:BL$202)+SUMIF($F$4:$F$202,"MRS",BL$4:BL$202)+SUMIF($F$4:$F$202,"VLI",BL$4:BL$202)</f>
        <v/>
      </c>
      <c r="BM237" s="37">
        <f>SUMIF($F$4:$F$202,"RUMO",BM$4:BM$202)+SUMIF($F$4:$F$202,"MRS",BM$4:BM$202)+SUMIF($F$4:$F$202,"VLI",BM$4:BM$202)</f>
        <v/>
      </c>
      <c r="BN237" s="35">
        <f>SUMIF($F$4:$F$202,"RUMO",BN$4:BN$202)+SUMIF($F$4:$F$202,"MRS",BN$4:BN$202)+SUMIF($F$4:$F$202,"VLI",BN$4:BN$202)</f>
        <v/>
      </c>
      <c r="BO237" s="36">
        <f>SUMIF($F$4:$F$202,"RUMO",BO$4:BO$202)+SUMIF($F$4:$F$202,"MRS",BO$4:BO$202)+SUMIF($F$4:$F$202,"VLI",BO$4:BO$202)</f>
        <v/>
      </c>
      <c r="BP237" s="37">
        <f>SUMIF($F$4:$F$202,"RUMO",BP$4:BP$202)+SUMIF($F$4:$F$202,"MRS",BP$4:BP$202)+SUMIF($F$4:$F$202,"VLI",BP$4:BP$202)</f>
        <v/>
      </c>
      <c r="BQ237" s="35">
        <f>SUMIF($F$4:$F$202,"RUMO",BQ$4:BQ$202)+SUMIF($F$4:$F$202,"MRS",BQ$4:BQ$202)+SUMIF($F$4:$F$202,"VLI",BQ$4:BQ$202)</f>
        <v/>
      </c>
      <c r="BR237" s="36">
        <f>SUMIF($F$4:$F$202,"RUMO",BR$4:BR$202)+SUMIF($F$4:$F$202,"MRS",BR$4:BR$202)+SUMIF($F$4:$F$202,"VLI",BR$4:BR$202)</f>
        <v/>
      </c>
      <c r="BS237" s="37">
        <f>SUMIF($F$4:$F$202,"RUMO",BS$4:BS$202)+SUMIF($F$4:$F$202,"MRS",BS$4:BS$202)+SUMIF($F$4:$F$202,"VLI",BS$4:BS$202)</f>
        <v/>
      </c>
      <c r="BT237" s="35">
        <f>SUMIF($F$4:$F$202,"RUMO",BT$4:BT$202)+SUMIF($F$4:$F$202,"MRS",BT$4:BT$202)+SUMIF($F$4:$F$202,"VLI",BT$4:BT$202)</f>
        <v/>
      </c>
      <c r="BU237" s="36">
        <f>SUMIF($F$4:$F$202,"RUMO",BU$4:BU$202)+SUMIF($F$4:$F$202,"MRS",BU$4:BU$202)+SUMIF($F$4:$F$202,"VLI",BU$4:BU$202)</f>
        <v/>
      </c>
      <c r="BV237" s="37">
        <f>SUMIF($F$4:$F$202,"RUMO",BV$4:BV$202)+SUMIF($F$4:$F$202,"MRS",BV$4:BV$202)+SUMIF($F$4:$F$202,"VLI",BV$4:BV$202)</f>
        <v/>
      </c>
      <c r="BW237" s="37">
        <f>SUMIF($F$4:$F$202,"RUMO",BW$4:BW$202)+SUMIF($F$4:$F$202,"MRS",BW$4:BW$202)+SUMIF($F$4:$F$202,"VLI",BW$4:BW$202)</f>
        <v/>
      </c>
      <c r="BX237" s="37">
        <f>SUMIF($F$4:$F$202,"RUMO",BX$4:BX$202)+SUMIF($F$4:$F$202,"MRS",BX$4:BX$202)+SUMIF($F$4:$F$202,"VLI",BX$4:BX$202)</f>
        <v/>
      </c>
    </row>
    <row r="239">
      <c r="A239" s="183" t="n"/>
      <c r="B239" s="184" t="n"/>
      <c r="C239" s="183" t="n"/>
      <c r="D239" s="185" t="inlineStr">
        <is>
          <t>'</t>
        </is>
      </c>
      <c r="E239" s="183" t="n"/>
      <c r="F239" s="183" t="n"/>
      <c r="G239" s="183" t="n"/>
      <c r="H239" s="183" t="n"/>
      <c r="I239" s="183" t="n"/>
      <c r="J239" s="183" t="n"/>
      <c r="K239" s="183" t="n"/>
      <c r="L239" s="183" t="n"/>
      <c r="M239" s="183" t="n"/>
      <c r="O239" s="183" t="n"/>
      <c r="P239" s="183" t="n"/>
      <c r="Q239" s="183" t="n"/>
      <c r="R239" s="183" t="n"/>
      <c r="S239" s="183" t="n"/>
      <c r="T239" s="183" t="n"/>
      <c r="U239" s="183" t="n"/>
      <c r="V239" s="183" t="n"/>
      <c r="W239" s="183" t="n"/>
      <c r="X239" s="183" t="n"/>
      <c r="Y239" s="183" t="n"/>
      <c r="Z239" s="183" t="n"/>
      <c r="AA239" s="183" t="n"/>
      <c r="AB239" s="183" t="n"/>
      <c r="AC239" s="183" t="n"/>
      <c r="AD239" s="183" t="n"/>
      <c r="AE239" s="183" t="n"/>
      <c r="AF239" s="183" t="n"/>
      <c r="AG239" s="183" t="n"/>
      <c r="AH239" s="183" t="n"/>
      <c r="AI239" s="183" t="n"/>
      <c r="AJ239" s="183" t="n"/>
      <c r="AK239" s="183" t="n"/>
      <c r="AL239" s="183" t="n"/>
      <c r="AM239" s="183" t="n"/>
      <c r="AN239" s="183" t="n"/>
      <c r="AO239" s="183" t="n"/>
      <c r="AP239" s="183" t="n"/>
      <c r="AQ239" s="183" t="n"/>
      <c r="AR239" s="183" t="n"/>
      <c r="AS239" s="183" t="n"/>
      <c r="AT239" s="183" t="n"/>
      <c r="AU239" s="183" t="n"/>
      <c r="AV239" s="183" t="n"/>
      <c r="AW239" s="183" t="n"/>
      <c r="AX239" s="183" t="n"/>
      <c r="AY239" s="183" t="n"/>
      <c r="AZ239" s="183" t="n"/>
      <c r="BA239" s="183" t="n"/>
      <c r="BB239" s="183" t="n"/>
      <c r="BC239" s="183" t="n"/>
      <c r="BD239" s="183" t="n"/>
      <c r="BE239" s="183" t="n"/>
      <c r="BF239" s="183" t="n"/>
      <c r="BG239" s="183" t="n"/>
      <c r="BH239" s="183" t="n"/>
      <c r="BI239" s="183" t="n"/>
      <c r="BJ239" s="183" t="n"/>
      <c r="BK239" s="183" t="n"/>
      <c r="BL239" s="183" t="n"/>
      <c r="BM239" s="183" t="n"/>
      <c r="BN239" s="183" t="n"/>
      <c r="BO239" s="183" t="n"/>
      <c r="BP239" s="183" t="n"/>
      <c r="BQ239" s="183" t="n"/>
      <c r="BR239" s="183" t="n"/>
      <c r="BS239" s="183" t="n"/>
      <c r="BT239" s="183" t="n"/>
      <c r="BU239" s="183" t="n"/>
      <c r="BV239" s="183" t="n"/>
      <c r="BW239" s="183" t="n"/>
      <c r="BX239" s="183" t="n"/>
    </row>
    <row r="240">
      <c r="A240" s="183" t="n"/>
      <c r="B240" s="184" t="n"/>
      <c r="C240" s="183" t="n"/>
      <c r="D240" s="183" t="n"/>
      <c r="E240" s="186" t="inlineStr">
        <is>
          <t>MILHO</t>
        </is>
      </c>
      <c r="F240" s="186" t="inlineStr">
        <is>
          <t>Rumo</t>
        </is>
      </c>
      <c r="G240" s="105">
        <f>SUMIFS(G$4:G$167, $E$4:$E$167, "MILHO", $F$4:$F$167, "RUMO")</f>
        <v/>
      </c>
      <c r="H240" s="106">
        <f>SUMIFS(H$4:H$167, $E$4:$E$167, "MILHO", $F$4:$F$167, "RUMO")</f>
        <v/>
      </c>
      <c r="I240" s="107">
        <f>SUMIFS(I$4:I$167, $E$4:$E$167, "MILHO", $F$4:$F$167, "RUMO")</f>
        <v/>
      </c>
      <c r="J240" s="105">
        <f>SUMIFS(J$4:J$167, $E$4:$E$167, "MILHO", $F$4:$F$167, "RUMO")</f>
        <v/>
      </c>
      <c r="K240" s="106">
        <f>SUMIFS(K$4:K$167, $E$4:$E$167, "MILHO", $F$4:$F$167, "RUMO")</f>
        <v/>
      </c>
      <c r="L240" s="107">
        <f>SUMIFS(L$4:L$167, $E$4:$E$167, "MILHO", $F$4:$F$167, "RUMO")</f>
        <v/>
      </c>
      <c r="M240" s="105">
        <f>SUMIFS(M$4:M$167, $E$4:$E$167, "MILHO", $F$4:$F$167, "RUMO")</f>
        <v/>
      </c>
      <c r="N240" s="106">
        <f>SUMIFS(N$4:N$167, $E$4:$E$167, "MILHO", $F$4:$F$167, "RUMO")</f>
        <v/>
      </c>
      <c r="O240" s="108">
        <f>SUMIFS(O$4:O$167, $E$4:$E$167, "MILHO", $F$4:$F$167, "RUMO")</f>
        <v/>
      </c>
      <c r="P240" s="105">
        <f>SUMIFS(P$4:P$167, $E$4:$E$167, "MILHO", $F$4:$F$167, "RUMO")</f>
        <v/>
      </c>
      <c r="Q240" s="106">
        <f>SUMIFS(Q$4:Q$167, $E$4:$E$167, "MILHO", $F$4:$F$167, "RUMO")</f>
        <v/>
      </c>
      <c r="R240" s="107">
        <f>SUMIFS(R$4:R$167, $E$4:$E$167, "MILHO", $F$4:$F$167, "RUMO")</f>
        <v/>
      </c>
      <c r="S240" s="109">
        <f>SUMIFS(S$4:S$167, $E$4:$E$167, "MILHO", $F$4:$F$167, "RUMO")</f>
        <v/>
      </c>
      <c r="T240" s="109">
        <f>SUMIFS(T$4:T$167, $E$4:$E$167, "MILHO", $F$4:$F$167, "RUMO")</f>
        <v/>
      </c>
      <c r="U240" s="110">
        <f>SUMIFS(U$4:U$167, $E$4:$E$167, "MILHO", $F$4:$F$167, "RUMO")</f>
        <v/>
      </c>
      <c r="V240" s="111">
        <f>SUMIFS(V$4:V$167, $E$4:$E$167, "MILHO", $F$4:$F$167, "RUMO")</f>
        <v/>
      </c>
      <c r="W240" s="112">
        <f>SUMIFS(W$4:W$167, $E$4:$E$167, "MILHO", $F$4:$F$167, "RUMO")</f>
        <v/>
      </c>
      <c r="X240" s="110">
        <f>SUMIFS(X$4:X$167, $E$4:$E$167, "MILHO", $F$4:$F$167, "RUMO")</f>
        <v/>
      </c>
      <c r="Y240" s="111">
        <f>SUMIFS(Y$4:Y$167, $E$4:$E$167, "MILHO", $F$4:$F$167, "RUMO")</f>
        <v/>
      </c>
      <c r="Z240" s="112">
        <f>SUMIFS(Z$4:Z$167, $E$4:$E$167, "MILHO", $F$4:$F$167, "RUMO")</f>
        <v/>
      </c>
      <c r="AA240" s="110">
        <f>SUMIFS(AA$4:AA$167, $E$4:$E$167, "MILHO", $F$4:$F$167, "RUMO")</f>
        <v/>
      </c>
      <c r="AB240" s="111">
        <f>SUMIFS(AB$4:AB$167, $E$4:$E$167, "MILHO", $F$4:$F$167, "RUMO")</f>
        <v/>
      </c>
      <c r="AC240" s="112">
        <f>SUMIFS(AC$4:AC$167, $E$4:$E$167, "MILHO", $F$4:$F$167, "RUMO")</f>
        <v/>
      </c>
      <c r="AD240" s="110">
        <f>SUMIFS(AD$4:AD$167, $E$4:$E$167, "MILHO", $F$4:$F$167, "RUMO")</f>
        <v/>
      </c>
      <c r="AE240" s="111">
        <f>SUMIFS(AE$4:AE$167, $E$4:$E$167, "MILHO", $F$4:$F$167, "RUMO")</f>
        <v/>
      </c>
      <c r="AF240" s="112">
        <f>SUMIFS(AF$4:AF$167, $E$4:$E$167, "MILHO", $F$4:$F$167, "RUMO")</f>
        <v/>
      </c>
      <c r="AG240" s="109">
        <f>SUMIFS(AG$4:AG$167, $E$4:$E$167, "MILHO", $F$4:$F$167, "RUMO")</f>
        <v/>
      </c>
      <c r="AH240" s="109">
        <f>SUMIFS(AH$4:AH$167, $E$4:$E$167, "MILHO", $F$4:$F$167, "RUMO")</f>
        <v/>
      </c>
      <c r="AI240" s="105">
        <f>SUMIFS(AI$4:AI$167, $E$4:$E$167, "MILHO", $F$4:$F$167, "RUMO")</f>
        <v/>
      </c>
      <c r="AJ240" s="106">
        <f>SUMIFS(AJ$4:AJ$167, $E$4:$E$167, "MILHO", $F$4:$F$167, "RUMO")</f>
        <v/>
      </c>
      <c r="AK240" s="107">
        <f>SUMIFS(AK$4:AK$167, $E$4:$E$167, "MILHO", $F$4:$F$167, "RUMO")</f>
        <v/>
      </c>
      <c r="AL240" s="105">
        <f>SUMIFS(AL$4:AL$167, $E$4:$E$167, "MILHO", $F$4:$F$167, "RUMO")</f>
        <v/>
      </c>
      <c r="AM240" s="106">
        <f>SUMIFS(AM$4:AM$167, $E$4:$E$167, "MILHO", $F$4:$F$167, "RUMO")</f>
        <v/>
      </c>
      <c r="AN240" s="107">
        <f>SUMIFS(AN$4:AN$167, $E$4:$E$167, "MILHO", $F$4:$F$167, "RUMO")</f>
        <v/>
      </c>
      <c r="AO240" s="105">
        <f>SUMIFS(AO$4:AO$167, $E$4:$E$167, "MILHO", $F$4:$F$167, "RUMO")</f>
        <v/>
      </c>
      <c r="AP240" s="106">
        <f>SUMIFS(AP$4:AP$167, $E$4:$E$167, "MILHO", $F$4:$F$167, "RUMO")</f>
        <v/>
      </c>
      <c r="AQ240" s="108">
        <f>SUMIFS(AQ$4:AQ$167, $E$4:$E$167, "MILHO", $F$4:$F$167, "RUMO")</f>
        <v/>
      </c>
      <c r="AR240" s="105">
        <f>SUMIFS(AR$4:AR$167, $E$4:$E$167, "MILHO", $F$4:$F$167, "RUMO")</f>
        <v/>
      </c>
      <c r="AS240" s="106">
        <f>SUMIFS(AS$4:AS$167, $E$4:$E$167, "MILHO", $F$4:$F$167, "RUMO")</f>
        <v/>
      </c>
      <c r="AT240" s="107">
        <f>SUMIFS(AT$4:AT$167, $E$4:$E$167, "MILHO", $F$4:$F$167, "RUMO")</f>
        <v/>
      </c>
      <c r="AU240" s="109">
        <f>SUMIFS(AU$4:AU$167, $E$4:$E$167, "MILHO", $F$4:$F$167, "RUMO")</f>
        <v/>
      </c>
      <c r="AV240" s="109">
        <f>SUMIFS(AV$4:AV$167, $E$4:$E$167, "MILHO", $F$4:$F$167, "RUMO")</f>
        <v/>
      </c>
      <c r="AW240" s="105">
        <f>SUMIFS(AW$4:AW$167, $E$4:$E$167, "MILHO", $F$4:$F$167, "RUMO")</f>
        <v/>
      </c>
      <c r="AX240" s="106">
        <f>SUMIFS(AX$4:AX$167, $E$4:$E$167, "MILHO", $F$4:$F$167, "RUMO")</f>
        <v/>
      </c>
      <c r="AY240" s="112">
        <f>SUMIFS(AY$4:AY$167, $E$4:$E$167, "MILHO", $F$4:$F$167, "RUMO")</f>
        <v/>
      </c>
      <c r="AZ240" s="105">
        <f>SUMIFS(AZ$4:AZ$167, $E$4:$E$167, "MILHO", $F$4:$F$167, "RUMO")</f>
        <v/>
      </c>
      <c r="BA240" s="106">
        <f>SUMIFS(BA$4:BA$167, $E$4:$E$167, "MILHO", $F$4:$F$167, "RUMO")</f>
        <v/>
      </c>
      <c r="BB240" s="112">
        <f>SUMIFS(BB$4:BB$167, $E$4:$E$167, "MILHO", $F$4:$F$167, "RUMO")</f>
        <v/>
      </c>
      <c r="BC240" s="105">
        <f>SUMIFS(BC$4:BC$167, $E$4:$E$167, "MILHO", $F$4:$F$167, "RUMO")</f>
        <v/>
      </c>
      <c r="BD240" s="106">
        <f>SUMIFS(BD$4:BD$167, $E$4:$E$167, "MILHO", $F$4:$F$167, "RUMO")</f>
        <v/>
      </c>
      <c r="BE240" s="112">
        <f>SUMIFS(BE$4:BE$167, $E$4:$E$167, "MILHO", $F$4:$F$167, "RUMO")</f>
        <v/>
      </c>
      <c r="BF240" s="105">
        <f>SUMIFS(BF$4:BF$167, $E$4:$E$167, "MILHO", $F$4:$F$167, "RUMO")</f>
        <v/>
      </c>
      <c r="BG240" s="106">
        <f>SUMIFS(BG$4:BG$167, $E$4:$E$167, "MILHO", $F$4:$F$167, "RUMO")</f>
        <v/>
      </c>
      <c r="BH240" s="112">
        <f>SUMIFS(BH$4:BH$167, $E$4:$E$167, "MILHO", $F$4:$F$167, "RUMO")</f>
        <v/>
      </c>
      <c r="BI240" s="109">
        <f>SUMIFS(BI$4:BI$167, $E$4:$E$167, "MILHO", $F$4:$F$167, "RUMO")</f>
        <v/>
      </c>
      <c r="BJ240" s="109">
        <f>SUMIFS(BJ$4:BJ$167, $E$4:$E$167, "MILHO", $F$4:$F$167, "RUMO")</f>
        <v/>
      </c>
      <c r="BK240" s="183" t="n"/>
      <c r="BL240" s="183" t="n"/>
      <c r="BM240" s="183" t="n"/>
      <c r="BN240" s="183" t="n"/>
      <c r="BO240" s="183" t="n"/>
      <c r="BP240" s="183" t="n"/>
      <c r="BQ240" s="183" t="n"/>
      <c r="BR240" s="183" t="n"/>
      <c r="BS240" s="183" t="n"/>
      <c r="BT240" s="183" t="n"/>
      <c r="BU240" s="183" t="n"/>
      <c r="BV240" s="183" t="n"/>
      <c r="BW240" s="183" t="n"/>
      <c r="BX240" s="183" t="n"/>
    </row>
    <row r="241">
      <c r="A241" s="183" t="n"/>
      <c r="B241" s="184" t="n"/>
      <c r="C241" s="183" t="n"/>
      <c r="D241" s="183" t="n"/>
      <c r="E241" s="186" t="inlineStr">
        <is>
          <t>FARELO</t>
        </is>
      </c>
      <c r="F241" s="186" t="inlineStr">
        <is>
          <t>Rumo</t>
        </is>
      </c>
      <c r="G241" s="118">
        <f>SUMIFS(G$4:G$167, $E$4:$E$167, "FARELO", $F$4:$F$167, "RUMO")</f>
        <v/>
      </c>
      <c r="H241" s="119">
        <f>SUMIFS(H$4:H$167, $E$4:$E$167, "FARELO", $F$4:$F$167, "RUMO")</f>
        <v/>
      </c>
      <c r="I241" s="120">
        <f>SUMIFS(I$4:I$167, $E$4:$E$167, "FARELO", $F$4:$F$167, "RUMO")</f>
        <v/>
      </c>
      <c r="J241" s="118">
        <f>SUMIFS(J$4:J$167, $E$4:$E$167, "FARELO", $F$4:$F$167, "RUMO")</f>
        <v/>
      </c>
      <c r="K241" s="119">
        <f>SUMIFS(K$4:K$167, $E$4:$E$167, "FARELO", $F$4:$F$167, "RUMO")</f>
        <v/>
      </c>
      <c r="L241" s="120">
        <f>SUMIFS(L$4:L$167, $E$4:$E$167, "FARELO", $F$4:$F$167, "RUMO")</f>
        <v/>
      </c>
      <c r="M241" s="118">
        <f>SUMIFS(M$4:M$167, $E$4:$E$167, "FARELO", $F$4:$F$167, "RUMO")</f>
        <v/>
      </c>
      <c r="N241" s="119">
        <f>SUMIFS(N$4:N$167, $E$4:$E$167, "FARELO", $F$4:$F$167, "RUMO")</f>
        <v/>
      </c>
      <c r="O241" s="120">
        <f>SUMIFS(O$4:O$167, $E$4:$E$167, "FARELO", $F$4:$F$167, "RUMO")</f>
        <v/>
      </c>
      <c r="P241" s="118">
        <f>SUMIFS(P$4:P$167, $E$4:$E$167, "FARELO", $F$4:$F$167, "RUMO")</f>
        <v/>
      </c>
      <c r="Q241" s="119">
        <f>SUMIFS(Q$4:Q$167, $E$4:$E$167, "FARELO", $F$4:$F$167, "RUMO")</f>
        <v/>
      </c>
      <c r="R241" s="120">
        <f>SUMIFS(R$4:R$167, $E$4:$E$167, "FARELO", $F$4:$F$167, "RUMO")</f>
        <v/>
      </c>
      <c r="S241" s="121">
        <f>SUMIFS(S$4:S$167, $E$4:$E$167, "FARELO", $F$4:$F$167, "RUMO")</f>
        <v/>
      </c>
      <c r="T241" s="121">
        <f>SUMIFS(T$4:T$167, $E$4:$E$167, "FARELO", $F$4:$F$167, "RUMO")</f>
        <v/>
      </c>
      <c r="U241" s="122">
        <f>SUMIFS(U$4:U$167, $E$4:$E$167, "FARELO", $F$4:$F$167, "RUMO")</f>
        <v/>
      </c>
      <c r="V241" s="123">
        <f>SUMIFS(V$4:V$167, $E$4:$E$167, "FARELO", $F$4:$F$167, "RUMO")</f>
        <v/>
      </c>
      <c r="W241" s="124">
        <f>SUMIFS(W$4:W$167, $E$4:$E$167, "FARELO", $F$4:$F$167, "RUMO")</f>
        <v/>
      </c>
      <c r="X241" s="122">
        <f>SUMIFS(X$4:X$167, $E$4:$E$167, "FARELO", $F$4:$F$167, "RUMO")</f>
        <v/>
      </c>
      <c r="Y241" s="123">
        <f>SUMIFS(Y$4:Y$167, $E$4:$E$167, "FARELO", $F$4:$F$167, "RUMO")</f>
        <v/>
      </c>
      <c r="Z241" s="124">
        <f>SUMIFS(Z$4:Z$167, $E$4:$E$167, "FARELO", $F$4:$F$167, "RUMO")</f>
        <v/>
      </c>
      <c r="AA241" s="122">
        <f>SUMIFS(AA$4:AA$167, $E$4:$E$167, "FARELO", $F$4:$F$167, "RUMO")</f>
        <v/>
      </c>
      <c r="AB241" s="123">
        <f>SUMIFS(AB$4:AB$167, $E$4:$E$167, "FARELO", $F$4:$F$167, "RUMO")</f>
        <v/>
      </c>
      <c r="AC241" s="124">
        <f>SUMIFS(AC$4:AC$167, $E$4:$E$167, "FARELO", $F$4:$F$167, "RUMO")</f>
        <v/>
      </c>
      <c r="AD241" s="122">
        <f>SUMIFS(AD$4:AD$167, $E$4:$E$167, "FARELO", $F$4:$F$167, "RUMO")</f>
        <v/>
      </c>
      <c r="AE241" s="123">
        <f>SUMIFS(AE$4:AE$167, $E$4:$E$167, "FARELO", $F$4:$F$167, "RUMO")</f>
        <v/>
      </c>
      <c r="AF241" s="124">
        <f>SUMIFS(AF$4:AF$167, $E$4:$E$167, "FARELO", $F$4:$F$167, "RUMO")</f>
        <v/>
      </c>
      <c r="AG241" s="121">
        <f>SUMIFS(AG$4:AG$167, $E$4:$E$167, "FARELO", $F$4:$F$167, "RUMO")</f>
        <v/>
      </c>
      <c r="AH241" s="121">
        <f>SUMIFS(AH$4:AH$167, $E$4:$E$167, "FARELO", $F$4:$F$167, "RUMO")</f>
        <v/>
      </c>
      <c r="AI241" s="118">
        <f>SUMIFS(AI$4:AI$167, $E$4:$E$167, "FARELO", $F$4:$F$167, "RUMO")</f>
        <v/>
      </c>
      <c r="AJ241" s="119">
        <f>SUMIFS(AJ$4:AJ$167, $E$4:$E$167, "FARELO", $F$4:$F$167, "RUMO")</f>
        <v/>
      </c>
      <c r="AK241" s="120">
        <f>SUMIFS(AK$4:AK$167, $E$4:$E$167, "FARELO", $F$4:$F$167, "RUMO")</f>
        <v/>
      </c>
      <c r="AL241" s="118">
        <f>SUMIFS(AL$4:AL$167, $E$4:$E$167, "FARELO", $F$4:$F$167, "RUMO")</f>
        <v/>
      </c>
      <c r="AM241" s="119">
        <f>SUMIFS(AM$4:AM$167, $E$4:$E$167, "FARELO", $F$4:$F$167, "RUMO")</f>
        <v/>
      </c>
      <c r="AN241" s="120">
        <f>SUMIFS(AN$4:AN$167, $E$4:$E$167, "FARELO", $F$4:$F$167, "RUMO")</f>
        <v/>
      </c>
      <c r="AO241" s="118">
        <f>SUMIFS(AO$4:AO$167, $E$4:$E$167, "FARELO", $F$4:$F$167, "RUMO")</f>
        <v/>
      </c>
      <c r="AP241" s="119">
        <f>SUMIFS(AP$4:AP$167, $E$4:$E$167, "FARELO", $F$4:$F$167, "RUMO")</f>
        <v/>
      </c>
      <c r="AQ241" s="120">
        <f>SUMIFS(AQ$4:AQ$167, $E$4:$E$167, "FARELO", $F$4:$F$167, "RUMO")</f>
        <v/>
      </c>
      <c r="AR241" s="118">
        <f>SUMIFS(AR$4:AR$167, $E$4:$E$167, "FARELO", $F$4:$F$167, "RUMO")</f>
        <v/>
      </c>
      <c r="AS241" s="119">
        <f>SUMIFS(AS$4:AS$167, $E$4:$E$167, "FARELO", $F$4:$F$167, "RUMO")</f>
        <v/>
      </c>
      <c r="AT241" s="120">
        <f>SUMIFS(AT$4:AT$167, $E$4:$E$167, "FARELO", $F$4:$F$167, "RUMO")</f>
        <v/>
      </c>
      <c r="AU241" s="121">
        <f>SUMIFS(AU$4:AU$167, $E$4:$E$167, "FARELO", $F$4:$F$167, "RUMO")</f>
        <v/>
      </c>
      <c r="AV241" s="121">
        <f>SUMIFS(AV$4:AV$167, $E$4:$E$167, "FARELO", $F$4:$F$167, "RUMO")</f>
        <v/>
      </c>
      <c r="AW241" s="118">
        <f>SUMIFS(AW$4:AW$167, $E$4:$E$167, "FARELO", $F$4:$F$167, "RUMO")</f>
        <v/>
      </c>
      <c r="AX241" s="119">
        <f>SUMIFS(AX$4:AX$167, $E$4:$E$167, "FARELO", $F$4:$F$167, "RUMO")</f>
        <v/>
      </c>
      <c r="AY241" s="124">
        <f>SUMIFS(AY$4:AY$167, $E$4:$E$167, "FARELO", $F$4:$F$167, "RUMO")</f>
        <v/>
      </c>
      <c r="AZ241" s="118">
        <f>SUMIFS(AZ$4:AZ$167, $E$4:$E$167, "FARELO", $F$4:$F$167, "RUMO")</f>
        <v/>
      </c>
      <c r="BA241" s="119">
        <f>SUMIFS(BA$4:BA$167, $E$4:$E$167, "FARELO", $F$4:$F$167, "RUMO")</f>
        <v/>
      </c>
      <c r="BB241" s="124">
        <f>SUMIFS(BB$4:BB$167, $E$4:$E$167, "FARELO", $F$4:$F$167, "RUMO")</f>
        <v/>
      </c>
      <c r="BC241" s="118">
        <f>SUMIFS(BC$4:BC$167, $E$4:$E$167, "FARELO", $F$4:$F$167, "RUMO")</f>
        <v/>
      </c>
      <c r="BD241" s="119">
        <f>SUMIFS(BD$4:BD$167, $E$4:$E$167, "FARELO", $F$4:$F$167, "RUMO")</f>
        <v/>
      </c>
      <c r="BE241" s="124">
        <f>SUMIFS(BE$4:BE$167, $E$4:$E$167, "FARELO", $F$4:$F$167, "RUMO")</f>
        <v/>
      </c>
      <c r="BF241" s="118">
        <f>SUMIFS(BF$4:BF$167, $E$4:$E$167, "FARELO", $F$4:$F$167, "RUMO")</f>
        <v/>
      </c>
      <c r="BG241" s="119">
        <f>SUMIFS(BG$4:BG$167, $E$4:$E$167, "FARELO", $F$4:$F$167, "RUMO")</f>
        <v/>
      </c>
      <c r="BH241" s="124">
        <f>SUMIFS(BH$4:BH$167, $E$4:$E$167, "FARELO", $F$4:$F$167, "RUMO")</f>
        <v/>
      </c>
      <c r="BI241" s="121">
        <f>SUMIFS(BI$4:BI$167, $E$4:$E$167, "FARELO", $F$4:$F$167, "RUMO")</f>
        <v/>
      </c>
      <c r="BJ241" s="121">
        <f>SUMIFS(BJ$4:BJ$167, $E$4:$E$167, "FARELO", $F$4:$F$167, "RUMO")</f>
        <v/>
      </c>
      <c r="BK241" s="183" t="n"/>
      <c r="BL241" s="183" t="n"/>
      <c r="BM241" s="183" t="n"/>
      <c r="BN241" s="183" t="n"/>
      <c r="BO241" s="183" t="n"/>
      <c r="BP241" s="183" t="n"/>
      <c r="BQ241" s="183" t="n"/>
      <c r="BR241" s="183" t="n"/>
      <c r="BS241" s="183" t="n"/>
      <c r="BT241" s="183" t="n"/>
      <c r="BU241" s="183" t="n"/>
      <c r="BV241" s="183" t="n"/>
      <c r="BW241" s="183" t="n"/>
      <c r="BX241" s="183" t="n"/>
    </row>
    <row r="242">
      <c r="A242" s="183" t="n"/>
      <c r="B242" s="184" t="n"/>
      <c r="C242" s="183" t="n"/>
      <c r="D242" s="183" t="n"/>
      <c r="E242" s="186" t="inlineStr">
        <is>
          <t>SOJA</t>
        </is>
      </c>
      <c r="F242" s="186" t="inlineStr">
        <is>
          <t>Rumo</t>
        </is>
      </c>
      <c r="G242" s="118">
        <f>SUMIFS(G$4:G$167, $E$4:$E$167, "SOJA", $F$4:$F$167, "RUMO")</f>
        <v/>
      </c>
      <c r="H242" s="119">
        <f>SUMIFS(H$4:H$167, $E$4:$E$167, "SOJA", $F$4:$F$167, "RUMO")</f>
        <v/>
      </c>
      <c r="I242" s="120">
        <f>SUMIFS(I$4:I$167, $E$4:$E$167, "SOJA", $F$4:$F$167, "RUMO")</f>
        <v/>
      </c>
      <c r="J242" s="118">
        <f>SUMIFS(J$4:J$167, $E$4:$E$167, "SOJA", $F$4:$F$167, "RUMO")</f>
        <v/>
      </c>
      <c r="K242" s="119">
        <f>SUMIFS(K$4:K$167, $E$4:$E$167, "SOJA", $F$4:$F$167, "RUMO")</f>
        <v/>
      </c>
      <c r="L242" s="120">
        <f>SUMIFS(L$4:L$167, $E$4:$E$167, "SOJA", $F$4:$F$167, "RUMO")</f>
        <v/>
      </c>
      <c r="M242" s="118">
        <f>SUMIFS(M$4:M$167, $E$4:$E$167, "SOJA", $F$4:$F$167, "RUMO")</f>
        <v/>
      </c>
      <c r="N242" s="119">
        <f>SUMIFS(N$4:N$167, $E$4:$E$167, "SOJA", $F$4:$F$167, "RUMO")</f>
        <v/>
      </c>
      <c r="O242" s="120">
        <f>SUMIFS(O$4:O$167, $E$4:$E$167, "SOJA", $F$4:$F$167, "RUMO")</f>
        <v/>
      </c>
      <c r="P242" s="118">
        <f>SUMIFS(P$4:P$167, $E$4:$E$167, "SOJA", $F$4:$F$167, "RUMO")</f>
        <v/>
      </c>
      <c r="Q242" s="119">
        <f>SUMIFS(Q$4:Q$167, $E$4:$E$167, "SOJA", $F$4:$F$167, "RUMO")</f>
        <v/>
      </c>
      <c r="R242" s="120">
        <f>SUMIFS(R$4:R$167, $E$4:$E$167, "SOJA", $F$4:$F$167, "RUMO")</f>
        <v/>
      </c>
      <c r="S242" s="121">
        <f>SUMIFS(S$4:S$167, $E$4:$E$167, "SOJA", $F$4:$F$167, "RUMO")</f>
        <v/>
      </c>
      <c r="T242" s="121">
        <f>SUMIFS(T$4:T$167, $E$4:$E$167, "SOJA", $F$4:$F$167, "RUMO")</f>
        <v/>
      </c>
      <c r="U242" s="122">
        <f>SUMIFS(U$4:U$167, $E$4:$E$167, "SOJA", $F$4:$F$167, "RUMO")</f>
        <v/>
      </c>
      <c r="V242" s="123">
        <f>SUMIFS(V$4:V$167, $E$4:$E$167, "SOJA", $F$4:$F$167, "RUMO")</f>
        <v/>
      </c>
      <c r="W242" s="124">
        <f>SUMIFS(W$4:W$167, $E$4:$E$167, "SOJA", $F$4:$F$167, "RUMO")</f>
        <v/>
      </c>
      <c r="X242" s="122">
        <f>SUMIFS(X$4:X$167, $E$4:$E$167, "SOJA", $F$4:$F$167, "RUMO")</f>
        <v/>
      </c>
      <c r="Y242" s="123">
        <f>SUMIFS(Y$4:Y$167, $E$4:$E$167, "SOJA", $F$4:$F$167, "RUMO")</f>
        <v/>
      </c>
      <c r="Z242" s="124">
        <f>SUMIFS(Z$4:Z$167, $E$4:$E$167, "SOJA", $F$4:$F$167, "RUMO")</f>
        <v/>
      </c>
      <c r="AA242" s="122">
        <f>SUMIFS(AA$4:AA$167, $E$4:$E$167, "SOJA", $F$4:$F$167, "RUMO")</f>
        <v/>
      </c>
      <c r="AB242" s="123">
        <f>SUMIFS(AB$4:AB$167, $E$4:$E$167, "SOJA", $F$4:$F$167, "RUMO")</f>
        <v/>
      </c>
      <c r="AC242" s="124">
        <f>SUMIFS(AC$4:AC$167, $E$4:$E$167, "SOJA", $F$4:$F$167, "RUMO")</f>
        <v/>
      </c>
      <c r="AD242" s="122">
        <f>SUMIFS(AD$4:AD$167, $E$4:$E$167, "SOJA", $F$4:$F$167, "RUMO")</f>
        <v/>
      </c>
      <c r="AE242" s="123">
        <f>SUMIFS(AE$4:AE$167, $E$4:$E$167, "SOJA", $F$4:$F$167, "RUMO")</f>
        <v/>
      </c>
      <c r="AF242" s="124">
        <f>SUMIFS(AF$4:AF$167, $E$4:$E$167, "SOJA", $F$4:$F$167, "RUMO")</f>
        <v/>
      </c>
      <c r="AG242" s="121">
        <f>SUMIFS(AG$4:AG$167, $E$4:$E$167, "SOJA", $F$4:$F$167, "RUMO")</f>
        <v/>
      </c>
      <c r="AH242" s="121">
        <f>SUMIFS(AH$4:AH$167, $E$4:$E$167, "SOJA", $F$4:$F$167, "RUMO")</f>
        <v/>
      </c>
      <c r="AI242" s="118">
        <f>SUMIFS(AI$4:AI$167, $E$4:$E$167, "SOJA", $F$4:$F$167, "RUMO")</f>
        <v/>
      </c>
      <c r="AJ242" s="119">
        <f>SUMIFS(AJ$4:AJ$167, $E$4:$E$167, "SOJA", $F$4:$F$167, "RUMO")</f>
        <v/>
      </c>
      <c r="AK242" s="120">
        <f>SUMIFS(AK$4:AK$167, $E$4:$E$167, "SOJA", $F$4:$F$167, "RUMO")</f>
        <v/>
      </c>
      <c r="AL242" s="118">
        <f>SUMIFS(AL$4:AL$167, $E$4:$E$167, "SOJA", $F$4:$F$167, "RUMO")</f>
        <v/>
      </c>
      <c r="AM242" s="119">
        <f>SUMIFS(AM$4:AM$167, $E$4:$E$167, "SOJA", $F$4:$F$167, "RUMO")</f>
        <v/>
      </c>
      <c r="AN242" s="120">
        <f>SUMIFS(AN$4:AN$167, $E$4:$E$167, "SOJA", $F$4:$F$167, "RUMO")</f>
        <v/>
      </c>
      <c r="AO242" s="118">
        <f>SUMIFS(AO$4:AO$167, $E$4:$E$167, "SOJA", $F$4:$F$167, "RUMO")</f>
        <v/>
      </c>
      <c r="AP242" s="119">
        <f>SUMIFS(AP$4:AP$167, $E$4:$E$167, "SOJA", $F$4:$F$167, "RUMO")</f>
        <v/>
      </c>
      <c r="AQ242" s="120">
        <f>SUMIFS(AQ$4:AQ$167, $E$4:$E$167, "SOJA", $F$4:$F$167, "RUMO")</f>
        <v/>
      </c>
      <c r="AR242" s="118">
        <f>SUMIFS(AR$4:AR$167, $E$4:$E$167, "SOJA", $F$4:$F$167, "RUMO")</f>
        <v/>
      </c>
      <c r="AS242" s="119">
        <f>SUMIFS(AS$4:AS$167, $E$4:$E$167, "SOJA", $F$4:$F$167, "RUMO")</f>
        <v/>
      </c>
      <c r="AT242" s="120">
        <f>SUMIFS(AT$4:AT$167, $E$4:$E$167, "SOJA", $F$4:$F$167, "RUMO")</f>
        <v/>
      </c>
      <c r="AU242" s="121">
        <f>SUMIFS(AU$4:AU$167, $E$4:$E$167, "SOJA", $F$4:$F$167, "RUMO")</f>
        <v/>
      </c>
      <c r="AV242" s="121">
        <f>SUMIFS(AV$4:AV$167, $E$4:$E$167, "SOJA", $F$4:$F$167, "RUMO")</f>
        <v/>
      </c>
      <c r="AW242" s="118">
        <f>SUMIFS(AW$4:AW$167, $E$4:$E$167, "SOJA", $F$4:$F$167, "RUMO")</f>
        <v/>
      </c>
      <c r="AX242" s="119">
        <f>SUMIFS(AX$4:AX$167, $E$4:$E$167, "SOJA", $F$4:$F$167, "RUMO")</f>
        <v/>
      </c>
      <c r="AY242" s="124">
        <f>SUMIFS(AY$4:AY$167, $E$4:$E$167, "SOJA", $F$4:$F$167, "RUMO")</f>
        <v/>
      </c>
      <c r="AZ242" s="118">
        <f>SUMIFS(AZ$4:AZ$167, $E$4:$E$167, "SOJA", $F$4:$F$167, "RUMO")</f>
        <v/>
      </c>
      <c r="BA242" s="119">
        <f>SUMIFS(BA$4:BA$167, $E$4:$E$167, "SOJA", $F$4:$F$167, "RUMO")</f>
        <v/>
      </c>
      <c r="BB242" s="124">
        <f>SUMIFS(BB$4:BB$167, $E$4:$E$167, "SOJA", $F$4:$F$167, "RUMO")</f>
        <v/>
      </c>
      <c r="BC242" s="118">
        <f>SUMIFS(BC$4:BC$167, $E$4:$E$167, "SOJA", $F$4:$F$167, "RUMO")</f>
        <v/>
      </c>
      <c r="BD242" s="119">
        <f>SUMIFS(BD$4:BD$167, $E$4:$E$167, "SOJA", $F$4:$F$167, "RUMO")</f>
        <v/>
      </c>
      <c r="BE242" s="124">
        <f>SUMIFS(BE$4:BE$167, $E$4:$E$167, "SOJA", $F$4:$F$167, "RUMO")</f>
        <v/>
      </c>
      <c r="BF242" s="118">
        <f>SUMIFS(BF$4:BF$167, $E$4:$E$167, "SOJA", $F$4:$F$167, "RUMO")</f>
        <v/>
      </c>
      <c r="BG242" s="119">
        <f>SUMIFS(BG$4:BG$167, $E$4:$E$167, "SOJA", $F$4:$F$167, "RUMO")</f>
        <v/>
      </c>
      <c r="BH242" s="124">
        <f>SUMIFS(BH$4:BH$167, $E$4:$E$167, "SOJA", $F$4:$F$167, "RUMO")</f>
        <v/>
      </c>
      <c r="BI242" s="121">
        <f>SUMIFS(BI$4:BI$167, $E$4:$E$167, "SOJA", $F$4:$F$167, "RUMO")</f>
        <v/>
      </c>
      <c r="BJ242" s="121">
        <f>SUMIFS(BJ$4:BJ$167, $E$4:$E$167, "SOJA", $F$4:$F$167, "RUMO")</f>
        <v/>
      </c>
      <c r="BK242" s="183" t="n"/>
      <c r="BL242" s="183" t="n"/>
      <c r="BM242" s="183" t="n"/>
      <c r="BN242" s="183" t="n"/>
      <c r="BO242" s="183" t="n"/>
      <c r="BP242" s="183" t="n"/>
      <c r="BQ242" s="183" t="n"/>
      <c r="BR242" s="183" t="n"/>
      <c r="BS242" s="183" t="n"/>
      <c r="BT242" s="183" t="n"/>
      <c r="BU242" s="183" t="n"/>
      <c r="BV242" s="183" t="n"/>
      <c r="BW242" s="183" t="n"/>
      <c r="BX242" s="183" t="n"/>
    </row>
    <row r="243">
      <c r="A243" s="183" t="n"/>
      <c r="B243" s="184" t="n"/>
      <c r="C243" s="183" t="n"/>
      <c r="D243" s="183" t="n"/>
      <c r="E243" s="129" t="inlineStr">
        <is>
          <t>TOTAL</t>
        </is>
      </c>
      <c r="F243" s="129" t="n"/>
      <c r="G243" s="187">
        <f>SUM(G240:G242)</f>
        <v/>
      </c>
      <c r="H243" s="188">
        <f>SUM(H240:H242)</f>
        <v/>
      </c>
      <c r="I243" s="189">
        <f>SUM(I240:I242)</f>
        <v/>
      </c>
      <c r="J243" s="187">
        <f>SUM(J240:J242)</f>
        <v/>
      </c>
      <c r="K243" s="188">
        <f>SUM(K240:K242)</f>
        <v/>
      </c>
      <c r="L243" s="189">
        <f>SUM(L240:L242)</f>
        <v/>
      </c>
      <c r="M243" s="187">
        <f>SUM(M240:M242)</f>
        <v/>
      </c>
      <c r="N243" s="188">
        <f>SUM(N240:N242)</f>
        <v/>
      </c>
      <c r="O243" s="190">
        <f>SUM(O240:O242)</f>
        <v/>
      </c>
      <c r="P243" s="187">
        <f>SUM(P240:P242)</f>
        <v/>
      </c>
      <c r="Q243" s="188">
        <f>SUM(Q240:Q242)</f>
        <v/>
      </c>
      <c r="R243" s="189">
        <f>SUM(R240:R242)</f>
        <v/>
      </c>
      <c r="S243" s="191">
        <f>SUM(S240:S242)</f>
        <v/>
      </c>
      <c r="T243" s="191">
        <f>SUM(T240:T242)</f>
        <v/>
      </c>
      <c r="U243" s="192">
        <f>SUM(U240:U242)</f>
        <v/>
      </c>
      <c r="V243" s="193">
        <f>SUM(V240:V242)</f>
        <v/>
      </c>
      <c r="W243" s="44">
        <f>SUM(W240:W242)</f>
        <v/>
      </c>
      <c r="X243" s="192">
        <f>SUM(X240:X242)</f>
        <v/>
      </c>
      <c r="Y243" s="193">
        <f>SUM(Y240:Y242)</f>
        <v/>
      </c>
      <c r="Z243" s="44">
        <f>SUM(Z240:Z242)</f>
        <v/>
      </c>
      <c r="AA243" s="192">
        <f>SUM(AA240:AA242)</f>
        <v/>
      </c>
      <c r="AB243" s="193">
        <f>SUM(AB240:AB242)</f>
        <v/>
      </c>
      <c r="AC243" s="44">
        <f>SUM(AC240:AC242)</f>
        <v/>
      </c>
      <c r="AD243" s="192">
        <f>SUM(AD240:AD242)</f>
        <v/>
      </c>
      <c r="AE243" s="193">
        <f>SUM(AE240:AE242)</f>
        <v/>
      </c>
      <c r="AF243" s="44">
        <f>SUM(AF240:AF242)</f>
        <v/>
      </c>
      <c r="AG243" s="191">
        <f>SUM(AG240:AG242)</f>
        <v/>
      </c>
      <c r="AH243" s="191">
        <f>SUM(AH240:AH242)</f>
        <v/>
      </c>
      <c r="AI243" s="187">
        <f>SUM(AI240:AI242)</f>
        <v/>
      </c>
      <c r="AJ243" s="188">
        <f>SUM(AJ240:AJ242)</f>
        <v/>
      </c>
      <c r="AK243" s="189">
        <f>SUM(AK240:AK242)</f>
        <v/>
      </c>
      <c r="AL243" s="187">
        <f>SUM(AL240:AL242)</f>
        <v/>
      </c>
      <c r="AM243" s="188">
        <f>SUM(AM240:AM242)</f>
        <v/>
      </c>
      <c r="AN243" s="189">
        <f>SUM(AN240:AN242)</f>
        <v/>
      </c>
      <c r="AO243" s="187">
        <f>SUM(AO240:AO242)</f>
        <v/>
      </c>
      <c r="AP243" s="188">
        <f>SUM(AP240:AP242)</f>
        <v/>
      </c>
      <c r="AQ243" s="190">
        <f>SUM(AQ240:AQ242)</f>
        <v/>
      </c>
      <c r="AR243" s="187">
        <f>SUM(AR240:AR242)</f>
        <v/>
      </c>
      <c r="AS243" s="188">
        <f>SUM(AS240:AS242)</f>
        <v/>
      </c>
      <c r="AT243" s="189">
        <f>SUM(AT240:AT242)</f>
        <v/>
      </c>
      <c r="AU243" s="191">
        <f>SUM(AU240:AU242)</f>
        <v/>
      </c>
      <c r="AV243" s="191">
        <f>SUM(AV240:AV242)</f>
        <v/>
      </c>
      <c r="AW243" s="187">
        <f>SUM(AW240:AW242)</f>
        <v/>
      </c>
      <c r="AX243" s="188">
        <f>SUM(AX240:AX242)</f>
        <v/>
      </c>
      <c r="AY243" s="44">
        <f>SUM(AY240:AY242)</f>
        <v/>
      </c>
      <c r="AZ243" s="187">
        <f>SUM(AZ240:AZ242)</f>
        <v/>
      </c>
      <c r="BA243" s="188">
        <f>SUM(BA240:BA242)</f>
        <v/>
      </c>
      <c r="BB243" s="44">
        <f>SUM(BB240:BB242)</f>
        <v/>
      </c>
      <c r="BC243" s="187">
        <f>SUM(BC240:BC242)</f>
        <v/>
      </c>
      <c r="BD243" s="188">
        <f>SUM(BD240:BD242)</f>
        <v/>
      </c>
      <c r="BE243" s="44">
        <f>SUM(BE240:BE242)</f>
        <v/>
      </c>
      <c r="BF243" s="187">
        <f>SUM(BF240:BF242)</f>
        <v/>
      </c>
      <c r="BG243" s="188">
        <f>SUM(BG240:BG242)</f>
        <v/>
      </c>
      <c r="BH243" s="44">
        <f>SUM(BH240:BH242)</f>
        <v/>
      </c>
      <c r="BI243" s="191">
        <f>SUM(BI240:BI242)</f>
        <v/>
      </c>
      <c r="BJ243" s="191">
        <f>SUM(BJ240:BJ242)</f>
        <v/>
      </c>
      <c r="BK243" s="183" t="n"/>
      <c r="BL243" s="183" t="n"/>
      <c r="BM243" s="183" t="n"/>
      <c r="BN243" s="183" t="n"/>
      <c r="BO243" s="183" t="n"/>
      <c r="BP243" s="183" t="n"/>
      <c r="BQ243" s="183" t="n"/>
      <c r="BR243" s="183" t="n"/>
      <c r="BS243" s="183" t="n"/>
      <c r="BT243" s="183" t="n"/>
      <c r="BU243" s="183" t="n"/>
      <c r="BV243" s="183" t="n"/>
      <c r="BW243" s="183" t="n"/>
      <c r="BX243" s="183" t="n"/>
    </row>
  </sheetData>
  <autoFilter ref="BY1:BY243"/>
  <mergeCells count="27">
    <mergeCell ref="U2:W2"/>
    <mergeCell ref="P2:R2"/>
    <mergeCell ref="BI2:BJ2"/>
    <mergeCell ref="BT2:BV2"/>
    <mergeCell ref="S2:T2"/>
    <mergeCell ref="AD2:AF2"/>
    <mergeCell ref="BW2:BX2"/>
    <mergeCell ref="BQ2:BS2"/>
    <mergeCell ref="AG2:AH2"/>
    <mergeCell ref="AR2:AT2"/>
    <mergeCell ref="BK2:BM2"/>
    <mergeCell ref="AZ2:BB2"/>
    <mergeCell ref="AI2:AK2"/>
    <mergeCell ref="J2:L2"/>
    <mergeCell ref="AA2:AC2"/>
    <mergeCell ref="BF2:BH2"/>
    <mergeCell ref="BN2:BP2"/>
    <mergeCell ref="AW2:AY2"/>
    <mergeCell ref="AW1:BJ1"/>
    <mergeCell ref="X2:Z2"/>
    <mergeCell ref="G2:I2"/>
    <mergeCell ref="AO2:AQ2"/>
    <mergeCell ref="AL2:AN2"/>
    <mergeCell ref="BC2:BE2"/>
    <mergeCell ref="AU2:AV2"/>
    <mergeCell ref="M2:O2"/>
    <mergeCell ref="BK1:BX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showGridLines="0" topLeftCell="A19" zoomScale="66" zoomScaleNormal="100" workbookViewId="0">
      <selection activeCell="F38" sqref="F38"/>
    </sheetView>
  </sheetViews>
  <sheetFormatPr baseColWidth="8" defaultColWidth="0" defaultRowHeight="15" zeroHeight="1"/>
  <cols>
    <col width="9.140625" customWidth="1" style="226" min="1" max="1"/>
    <col hidden="1" width="9.140625" customWidth="1" style="226" min="2" max="2"/>
    <col width="23.5703125" customWidth="1" style="226" min="3" max="3"/>
    <col width="14.42578125" customWidth="1" style="226" min="4" max="4"/>
    <col width="36.5703125" customWidth="1" style="226" min="5" max="5"/>
    <col width="17" customWidth="1" style="226" min="6" max="7"/>
    <col width="20.28515625" customWidth="1" style="226" min="8" max="8"/>
    <col width="17" customWidth="1" style="226" min="9" max="10"/>
    <col width="41" customWidth="1" style="226" min="11" max="11"/>
    <col width="9.140625" customWidth="1" style="226" min="12" max="13"/>
    <col hidden="1" width="9.140625" customWidth="1" style="226" min="14" max="1675"/>
    <col hidden="1" width="9.140625" customWidth="1" style="226" min="1676" max="16384"/>
  </cols>
  <sheetData>
    <row r="1">
      <c r="A1" s="71" t="n"/>
      <c r="B1" s="56" t="n"/>
      <c r="C1" s="75" t="n"/>
      <c r="D1" s="75" t="n"/>
      <c r="E1" s="75" t="n"/>
      <c r="F1" s="90" t="n"/>
      <c r="G1" s="90" t="n"/>
      <c r="H1" s="90" t="n"/>
      <c r="I1" s="90" t="n"/>
      <c r="J1" s="90" t="n"/>
      <c r="K1" s="90" t="n"/>
    </row>
    <row r="2">
      <c r="A2" s="71" t="n"/>
      <c r="B2" s="56" t="n"/>
      <c r="C2" s="75" t="n"/>
      <c r="D2" s="75" t="n"/>
      <c r="E2" s="75" t="n"/>
      <c r="F2" s="90" t="n"/>
      <c r="G2" s="90" t="n"/>
      <c r="H2" s="90" t="n"/>
      <c r="I2" s="90" t="n"/>
      <c r="J2" s="90" t="n"/>
      <c r="K2" s="90" t="n"/>
    </row>
    <row r="3">
      <c r="A3" s="71" t="n"/>
      <c r="B3" s="56" t="n"/>
      <c r="C3" s="75" t="n"/>
      <c r="D3" s="75" t="n"/>
      <c r="E3" s="75" t="n"/>
      <c r="F3" s="90" t="n"/>
      <c r="G3" s="90" t="n"/>
      <c r="H3" s="90" t="n"/>
      <c r="I3" s="90" t="n"/>
      <c r="J3" s="90" t="n"/>
      <c r="K3" s="90" t="n"/>
    </row>
    <row r="4" ht="23.1" customHeight="1" s="226">
      <c r="A4" s="71" t="n"/>
      <c r="B4" s="56" t="n"/>
      <c r="C4" s="205" t="n"/>
      <c r="D4" s="206" t="n"/>
      <c r="E4" s="206" t="n"/>
      <c r="F4" s="206" t="n"/>
      <c r="G4" s="206" t="n"/>
      <c r="H4" s="206" t="n"/>
      <c r="I4" s="206" t="n"/>
      <c r="J4" s="206" t="n"/>
      <c r="K4" s="207" t="n"/>
    </row>
    <row r="5" ht="18" customHeight="1" s="226">
      <c r="A5" s="71" t="n"/>
      <c r="B5" s="56" t="n"/>
      <c r="C5" s="214">
        <f>IF(N5=0,"PREVIA DESCARGA COMPLEXO SANTOS","FECHAMENTO RP COMPLEXO SANTOS")</f>
        <v/>
      </c>
      <c r="D5" s="215" t="n"/>
      <c r="E5" s="215" t="n"/>
      <c r="F5" s="215" t="n"/>
      <c r="G5" s="215" t="n"/>
      <c r="H5" s="215" t="n"/>
      <c r="I5" s="215" t="n"/>
      <c r="J5" s="215" t="n"/>
      <c r="K5" s="216" t="n"/>
    </row>
    <row r="6" ht="15.6" customHeight="1" s="226">
      <c r="A6" s="71" t="n"/>
      <c r="B6" s="77" t="n"/>
      <c r="C6" s="212" t="inlineStr">
        <is>
          <t>PROGRAMAÇÃO</t>
        </is>
      </c>
      <c r="D6" s="213" t="n"/>
      <c r="E6" s="213" t="n"/>
      <c r="F6" s="225" t="inlineStr">
        <is>
          <t>OFERTA</t>
        </is>
      </c>
      <c r="H6" s="221" t="inlineStr">
        <is>
          <t>DESCARGA</t>
        </is>
      </c>
      <c r="I6" s="222" t="n"/>
      <c r="J6" s="223" t="inlineStr">
        <is>
          <t>BACKLOG</t>
        </is>
      </c>
      <c r="K6" s="224" t="n"/>
    </row>
    <row r="7" ht="15.6" customHeight="1" s="226">
      <c r="A7" s="71" t="n"/>
      <c r="B7" s="56" t="n">
        <v>1</v>
      </c>
      <c r="C7" s="212" t="inlineStr">
        <is>
          <t>D</t>
        </is>
      </c>
      <c r="D7" s="213" t="n"/>
      <c r="E7" s="213" t="n"/>
      <c r="F7" s="220">
        <f>DETALHE!S205</f>
        <v/>
      </c>
      <c r="G7" s="213" t="n"/>
      <c r="H7" s="220">
        <f>DETALHE!T205</f>
        <v/>
      </c>
      <c r="I7" s="213" t="n"/>
      <c r="J7" s="208">
        <f>DETALHE!U205</f>
        <v/>
      </c>
      <c r="K7" s="209" t="n"/>
    </row>
    <row r="8" ht="15.6" customHeight="1" s="226">
      <c r="A8" s="71" t="n"/>
      <c r="B8" s="56" t="n">
        <v>0</v>
      </c>
      <c r="C8" s="212" t="inlineStr">
        <is>
          <t>D+1</t>
        </is>
      </c>
      <c r="D8" s="213" t="n"/>
      <c r="E8" s="213" t="n"/>
      <c r="F8" s="220">
        <f>DETALHE!AG205</f>
        <v/>
      </c>
      <c r="G8" s="213" t="n"/>
      <c r="H8" s="220">
        <f>DETALHE!AH205</f>
        <v/>
      </c>
      <c r="I8" s="213" t="n"/>
      <c r="J8" s="208">
        <f>DETALHE!AI205</f>
        <v/>
      </c>
      <c r="K8" s="209" t="n"/>
    </row>
    <row r="9" ht="15.6" customHeight="1" s="226">
      <c r="A9" s="71" t="n"/>
      <c r="B9" s="56" t="n">
        <v>0</v>
      </c>
      <c r="C9" s="212" t="inlineStr">
        <is>
          <t>D+2</t>
        </is>
      </c>
      <c r="D9" s="213" t="n"/>
      <c r="E9" s="213" t="n"/>
      <c r="F9" s="220">
        <f>DETALHE!BB205</f>
        <v/>
      </c>
      <c r="G9" s="213" t="n"/>
      <c r="H9" s="220">
        <f>DETALHE!BC205</f>
        <v/>
      </c>
      <c r="I9" s="213" t="n"/>
      <c r="J9" s="208">
        <f>DETALHE!BD205</f>
        <v/>
      </c>
      <c r="K9" s="209" t="n"/>
    </row>
    <row r="10" ht="15.6" customHeight="1" s="226">
      <c r="A10" s="71" t="n"/>
      <c r="B10" s="56" t="n">
        <v>1</v>
      </c>
      <c r="C10" s="212" t="inlineStr">
        <is>
          <t>D+3</t>
        </is>
      </c>
      <c r="D10" s="213" t="n"/>
      <c r="E10" s="213" t="n"/>
      <c r="F10" s="220">
        <f>DETALHE!BP205</f>
        <v/>
      </c>
      <c r="G10" s="213" t="n"/>
      <c r="H10" s="220">
        <f>DETALHE!BQ205</f>
        <v/>
      </c>
      <c r="I10" s="213" t="n"/>
      <c r="J10" s="208">
        <f>DETALHE!BR205</f>
        <v/>
      </c>
      <c r="K10" s="209" t="n"/>
    </row>
    <row r="11" ht="15.6" customHeight="1" s="226">
      <c r="A11" s="71" t="n"/>
      <c r="B11" s="56" t="n">
        <v>0</v>
      </c>
      <c r="C11" s="212" t="inlineStr">
        <is>
          <t>D+4</t>
        </is>
      </c>
      <c r="D11" s="213" t="n"/>
      <c r="E11" s="213" t="n"/>
      <c r="F11" s="220">
        <f>DETALHE!CD205</f>
        <v/>
      </c>
      <c r="G11" s="213" t="n"/>
      <c r="H11" s="220">
        <f>DETALHE!CE205</f>
        <v/>
      </c>
      <c r="I11" s="213" t="n"/>
      <c r="J11" s="208">
        <f>DETALHE!CF205</f>
        <v/>
      </c>
      <c r="K11" s="209" t="n"/>
    </row>
    <row r="12" ht="15.6" customHeight="1" s="226">
      <c r="A12" s="71" t="n"/>
      <c r="B12" s="56" t="n">
        <v>0</v>
      </c>
      <c r="C12" s="76" t="n"/>
      <c r="D12" s="75" t="n"/>
      <c r="E12" s="75" t="n"/>
      <c r="F12" s="74" t="n"/>
      <c r="G12" s="74" t="n"/>
      <c r="H12" s="73" t="n"/>
      <c r="I12" s="90" t="n"/>
      <c r="J12" s="90" t="n"/>
      <c r="K12" s="90" t="n"/>
    </row>
    <row r="13" ht="15.6" customHeight="1" s="226">
      <c r="A13" s="71" t="n"/>
      <c r="B13" s="56" t="n">
        <v>1</v>
      </c>
      <c r="C13" s="70" t="inlineStr">
        <is>
          <t>PRODUÇÃO - D</t>
        </is>
      </c>
      <c r="D13" s="69" t="inlineStr">
        <is>
          <t>PRODUTO</t>
        </is>
      </c>
      <c r="E13" s="69" t="inlineStr">
        <is>
          <t>OFERTA</t>
        </is>
      </c>
      <c r="F13" s="69" t="inlineStr">
        <is>
          <t>DESCARGA</t>
        </is>
      </c>
      <c r="G13" s="69" t="inlineStr">
        <is>
          <t>BACKLOG</t>
        </is>
      </c>
      <c r="H13" s="70" t="inlineStr">
        <is>
          <t>MARGENS EM D</t>
        </is>
      </c>
      <c r="I13" s="69" t="inlineStr">
        <is>
          <t>OFERTA</t>
        </is>
      </c>
      <c r="J13" s="69" t="inlineStr">
        <is>
          <t>DESCARGA</t>
        </is>
      </c>
      <c r="K13" s="68" t="inlineStr">
        <is>
          <t>BACKLOG</t>
        </is>
      </c>
    </row>
    <row r="14" ht="15.6" customHeight="1" s="226">
      <c r="A14" s="71" t="n"/>
      <c r="B14" s="56" t="n">
        <v>1</v>
      </c>
      <c r="C14" s="210" t="inlineStr">
        <is>
          <t>RUMO</t>
        </is>
      </c>
      <c r="D14" s="67" t="inlineStr">
        <is>
          <t>GRÃO</t>
        </is>
      </c>
      <c r="E14" s="78">
        <f>DETALHE!S209</f>
        <v/>
      </c>
      <c r="F14" s="78">
        <f>DETALHE!T209</f>
        <v/>
      </c>
      <c r="G14" s="78">
        <f>DETALHE!U209</f>
        <v/>
      </c>
      <c r="H14" s="66" t="inlineStr">
        <is>
          <t>MD</t>
        </is>
      </c>
      <c r="I14" s="80">
        <f>DETALHE!S207+DETALHE!S210</f>
        <v/>
      </c>
      <c r="J14" s="78">
        <f>DETALHE!T207+DETALHE!T210</f>
        <v/>
      </c>
      <c r="K14" s="81">
        <f>DETALHE!U207+DETALHE!U210</f>
        <v/>
      </c>
    </row>
    <row r="15" ht="15.6" customHeight="1" s="226">
      <c r="A15" s="71" t="n"/>
      <c r="B15" s="56" t="n">
        <v>1</v>
      </c>
      <c r="C15" s="211" t="n"/>
      <c r="D15" s="65" t="inlineStr">
        <is>
          <t>AÇÚCAR</t>
        </is>
      </c>
      <c r="E15" s="79">
        <f>DETALHE!S212</f>
        <v/>
      </c>
      <c r="F15" s="79">
        <f>DETALHE!T212</f>
        <v/>
      </c>
      <c r="G15" s="79">
        <f>DETALHE!U212</f>
        <v/>
      </c>
      <c r="H15" s="64" t="inlineStr">
        <is>
          <t>ME</t>
        </is>
      </c>
      <c r="I15" s="82">
        <f>DETALHE!S208+DETALHE!S211</f>
        <v/>
      </c>
      <c r="J15" s="79">
        <f>DETALHE!T208+DETALHE!T211</f>
        <v/>
      </c>
      <c r="K15" s="83">
        <f>DETALHE!U208+DETALHE!U211</f>
        <v/>
      </c>
    </row>
    <row r="16" ht="15.6" customHeight="1" s="226">
      <c r="A16" s="71" t="n"/>
      <c r="B16" s="56" t="n">
        <v>1</v>
      </c>
      <c r="C16" s="217" t="inlineStr">
        <is>
          <t>TOTAL RUMO</t>
        </is>
      </c>
      <c r="D16" s="218" t="n"/>
      <c r="E16" s="62">
        <f>SUM(E14:E15)</f>
        <v/>
      </c>
      <c r="F16" s="62">
        <f>SUM(F14:F15)</f>
        <v/>
      </c>
      <c r="G16" s="62">
        <f>SUM(G14:G15)</f>
        <v/>
      </c>
      <c r="H16" s="217" t="inlineStr">
        <is>
          <t>TOTAL</t>
        </is>
      </c>
      <c r="I16" s="62">
        <f>SUM(I14:I15)</f>
        <v/>
      </c>
      <c r="J16" s="62">
        <f>SUM(J14:J15)</f>
        <v/>
      </c>
      <c r="K16" s="61">
        <f>SUM(K14:K15)</f>
        <v/>
      </c>
    </row>
    <row r="17" ht="15.6" customHeight="1" s="226">
      <c r="A17" s="71" t="n"/>
      <c r="B17" s="56" t="n">
        <v>1</v>
      </c>
      <c r="C17" s="210" t="inlineStr">
        <is>
          <t>MRS</t>
        </is>
      </c>
      <c r="D17" s="67" t="inlineStr">
        <is>
          <t>GRÃO</t>
        </is>
      </c>
      <c r="E17" s="78">
        <f>DETALHE!S225+DETALHE!S226</f>
        <v/>
      </c>
      <c r="F17" s="78">
        <f>DETALHE!T225+DETALHE!T226</f>
        <v/>
      </c>
      <c r="G17" s="78">
        <f>DETALHE!U225+DETALHE!U226</f>
        <v/>
      </c>
      <c r="H17" s="66" t="inlineStr">
        <is>
          <t>MD</t>
        </is>
      </c>
      <c r="I17" s="80">
        <f>DETALHE!S225+DETALHE!S227</f>
        <v/>
      </c>
      <c r="J17" s="78">
        <f>DETALHE!T225+DETALHE!T227</f>
        <v/>
      </c>
      <c r="K17" s="81">
        <f>DETALHE!U225+DETALHE!U227</f>
        <v/>
      </c>
    </row>
    <row r="18" ht="15.6" customHeight="1" s="226">
      <c r="A18" s="71" t="n"/>
      <c r="B18" s="56" t="n">
        <v>1</v>
      </c>
      <c r="C18" s="211" t="n"/>
      <c r="D18" s="65" t="inlineStr">
        <is>
          <t>AÇÚCAR</t>
        </is>
      </c>
      <c r="E18" s="79">
        <f>DETALHE!S227+DETALHE!S228</f>
        <v/>
      </c>
      <c r="F18" s="79">
        <f>DETALHE!T227+DETALHE!T228</f>
        <v/>
      </c>
      <c r="G18" s="79">
        <f>DETALHE!U227+DETALHE!U228</f>
        <v/>
      </c>
      <c r="H18" s="64" t="inlineStr">
        <is>
          <t>ME</t>
        </is>
      </c>
      <c r="I18" s="82">
        <f>DETALHE!S226+DETALHE!S228</f>
        <v/>
      </c>
      <c r="J18" s="79">
        <f>DETALHE!T226+DETALHE!T228</f>
        <v/>
      </c>
      <c r="K18" s="83">
        <f>DETALHE!U226+DETALHE!U228</f>
        <v/>
      </c>
    </row>
    <row r="19" ht="15.6" customHeight="1" s="226">
      <c r="A19" s="71" t="n"/>
      <c r="B19" s="56" t="n">
        <v>1</v>
      </c>
      <c r="C19" s="217" t="inlineStr">
        <is>
          <t>TOTAL MRS</t>
        </is>
      </c>
      <c r="D19" s="218" t="n"/>
      <c r="E19" s="62">
        <f>SUM(E17:E18)</f>
        <v/>
      </c>
      <c r="F19" s="62">
        <f>SUM(F17:F18)</f>
        <v/>
      </c>
      <c r="G19" s="62">
        <f>SUM(G17:G18)</f>
        <v/>
      </c>
      <c r="H19" s="217" t="inlineStr">
        <is>
          <t>TOTAL</t>
        </is>
      </c>
      <c r="I19" s="63">
        <f>SUM(I17:I18)</f>
        <v/>
      </c>
      <c r="J19" s="62">
        <f>SUM(J17:J18)</f>
        <v/>
      </c>
      <c r="K19" s="61">
        <f>SUM(K17:K18)</f>
        <v/>
      </c>
    </row>
    <row r="20" ht="15.6" customHeight="1" s="226">
      <c r="A20" s="71" t="n"/>
      <c r="B20" s="56" t="n">
        <v>1</v>
      </c>
      <c r="C20" s="219" t="inlineStr">
        <is>
          <t>VLI</t>
        </is>
      </c>
      <c r="D20" s="67" t="inlineStr">
        <is>
          <t>GRÃO</t>
        </is>
      </c>
      <c r="E20" s="78">
        <f>DETALHE!S220+DETALHE!S220</f>
        <v/>
      </c>
      <c r="F20" s="78">
        <f>DETALHE!T219+DETALHE!T220</f>
        <v/>
      </c>
      <c r="G20" s="78">
        <f>DETALHE!U219+DETALHE!U220</f>
        <v/>
      </c>
      <c r="H20" s="66" t="inlineStr">
        <is>
          <t>MD</t>
        </is>
      </c>
      <c r="I20" s="84">
        <f>DETALHE!S219+DETALHE!S221</f>
        <v/>
      </c>
      <c r="J20" s="85">
        <f>DETALHE!T219+DETALHE!T221</f>
        <v/>
      </c>
      <c r="K20" s="86">
        <f>DETALHE!U219+DETALHE!U221</f>
        <v/>
      </c>
    </row>
    <row r="21" ht="15.6" customHeight="1" s="226">
      <c r="A21" s="71" t="n"/>
      <c r="B21" s="56" t="n">
        <v>1</v>
      </c>
      <c r="C21" s="211" t="n"/>
      <c r="D21" s="65" t="inlineStr">
        <is>
          <t>AÇÚCAR</t>
        </is>
      </c>
      <c r="E21" s="79">
        <f>DETALHE!S221+DETALHE!S222</f>
        <v/>
      </c>
      <c r="F21" s="79">
        <f>DETALHE!T221+DETALHE!T222</f>
        <v/>
      </c>
      <c r="G21" s="79">
        <f>DETALHE!U221+DETALHE!U222</f>
        <v/>
      </c>
      <c r="H21" s="64" t="inlineStr">
        <is>
          <t>ME</t>
        </is>
      </c>
      <c r="I21" s="82">
        <f>DETALHE!S220+DETALHE!S222</f>
        <v/>
      </c>
      <c r="J21" s="79">
        <f>DETALHE!T220+DETALHE!T222</f>
        <v/>
      </c>
      <c r="K21" s="83">
        <f>DETALHE!U220+DETALHE!U222</f>
        <v/>
      </c>
    </row>
    <row r="22" ht="15.6" customHeight="1" s="226">
      <c r="A22" s="71" t="n"/>
      <c r="B22" s="56" t="n">
        <v>1</v>
      </c>
      <c r="C22" s="217" t="inlineStr">
        <is>
          <t>TOTAL VLI</t>
        </is>
      </c>
      <c r="D22" s="218" t="n"/>
      <c r="E22" s="62">
        <f>SUM(E20:E21)</f>
        <v/>
      </c>
      <c r="F22" s="62">
        <f>SUM(F20:F21)</f>
        <v/>
      </c>
      <c r="G22" s="62">
        <f>SUM(G20:G21)</f>
        <v/>
      </c>
      <c r="H22" s="217" t="inlineStr">
        <is>
          <t>TOTAL</t>
        </is>
      </c>
      <c r="I22" s="63">
        <f>SUM(I20:I21)</f>
        <v/>
      </c>
      <c r="J22" s="62">
        <f>SUM(J20:J21)</f>
        <v/>
      </c>
      <c r="K22" s="61">
        <f>SUM(K20:K21)</f>
        <v/>
      </c>
    </row>
    <row r="23" ht="15.6" customHeight="1" s="226">
      <c r="A23" s="71" t="n"/>
      <c r="B23" s="56" t="n">
        <v>1</v>
      </c>
      <c r="C23" s="60" t="inlineStr">
        <is>
          <t>SUSANO</t>
        </is>
      </c>
      <c r="D23" s="59" t="inlineStr">
        <is>
          <t>CELULOSE</t>
        </is>
      </c>
      <c r="E23" s="87">
        <f>DETALHE!S215</f>
        <v/>
      </c>
      <c r="F23" s="87">
        <f>DETALHE!T215</f>
        <v/>
      </c>
      <c r="G23" s="87">
        <f>DETALHE!U215</f>
        <v/>
      </c>
      <c r="H23" s="58" t="inlineStr">
        <is>
          <t>MD</t>
        </is>
      </c>
      <c r="I23" s="88">
        <f>E23</f>
        <v/>
      </c>
      <c r="J23" s="87">
        <f>F23</f>
        <v/>
      </c>
      <c r="K23" s="89">
        <f>G23</f>
        <v/>
      </c>
    </row>
    <row r="24" ht="15.6" customHeight="1" s="226">
      <c r="A24" s="71" t="n"/>
      <c r="B24" s="56" t="n">
        <v>1</v>
      </c>
      <c r="C24" s="76" t="n"/>
      <c r="D24" s="75" t="n"/>
      <c r="E24" s="75" t="n"/>
      <c r="F24" s="74" t="n"/>
      <c r="G24" s="74" t="n"/>
      <c r="H24" s="73" t="n"/>
      <c r="I24" s="90" t="n"/>
      <c r="J24" s="90" t="n"/>
      <c r="K24" s="90" t="n"/>
    </row>
    <row r="25" ht="15.6" customHeight="1" s="226">
      <c r="A25" s="71" t="n"/>
      <c r="B25" s="56" t="n">
        <v>1</v>
      </c>
      <c r="C25" s="70" t="inlineStr">
        <is>
          <t>PRODUÇÃO - D+1</t>
        </is>
      </c>
      <c r="D25" s="69" t="inlineStr">
        <is>
          <t>PRODUTO</t>
        </is>
      </c>
      <c r="E25" s="69" t="inlineStr">
        <is>
          <t>OFERTA</t>
        </is>
      </c>
      <c r="F25" s="69" t="inlineStr">
        <is>
          <t>DESCARGA</t>
        </is>
      </c>
      <c r="G25" s="69" t="inlineStr">
        <is>
          <t>BACKLOG</t>
        </is>
      </c>
      <c r="H25" s="70" t="inlineStr">
        <is>
          <t>MARGENS EM D+1</t>
        </is>
      </c>
      <c r="I25" s="69" t="inlineStr">
        <is>
          <t>OFERTA</t>
        </is>
      </c>
      <c r="J25" s="69" t="inlineStr">
        <is>
          <t>DESCARGA</t>
        </is>
      </c>
      <c r="K25" s="68" t="inlineStr">
        <is>
          <t>BACKLOG</t>
        </is>
      </c>
    </row>
    <row r="26" ht="15.6" customHeight="1" s="226">
      <c r="A26" s="71" t="n"/>
      <c r="B26" s="56" t="n">
        <v>1</v>
      </c>
      <c r="C26" s="210" t="inlineStr">
        <is>
          <t>RUMO</t>
        </is>
      </c>
      <c r="D26" s="67" t="inlineStr">
        <is>
          <t>GRÃO</t>
        </is>
      </c>
      <c r="E26" s="78">
        <f>DETALHE!AG209</f>
        <v/>
      </c>
      <c r="F26" s="78">
        <f>DETALHE!AH209</f>
        <v/>
      </c>
      <c r="G26" s="78">
        <f>DETALHE!AI209</f>
        <v/>
      </c>
      <c r="H26" s="66" t="inlineStr">
        <is>
          <t>MD</t>
        </is>
      </c>
      <c r="I26" s="80">
        <f>DETALHE!AG207+DETALHE!AG210</f>
        <v/>
      </c>
      <c r="J26" s="78">
        <f>DETALHE!AH207+DETALHE!AH210</f>
        <v/>
      </c>
      <c r="K26" s="81">
        <f>DETALHE!AI207+DETALHE!AI210</f>
        <v/>
      </c>
    </row>
    <row r="27" ht="15.6" customHeight="1" s="226">
      <c r="A27" s="71" t="n"/>
      <c r="B27" s="56" t="n">
        <v>1</v>
      </c>
      <c r="C27" s="211" t="n"/>
      <c r="D27" s="65" t="inlineStr">
        <is>
          <t>AÇÚCAR</t>
        </is>
      </c>
      <c r="E27" s="79">
        <f>DETALHE!AG212</f>
        <v/>
      </c>
      <c r="F27" s="79">
        <f>DETALHE!AH212</f>
        <v/>
      </c>
      <c r="G27" s="79">
        <f>DETALHE!AI212</f>
        <v/>
      </c>
      <c r="H27" s="64" t="inlineStr">
        <is>
          <t>ME</t>
        </is>
      </c>
      <c r="I27" s="82">
        <f>DETALHE!AG208+DETALHE!AG211</f>
        <v/>
      </c>
      <c r="J27" s="79">
        <f>DETALHE!AH208+DETALHE!AH211</f>
        <v/>
      </c>
      <c r="K27" s="83">
        <f>DETALHE!AI208+DETALHE!AI211</f>
        <v/>
      </c>
    </row>
    <row r="28" ht="15.6" customHeight="1" s="226">
      <c r="A28" s="71" t="n"/>
      <c r="B28" s="56" t="n">
        <v>1</v>
      </c>
      <c r="C28" s="217" t="inlineStr">
        <is>
          <t>TOTAL RUMO</t>
        </is>
      </c>
      <c r="D28" s="218" t="n"/>
      <c r="E28" s="62">
        <f>SUM(E26:E27)</f>
        <v/>
      </c>
      <c r="F28" s="62">
        <f>SUM(F26:F27)</f>
        <v/>
      </c>
      <c r="G28" s="62">
        <f>SUM(G26:G27)</f>
        <v/>
      </c>
      <c r="H28" s="217" t="inlineStr">
        <is>
          <t>TOTAL</t>
        </is>
      </c>
      <c r="I28" s="62">
        <f>SUM(I26:I27)</f>
        <v/>
      </c>
      <c r="J28" s="62">
        <f>SUM(J26:J27)</f>
        <v/>
      </c>
      <c r="K28" s="61">
        <f>SUM(K26:K27)</f>
        <v/>
      </c>
    </row>
    <row r="29" ht="15.6" customHeight="1" s="226">
      <c r="A29" s="71" t="n"/>
      <c r="B29" s="56" t="n">
        <v>1</v>
      </c>
      <c r="C29" s="210" t="inlineStr">
        <is>
          <t>MRS</t>
        </is>
      </c>
      <c r="D29" s="67" t="inlineStr">
        <is>
          <t>GRÃO</t>
        </is>
      </c>
      <c r="E29" s="78">
        <f>DETALHE!AG225+DETALHE!AG226</f>
        <v/>
      </c>
      <c r="F29" s="78">
        <f>DETALHE!AH225+DETALHE!AH226</f>
        <v/>
      </c>
      <c r="G29" s="78">
        <f>DETALHE!AI225+DETALHE!AI226</f>
        <v/>
      </c>
      <c r="H29" s="66" t="inlineStr">
        <is>
          <t>MD</t>
        </is>
      </c>
      <c r="I29" s="80">
        <f>DETALHE!AG225+DETALHE!AG227</f>
        <v/>
      </c>
      <c r="J29" s="78">
        <f>DETALHE!AH225+DETALHE!AH227</f>
        <v/>
      </c>
      <c r="K29" s="81">
        <f>DETALHE!AI225+DETALHE!AI227</f>
        <v/>
      </c>
    </row>
    <row r="30" ht="15.6" customHeight="1" s="226">
      <c r="A30" s="71" t="n"/>
      <c r="B30" s="56" t="n">
        <v>1</v>
      </c>
      <c r="C30" s="211" t="n"/>
      <c r="D30" s="65" t="inlineStr">
        <is>
          <t>AÇÚCAR</t>
        </is>
      </c>
      <c r="E30" s="79">
        <f>DETALHE!AG227+DETALHE!AG228</f>
        <v/>
      </c>
      <c r="F30" s="79">
        <f>DETALHE!AH227+DETALHE!AH228</f>
        <v/>
      </c>
      <c r="G30" s="79">
        <f>DETALHE!AI227+DETALHE!AI228</f>
        <v/>
      </c>
      <c r="H30" s="64" t="inlineStr">
        <is>
          <t>ME</t>
        </is>
      </c>
      <c r="I30" s="82">
        <f>DETALHE!AG226+DETALHE!AG228</f>
        <v/>
      </c>
      <c r="J30" s="79">
        <f>DETALHE!AH226+DETALHE!AH228</f>
        <v/>
      </c>
      <c r="K30" s="83">
        <f>DETALHE!AI226+DETALHE!AI228</f>
        <v/>
      </c>
    </row>
    <row r="31" ht="15.6" customHeight="1" s="226">
      <c r="A31" s="71" t="n"/>
      <c r="B31" s="56" t="n">
        <v>1</v>
      </c>
      <c r="C31" s="217" t="inlineStr">
        <is>
          <t>TOTAL MRS</t>
        </is>
      </c>
      <c r="D31" s="218" t="n"/>
      <c r="E31" s="62">
        <f>SUM(E29:E30)</f>
        <v/>
      </c>
      <c r="F31" s="62">
        <f>SUM(F29:F30)</f>
        <v/>
      </c>
      <c r="G31" s="62">
        <f>SUM(G29:G30)</f>
        <v/>
      </c>
      <c r="H31" s="217" t="inlineStr">
        <is>
          <t>TOTAL</t>
        </is>
      </c>
      <c r="I31" s="63">
        <f>SUM(I29:I30)</f>
        <v/>
      </c>
      <c r="J31" s="62">
        <f>SUM(J29:J30)</f>
        <v/>
      </c>
      <c r="K31" s="61">
        <f>SUM(K29:K30)</f>
        <v/>
      </c>
    </row>
    <row r="32" ht="15.6" customHeight="1" s="226">
      <c r="A32" s="71" t="n"/>
      <c r="B32" s="56" t="n">
        <v>1</v>
      </c>
      <c r="C32" s="219" t="inlineStr">
        <is>
          <t>VLI</t>
        </is>
      </c>
      <c r="D32" s="67" t="inlineStr">
        <is>
          <t>GRÃO</t>
        </is>
      </c>
      <c r="E32" s="78">
        <f>DETALHE!AG219+DETALHE!AG220</f>
        <v/>
      </c>
      <c r="F32" s="78">
        <f>DETALHE!AH219+DETALHE!AH220</f>
        <v/>
      </c>
      <c r="G32" s="78">
        <f>DETALHE!AI220+DETALHE!AI225</f>
        <v/>
      </c>
      <c r="H32" s="66" t="inlineStr">
        <is>
          <t>MD</t>
        </is>
      </c>
      <c r="I32" s="84">
        <f>DETALHE!AG219+DETALHE!AG221</f>
        <v/>
      </c>
      <c r="J32" s="85">
        <f>DETALHE!AH219+DETALHE!AH221</f>
        <v/>
      </c>
      <c r="K32" s="81">
        <f>DETALHE!AI219+DETALHE!AI221</f>
        <v/>
      </c>
    </row>
    <row r="33" ht="15.6" customHeight="1" s="226">
      <c r="A33" s="71" t="n"/>
      <c r="B33" s="56" t="n">
        <v>1</v>
      </c>
      <c r="C33" s="211" t="n"/>
      <c r="D33" s="65" t="inlineStr">
        <is>
          <t>AÇÚCAR</t>
        </is>
      </c>
      <c r="E33" s="79">
        <f>DETALHE!AG221+DETALHE!AG222</f>
        <v/>
      </c>
      <c r="F33" s="79">
        <f>DETALHE!AH221+DETALHE!AH222</f>
        <v/>
      </c>
      <c r="G33" s="79">
        <f>DETALHE!AI221+DETALHE!AI222</f>
        <v/>
      </c>
      <c r="H33" s="64" t="inlineStr">
        <is>
          <t>ME</t>
        </is>
      </c>
      <c r="I33" s="82">
        <f>DETALHE!AG220+DETALHE!AG222</f>
        <v/>
      </c>
      <c r="J33" s="79">
        <f>DETALHE!AH220+DETALHE!AH222</f>
        <v/>
      </c>
      <c r="K33" s="83">
        <f>DETALHE!AI220+DETALHE!AI222</f>
        <v/>
      </c>
    </row>
    <row r="34" ht="15.6" customHeight="1" s="226">
      <c r="A34" s="71" t="n"/>
      <c r="B34" s="56" t="n">
        <v>1</v>
      </c>
      <c r="C34" s="217" t="inlineStr">
        <is>
          <t>TOTAL VLI</t>
        </is>
      </c>
      <c r="D34" s="218" t="n"/>
      <c r="E34" s="62">
        <f>SUM(E32:E33)</f>
        <v/>
      </c>
      <c r="F34" s="62">
        <f>SUM(F32:F33)</f>
        <v/>
      </c>
      <c r="G34" s="62">
        <f>SUM(G32:G33)</f>
        <v/>
      </c>
      <c r="H34" s="217" t="inlineStr">
        <is>
          <t>TOTAL</t>
        </is>
      </c>
      <c r="I34" s="63">
        <f>SUM(I32:I33)</f>
        <v/>
      </c>
      <c r="J34" s="62">
        <f>SUM(J32:J33)</f>
        <v/>
      </c>
      <c r="K34" s="61">
        <f>SUM(K32:K33)</f>
        <v/>
      </c>
    </row>
    <row r="35" ht="15.6" customHeight="1" s="226">
      <c r="A35" s="71" t="n"/>
      <c r="B35" s="56" t="n">
        <v>1</v>
      </c>
      <c r="C35" s="60" t="inlineStr">
        <is>
          <t>SUSANO</t>
        </is>
      </c>
      <c r="D35" s="59" t="inlineStr">
        <is>
          <t>CELULOSE</t>
        </is>
      </c>
      <c r="E35" s="87">
        <f>DETALHE!AG215</f>
        <v/>
      </c>
      <c r="F35" s="87">
        <f>DETALHE!AH215</f>
        <v/>
      </c>
      <c r="G35" s="87">
        <f>DETALHE!AI215</f>
        <v/>
      </c>
      <c r="H35" s="58" t="inlineStr">
        <is>
          <t>MD</t>
        </is>
      </c>
      <c r="I35" s="88">
        <f>E35</f>
        <v/>
      </c>
      <c r="J35" s="87">
        <f>F35</f>
        <v/>
      </c>
      <c r="K35" s="89">
        <f>G35</f>
        <v/>
      </c>
    </row>
    <row r="36" ht="15.6" customHeight="1" s="226">
      <c r="A36" s="71" t="n"/>
      <c r="B36" s="56" t="n">
        <v>1</v>
      </c>
      <c r="C36" s="55" t="n"/>
      <c r="D36" s="54" t="n"/>
      <c r="E36" s="54" t="n"/>
      <c r="F36" s="90" t="n"/>
      <c r="G36" s="54" t="n"/>
      <c r="H36" s="54" t="n"/>
      <c r="I36" s="80" t="n"/>
      <c r="J36" s="78" t="n"/>
      <c r="K36" s="90" t="n"/>
    </row>
    <row r="37" ht="15.6" customHeight="1" s="226">
      <c r="A37" s="71" t="n"/>
      <c r="B37" s="56" t="n">
        <v>1</v>
      </c>
      <c r="C37" s="70" t="inlineStr">
        <is>
          <t>PRODUÇÃO - D+2</t>
        </is>
      </c>
      <c r="D37" s="69" t="inlineStr">
        <is>
          <t>PRODUTO</t>
        </is>
      </c>
      <c r="E37" s="69" t="inlineStr">
        <is>
          <t>OFERTA</t>
        </is>
      </c>
      <c r="F37" s="69" t="inlineStr">
        <is>
          <t>DESCARGA</t>
        </is>
      </c>
      <c r="G37" s="69" t="inlineStr">
        <is>
          <t>BACKLOG</t>
        </is>
      </c>
      <c r="H37" s="70" t="inlineStr">
        <is>
          <t>MARGENS EM D+2</t>
        </is>
      </c>
      <c r="I37" s="69" t="inlineStr">
        <is>
          <t>OFERTA</t>
        </is>
      </c>
      <c r="J37" s="69" t="inlineStr">
        <is>
          <t>DESCARGA</t>
        </is>
      </c>
      <c r="K37" s="68" t="inlineStr">
        <is>
          <t>BACKLOG</t>
        </is>
      </c>
    </row>
    <row r="38" ht="15.6" customHeight="1" s="226">
      <c r="A38" s="71" t="n"/>
      <c r="B38" s="56" t="n">
        <v>1</v>
      </c>
      <c r="C38" s="210" t="inlineStr">
        <is>
          <t>RUMO</t>
        </is>
      </c>
      <c r="D38" s="67" t="inlineStr">
        <is>
          <t>GRÃO</t>
        </is>
      </c>
      <c r="E38" s="78">
        <f>DETALHE!AU209</f>
        <v/>
      </c>
      <c r="F38" s="78">
        <f>DETALHE!AV209</f>
        <v/>
      </c>
      <c r="G38" s="78">
        <f>DETALHE!AW209</f>
        <v/>
      </c>
      <c r="H38" s="66" t="inlineStr">
        <is>
          <t>MD</t>
        </is>
      </c>
      <c r="I38" s="80">
        <f>DETALHE!AU207+DETALHE!AU210</f>
        <v/>
      </c>
      <c r="J38" s="78">
        <f>DETALHE!AV207+DETALHE!AV210</f>
        <v/>
      </c>
      <c r="K38" s="81">
        <f>DETALHE!AW207+DETALHE!AW210</f>
        <v/>
      </c>
    </row>
    <row r="39" ht="15.6" customHeight="1" s="226">
      <c r="A39" s="71" t="n"/>
      <c r="B39" s="56" t="n">
        <v>1</v>
      </c>
      <c r="C39" s="211" t="n"/>
      <c r="D39" s="65" t="inlineStr">
        <is>
          <t>AÇÚCAR</t>
        </is>
      </c>
      <c r="E39" s="79">
        <f>DETALHE!AU212</f>
        <v/>
      </c>
      <c r="F39" s="79">
        <f>DETALHE!AV212</f>
        <v/>
      </c>
      <c r="G39" s="79">
        <f>DETALHE!AW212</f>
        <v/>
      </c>
      <c r="H39" s="64" t="inlineStr">
        <is>
          <t>ME</t>
        </is>
      </c>
      <c r="I39" s="82">
        <f>DETALHE!AU208+DETALHE!AU211</f>
        <v/>
      </c>
      <c r="J39" s="79">
        <f>DETALHE!AV208+DETALHE!AV211</f>
        <v/>
      </c>
      <c r="K39" s="83">
        <f>DETALHE!AW208+DETALHE!AW211</f>
        <v/>
      </c>
    </row>
    <row r="40" ht="15.6" customHeight="1" s="226">
      <c r="A40" s="71" t="n"/>
      <c r="B40" s="56" t="n">
        <v>1</v>
      </c>
      <c r="C40" s="217" t="inlineStr">
        <is>
          <t>TOTAL RUMO</t>
        </is>
      </c>
      <c r="D40" s="218" t="n"/>
      <c r="E40" s="62">
        <f>SUM(E38:E39)</f>
        <v/>
      </c>
      <c r="F40" s="62">
        <f>SUM(F38:F39)</f>
        <v/>
      </c>
      <c r="G40" s="62">
        <f>SUM(G38:G39)</f>
        <v/>
      </c>
      <c r="H40" s="217" t="inlineStr">
        <is>
          <t>TOTAL</t>
        </is>
      </c>
      <c r="I40" s="62">
        <f>SUM(I38:I39)</f>
        <v/>
      </c>
      <c r="J40" s="62">
        <f>SUM(J38:J39)</f>
        <v/>
      </c>
      <c r="K40" s="61">
        <f>SUM(K38:K39)</f>
        <v/>
      </c>
    </row>
    <row r="41" ht="15.6" customHeight="1" s="226">
      <c r="A41" s="71" t="n"/>
      <c r="B41" s="56" t="n">
        <v>1</v>
      </c>
      <c r="C41" s="210" t="inlineStr">
        <is>
          <t>MRS</t>
        </is>
      </c>
      <c r="D41" s="67" t="inlineStr">
        <is>
          <t>GRÃO</t>
        </is>
      </c>
      <c r="E41" s="78">
        <f>DETALHE!AU225+DETALHE!AU226</f>
        <v/>
      </c>
      <c r="F41" s="78">
        <f>DETALHE!AV225+DETALHE!AV226</f>
        <v/>
      </c>
      <c r="G41" s="78">
        <f>DETALHE!AW225+DETALHE!AW226</f>
        <v/>
      </c>
      <c r="H41" s="66" t="inlineStr">
        <is>
          <t>MD</t>
        </is>
      </c>
      <c r="I41" s="80">
        <f>DETALHE!AU225+DETALHE!AU227</f>
        <v/>
      </c>
      <c r="J41" s="78">
        <f>DETALHE!AV225+DETALHE!AV227</f>
        <v/>
      </c>
      <c r="K41" s="81">
        <f>DETALHE!AW225+DETALHE!AW227</f>
        <v/>
      </c>
    </row>
    <row r="42" ht="15.6" customHeight="1" s="226">
      <c r="A42" s="71" t="n"/>
      <c r="B42" s="56" t="n">
        <v>1</v>
      </c>
      <c r="C42" s="211" t="n"/>
      <c r="D42" s="65" t="inlineStr">
        <is>
          <t>AÇÚCAR</t>
        </is>
      </c>
      <c r="E42" s="79">
        <f>DETALHE!AU227+DETALHE!AU228</f>
        <v/>
      </c>
      <c r="F42" s="79">
        <f>DETALHE!AV227+DETALHE!AV228</f>
        <v/>
      </c>
      <c r="G42" s="79">
        <f>DETALHE!AW227+DETALHE!AW228</f>
        <v/>
      </c>
      <c r="H42" s="64" t="inlineStr">
        <is>
          <t>ME</t>
        </is>
      </c>
      <c r="I42" s="82">
        <f>DETALHE!AU226+DETALHE!AU228</f>
        <v/>
      </c>
      <c r="J42" s="79">
        <f>DETALHE!AV226+DETALHE!AV228</f>
        <v/>
      </c>
      <c r="K42" s="83">
        <f>DETALHE!AW226+DETALHE!AW228</f>
        <v/>
      </c>
    </row>
    <row r="43" ht="15.6" customHeight="1" s="226">
      <c r="A43" s="71" t="n"/>
      <c r="B43" s="56" t="n">
        <v>1</v>
      </c>
      <c r="C43" s="217" t="inlineStr">
        <is>
          <t>TOTAL MRS</t>
        </is>
      </c>
      <c r="D43" s="218" t="n"/>
      <c r="E43" s="62">
        <f>SUM(E41:E42)</f>
        <v/>
      </c>
      <c r="F43" s="62">
        <f>SUM(F41:F42)</f>
        <v/>
      </c>
      <c r="G43" s="62">
        <f>SUM(G41:G42)</f>
        <v/>
      </c>
      <c r="H43" s="217" t="inlineStr">
        <is>
          <t>TOTAL</t>
        </is>
      </c>
      <c r="I43" s="63">
        <f>SUM(I41:I42)</f>
        <v/>
      </c>
      <c r="J43" s="62">
        <f>SUM(J41:J42)</f>
        <v/>
      </c>
      <c r="K43" s="61">
        <f>SUM(K41:K42)</f>
        <v/>
      </c>
    </row>
    <row r="44" ht="15.6" customHeight="1" s="226">
      <c r="A44" s="71" t="n"/>
      <c r="B44" s="56" t="n">
        <v>1</v>
      </c>
      <c r="C44" s="219" t="inlineStr">
        <is>
          <t>VLI</t>
        </is>
      </c>
      <c r="D44" s="67" t="inlineStr">
        <is>
          <t>GRÃO</t>
        </is>
      </c>
      <c r="E44" s="78">
        <f>DETALHE!AU219+DETALHE!AU220</f>
        <v/>
      </c>
      <c r="F44" s="78">
        <f>DETALHE!AV219+DETALHE!AV220</f>
        <v/>
      </c>
      <c r="G44" s="78">
        <f>DETALHE!AW219+DETALHE!AW220</f>
        <v/>
      </c>
      <c r="H44" s="66" t="inlineStr">
        <is>
          <t>MD</t>
        </is>
      </c>
      <c r="I44" s="84">
        <f>DETALHE!AU219+DETALHE!AU221</f>
        <v/>
      </c>
      <c r="J44" s="85">
        <f>DETALHE!AV219+DETALHE!AV221</f>
        <v/>
      </c>
      <c r="K44" s="86">
        <f>DETALHE!AW219+DETALHE!AW221</f>
        <v/>
      </c>
    </row>
    <row r="45" ht="15.6" customHeight="1" s="226">
      <c r="A45" s="71" t="n"/>
      <c r="B45" s="56" t="n">
        <v>1</v>
      </c>
      <c r="C45" s="211" t="n"/>
      <c r="D45" s="65" t="inlineStr">
        <is>
          <t>AÇÚCAR</t>
        </is>
      </c>
      <c r="E45" s="79">
        <f>DETALHE!AU221+DETALHE!AU222</f>
        <v/>
      </c>
      <c r="F45" s="79">
        <f>DETALHE!AV221+DETALHE!AV222</f>
        <v/>
      </c>
      <c r="G45" s="79">
        <f>DETALHE!AW221+DETALHE!AW222</f>
        <v/>
      </c>
      <c r="H45" s="64" t="inlineStr">
        <is>
          <t>ME</t>
        </is>
      </c>
      <c r="I45" s="82">
        <f>DETALHE!AU220+DETALHE!AU222</f>
        <v/>
      </c>
      <c r="J45" s="79">
        <f>DETALHE!AV220+DETALHE!AV222</f>
        <v/>
      </c>
      <c r="K45" s="83">
        <f>DETALHE!AW220+DETALHE!AW222</f>
        <v/>
      </c>
    </row>
    <row r="46" ht="15.6" customHeight="1" s="226">
      <c r="A46" s="71" t="n"/>
      <c r="B46" s="56" t="n">
        <v>1</v>
      </c>
      <c r="C46" s="217" t="inlineStr">
        <is>
          <t>TOTAL VLI</t>
        </is>
      </c>
      <c r="D46" s="218" t="n"/>
      <c r="E46" s="62">
        <f>SUM(E44:E45)</f>
        <v/>
      </c>
      <c r="F46" s="62">
        <f>SUM(F44:F45)</f>
        <v/>
      </c>
      <c r="G46" s="62">
        <f>SUM(G44:G45)</f>
        <v/>
      </c>
      <c r="H46" s="217" t="inlineStr">
        <is>
          <t>TOTAL</t>
        </is>
      </c>
      <c r="I46" s="63">
        <f>SUM(I44:I45)</f>
        <v/>
      </c>
      <c r="J46" s="62">
        <f>SUM(J44:J45)</f>
        <v/>
      </c>
      <c r="K46" s="61">
        <f>SUM(K44:K45)</f>
        <v/>
      </c>
    </row>
    <row r="47" ht="15.6" customHeight="1" s="226">
      <c r="A47" s="71" t="n"/>
      <c r="B47" s="72" t="n">
        <v>1</v>
      </c>
      <c r="C47" s="60" t="inlineStr">
        <is>
          <t>SUSANO</t>
        </is>
      </c>
      <c r="D47" s="59" t="inlineStr">
        <is>
          <t>CELULOSE</t>
        </is>
      </c>
      <c r="E47" s="87">
        <f>DETALHE!AU215</f>
        <v/>
      </c>
      <c r="F47" s="87">
        <f>DETALHE!AV215</f>
        <v/>
      </c>
      <c r="G47" s="87">
        <f>DETALHE!AW215</f>
        <v/>
      </c>
      <c r="H47" s="58" t="inlineStr">
        <is>
          <t>MD</t>
        </is>
      </c>
      <c r="I47" s="88">
        <f>E47</f>
        <v/>
      </c>
      <c r="J47" s="87">
        <f>F47</f>
        <v/>
      </c>
      <c r="K47" s="89">
        <f>G47</f>
        <v/>
      </c>
    </row>
    <row r="48" ht="15.6" customHeight="1" s="226">
      <c r="A48" s="71" t="n"/>
      <c r="B48" s="56" t="n">
        <v>1</v>
      </c>
      <c r="C48" s="55" t="n"/>
      <c r="D48" s="54" t="n"/>
      <c r="E48" s="54" t="n"/>
      <c r="F48" s="90" t="n"/>
      <c r="G48" s="54" t="n"/>
      <c r="H48" s="54" t="n"/>
      <c r="I48" s="90" t="n"/>
      <c r="J48" s="90" t="n"/>
      <c r="K48" s="90" t="n"/>
    </row>
    <row r="49" ht="15.6" customHeight="1" s="226">
      <c r="A49" s="57" t="n"/>
      <c r="B49" s="90" t="n"/>
      <c r="C49" s="70" t="inlineStr">
        <is>
          <t>PRODUÇÃO - D+3</t>
        </is>
      </c>
      <c r="D49" s="69" t="inlineStr">
        <is>
          <t>PRODUTO</t>
        </is>
      </c>
      <c r="E49" s="69" t="inlineStr">
        <is>
          <t>OFERTA</t>
        </is>
      </c>
      <c r="F49" s="69" t="inlineStr">
        <is>
          <t>DESCARGA</t>
        </is>
      </c>
      <c r="G49" s="69" t="inlineStr">
        <is>
          <t>BACKLOG</t>
        </is>
      </c>
      <c r="H49" s="70" t="inlineStr">
        <is>
          <t>MARGENS EM D+3</t>
        </is>
      </c>
      <c r="I49" s="69" t="inlineStr">
        <is>
          <t>OFERTA</t>
        </is>
      </c>
      <c r="J49" s="69" t="inlineStr">
        <is>
          <t>DESCARGA</t>
        </is>
      </c>
      <c r="K49" s="68" t="inlineStr">
        <is>
          <t>BACKLOG</t>
        </is>
      </c>
    </row>
    <row r="50" ht="15.6" customHeight="1" s="226">
      <c r="A50" s="57" t="n"/>
      <c r="B50" s="56" t="n">
        <v>1</v>
      </c>
      <c r="C50" s="210" t="inlineStr">
        <is>
          <t>RUMO</t>
        </is>
      </c>
      <c r="D50" s="67" t="inlineStr">
        <is>
          <t>GRÃO</t>
        </is>
      </c>
      <c r="E50" s="78">
        <f>DETALHE!BI209</f>
        <v/>
      </c>
      <c r="F50" s="78">
        <f>DETALHE!BJ209</f>
        <v/>
      </c>
      <c r="G50" s="78">
        <f>DETALHE!BK209</f>
        <v/>
      </c>
      <c r="H50" s="66" t="inlineStr">
        <is>
          <t>MD</t>
        </is>
      </c>
      <c r="I50" s="80">
        <f>DETALHE!BI207+DETALHE!BI210</f>
        <v/>
      </c>
      <c r="J50" s="78">
        <f>DETALHE!BJ207+DETALHE!BJ210</f>
        <v/>
      </c>
      <c r="K50" s="81">
        <f>DETALHE!BK207+DETALHE!BK210</f>
        <v/>
      </c>
    </row>
    <row r="51" ht="15.6" customHeight="1" s="226">
      <c r="A51" s="57" t="n"/>
      <c r="B51" s="56" t="n">
        <v>1</v>
      </c>
      <c r="C51" s="211" t="n"/>
      <c r="D51" s="65" t="inlineStr">
        <is>
          <t>AÇÚCAR</t>
        </is>
      </c>
      <c r="E51" s="79">
        <f>DETALHE!BI212</f>
        <v/>
      </c>
      <c r="F51" s="79">
        <f>DETALHE!BJ212</f>
        <v/>
      </c>
      <c r="G51" s="79">
        <f>DETALHE!BK212</f>
        <v/>
      </c>
      <c r="H51" s="64" t="inlineStr">
        <is>
          <t>ME</t>
        </is>
      </c>
      <c r="I51" s="82">
        <f>DETALHE!BI208+DETALHE!BI211</f>
        <v/>
      </c>
      <c r="J51" s="79">
        <f>DETALHE!BJ208+DETALHE!BJ211</f>
        <v/>
      </c>
      <c r="K51" s="83">
        <f>DETALHE!BK208+DETALHE!BK211</f>
        <v/>
      </c>
    </row>
    <row r="52" ht="15.6" customHeight="1" s="226">
      <c r="A52" s="57" t="n"/>
      <c r="B52" s="56" t="n">
        <v>1</v>
      </c>
      <c r="C52" s="217" t="inlineStr">
        <is>
          <t>TOTAL RUMO</t>
        </is>
      </c>
      <c r="D52" s="218" t="n"/>
      <c r="E52" s="62">
        <f>SUM(E50:E51)</f>
        <v/>
      </c>
      <c r="F52" s="62">
        <f>SUM(F50:F51)</f>
        <v/>
      </c>
      <c r="G52" s="62">
        <f>SUM(G50:G51)</f>
        <v/>
      </c>
      <c r="H52" s="217" t="inlineStr">
        <is>
          <t>TOTAL</t>
        </is>
      </c>
      <c r="I52" s="91">
        <f>SUM(I50:I51)</f>
        <v/>
      </c>
      <c r="J52" s="91">
        <f>SUM(J50:J51)</f>
        <v/>
      </c>
      <c r="K52" s="92">
        <f>SUM(K50:K51)</f>
        <v/>
      </c>
    </row>
    <row r="53" ht="15.6" customHeight="1" s="226">
      <c r="A53" s="57" t="n"/>
      <c r="B53" s="56" t="n">
        <v>1</v>
      </c>
      <c r="C53" s="210" t="inlineStr">
        <is>
          <t>MRS</t>
        </is>
      </c>
      <c r="D53" s="67" t="inlineStr">
        <is>
          <t>GRÃO</t>
        </is>
      </c>
      <c r="E53" s="78">
        <f>DETALHE!S225+DETALHE!S226</f>
        <v/>
      </c>
      <c r="F53" s="78">
        <f>DETALHE!T225+DETALHE!T226</f>
        <v/>
      </c>
      <c r="G53" s="78">
        <f>DETALHE!U225+DETALHE!U226</f>
        <v/>
      </c>
      <c r="H53" s="66" t="inlineStr">
        <is>
          <t>MD</t>
        </is>
      </c>
      <c r="I53" s="80">
        <f>DETALHE!BI225+DETALHE!BI227</f>
        <v/>
      </c>
      <c r="J53" s="78">
        <f>DETALHE!BJ225+DETALHE!BJ227</f>
        <v/>
      </c>
      <c r="K53" s="81">
        <f>DETALHE!BK225+DETALHE!BK227</f>
        <v/>
      </c>
    </row>
    <row r="54" ht="15.6" customHeight="1" s="226">
      <c r="A54" s="71" t="n"/>
      <c r="B54" s="56" t="n">
        <v>1</v>
      </c>
      <c r="C54" s="211" t="n"/>
      <c r="D54" s="65" t="inlineStr">
        <is>
          <t>AÇÚCAR</t>
        </is>
      </c>
      <c r="E54" s="79">
        <f>DETALHE!S227+DETALHE!S228</f>
        <v/>
      </c>
      <c r="F54" s="79">
        <f>DETALHE!T227+DETALHE!T228</f>
        <v/>
      </c>
      <c r="G54" s="79">
        <f>DETALHE!U227+DETALHE!U228</f>
        <v/>
      </c>
      <c r="H54" s="64" t="inlineStr">
        <is>
          <t>ME</t>
        </is>
      </c>
      <c r="I54" s="80">
        <f>DETALHE!BI226+DETALHE!BI228</f>
        <v/>
      </c>
      <c r="J54" s="79">
        <f>DETALHE!BJ226+DETALHE!BJ228</f>
        <v/>
      </c>
      <c r="K54" s="83">
        <f>DETALHE!BK226+DETALHE!BK228</f>
        <v/>
      </c>
    </row>
    <row r="55" ht="15.6" customHeight="1" s="226">
      <c r="A55" s="71" t="n"/>
      <c r="B55" s="56" t="n">
        <v>1</v>
      </c>
      <c r="C55" s="217" t="inlineStr">
        <is>
          <t>TOTAL MRS</t>
        </is>
      </c>
      <c r="D55" s="218" t="n"/>
      <c r="E55" s="62">
        <f>SUM(E53:E54)</f>
        <v/>
      </c>
      <c r="F55" s="62">
        <f>SUM(F53:F54)</f>
        <v/>
      </c>
      <c r="G55" s="62">
        <f>SUM(G53:G54)</f>
        <v/>
      </c>
      <c r="H55" s="217" t="inlineStr">
        <is>
          <t>TOTAL</t>
        </is>
      </c>
      <c r="I55" s="63">
        <f>SUM(I53:I54)</f>
        <v/>
      </c>
      <c r="J55" s="62">
        <f>SUM(J53:J54)</f>
        <v/>
      </c>
      <c r="K55" s="61">
        <f>SUM(K53:K54)</f>
        <v/>
      </c>
    </row>
    <row r="56" ht="15.6" customHeight="1" s="226">
      <c r="A56" s="71" t="n"/>
      <c r="B56" s="56" t="n">
        <v>1</v>
      </c>
      <c r="C56" s="219" t="inlineStr">
        <is>
          <t>VLI</t>
        </is>
      </c>
      <c r="D56" s="67" t="inlineStr">
        <is>
          <t>GRÃO</t>
        </is>
      </c>
      <c r="E56" s="78">
        <f>DETALHE!S219+DETALHE!S220</f>
        <v/>
      </c>
      <c r="F56" s="78">
        <f>DETALHE!T219+DETALHE!T220</f>
        <v/>
      </c>
      <c r="G56" s="78">
        <f>DETALHE!U219+DETALHE!U220</f>
        <v/>
      </c>
      <c r="H56" s="66" t="inlineStr">
        <is>
          <t>MD</t>
        </is>
      </c>
      <c r="I56" s="84">
        <f>DETALHE!BI219+DETALHE!BI221</f>
        <v/>
      </c>
      <c r="J56" s="85">
        <f>DETALHE!BJ219+DETALHE!BJ221</f>
        <v/>
      </c>
      <c r="K56" s="86">
        <f>DETALHE!BK219+DETALHE!BK221</f>
        <v/>
      </c>
    </row>
    <row r="57" ht="15.6" customHeight="1" s="226">
      <c r="A57" s="71" t="n"/>
      <c r="B57" s="56" t="n">
        <v>1</v>
      </c>
      <c r="C57" s="211" t="n"/>
      <c r="D57" s="65" t="inlineStr">
        <is>
          <t>AÇÚCAR</t>
        </is>
      </c>
      <c r="E57" s="79">
        <f>DETALHE!S221+DETALHE!S222</f>
        <v/>
      </c>
      <c r="F57" s="79">
        <f>DETALHE!T221+DETALHE!T222</f>
        <v/>
      </c>
      <c r="G57" s="79">
        <f>DETALHE!U221+DETALHE!U222</f>
        <v/>
      </c>
      <c r="H57" s="64" t="inlineStr">
        <is>
          <t>ME</t>
        </is>
      </c>
      <c r="I57" s="82">
        <f>DETALHE!BI220+DETALHE!BI222</f>
        <v/>
      </c>
      <c r="J57" s="79">
        <f>DETALHE!BJ220+DETALHE!BJ222</f>
        <v/>
      </c>
      <c r="K57" s="83">
        <f>DETALHE!BK220+DETALHE!BK222</f>
        <v/>
      </c>
    </row>
    <row r="58" ht="15.6" customHeight="1" s="226">
      <c r="A58" s="71" t="n"/>
      <c r="B58" s="56" t="n">
        <v>1</v>
      </c>
      <c r="C58" s="217" t="inlineStr">
        <is>
          <t>TOTAL VLI</t>
        </is>
      </c>
      <c r="D58" s="218" t="n"/>
      <c r="E58" s="62">
        <f>SUM(E56:E57)</f>
        <v/>
      </c>
      <c r="F58" s="62">
        <f>SUM(F56:F57)</f>
        <v/>
      </c>
      <c r="G58" s="62">
        <f>SUM(G56:G57)</f>
        <v/>
      </c>
      <c r="H58" s="217" t="inlineStr">
        <is>
          <t>TOTAL</t>
        </is>
      </c>
      <c r="I58" s="63">
        <f>SUM(I56:I57)</f>
        <v/>
      </c>
      <c r="J58" s="62">
        <f>SUM(J56:J57)</f>
        <v/>
      </c>
      <c r="K58" s="61">
        <f>SUM(K56:K57)</f>
        <v/>
      </c>
    </row>
    <row r="59" ht="15.6" customHeight="1" s="226">
      <c r="A59" s="71" t="n"/>
      <c r="B59" s="56" t="n">
        <v>1</v>
      </c>
      <c r="C59" s="60" t="inlineStr">
        <is>
          <t>SUSANO</t>
        </is>
      </c>
      <c r="D59" s="59" t="inlineStr">
        <is>
          <t>CELULOSE</t>
        </is>
      </c>
      <c r="E59" s="87">
        <f>DETALHE!BI215</f>
        <v/>
      </c>
      <c r="F59" s="87">
        <f>DETALHE!BJ215</f>
        <v/>
      </c>
      <c r="G59" s="87">
        <f>DETALHE!BK215</f>
        <v/>
      </c>
      <c r="H59" s="58" t="inlineStr">
        <is>
          <t>MD</t>
        </is>
      </c>
      <c r="I59" s="88">
        <f>E59</f>
        <v/>
      </c>
      <c r="J59" s="87">
        <f>F59</f>
        <v/>
      </c>
      <c r="K59" s="89">
        <f>G59</f>
        <v/>
      </c>
    </row>
    <row r="60" ht="15.6" customHeight="1" s="226">
      <c r="A60" s="71" t="n"/>
      <c r="B60" s="56" t="n">
        <v>0</v>
      </c>
      <c r="C60" s="55" t="n"/>
      <c r="D60" s="54" t="n"/>
      <c r="E60" s="54" t="n"/>
      <c r="F60" s="90" t="n"/>
      <c r="G60" s="54" t="n"/>
      <c r="H60" s="54" t="n"/>
      <c r="I60" s="90" t="n"/>
      <c r="J60" s="90" t="n"/>
      <c r="K60" s="90" t="n"/>
    </row>
    <row r="61" ht="15.6" customHeight="1" s="226">
      <c r="A61" s="57" t="n"/>
      <c r="B61" s="56" t="n">
        <v>0</v>
      </c>
      <c r="C61" s="70" t="inlineStr">
        <is>
          <t>PRODUÇÃO - D+4</t>
        </is>
      </c>
      <c r="D61" s="69" t="inlineStr">
        <is>
          <t>PRODUTO</t>
        </is>
      </c>
      <c r="E61" s="69" t="inlineStr">
        <is>
          <t>OFERTA</t>
        </is>
      </c>
      <c r="F61" s="69" t="inlineStr">
        <is>
          <t>DESCARGA</t>
        </is>
      </c>
      <c r="G61" s="69" t="inlineStr">
        <is>
          <t>BACKLOG</t>
        </is>
      </c>
      <c r="H61" s="70" t="inlineStr">
        <is>
          <t>MARGENS EM D+4</t>
        </is>
      </c>
      <c r="I61" s="69" t="inlineStr">
        <is>
          <t>OFERTA</t>
        </is>
      </c>
      <c r="J61" s="69" t="inlineStr">
        <is>
          <t>DESCARGA</t>
        </is>
      </c>
      <c r="K61" s="68" t="inlineStr">
        <is>
          <t>BACKLOG</t>
        </is>
      </c>
    </row>
    <row r="62" ht="15.6" customHeight="1" s="226">
      <c r="A62" s="57" t="n"/>
      <c r="B62" s="56" t="n">
        <v>0</v>
      </c>
      <c r="C62" s="210" t="inlineStr">
        <is>
          <t>RUMO</t>
        </is>
      </c>
      <c r="D62" s="67" t="inlineStr">
        <is>
          <t>GRÃO</t>
        </is>
      </c>
      <c r="E62" s="78">
        <f>DETALHE!BW$209</f>
        <v/>
      </c>
      <c r="F62" s="78">
        <f>DETALHE!BX209</f>
        <v/>
      </c>
      <c r="G62" s="78">
        <f>DETALHE!CF209</f>
        <v/>
      </c>
      <c r="H62" s="66" t="inlineStr">
        <is>
          <t>MD</t>
        </is>
      </c>
      <c r="I62" s="80">
        <f>DETALHE!BW$207+DETALHE!BW$210</f>
        <v/>
      </c>
      <c r="J62" s="78">
        <f>DETALHE!BX207+DETALHE!BX210</f>
        <v/>
      </c>
      <c r="K62" s="81">
        <f>DETALHE!CF207+DETALHE!CF210</f>
        <v/>
      </c>
    </row>
    <row r="63" ht="15.6" customHeight="1" s="226">
      <c r="A63" s="57" t="n"/>
      <c r="B63" s="56" t="n">
        <v>0</v>
      </c>
      <c r="C63" s="211" t="n"/>
      <c r="D63" s="65" t="inlineStr">
        <is>
          <t>AÇÚCAR</t>
        </is>
      </c>
      <c r="E63" s="79">
        <f>DETALHE!BW$212</f>
        <v/>
      </c>
      <c r="F63" s="79">
        <f>DETALHE!BX212</f>
        <v/>
      </c>
      <c r="G63" s="79">
        <f>DETALHE!CF212</f>
        <v/>
      </c>
      <c r="H63" s="64" t="inlineStr">
        <is>
          <t>ME</t>
        </is>
      </c>
      <c r="I63" s="82">
        <f>DETALHE!BW$208+DETALHE!BW$211</f>
        <v/>
      </c>
      <c r="J63" s="79">
        <f>DETALHE!BX208+DETALHE!BX211</f>
        <v/>
      </c>
      <c r="K63" s="83">
        <f>DETALHE!CF208+DETALHE!CF211</f>
        <v/>
      </c>
    </row>
    <row r="64" ht="15.6" customHeight="1" s="226">
      <c r="A64" s="57" t="n"/>
      <c r="B64" s="56" t="n"/>
      <c r="C64" s="217" t="inlineStr">
        <is>
          <t>TOTAL RUMO</t>
        </is>
      </c>
      <c r="D64" s="218" t="n"/>
      <c r="E64" s="62">
        <f>SUM(E62:E63)</f>
        <v/>
      </c>
      <c r="F64" s="62">
        <f>SUM(F62:F63)</f>
        <v/>
      </c>
      <c r="G64" s="62">
        <f>SUM(G62:G63)</f>
        <v/>
      </c>
      <c r="H64" s="217" t="inlineStr">
        <is>
          <t>TOTAL</t>
        </is>
      </c>
      <c r="I64" s="62">
        <f>SUM(I62:I63)</f>
        <v/>
      </c>
      <c r="J64" s="62">
        <f>SUM(J62:J63)</f>
        <v/>
      </c>
      <c r="K64" s="61">
        <f>SUM(K62:K63)</f>
        <v/>
      </c>
    </row>
    <row r="65" ht="15.6" customHeight="1" s="226">
      <c r="A65" s="57" t="n"/>
      <c r="B65" s="56" t="n"/>
      <c r="C65" s="210" t="inlineStr">
        <is>
          <t>MRS</t>
        </is>
      </c>
      <c r="D65" s="67" t="inlineStr">
        <is>
          <t>GRÃO</t>
        </is>
      </c>
      <c r="E65" s="78">
        <f>DETALHE!S225+DETALHE!S226</f>
        <v/>
      </c>
      <c r="F65" s="78">
        <f>DETALHE!T225+DETALHE!T226</f>
        <v/>
      </c>
      <c r="G65" s="78">
        <f>DETALHE!U225+DETALHE!U226</f>
        <v/>
      </c>
      <c r="H65" s="66" t="inlineStr">
        <is>
          <t>MD</t>
        </is>
      </c>
      <c r="I65" s="80">
        <f>DETALHE!S225+DETALHE!S227</f>
        <v/>
      </c>
      <c r="J65" s="78">
        <f>DETALHE!T225+DETALHE!T227</f>
        <v/>
      </c>
      <c r="K65" s="81">
        <f>DETALHE!U225+DETALHE!U227</f>
        <v/>
      </c>
    </row>
    <row r="66" ht="15.6" customHeight="1" s="226">
      <c r="A66" s="57" t="n"/>
      <c r="B66" s="56" t="n"/>
      <c r="C66" s="211" t="n"/>
      <c r="D66" s="65" t="inlineStr">
        <is>
          <t>AÇÚCAR</t>
        </is>
      </c>
      <c r="E66" s="79">
        <f>DETALHE!S227+DETALHE!S228</f>
        <v/>
      </c>
      <c r="F66" s="79">
        <f>DETALHE!T227+DETALHE!T228</f>
        <v/>
      </c>
      <c r="G66" s="79">
        <f>DETALHE!U227+DETALHE!U228</f>
        <v/>
      </c>
      <c r="H66" s="64" t="inlineStr">
        <is>
          <t>ME</t>
        </is>
      </c>
      <c r="I66" s="82">
        <f>DETALHE!S226+DETALHE!S228</f>
        <v/>
      </c>
      <c r="J66" s="79">
        <f>DETALHE!T226+DETALHE!T228</f>
        <v/>
      </c>
      <c r="K66" s="83">
        <f>DETALHE!U226+DETALHE!U228</f>
        <v/>
      </c>
    </row>
    <row r="67" ht="15.6" customHeight="1" s="226">
      <c r="A67" s="57" t="n"/>
      <c r="B67" s="56" t="n"/>
      <c r="C67" s="217" t="inlineStr">
        <is>
          <t>TOTAL MRS</t>
        </is>
      </c>
      <c r="D67" s="218" t="n"/>
      <c r="E67" s="62">
        <f>SUM(E65:E66)</f>
        <v/>
      </c>
      <c r="F67" s="62">
        <f>SUM(F65:F66)</f>
        <v/>
      </c>
      <c r="G67" s="62">
        <f>SUM(G65:G66)</f>
        <v/>
      </c>
      <c r="H67" s="217" t="inlineStr">
        <is>
          <t>TOTAL</t>
        </is>
      </c>
      <c r="I67" s="63">
        <f>SUM(I65:I66)</f>
        <v/>
      </c>
      <c r="J67" s="62">
        <f>SUM(J65:J66)</f>
        <v/>
      </c>
      <c r="K67" s="61">
        <f>SUM(K65:K66)</f>
        <v/>
      </c>
    </row>
    <row r="68" ht="15.6" customHeight="1" s="226">
      <c r="A68" s="57" t="n"/>
      <c r="B68" s="56" t="n"/>
      <c r="C68" s="219" t="inlineStr">
        <is>
          <t>VLI</t>
        </is>
      </c>
      <c r="D68" s="67" t="inlineStr">
        <is>
          <t>GRÃO</t>
        </is>
      </c>
      <c r="E68" s="78">
        <f>DETALHE!S219+DETALHE!S220</f>
        <v/>
      </c>
      <c r="F68" s="78">
        <f>DETALHE!T219+DETALHE!T220</f>
        <v/>
      </c>
      <c r="G68" s="78">
        <f>DETALHE!U219+DETALHE!U220</f>
        <v/>
      </c>
      <c r="H68" s="66" t="inlineStr">
        <is>
          <t>MD</t>
        </is>
      </c>
      <c r="I68" s="84">
        <f>DETALHE!S219+DETALHE!S221</f>
        <v/>
      </c>
      <c r="J68" s="85">
        <f>DETALHE!T219+DETALHE!T221</f>
        <v/>
      </c>
      <c r="K68" s="86">
        <f>DETALHE!U219+DETALHE!U221</f>
        <v/>
      </c>
    </row>
    <row r="69" ht="15.6" customHeight="1" s="226">
      <c r="A69" s="57" t="n"/>
      <c r="B69" s="56" t="n"/>
      <c r="C69" s="211" t="n"/>
      <c r="D69" s="65" t="inlineStr">
        <is>
          <t>AÇÚCAR</t>
        </is>
      </c>
      <c r="E69" s="79">
        <f>DETALHE!S221+DETALHE!S222</f>
        <v/>
      </c>
      <c r="F69" s="79">
        <f>DETALHE!T221+DETALHE!T222</f>
        <v/>
      </c>
      <c r="G69" s="79">
        <f>DETALHE!U221+DETALHE!U222</f>
        <v/>
      </c>
      <c r="H69" s="64" t="inlineStr">
        <is>
          <t>ME</t>
        </is>
      </c>
      <c r="I69" s="82">
        <f>DETALHE!S220+DETALHE!S222</f>
        <v/>
      </c>
      <c r="J69" s="79">
        <f>DETALHE!T220+DETALHE!T222</f>
        <v/>
      </c>
      <c r="K69" s="83">
        <f>DETALHE!U220+DETALHE!U222</f>
        <v/>
      </c>
    </row>
    <row r="70" ht="15.6" customHeight="1" s="226">
      <c r="A70" s="57" t="n"/>
      <c r="B70" s="56" t="n"/>
      <c r="C70" s="217" t="inlineStr">
        <is>
          <t>TOTAL VLI</t>
        </is>
      </c>
      <c r="D70" s="218" t="n"/>
      <c r="E70" s="62">
        <f>SUM(E68:E69)</f>
        <v/>
      </c>
      <c r="F70" s="62">
        <f>SUM(F68:F69)</f>
        <v/>
      </c>
      <c r="G70" s="62">
        <f>SUM(G68:G69)</f>
        <v/>
      </c>
      <c r="H70" s="217" t="inlineStr">
        <is>
          <t>TOTAL</t>
        </is>
      </c>
      <c r="I70" s="63">
        <f>SUM(I68:I69)</f>
        <v/>
      </c>
      <c r="J70" s="62">
        <f>SUM(J68:J69)</f>
        <v/>
      </c>
      <c r="K70" s="61">
        <f>SUM(K68:K69)</f>
        <v/>
      </c>
    </row>
    <row r="71" ht="15.6" customHeight="1" s="226">
      <c r="A71" s="57" t="n"/>
      <c r="B71" s="56" t="n"/>
      <c r="C71" s="60" t="inlineStr">
        <is>
          <t>SUSANO</t>
        </is>
      </c>
      <c r="D71" s="59" t="inlineStr">
        <is>
          <t>CELULOSE</t>
        </is>
      </c>
      <c r="E71" s="87">
        <f>DETALHE!S215</f>
        <v/>
      </c>
      <c r="F71" s="87">
        <f>DETALHE!T215</f>
        <v/>
      </c>
      <c r="G71" s="87">
        <f>DETALHE!U215</f>
        <v/>
      </c>
      <c r="H71" s="58" t="inlineStr">
        <is>
          <t>MD</t>
        </is>
      </c>
      <c r="I71" s="88">
        <f>E71</f>
        <v/>
      </c>
      <c r="J71" s="87">
        <f>F71</f>
        <v/>
      </c>
      <c r="K71" s="89">
        <f>G71</f>
        <v/>
      </c>
    </row>
    <row r="72" ht="15.6" customHeight="1" s="226">
      <c r="A72" s="57" t="n"/>
      <c r="B72" s="56" t="n"/>
      <c r="C72" s="55" t="n"/>
      <c r="D72" s="54" t="n"/>
      <c r="E72" s="54" t="n"/>
      <c r="F72" s="90" t="n"/>
      <c r="G72" s="54" t="n"/>
      <c r="H72" s="54" t="n"/>
      <c r="I72" s="90" t="n"/>
      <c r="J72" s="90" t="n"/>
      <c r="K72" s="90" t="n"/>
    </row>
  </sheetData>
  <mergeCells count="56">
    <mergeCell ref="C34:D34"/>
    <mergeCell ref="F11:G11"/>
    <mergeCell ref="F10:G10"/>
    <mergeCell ref="C20:C21"/>
    <mergeCell ref="H10:I10"/>
    <mergeCell ref="J10:K10"/>
    <mergeCell ref="C29:C30"/>
    <mergeCell ref="C9:E9"/>
    <mergeCell ref="C58:D58"/>
    <mergeCell ref="F6:G6"/>
    <mergeCell ref="C64:D64"/>
    <mergeCell ref="C50:C51"/>
    <mergeCell ref="H9:I9"/>
    <mergeCell ref="C26:C27"/>
    <mergeCell ref="C44:C45"/>
    <mergeCell ref="F7:G7"/>
    <mergeCell ref="J9:K9"/>
    <mergeCell ref="C11:E11"/>
    <mergeCell ref="C65:C66"/>
    <mergeCell ref="C16:D16"/>
    <mergeCell ref="H6:I6"/>
    <mergeCell ref="J6:K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43:D43"/>
    <mergeCell ref="H11:I11"/>
    <mergeCell ref="J11:K11"/>
    <mergeCell ref="C46:D46"/>
    <mergeCell ref="C17:C18"/>
    <mergeCell ref="H7:I7"/>
    <mergeCell ref="J7:K7"/>
    <mergeCell ref="C32:C33"/>
    <mergeCell ref="C52:D52"/>
    <mergeCell ref="C70:D70"/>
    <mergeCell ref="F9:G9"/>
    <mergeCell ref="C6:E6"/>
    <mergeCell ref="C62:C63"/>
    <mergeCell ref="C53:C54"/>
    <mergeCell ref="C38:C39"/>
    <mergeCell ref="C67:D67"/>
    <mergeCell ref="C5:K5"/>
    <mergeCell ref="C19:D19"/>
    <mergeCell ref="C68:C69"/>
    <mergeCell ref="C28:D28"/>
    <mergeCell ref="H8:I8"/>
    <mergeCell ref="C4:K4"/>
    <mergeCell ref="J8:K8"/>
    <mergeCell ref="C14:C15"/>
    <mergeCell ref="C10:E10"/>
  </mergeCells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Gustavo Correia</dc:creator>
  <dcterms:created xsi:type="dcterms:W3CDTF">2023-12-21T11:54:34Z</dcterms:created>
  <dcterms:modified xsi:type="dcterms:W3CDTF">2024-07-15T18:58:56Z</dcterms:modified>
  <cp:lastModifiedBy>Guilherme Gustavo Correia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9865d7-d308-40f9-bc12-7b003d1cb0f9_Enabled" fmtid="{D5CDD505-2E9C-101B-9397-08002B2CF9AE}" pid="2">
    <vt:lpwstr>true</vt:lpwstr>
  </property>
  <property name="MSIP_Label_ff9865d7-d308-40f9-bc12-7b003d1cb0f9_SetDate" fmtid="{D5CDD505-2E9C-101B-9397-08002B2CF9AE}" pid="3">
    <vt:lpwstr>2024-01-30T18:41:32Z</vt:lpwstr>
  </property>
  <property name="MSIP_Label_ff9865d7-d308-40f9-bc12-7b003d1cb0f9_Method" fmtid="{D5CDD505-2E9C-101B-9397-08002B2CF9AE}" pid="4">
    <vt:lpwstr>Privileged</vt:lpwstr>
  </property>
  <property name="MSIP_Label_ff9865d7-d308-40f9-bc12-7b003d1cb0f9_Name" fmtid="{D5CDD505-2E9C-101B-9397-08002B2CF9AE}" pid="5">
    <vt:lpwstr>Público</vt:lpwstr>
  </property>
  <property name="MSIP_Label_ff9865d7-d308-40f9-bc12-7b003d1cb0f9_SiteId" fmtid="{D5CDD505-2E9C-101B-9397-08002B2CF9AE}" pid="6">
    <vt:lpwstr>837ce9c2-30fa-4613-b9ee-1f114ce71ff1</vt:lpwstr>
  </property>
  <property name="MSIP_Label_ff9865d7-d308-40f9-bc12-7b003d1cb0f9_ActionId" fmtid="{D5CDD505-2E9C-101B-9397-08002B2CF9AE}" pid="7">
    <vt:lpwstr>1735b5c1-5106-43ec-becb-3e5df4eb8568</vt:lpwstr>
  </property>
  <property name="MSIP_Label_ff9865d7-d308-40f9-bc12-7b003d1cb0f9_ContentBits" fmtid="{D5CDD505-2E9C-101B-9397-08002B2CF9AE}" pid="8">
    <vt:lpwstr>2</vt:lpwstr>
  </property>
</Properties>
</file>