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30" activeTab="2"/>
  </bookViews>
  <sheets>
    <sheet name="Alimentos" sheetId="2" r:id="rId1"/>
    <sheet name="Móveis" sheetId="4" r:id="rId2"/>
    <sheet name="Média" sheetId="5" r:id="rId3"/>
    <sheet name="Desconto" sheetId="6" r:id="rId4"/>
    <sheet name="SomaSe" sheetId="7" r:id="rId5"/>
  </sheets>
  <definedNames>
    <definedName name="Custo">#REF!</definedName>
    <definedName name="Lucro">Alimentos!$G$4:$G$23</definedName>
    <definedName name="lucro_venda">Alimentos!$G$3:$G$23</definedName>
    <definedName name="LucroVenda">Alimentos!$G$3</definedName>
    <definedName name="Venda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4" i="5"/>
  <c r="E29" i="4"/>
  <c r="E28" i="4"/>
  <c r="E27" i="4"/>
  <c r="E26" i="4"/>
  <c r="G28" i="2"/>
  <c r="F28" i="2"/>
  <c r="E28" i="2"/>
  <c r="G27" i="2"/>
  <c r="F27" i="2"/>
  <c r="G26" i="2"/>
  <c r="F26" i="2"/>
  <c r="G2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E26" i="2"/>
  <c r="E27" i="2"/>
  <c r="F25" i="2"/>
  <c r="E25" i="2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6" i="4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K1" i="2" l="1"/>
  <c r="I4" i="2" s="1"/>
  <c r="I5" i="2" l="1"/>
  <c r="I8" i="2"/>
  <c r="I12" i="2"/>
  <c r="I16" i="2"/>
  <c r="I9" i="2"/>
  <c r="I13" i="2"/>
  <c r="I17" i="2"/>
  <c r="I21" i="2"/>
  <c r="I6" i="2"/>
  <c r="I10" i="2"/>
  <c r="I14" i="2"/>
  <c r="I18" i="2"/>
  <c r="I22" i="2"/>
  <c r="I7" i="2"/>
  <c r="I11" i="2"/>
  <c r="I15" i="2"/>
  <c r="I19" i="2"/>
  <c r="I23" i="2"/>
  <c r="I20" i="2"/>
</calcChain>
</file>

<file path=xl/sharedStrings.xml><?xml version="1.0" encoding="utf-8"?>
<sst xmlns="http://schemas.openxmlformats.org/spreadsheetml/2006/main" count="207" uniqueCount="177">
  <si>
    <t>Produtos em Estoque - Alimentos</t>
  </si>
  <si>
    <t>Código</t>
  </si>
  <si>
    <t>Produto</t>
  </si>
  <si>
    <t>Unidade
Medida</t>
  </si>
  <si>
    <t>Qtde em 
Estoque</t>
  </si>
  <si>
    <t>Preço 
de Custo</t>
  </si>
  <si>
    <t>Preço 
de Venda</t>
  </si>
  <si>
    <t>Lucro</t>
  </si>
  <si>
    <t>Data de 
Validade</t>
  </si>
  <si>
    <t>Qtde Dias p/ Vencer</t>
  </si>
  <si>
    <t>Sal</t>
  </si>
  <si>
    <t>sc</t>
  </si>
  <si>
    <t>Arroz</t>
  </si>
  <si>
    <t>Feijão</t>
  </si>
  <si>
    <t>Açucar</t>
  </si>
  <si>
    <t>Farinha</t>
  </si>
  <si>
    <t>Leite</t>
  </si>
  <si>
    <t>cx</t>
  </si>
  <si>
    <t>Óleo</t>
  </si>
  <si>
    <t>lt</t>
  </si>
  <si>
    <t>Bolacha</t>
  </si>
  <si>
    <t>pct</t>
  </si>
  <si>
    <t>Refrigerante</t>
  </si>
  <si>
    <t>un</t>
  </si>
  <si>
    <t>Iogurte</t>
  </si>
  <si>
    <t>Milho</t>
  </si>
  <si>
    <t>Ervilha</t>
  </si>
  <si>
    <t>Ovo</t>
  </si>
  <si>
    <t>dz</t>
  </si>
  <si>
    <t>Adoçante</t>
  </si>
  <si>
    <t>Suco</t>
  </si>
  <si>
    <t>Requeijão</t>
  </si>
  <si>
    <t>Café</t>
  </si>
  <si>
    <t>Achocolatado</t>
  </si>
  <si>
    <t>Queijo</t>
  </si>
  <si>
    <t>Presunto</t>
  </si>
  <si>
    <t>Total</t>
  </si>
  <si>
    <t>Média</t>
  </si>
  <si>
    <t>Maior Valor</t>
  </si>
  <si>
    <t>Menor Valor</t>
  </si>
  <si>
    <t>Cálculos</t>
  </si>
  <si>
    <t>O Preço de Venda deverá ser o Preço de Custo acrescido de 60%.</t>
  </si>
  <si>
    <t>O Lucro é o Preço de Venda menos o Preço de Custo multiplicado pela quantidade.</t>
  </si>
  <si>
    <t>Calcular o total, média, maior valor e menor valor das colunas Preço de Custo e de Venda.</t>
  </si>
  <si>
    <t>Na coluna Qtde de Dias para Vencer, indicar com a cor vermelha a qtde inferior a sete dias.</t>
  </si>
  <si>
    <t>Preço</t>
  </si>
  <si>
    <t>Qtde</t>
  </si>
  <si>
    <t>Situação do
Estoque</t>
  </si>
  <si>
    <t>Desconto</t>
  </si>
  <si>
    <t>Soma
Total + R$300</t>
  </si>
  <si>
    <t>Geladeira Duplex</t>
  </si>
  <si>
    <t>Fogão 6 bocas</t>
  </si>
  <si>
    <t>Máquina de Lavar</t>
  </si>
  <si>
    <t>Liquidificador</t>
  </si>
  <si>
    <t>Aparelho de Som</t>
  </si>
  <si>
    <t>Batedeira</t>
  </si>
  <si>
    <t>Freezer</t>
  </si>
  <si>
    <t>Sofá</t>
  </si>
  <si>
    <t>Mesa 6 cadeiras</t>
  </si>
  <si>
    <t>Fogão 4 bocas</t>
  </si>
  <si>
    <t>Processador</t>
  </si>
  <si>
    <t>Guarda-Roupa</t>
  </si>
  <si>
    <t>Computador</t>
  </si>
  <si>
    <t>Cama Solteiro</t>
  </si>
  <si>
    <t>Armário de Copa</t>
  </si>
  <si>
    <t>Cama Casal</t>
  </si>
  <si>
    <t>Sofá-Cama</t>
  </si>
  <si>
    <t>Geladeira Simples</t>
  </si>
  <si>
    <t>Rádio Portátil</t>
  </si>
  <si>
    <t>Total:</t>
  </si>
  <si>
    <t>Média:</t>
  </si>
  <si>
    <t>Maior Valor:</t>
  </si>
  <si>
    <t>Meno Valor:</t>
  </si>
  <si>
    <t>Colunas digitadas: Código, Produto, Preço e Qtde.</t>
  </si>
  <si>
    <t>Total: Qtde multiplicada pelo Preço.</t>
  </si>
  <si>
    <t>Situação do Estoque: Se a Qtde for inferior a 5, exibir "Repor Estoque", senão "Estoque OK".</t>
  </si>
  <si>
    <t>Desconto: Se o Preço for superior a R$800, o Desconto será 15% do Preço, senão será 8%.</t>
  </si>
  <si>
    <t>Em Soma Total + R$300, utilizar Fixar Célula ($).</t>
  </si>
  <si>
    <t>Criar um gráfico com o Nome do Produto e seu Preço.</t>
  </si>
  <si>
    <t>Insira senhas na sua planilha e pasta de trabalho.</t>
  </si>
  <si>
    <t>Data Atual</t>
  </si>
  <si>
    <t>Disciplina - Língua Portuguesa</t>
  </si>
  <si>
    <t>Aluno</t>
  </si>
  <si>
    <t>1º Bim</t>
  </si>
  <si>
    <t>2º Bim</t>
  </si>
  <si>
    <t>3º Bim</t>
  </si>
  <si>
    <t>4º Bim</t>
  </si>
  <si>
    <t>Média Final</t>
  </si>
  <si>
    <t>Frequencia</t>
  </si>
  <si>
    <t>Situação</t>
  </si>
  <si>
    <t>Antônio</t>
  </si>
  <si>
    <t>Carlos</t>
  </si>
  <si>
    <t>Maria</t>
  </si>
  <si>
    <t>Pedro</t>
  </si>
  <si>
    <t>Leonardo</t>
  </si>
  <si>
    <t>Felipe</t>
  </si>
  <si>
    <t>José</t>
  </si>
  <si>
    <t>Qtde. Aprovados</t>
  </si>
  <si>
    <t>Qtde. Reprovados</t>
  </si>
  <si>
    <t>Média da Classe</t>
  </si>
  <si>
    <t>Maior Média</t>
  </si>
  <si>
    <t>Menor Média</t>
  </si>
  <si>
    <t>Eder</t>
  </si>
  <si>
    <t>Luis</t>
  </si>
  <si>
    <t>Eduardo</t>
  </si>
  <si>
    <t>Renan</t>
  </si>
  <si>
    <t>Thiago</t>
  </si>
  <si>
    <t>Oliver</t>
  </si>
  <si>
    <t>Lucas</t>
  </si>
  <si>
    <t>Mateus</t>
  </si>
  <si>
    <t>Paulo</t>
  </si>
  <si>
    <t>Ana Clara</t>
  </si>
  <si>
    <t>Julia</t>
  </si>
  <si>
    <t>Calcular  média Final</t>
  </si>
  <si>
    <t>Verificar a situação do aluno, sendo que estará aprovado se sua média for maior que 6,0 e frequencia maior ou igual a 75%, caso contrário estará reprovado</t>
  </si>
  <si>
    <t>Verificar a quantidade de alunos aprovados e reprovados</t>
  </si>
  <si>
    <t>Calcular a média final da classe, a maior média e a menor média</t>
  </si>
  <si>
    <t>Utilizar a formatação condicional na situação do aluno, onde reprovado ficará com escrito em vermelho escuro e fundo vermelho claro e para aprovado, ficará fundo verde claro e texto verde escuro</t>
  </si>
  <si>
    <t>Utilizar formatação condicinal criando critérios para a frequencia, com os critérios estabelecidos: abaixo de 50%, entre 50% e 75% e acima de 75%, definir as cores que você quiser.</t>
  </si>
  <si>
    <t>Gerar um gráfico de pizza, informando a porcentagem de alunos aprovados e reprovados</t>
  </si>
  <si>
    <t>Classificar a planilha por ordem de Nome.</t>
  </si>
  <si>
    <t>Lojas XYZ</t>
  </si>
  <si>
    <t>Qtde.</t>
  </si>
  <si>
    <t>Total a Pagar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</si>
  <si>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</si>
  <si>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</si>
  <si>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</si>
  <si>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</si>
  <si>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</si>
  <si>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</si>
  <si>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</si>
  <si>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</si>
  <si>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</si>
  <si>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</si>
  <si>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</si>
  <si>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</si>
  <si>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</si>
  <si>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</si>
  <si>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</si>
  <si>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</si>
  <si>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</si>
  <si>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</si>
  <si>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</si>
  <si>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</si>
  <si>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</si>
  <si>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</si>
  <si>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</si>
  <si>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</si>
  <si>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Calcular o total que é preço multiplicado pela quantidade</t>
  </si>
  <si>
    <t>Formatar as células que necessitem no formato moeda</t>
  </si>
  <si>
    <t>O comerciante deseja aumentar suas vendas e propõe a seus clientes que, em compras acima de 20 unidades ou valor gasto acima de R$400,00, terão direito a um abatimento de 12%.</t>
  </si>
  <si>
    <t>Calcular o total a pagar após o desconto.</t>
  </si>
  <si>
    <t>Quantidade de Produtos</t>
  </si>
  <si>
    <t>Mostrar a quantidade de produtos vendidos pela loja</t>
  </si>
  <si>
    <t>Somar a quantidade de produtos acima de 50</t>
  </si>
  <si>
    <t>Soma da quantidade de produtos</t>
  </si>
  <si>
    <t>Contar a quantidade de produtos com venda inferior a 10</t>
  </si>
  <si>
    <t>Quantidade menor que 10</t>
  </si>
  <si>
    <t>Cliente</t>
  </si>
  <si>
    <t>Valor</t>
  </si>
  <si>
    <t>Bemol</t>
  </si>
  <si>
    <t>PG</t>
  </si>
  <si>
    <t>TV Lar</t>
  </si>
  <si>
    <t>MS Casa</t>
  </si>
  <si>
    <t>Otica Avenida</t>
  </si>
  <si>
    <t>Marta</t>
  </si>
  <si>
    <t>Andréa</t>
  </si>
  <si>
    <t>Valor Recebido</t>
  </si>
  <si>
    <t>Classificar a planilha por total a pagar</t>
  </si>
  <si>
    <t>Samsung</t>
  </si>
  <si>
    <t>Ricardo Eletro</t>
  </si>
  <si>
    <t>Submarino</t>
  </si>
  <si>
    <t>Casas Bahia</t>
  </si>
  <si>
    <t>Motorola</t>
  </si>
  <si>
    <t>Calcular o valor recebido, somente quanto a situação for PG</t>
  </si>
  <si>
    <t>Valores acima de 300</t>
  </si>
  <si>
    <t>Calcular os valores acima de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</si>
</sst>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0000"/>
    <numFmt numFmtId="165" formatCode="_(&quot;R$&quot;* #,##0.00_);_(&quot;R$&quot;* \(#,##0.00\);_(&quot;R$&quot;* &quot;-&quot;??_);_(@_)"/>
    <numFmt numFmtId="166" formatCode="_(&quot;R$ &quot;* #,##0.00_);_(&quot;R$ &quot;* \(#,##0.00\);_(&quot;R$ &quot;* &quot;-&quot;??_);_(@_)"/>
    <numFmt numFmtId="167" formatCode="_(&quot;R$&quot;* #,##0.000_);_(&quot;R$&quot;* \(#,##0.000\);_(&quot;R$&quot;* &quot;-&quot;???_);_(@_)"/>
    <numFmt numFmtId="168" formatCode="dd/mm/yy;@"/>
    <numFmt numFmtId="169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i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indexed="8"/>
      <name val="Arial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2"/>
    <xf numFmtId="15" fontId="4" fillId="0" borderId="0" xfId="2" applyNumberFormat="1" applyFont="1"/>
    <xf numFmtId="0" fontId="5" fillId="0" borderId="1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4" xfId="2" applyFont="1" applyBorder="1" applyAlignment="1">
      <alignment horizontal="center" wrapText="1"/>
    </xf>
    <xf numFmtId="0" fontId="5" fillId="0" borderId="4" xfId="2" applyFont="1" applyFill="1" applyBorder="1" applyAlignment="1">
      <alignment horizontal="center" wrapText="1"/>
    </xf>
    <xf numFmtId="164" fontId="6" fillId="0" borderId="1" xfId="2" applyNumberFormat="1" applyFont="1" applyBorder="1"/>
    <xf numFmtId="0" fontId="6" fillId="0" borderId="4" xfId="2" applyFont="1" applyBorder="1"/>
    <xf numFmtId="165" fontId="6" fillId="0" borderId="4" xfId="3" applyFont="1" applyBorder="1"/>
    <xf numFmtId="0" fontId="2" fillId="0" borderId="4" xfId="2" applyNumberFormat="1" applyBorder="1"/>
    <xf numFmtId="164" fontId="6" fillId="0" borderId="4" xfId="2" applyNumberFormat="1" applyFont="1" applyBorder="1"/>
    <xf numFmtId="0" fontId="6" fillId="0" borderId="4" xfId="2" applyFont="1" applyFill="1" applyBorder="1"/>
    <xf numFmtId="0" fontId="4" fillId="0" borderId="5" xfId="2" applyFont="1" applyBorder="1"/>
    <xf numFmtId="165" fontId="2" fillId="0" borderId="6" xfId="2" applyNumberFormat="1" applyBorder="1"/>
    <xf numFmtId="165" fontId="2" fillId="0" borderId="5" xfId="2" applyNumberFormat="1" applyBorder="1"/>
    <xf numFmtId="165" fontId="2" fillId="0" borderId="7" xfId="2" applyNumberFormat="1" applyBorder="1"/>
    <xf numFmtId="0" fontId="4" fillId="0" borderId="8" xfId="2" applyFont="1" applyBorder="1"/>
    <xf numFmtId="165" fontId="2" fillId="0" borderId="0" xfId="2" applyNumberFormat="1" applyBorder="1"/>
    <xf numFmtId="165" fontId="2" fillId="0" borderId="8" xfId="2" applyNumberFormat="1" applyBorder="1"/>
    <xf numFmtId="165" fontId="2" fillId="0" borderId="9" xfId="2" applyNumberFormat="1" applyBorder="1"/>
    <xf numFmtId="0" fontId="4" fillId="0" borderId="10" xfId="2" applyFont="1" applyBorder="1"/>
    <xf numFmtId="165" fontId="2" fillId="0" borderId="11" xfId="2" applyNumberFormat="1" applyBorder="1"/>
    <xf numFmtId="165" fontId="2" fillId="0" borderId="10" xfId="2" applyNumberFormat="1" applyBorder="1"/>
    <xf numFmtId="165" fontId="2" fillId="0" borderId="12" xfId="2" applyNumberFormat="1" applyBorder="1"/>
    <xf numFmtId="0" fontId="2" fillId="0" borderId="4" xfId="2" applyBorder="1"/>
    <xf numFmtId="0" fontId="2" fillId="0" borderId="4" xfId="2" applyBorder="1" applyAlignment="1">
      <alignment horizontal="center" textRotation="45"/>
    </xf>
    <xf numFmtId="0" fontId="2" fillId="0" borderId="4" xfId="2" applyBorder="1" applyAlignment="1">
      <alignment horizontal="center" textRotation="45" wrapText="1"/>
    </xf>
    <xf numFmtId="164" fontId="2" fillId="0" borderId="4" xfId="2" applyNumberFormat="1" applyBorder="1"/>
    <xf numFmtId="167" fontId="0" fillId="0" borderId="4" xfId="4" applyNumberFormat="1" applyFont="1" applyBorder="1"/>
    <xf numFmtId="166" fontId="0" fillId="0" borderId="4" xfId="4" applyFont="1" applyBorder="1"/>
    <xf numFmtId="166" fontId="2" fillId="0" borderId="4" xfId="2" applyNumberFormat="1" applyBorder="1"/>
    <xf numFmtId="166" fontId="8" fillId="0" borderId="13" xfId="4" applyFont="1" applyBorder="1"/>
    <xf numFmtId="0" fontId="4" fillId="0" borderId="14" xfId="2" applyFont="1" applyBorder="1"/>
    <xf numFmtId="0" fontId="2" fillId="0" borderId="15" xfId="2" applyBorder="1"/>
    <xf numFmtId="0" fontId="2" fillId="0" borderId="16" xfId="2" applyBorder="1"/>
    <xf numFmtId="0" fontId="2" fillId="0" borderId="17" xfId="2" applyBorder="1"/>
    <xf numFmtId="0" fontId="2" fillId="0" borderId="0" xfId="2" applyBorder="1"/>
    <xf numFmtId="0" fontId="2" fillId="0" borderId="18" xfId="2" applyBorder="1"/>
    <xf numFmtId="0" fontId="9" fillId="0" borderId="17" xfId="2" applyFont="1" applyBorder="1"/>
    <xf numFmtId="0" fontId="9" fillId="0" borderId="0" xfId="2" applyFont="1" applyBorder="1"/>
    <xf numFmtId="0" fontId="9" fillId="0" borderId="18" xfId="2" applyFont="1" applyBorder="1"/>
    <xf numFmtId="0" fontId="9" fillId="0" borderId="0" xfId="2" applyFont="1"/>
    <xf numFmtId="0" fontId="2" fillId="0" borderId="20" xfId="2" applyBorder="1"/>
    <xf numFmtId="0" fontId="2" fillId="0" borderId="21" xfId="2" applyBorder="1"/>
    <xf numFmtId="168" fontId="6" fillId="0" borderId="4" xfId="2" applyNumberFormat="1" applyFont="1" applyBorder="1" applyAlignment="1">
      <alignment horizontal="right"/>
    </xf>
    <xf numFmtId="0" fontId="5" fillId="0" borderId="0" xfId="2" applyFont="1" applyFill="1" applyBorder="1" applyAlignment="1">
      <alignment horizontal="center" wrapText="1"/>
    </xf>
    <xf numFmtId="0" fontId="2" fillId="0" borderId="0" xfId="2" applyNumberFormat="1" applyBorder="1"/>
    <xf numFmtId="0" fontId="7" fillId="0" borderId="0" xfId="2" applyFont="1"/>
    <xf numFmtId="0" fontId="2" fillId="0" borderId="19" xfId="2" applyBorder="1"/>
    <xf numFmtId="0" fontId="0" fillId="2" borderId="14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0" borderId="13" xfId="0" applyBorder="1"/>
    <xf numFmtId="169" fontId="0" fillId="0" borderId="13" xfId="0" applyNumberFormat="1" applyBorder="1"/>
    <xf numFmtId="9" fontId="0" fillId="0" borderId="13" xfId="0" applyNumberFormat="1" applyBorder="1"/>
    <xf numFmtId="0" fontId="0" fillId="0" borderId="0" xfId="0" applyBorder="1"/>
    <xf numFmtId="169" fontId="0" fillId="0" borderId="0" xfId="0" applyNumberFormat="1" applyBorder="1"/>
    <xf numFmtId="9" fontId="0" fillId="0" borderId="0" xfId="0" applyNumberFormat="1" applyBorder="1"/>
    <xf numFmtId="0" fontId="0" fillId="0" borderId="22" xfId="0" applyFill="1" applyBorder="1"/>
    <xf numFmtId="169" fontId="0" fillId="0" borderId="23" xfId="0" applyNumberFormat="1" applyBorder="1"/>
    <xf numFmtId="9" fontId="0" fillId="0" borderId="23" xfId="0" applyNumberFormat="1" applyBorder="1"/>
    <xf numFmtId="0" fontId="0" fillId="0" borderId="24" xfId="0" applyBorder="1"/>
    <xf numFmtId="0" fontId="0" fillId="0" borderId="19" xfId="0" applyFill="1" applyBorder="1"/>
    <xf numFmtId="169" fontId="0" fillId="0" borderId="20" xfId="0" applyNumberFormat="1" applyBorder="1"/>
    <xf numFmtId="9" fontId="0" fillId="0" borderId="20" xfId="0" applyNumberFormat="1" applyBorder="1"/>
    <xf numFmtId="0" fontId="0" fillId="0" borderId="25" xfId="0" applyBorder="1"/>
    <xf numFmtId="0" fontId="0" fillId="0" borderId="22" xfId="0" applyBorder="1"/>
    <xf numFmtId="0" fontId="0" fillId="0" borderId="23" xfId="0" applyBorder="1"/>
    <xf numFmtId="0" fontId="0" fillId="0" borderId="26" xfId="0" applyBorder="1"/>
    <xf numFmtId="0" fontId="0" fillId="3" borderId="24" xfId="0" applyFill="1" applyBorder="1"/>
    <xf numFmtId="0" fontId="0" fillId="0" borderId="17" xfId="0" applyBorder="1"/>
    <xf numFmtId="0" fontId="0" fillId="0" borderId="18" xfId="0" applyBorder="1"/>
    <xf numFmtId="0" fontId="0" fillId="3" borderId="27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25" xfId="0" applyFill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44" fontId="0" fillId="0" borderId="4" xfId="1" applyFont="1" applyBorder="1"/>
    <xf numFmtId="0" fontId="0" fillId="0" borderId="4" xfId="0" applyBorder="1"/>
    <xf numFmtId="0" fontId="0" fillId="0" borderId="33" xfId="0" applyBorder="1"/>
    <xf numFmtId="44" fontId="0" fillId="0" borderId="34" xfId="1" applyFont="1" applyBorder="1"/>
    <xf numFmtId="0" fontId="0" fillId="0" borderId="10" xfId="0" applyBorder="1" applyAlignment="1">
      <alignment horizontal="center"/>
    </xf>
    <xf numFmtId="0" fontId="0" fillId="0" borderId="35" xfId="0" applyBorder="1"/>
    <xf numFmtId="0" fontId="0" fillId="0" borderId="4" xfId="1" applyNumberFormat="1" applyFont="1" applyBorder="1"/>
    <xf numFmtId="0" fontId="0" fillId="0" borderId="10" xfId="0" applyNumberFormat="1" applyBorder="1" applyAlignment="1">
      <alignment horizontal="center"/>
    </xf>
    <xf numFmtId="0" fontId="0" fillId="0" borderId="10" xfId="0" applyNumberFormat="1" applyBorder="1" applyAlignment="1"/>
    <xf numFmtId="0" fontId="0" fillId="0" borderId="32" xfId="0" applyNumberFormat="1" applyBorder="1"/>
    <xf numFmtId="0" fontId="0" fillId="0" borderId="3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/>
    <xf numFmtId="0" fontId="2" fillId="0" borderId="4" xfId="2" applyBorder="1" applyAlignment="1">
      <alignment horizontal="left"/>
    </xf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4" fillId="0" borderId="4" xfId="2" applyFont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</cellXfs>
  <cellStyles count="5">
    <cellStyle name="Moeda" xfId="1" builtinId="4"/>
    <cellStyle name="Moeda 2" xfId="3"/>
    <cellStyle name="Moeda 3" xfId="4"/>
    <cellStyle name="Normal" xfId="0" builtinId="0"/>
    <cellStyle name="Normal 2" xfId="2"/>
  </cellStyles>
  <dxfs count="16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color rgb="FF9C0006"/>
      </font>
    </dxf>
    <dxf>
      <font>
        <color rgb="FF00B050"/>
      </font>
    </dxf>
    <dxf>
      <font>
        <color rgb="FF0070C0"/>
      </font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70C0"/>
      </font>
    </dxf>
    <dxf>
      <font>
        <color rgb="FF9C0006"/>
      </font>
    </dxf>
    <dxf>
      <font>
        <color rgb="FF00B0F0"/>
      </font>
      <fill>
        <patternFill patternType="none">
          <bgColor auto="1"/>
        </patternFill>
      </fill>
    </dxf>
    <dxf>
      <font>
        <color rgb="FF00B050"/>
      </font>
    </dxf>
    <dxf>
      <font>
        <b/>
        <i val="0"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104776</xdr:colOff>
      <xdr:row>0</xdr:row>
      <xdr:rowOff>0</xdr:rowOff>
    </xdr:from>
    <xdr:ext cx="6734174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617896D2-9B82-4F82-B438-7F945271BDC7}"/>
            </a:ext>
          </a:extLst>
        </xdr:cNvPr>
        <xdr:cNvSpPr/>
      </xdr:nvSpPr>
      <xdr:spPr>
        <a:xfrm>
          <a:off x="714376" y="0"/>
          <a:ext cx="6734174" cy="593304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n-US" sz="32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  <a:reflection blurRad="6350" stA="55000" endA="300" endPos="45500" dir="5400000" sy="-100000" algn="bl" rotWithShape="0"/>
              </a:effectLst>
            </a:rPr>
            <a:t>Loja de Móveis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J19" sqref="J19"/>
    </sheetView>
  </sheetViews>
  <sheetFormatPr defaultRowHeight="12.75" x14ac:dyDescent="0.2"/>
  <cols>
    <col min="1" max="1" width="9.140625" style="1"/>
    <col min="2" max="2" width="17.42578125" style="1" bestFit="1" customWidth="1"/>
    <col min="3" max="3" width="9.140625" style="1"/>
    <col min="4" max="4" width="12.140625" style="1" bestFit="1" customWidth="1"/>
    <col min="5" max="6" width="9.140625" style="1"/>
    <col min="7" max="7" width="10.42578125" style="1" bestFit="1" customWidth="1"/>
    <col min="8" max="8" width="14.7109375" style="1" customWidth="1"/>
    <col min="9" max="9" width="13.42578125" style="1" bestFit="1" customWidth="1"/>
    <col min="10" max="10" width="13.42578125" style="1" customWidth="1"/>
    <col min="11" max="11" width="15.42578125" style="1" bestFit="1" customWidth="1"/>
    <col min="12" max="258" width="9.140625" style="1"/>
    <col min="259" max="259" width="17.42578125" style="1" bestFit="1" customWidth="1"/>
    <col min="260" max="260" width="9.140625" style="1"/>
    <col min="261" max="261" width="12.140625" style="1" bestFit="1" customWidth="1"/>
    <col min="262" max="263" width="9.140625" style="1"/>
    <col min="264" max="264" width="10" style="1" bestFit="1" customWidth="1"/>
    <col min="265" max="265" width="9.28515625" style="1" bestFit="1" customWidth="1"/>
    <col min="266" max="266" width="13.42578125" style="1" bestFit="1" customWidth="1"/>
    <col min="267" max="267" width="15.42578125" style="1" bestFit="1" customWidth="1"/>
    <col min="268" max="514" width="9.140625" style="1"/>
    <col min="515" max="515" width="17.42578125" style="1" bestFit="1" customWidth="1"/>
    <col min="516" max="516" width="9.140625" style="1"/>
    <col min="517" max="517" width="12.140625" style="1" bestFit="1" customWidth="1"/>
    <col min="518" max="519" width="9.140625" style="1"/>
    <col min="520" max="520" width="10" style="1" bestFit="1" customWidth="1"/>
    <col min="521" max="521" width="9.28515625" style="1" bestFit="1" customWidth="1"/>
    <col min="522" max="522" width="13.42578125" style="1" bestFit="1" customWidth="1"/>
    <col min="523" max="523" width="15.42578125" style="1" bestFit="1" customWidth="1"/>
    <col min="524" max="770" width="9.140625" style="1"/>
    <col min="771" max="771" width="17.42578125" style="1" bestFit="1" customWidth="1"/>
    <col min="772" max="772" width="9.140625" style="1"/>
    <col min="773" max="773" width="12.140625" style="1" bestFit="1" customWidth="1"/>
    <col min="774" max="775" width="9.140625" style="1"/>
    <col min="776" max="776" width="10" style="1" bestFit="1" customWidth="1"/>
    <col min="777" max="777" width="9.28515625" style="1" bestFit="1" customWidth="1"/>
    <col min="778" max="778" width="13.42578125" style="1" bestFit="1" customWidth="1"/>
    <col min="779" max="779" width="15.42578125" style="1" bestFit="1" customWidth="1"/>
    <col min="780" max="1026" width="9.140625" style="1"/>
    <col min="1027" max="1027" width="17.42578125" style="1" bestFit="1" customWidth="1"/>
    <col min="1028" max="1028" width="9.140625" style="1"/>
    <col min="1029" max="1029" width="12.140625" style="1" bestFit="1" customWidth="1"/>
    <col min="1030" max="1031" width="9.140625" style="1"/>
    <col min="1032" max="1032" width="10" style="1" bestFit="1" customWidth="1"/>
    <col min="1033" max="1033" width="9.28515625" style="1" bestFit="1" customWidth="1"/>
    <col min="1034" max="1034" width="13.42578125" style="1" bestFit="1" customWidth="1"/>
    <col min="1035" max="1035" width="15.42578125" style="1" bestFit="1" customWidth="1"/>
    <col min="1036" max="1282" width="9.140625" style="1"/>
    <col min="1283" max="1283" width="17.42578125" style="1" bestFit="1" customWidth="1"/>
    <col min="1284" max="1284" width="9.140625" style="1"/>
    <col min="1285" max="1285" width="12.140625" style="1" bestFit="1" customWidth="1"/>
    <col min="1286" max="1287" width="9.140625" style="1"/>
    <col min="1288" max="1288" width="10" style="1" bestFit="1" customWidth="1"/>
    <col min="1289" max="1289" width="9.28515625" style="1" bestFit="1" customWidth="1"/>
    <col min="1290" max="1290" width="13.42578125" style="1" bestFit="1" customWidth="1"/>
    <col min="1291" max="1291" width="15.42578125" style="1" bestFit="1" customWidth="1"/>
    <col min="1292" max="1538" width="9.140625" style="1"/>
    <col min="1539" max="1539" width="17.42578125" style="1" bestFit="1" customWidth="1"/>
    <col min="1540" max="1540" width="9.140625" style="1"/>
    <col min="1541" max="1541" width="12.140625" style="1" bestFit="1" customWidth="1"/>
    <col min="1542" max="1543" width="9.140625" style="1"/>
    <col min="1544" max="1544" width="10" style="1" bestFit="1" customWidth="1"/>
    <col min="1545" max="1545" width="9.28515625" style="1" bestFit="1" customWidth="1"/>
    <col min="1546" max="1546" width="13.42578125" style="1" bestFit="1" customWidth="1"/>
    <col min="1547" max="1547" width="15.42578125" style="1" bestFit="1" customWidth="1"/>
    <col min="1548" max="1794" width="9.140625" style="1"/>
    <col min="1795" max="1795" width="17.42578125" style="1" bestFit="1" customWidth="1"/>
    <col min="1796" max="1796" width="9.140625" style="1"/>
    <col min="1797" max="1797" width="12.140625" style="1" bestFit="1" customWidth="1"/>
    <col min="1798" max="1799" width="9.140625" style="1"/>
    <col min="1800" max="1800" width="10" style="1" bestFit="1" customWidth="1"/>
    <col min="1801" max="1801" width="9.28515625" style="1" bestFit="1" customWidth="1"/>
    <col min="1802" max="1802" width="13.42578125" style="1" bestFit="1" customWidth="1"/>
    <col min="1803" max="1803" width="15.42578125" style="1" bestFit="1" customWidth="1"/>
    <col min="1804" max="2050" width="9.140625" style="1"/>
    <col min="2051" max="2051" width="17.42578125" style="1" bestFit="1" customWidth="1"/>
    <col min="2052" max="2052" width="9.140625" style="1"/>
    <col min="2053" max="2053" width="12.140625" style="1" bestFit="1" customWidth="1"/>
    <col min="2054" max="2055" width="9.140625" style="1"/>
    <col min="2056" max="2056" width="10" style="1" bestFit="1" customWidth="1"/>
    <col min="2057" max="2057" width="9.28515625" style="1" bestFit="1" customWidth="1"/>
    <col min="2058" max="2058" width="13.42578125" style="1" bestFit="1" customWidth="1"/>
    <col min="2059" max="2059" width="15.42578125" style="1" bestFit="1" customWidth="1"/>
    <col min="2060" max="2306" width="9.140625" style="1"/>
    <col min="2307" max="2307" width="17.42578125" style="1" bestFit="1" customWidth="1"/>
    <col min="2308" max="2308" width="9.140625" style="1"/>
    <col min="2309" max="2309" width="12.140625" style="1" bestFit="1" customWidth="1"/>
    <col min="2310" max="2311" width="9.140625" style="1"/>
    <col min="2312" max="2312" width="10" style="1" bestFit="1" customWidth="1"/>
    <col min="2313" max="2313" width="9.28515625" style="1" bestFit="1" customWidth="1"/>
    <col min="2314" max="2314" width="13.42578125" style="1" bestFit="1" customWidth="1"/>
    <col min="2315" max="2315" width="15.42578125" style="1" bestFit="1" customWidth="1"/>
    <col min="2316" max="2562" width="9.140625" style="1"/>
    <col min="2563" max="2563" width="17.42578125" style="1" bestFit="1" customWidth="1"/>
    <col min="2564" max="2564" width="9.140625" style="1"/>
    <col min="2565" max="2565" width="12.140625" style="1" bestFit="1" customWidth="1"/>
    <col min="2566" max="2567" width="9.140625" style="1"/>
    <col min="2568" max="2568" width="10" style="1" bestFit="1" customWidth="1"/>
    <col min="2569" max="2569" width="9.28515625" style="1" bestFit="1" customWidth="1"/>
    <col min="2570" max="2570" width="13.42578125" style="1" bestFit="1" customWidth="1"/>
    <col min="2571" max="2571" width="15.42578125" style="1" bestFit="1" customWidth="1"/>
    <col min="2572" max="2818" width="9.140625" style="1"/>
    <col min="2819" max="2819" width="17.42578125" style="1" bestFit="1" customWidth="1"/>
    <col min="2820" max="2820" width="9.140625" style="1"/>
    <col min="2821" max="2821" width="12.140625" style="1" bestFit="1" customWidth="1"/>
    <col min="2822" max="2823" width="9.140625" style="1"/>
    <col min="2824" max="2824" width="10" style="1" bestFit="1" customWidth="1"/>
    <col min="2825" max="2825" width="9.28515625" style="1" bestFit="1" customWidth="1"/>
    <col min="2826" max="2826" width="13.42578125" style="1" bestFit="1" customWidth="1"/>
    <col min="2827" max="2827" width="15.42578125" style="1" bestFit="1" customWidth="1"/>
    <col min="2828" max="3074" width="9.140625" style="1"/>
    <col min="3075" max="3075" width="17.42578125" style="1" bestFit="1" customWidth="1"/>
    <col min="3076" max="3076" width="9.140625" style="1"/>
    <col min="3077" max="3077" width="12.140625" style="1" bestFit="1" customWidth="1"/>
    <col min="3078" max="3079" width="9.140625" style="1"/>
    <col min="3080" max="3080" width="10" style="1" bestFit="1" customWidth="1"/>
    <col min="3081" max="3081" width="9.28515625" style="1" bestFit="1" customWidth="1"/>
    <col min="3082" max="3082" width="13.42578125" style="1" bestFit="1" customWidth="1"/>
    <col min="3083" max="3083" width="15.42578125" style="1" bestFit="1" customWidth="1"/>
    <col min="3084" max="3330" width="9.140625" style="1"/>
    <col min="3331" max="3331" width="17.42578125" style="1" bestFit="1" customWidth="1"/>
    <col min="3332" max="3332" width="9.140625" style="1"/>
    <col min="3333" max="3333" width="12.140625" style="1" bestFit="1" customWidth="1"/>
    <col min="3334" max="3335" width="9.140625" style="1"/>
    <col min="3336" max="3336" width="10" style="1" bestFit="1" customWidth="1"/>
    <col min="3337" max="3337" width="9.28515625" style="1" bestFit="1" customWidth="1"/>
    <col min="3338" max="3338" width="13.42578125" style="1" bestFit="1" customWidth="1"/>
    <col min="3339" max="3339" width="15.42578125" style="1" bestFit="1" customWidth="1"/>
    <col min="3340" max="3586" width="9.140625" style="1"/>
    <col min="3587" max="3587" width="17.42578125" style="1" bestFit="1" customWidth="1"/>
    <col min="3588" max="3588" width="9.140625" style="1"/>
    <col min="3589" max="3589" width="12.140625" style="1" bestFit="1" customWidth="1"/>
    <col min="3590" max="3591" width="9.140625" style="1"/>
    <col min="3592" max="3592" width="10" style="1" bestFit="1" customWidth="1"/>
    <col min="3593" max="3593" width="9.28515625" style="1" bestFit="1" customWidth="1"/>
    <col min="3594" max="3594" width="13.42578125" style="1" bestFit="1" customWidth="1"/>
    <col min="3595" max="3595" width="15.42578125" style="1" bestFit="1" customWidth="1"/>
    <col min="3596" max="3842" width="9.140625" style="1"/>
    <col min="3843" max="3843" width="17.42578125" style="1" bestFit="1" customWidth="1"/>
    <col min="3844" max="3844" width="9.140625" style="1"/>
    <col min="3845" max="3845" width="12.140625" style="1" bestFit="1" customWidth="1"/>
    <col min="3846" max="3847" width="9.140625" style="1"/>
    <col min="3848" max="3848" width="10" style="1" bestFit="1" customWidth="1"/>
    <col min="3849" max="3849" width="9.28515625" style="1" bestFit="1" customWidth="1"/>
    <col min="3850" max="3850" width="13.42578125" style="1" bestFit="1" customWidth="1"/>
    <col min="3851" max="3851" width="15.42578125" style="1" bestFit="1" customWidth="1"/>
    <col min="3852" max="4098" width="9.140625" style="1"/>
    <col min="4099" max="4099" width="17.42578125" style="1" bestFit="1" customWidth="1"/>
    <col min="4100" max="4100" width="9.140625" style="1"/>
    <col min="4101" max="4101" width="12.140625" style="1" bestFit="1" customWidth="1"/>
    <col min="4102" max="4103" width="9.140625" style="1"/>
    <col min="4104" max="4104" width="10" style="1" bestFit="1" customWidth="1"/>
    <col min="4105" max="4105" width="9.28515625" style="1" bestFit="1" customWidth="1"/>
    <col min="4106" max="4106" width="13.42578125" style="1" bestFit="1" customWidth="1"/>
    <col min="4107" max="4107" width="15.42578125" style="1" bestFit="1" customWidth="1"/>
    <col min="4108" max="4354" width="9.140625" style="1"/>
    <col min="4355" max="4355" width="17.42578125" style="1" bestFit="1" customWidth="1"/>
    <col min="4356" max="4356" width="9.140625" style="1"/>
    <col min="4357" max="4357" width="12.140625" style="1" bestFit="1" customWidth="1"/>
    <col min="4358" max="4359" width="9.140625" style="1"/>
    <col min="4360" max="4360" width="10" style="1" bestFit="1" customWidth="1"/>
    <col min="4361" max="4361" width="9.28515625" style="1" bestFit="1" customWidth="1"/>
    <col min="4362" max="4362" width="13.42578125" style="1" bestFit="1" customWidth="1"/>
    <col min="4363" max="4363" width="15.42578125" style="1" bestFit="1" customWidth="1"/>
    <col min="4364" max="4610" width="9.140625" style="1"/>
    <col min="4611" max="4611" width="17.42578125" style="1" bestFit="1" customWidth="1"/>
    <col min="4612" max="4612" width="9.140625" style="1"/>
    <col min="4613" max="4613" width="12.140625" style="1" bestFit="1" customWidth="1"/>
    <col min="4614" max="4615" width="9.140625" style="1"/>
    <col min="4616" max="4616" width="10" style="1" bestFit="1" customWidth="1"/>
    <col min="4617" max="4617" width="9.28515625" style="1" bestFit="1" customWidth="1"/>
    <col min="4618" max="4618" width="13.42578125" style="1" bestFit="1" customWidth="1"/>
    <col min="4619" max="4619" width="15.42578125" style="1" bestFit="1" customWidth="1"/>
    <col min="4620" max="4866" width="9.140625" style="1"/>
    <col min="4867" max="4867" width="17.42578125" style="1" bestFit="1" customWidth="1"/>
    <col min="4868" max="4868" width="9.140625" style="1"/>
    <col min="4869" max="4869" width="12.140625" style="1" bestFit="1" customWidth="1"/>
    <col min="4870" max="4871" width="9.140625" style="1"/>
    <col min="4872" max="4872" width="10" style="1" bestFit="1" customWidth="1"/>
    <col min="4873" max="4873" width="9.28515625" style="1" bestFit="1" customWidth="1"/>
    <col min="4874" max="4874" width="13.42578125" style="1" bestFit="1" customWidth="1"/>
    <col min="4875" max="4875" width="15.42578125" style="1" bestFit="1" customWidth="1"/>
    <col min="4876" max="5122" width="9.140625" style="1"/>
    <col min="5123" max="5123" width="17.42578125" style="1" bestFit="1" customWidth="1"/>
    <col min="5124" max="5124" width="9.140625" style="1"/>
    <col min="5125" max="5125" width="12.140625" style="1" bestFit="1" customWidth="1"/>
    <col min="5126" max="5127" width="9.140625" style="1"/>
    <col min="5128" max="5128" width="10" style="1" bestFit="1" customWidth="1"/>
    <col min="5129" max="5129" width="9.28515625" style="1" bestFit="1" customWidth="1"/>
    <col min="5130" max="5130" width="13.42578125" style="1" bestFit="1" customWidth="1"/>
    <col min="5131" max="5131" width="15.42578125" style="1" bestFit="1" customWidth="1"/>
    <col min="5132" max="5378" width="9.140625" style="1"/>
    <col min="5379" max="5379" width="17.42578125" style="1" bestFit="1" customWidth="1"/>
    <col min="5380" max="5380" width="9.140625" style="1"/>
    <col min="5381" max="5381" width="12.140625" style="1" bestFit="1" customWidth="1"/>
    <col min="5382" max="5383" width="9.140625" style="1"/>
    <col min="5384" max="5384" width="10" style="1" bestFit="1" customWidth="1"/>
    <col min="5385" max="5385" width="9.28515625" style="1" bestFit="1" customWidth="1"/>
    <col min="5386" max="5386" width="13.42578125" style="1" bestFit="1" customWidth="1"/>
    <col min="5387" max="5387" width="15.42578125" style="1" bestFit="1" customWidth="1"/>
    <col min="5388" max="5634" width="9.140625" style="1"/>
    <col min="5635" max="5635" width="17.42578125" style="1" bestFit="1" customWidth="1"/>
    <col min="5636" max="5636" width="9.140625" style="1"/>
    <col min="5637" max="5637" width="12.140625" style="1" bestFit="1" customWidth="1"/>
    <col min="5638" max="5639" width="9.140625" style="1"/>
    <col min="5640" max="5640" width="10" style="1" bestFit="1" customWidth="1"/>
    <col min="5641" max="5641" width="9.28515625" style="1" bestFit="1" customWidth="1"/>
    <col min="5642" max="5642" width="13.42578125" style="1" bestFit="1" customWidth="1"/>
    <col min="5643" max="5643" width="15.42578125" style="1" bestFit="1" customWidth="1"/>
    <col min="5644" max="5890" width="9.140625" style="1"/>
    <col min="5891" max="5891" width="17.42578125" style="1" bestFit="1" customWidth="1"/>
    <col min="5892" max="5892" width="9.140625" style="1"/>
    <col min="5893" max="5893" width="12.140625" style="1" bestFit="1" customWidth="1"/>
    <col min="5894" max="5895" width="9.140625" style="1"/>
    <col min="5896" max="5896" width="10" style="1" bestFit="1" customWidth="1"/>
    <col min="5897" max="5897" width="9.28515625" style="1" bestFit="1" customWidth="1"/>
    <col min="5898" max="5898" width="13.42578125" style="1" bestFit="1" customWidth="1"/>
    <col min="5899" max="5899" width="15.42578125" style="1" bestFit="1" customWidth="1"/>
    <col min="5900" max="6146" width="9.140625" style="1"/>
    <col min="6147" max="6147" width="17.42578125" style="1" bestFit="1" customWidth="1"/>
    <col min="6148" max="6148" width="9.140625" style="1"/>
    <col min="6149" max="6149" width="12.140625" style="1" bestFit="1" customWidth="1"/>
    <col min="6150" max="6151" width="9.140625" style="1"/>
    <col min="6152" max="6152" width="10" style="1" bestFit="1" customWidth="1"/>
    <col min="6153" max="6153" width="9.28515625" style="1" bestFit="1" customWidth="1"/>
    <col min="6154" max="6154" width="13.42578125" style="1" bestFit="1" customWidth="1"/>
    <col min="6155" max="6155" width="15.42578125" style="1" bestFit="1" customWidth="1"/>
    <col min="6156" max="6402" width="9.140625" style="1"/>
    <col min="6403" max="6403" width="17.42578125" style="1" bestFit="1" customWidth="1"/>
    <col min="6404" max="6404" width="9.140625" style="1"/>
    <col min="6405" max="6405" width="12.140625" style="1" bestFit="1" customWidth="1"/>
    <col min="6406" max="6407" width="9.140625" style="1"/>
    <col min="6408" max="6408" width="10" style="1" bestFit="1" customWidth="1"/>
    <col min="6409" max="6409" width="9.28515625" style="1" bestFit="1" customWidth="1"/>
    <col min="6410" max="6410" width="13.42578125" style="1" bestFit="1" customWidth="1"/>
    <col min="6411" max="6411" width="15.42578125" style="1" bestFit="1" customWidth="1"/>
    <col min="6412" max="6658" width="9.140625" style="1"/>
    <col min="6659" max="6659" width="17.42578125" style="1" bestFit="1" customWidth="1"/>
    <col min="6660" max="6660" width="9.140625" style="1"/>
    <col min="6661" max="6661" width="12.140625" style="1" bestFit="1" customWidth="1"/>
    <col min="6662" max="6663" width="9.140625" style="1"/>
    <col min="6664" max="6664" width="10" style="1" bestFit="1" customWidth="1"/>
    <col min="6665" max="6665" width="9.28515625" style="1" bestFit="1" customWidth="1"/>
    <col min="6666" max="6666" width="13.42578125" style="1" bestFit="1" customWidth="1"/>
    <col min="6667" max="6667" width="15.42578125" style="1" bestFit="1" customWidth="1"/>
    <col min="6668" max="6914" width="9.140625" style="1"/>
    <col min="6915" max="6915" width="17.42578125" style="1" bestFit="1" customWidth="1"/>
    <col min="6916" max="6916" width="9.140625" style="1"/>
    <col min="6917" max="6917" width="12.140625" style="1" bestFit="1" customWidth="1"/>
    <col min="6918" max="6919" width="9.140625" style="1"/>
    <col min="6920" max="6920" width="10" style="1" bestFit="1" customWidth="1"/>
    <col min="6921" max="6921" width="9.28515625" style="1" bestFit="1" customWidth="1"/>
    <col min="6922" max="6922" width="13.42578125" style="1" bestFit="1" customWidth="1"/>
    <col min="6923" max="6923" width="15.42578125" style="1" bestFit="1" customWidth="1"/>
    <col min="6924" max="7170" width="9.140625" style="1"/>
    <col min="7171" max="7171" width="17.42578125" style="1" bestFit="1" customWidth="1"/>
    <col min="7172" max="7172" width="9.140625" style="1"/>
    <col min="7173" max="7173" width="12.140625" style="1" bestFit="1" customWidth="1"/>
    <col min="7174" max="7175" width="9.140625" style="1"/>
    <col min="7176" max="7176" width="10" style="1" bestFit="1" customWidth="1"/>
    <col min="7177" max="7177" width="9.28515625" style="1" bestFit="1" customWidth="1"/>
    <col min="7178" max="7178" width="13.42578125" style="1" bestFit="1" customWidth="1"/>
    <col min="7179" max="7179" width="15.42578125" style="1" bestFit="1" customWidth="1"/>
    <col min="7180" max="7426" width="9.140625" style="1"/>
    <col min="7427" max="7427" width="17.42578125" style="1" bestFit="1" customWidth="1"/>
    <col min="7428" max="7428" width="9.140625" style="1"/>
    <col min="7429" max="7429" width="12.140625" style="1" bestFit="1" customWidth="1"/>
    <col min="7430" max="7431" width="9.140625" style="1"/>
    <col min="7432" max="7432" width="10" style="1" bestFit="1" customWidth="1"/>
    <col min="7433" max="7433" width="9.28515625" style="1" bestFit="1" customWidth="1"/>
    <col min="7434" max="7434" width="13.42578125" style="1" bestFit="1" customWidth="1"/>
    <col min="7435" max="7435" width="15.42578125" style="1" bestFit="1" customWidth="1"/>
    <col min="7436" max="7682" width="9.140625" style="1"/>
    <col min="7683" max="7683" width="17.42578125" style="1" bestFit="1" customWidth="1"/>
    <col min="7684" max="7684" width="9.140625" style="1"/>
    <col min="7685" max="7685" width="12.140625" style="1" bestFit="1" customWidth="1"/>
    <col min="7686" max="7687" width="9.140625" style="1"/>
    <col min="7688" max="7688" width="10" style="1" bestFit="1" customWidth="1"/>
    <col min="7689" max="7689" width="9.28515625" style="1" bestFit="1" customWidth="1"/>
    <col min="7690" max="7690" width="13.42578125" style="1" bestFit="1" customWidth="1"/>
    <col min="7691" max="7691" width="15.42578125" style="1" bestFit="1" customWidth="1"/>
    <col min="7692" max="7938" width="9.140625" style="1"/>
    <col min="7939" max="7939" width="17.42578125" style="1" bestFit="1" customWidth="1"/>
    <col min="7940" max="7940" width="9.140625" style="1"/>
    <col min="7941" max="7941" width="12.140625" style="1" bestFit="1" customWidth="1"/>
    <col min="7942" max="7943" width="9.140625" style="1"/>
    <col min="7944" max="7944" width="10" style="1" bestFit="1" customWidth="1"/>
    <col min="7945" max="7945" width="9.28515625" style="1" bestFit="1" customWidth="1"/>
    <col min="7946" max="7946" width="13.42578125" style="1" bestFit="1" customWidth="1"/>
    <col min="7947" max="7947" width="15.42578125" style="1" bestFit="1" customWidth="1"/>
    <col min="7948" max="8194" width="9.140625" style="1"/>
    <col min="8195" max="8195" width="17.42578125" style="1" bestFit="1" customWidth="1"/>
    <col min="8196" max="8196" width="9.140625" style="1"/>
    <col min="8197" max="8197" width="12.140625" style="1" bestFit="1" customWidth="1"/>
    <col min="8198" max="8199" width="9.140625" style="1"/>
    <col min="8200" max="8200" width="10" style="1" bestFit="1" customWidth="1"/>
    <col min="8201" max="8201" width="9.28515625" style="1" bestFit="1" customWidth="1"/>
    <col min="8202" max="8202" width="13.42578125" style="1" bestFit="1" customWidth="1"/>
    <col min="8203" max="8203" width="15.42578125" style="1" bestFit="1" customWidth="1"/>
    <col min="8204" max="8450" width="9.140625" style="1"/>
    <col min="8451" max="8451" width="17.42578125" style="1" bestFit="1" customWidth="1"/>
    <col min="8452" max="8452" width="9.140625" style="1"/>
    <col min="8453" max="8453" width="12.140625" style="1" bestFit="1" customWidth="1"/>
    <col min="8454" max="8455" width="9.140625" style="1"/>
    <col min="8456" max="8456" width="10" style="1" bestFit="1" customWidth="1"/>
    <col min="8457" max="8457" width="9.28515625" style="1" bestFit="1" customWidth="1"/>
    <col min="8458" max="8458" width="13.42578125" style="1" bestFit="1" customWidth="1"/>
    <col min="8459" max="8459" width="15.42578125" style="1" bestFit="1" customWidth="1"/>
    <col min="8460" max="8706" width="9.140625" style="1"/>
    <col min="8707" max="8707" width="17.42578125" style="1" bestFit="1" customWidth="1"/>
    <col min="8708" max="8708" width="9.140625" style="1"/>
    <col min="8709" max="8709" width="12.140625" style="1" bestFit="1" customWidth="1"/>
    <col min="8710" max="8711" width="9.140625" style="1"/>
    <col min="8712" max="8712" width="10" style="1" bestFit="1" customWidth="1"/>
    <col min="8713" max="8713" width="9.28515625" style="1" bestFit="1" customWidth="1"/>
    <col min="8714" max="8714" width="13.42578125" style="1" bestFit="1" customWidth="1"/>
    <col min="8715" max="8715" width="15.42578125" style="1" bestFit="1" customWidth="1"/>
    <col min="8716" max="8962" width="9.140625" style="1"/>
    <col min="8963" max="8963" width="17.42578125" style="1" bestFit="1" customWidth="1"/>
    <col min="8964" max="8964" width="9.140625" style="1"/>
    <col min="8965" max="8965" width="12.140625" style="1" bestFit="1" customWidth="1"/>
    <col min="8966" max="8967" width="9.140625" style="1"/>
    <col min="8968" max="8968" width="10" style="1" bestFit="1" customWidth="1"/>
    <col min="8969" max="8969" width="9.28515625" style="1" bestFit="1" customWidth="1"/>
    <col min="8970" max="8970" width="13.42578125" style="1" bestFit="1" customWidth="1"/>
    <col min="8971" max="8971" width="15.42578125" style="1" bestFit="1" customWidth="1"/>
    <col min="8972" max="9218" width="9.140625" style="1"/>
    <col min="9219" max="9219" width="17.42578125" style="1" bestFit="1" customWidth="1"/>
    <col min="9220" max="9220" width="9.140625" style="1"/>
    <col min="9221" max="9221" width="12.140625" style="1" bestFit="1" customWidth="1"/>
    <col min="9222" max="9223" width="9.140625" style="1"/>
    <col min="9224" max="9224" width="10" style="1" bestFit="1" customWidth="1"/>
    <col min="9225" max="9225" width="9.28515625" style="1" bestFit="1" customWidth="1"/>
    <col min="9226" max="9226" width="13.42578125" style="1" bestFit="1" customWidth="1"/>
    <col min="9227" max="9227" width="15.42578125" style="1" bestFit="1" customWidth="1"/>
    <col min="9228" max="9474" width="9.140625" style="1"/>
    <col min="9475" max="9475" width="17.42578125" style="1" bestFit="1" customWidth="1"/>
    <col min="9476" max="9476" width="9.140625" style="1"/>
    <col min="9477" max="9477" width="12.140625" style="1" bestFit="1" customWidth="1"/>
    <col min="9478" max="9479" width="9.140625" style="1"/>
    <col min="9480" max="9480" width="10" style="1" bestFit="1" customWidth="1"/>
    <col min="9481" max="9481" width="9.28515625" style="1" bestFit="1" customWidth="1"/>
    <col min="9482" max="9482" width="13.42578125" style="1" bestFit="1" customWidth="1"/>
    <col min="9483" max="9483" width="15.42578125" style="1" bestFit="1" customWidth="1"/>
    <col min="9484" max="9730" width="9.140625" style="1"/>
    <col min="9731" max="9731" width="17.42578125" style="1" bestFit="1" customWidth="1"/>
    <col min="9732" max="9732" width="9.140625" style="1"/>
    <col min="9733" max="9733" width="12.140625" style="1" bestFit="1" customWidth="1"/>
    <col min="9734" max="9735" width="9.140625" style="1"/>
    <col min="9736" max="9736" width="10" style="1" bestFit="1" customWidth="1"/>
    <col min="9737" max="9737" width="9.28515625" style="1" bestFit="1" customWidth="1"/>
    <col min="9738" max="9738" width="13.42578125" style="1" bestFit="1" customWidth="1"/>
    <col min="9739" max="9739" width="15.42578125" style="1" bestFit="1" customWidth="1"/>
    <col min="9740" max="9986" width="9.140625" style="1"/>
    <col min="9987" max="9987" width="17.42578125" style="1" bestFit="1" customWidth="1"/>
    <col min="9988" max="9988" width="9.140625" style="1"/>
    <col min="9989" max="9989" width="12.140625" style="1" bestFit="1" customWidth="1"/>
    <col min="9990" max="9991" width="9.140625" style="1"/>
    <col min="9992" max="9992" width="10" style="1" bestFit="1" customWidth="1"/>
    <col min="9993" max="9993" width="9.28515625" style="1" bestFit="1" customWidth="1"/>
    <col min="9994" max="9994" width="13.42578125" style="1" bestFit="1" customWidth="1"/>
    <col min="9995" max="9995" width="15.42578125" style="1" bestFit="1" customWidth="1"/>
    <col min="9996" max="10242" width="9.140625" style="1"/>
    <col min="10243" max="10243" width="17.42578125" style="1" bestFit="1" customWidth="1"/>
    <col min="10244" max="10244" width="9.140625" style="1"/>
    <col min="10245" max="10245" width="12.140625" style="1" bestFit="1" customWidth="1"/>
    <col min="10246" max="10247" width="9.140625" style="1"/>
    <col min="10248" max="10248" width="10" style="1" bestFit="1" customWidth="1"/>
    <col min="10249" max="10249" width="9.28515625" style="1" bestFit="1" customWidth="1"/>
    <col min="10250" max="10250" width="13.42578125" style="1" bestFit="1" customWidth="1"/>
    <col min="10251" max="10251" width="15.42578125" style="1" bestFit="1" customWidth="1"/>
    <col min="10252" max="10498" width="9.140625" style="1"/>
    <col min="10499" max="10499" width="17.42578125" style="1" bestFit="1" customWidth="1"/>
    <col min="10500" max="10500" width="9.140625" style="1"/>
    <col min="10501" max="10501" width="12.140625" style="1" bestFit="1" customWidth="1"/>
    <col min="10502" max="10503" width="9.140625" style="1"/>
    <col min="10504" max="10504" width="10" style="1" bestFit="1" customWidth="1"/>
    <col min="10505" max="10505" width="9.28515625" style="1" bestFit="1" customWidth="1"/>
    <col min="10506" max="10506" width="13.42578125" style="1" bestFit="1" customWidth="1"/>
    <col min="10507" max="10507" width="15.42578125" style="1" bestFit="1" customWidth="1"/>
    <col min="10508" max="10754" width="9.140625" style="1"/>
    <col min="10755" max="10755" width="17.42578125" style="1" bestFit="1" customWidth="1"/>
    <col min="10756" max="10756" width="9.140625" style="1"/>
    <col min="10757" max="10757" width="12.140625" style="1" bestFit="1" customWidth="1"/>
    <col min="10758" max="10759" width="9.140625" style="1"/>
    <col min="10760" max="10760" width="10" style="1" bestFit="1" customWidth="1"/>
    <col min="10761" max="10761" width="9.28515625" style="1" bestFit="1" customWidth="1"/>
    <col min="10762" max="10762" width="13.42578125" style="1" bestFit="1" customWidth="1"/>
    <col min="10763" max="10763" width="15.42578125" style="1" bestFit="1" customWidth="1"/>
    <col min="10764" max="11010" width="9.140625" style="1"/>
    <col min="11011" max="11011" width="17.42578125" style="1" bestFit="1" customWidth="1"/>
    <col min="11012" max="11012" width="9.140625" style="1"/>
    <col min="11013" max="11013" width="12.140625" style="1" bestFit="1" customWidth="1"/>
    <col min="11014" max="11015" width="9.140625" style="1"/>
    <col min="11016" max="11016" width="10" style="1" bestFit="1" customWidth="1"/>
    <col min="11017" max="11017" width="9.28515625" style="1" bestFit="1" customWidth="1"/>
    <col min="11018" max="11018" width="13.42578125" style="1" bestFit="1" customWidth="1"/>
    <col min="11019" max="11019" width="15.42578125" style="1" bestFit="1" customWidth="1"/>
    <col min="11020" max="11266" width="9.140625" style="1"/>
    <col min="11267" max="11267" width="17.42578125" style="1" bestFit="1" customWidth="1"/>
    <col min="11268" max="11268" width="9.140625" style="1"/>
    <col min="11269" max="11269" width="12.140625" style="1" bestFit="1" customWidth="1"/>
    <col min="11270" max="11271" width="9.140625" style="1"/>
    <col min="11272" max="11272" width="10" style="1" bestFit="1" customWidth="1"/>
    <col min="11273" max="11273" width="9.28515625" style="1" bestFit="1" customWidth="1"/>
    <col min="11274" max="11274" width="13.42578125" style="1" bestFit="1" customWidth="1"/>
    <col min="11275" max="11275" width="15.42578125" style="1" bestFit="1" customWidth="1"/>
    <col min="11276" max="11522" width="9.140625" style="1"/>
    <col min="11523" max="11523" width="17.42578125" style="1" bestFit="1" customWidth="1"/>
    <col min="11524" max="11524" width="9.140625" style="1"/>
    <col min="11525" max="11525" width="12.140625" style="1" bestFit="1" customWidth="1"/>
    <col min="11526" max="11527" width="9.140625" style="1"/>
    <col min="11528" max="11528" width="10" style="1" bestFit="1" customWidth="1"/>
    <col min="11529" max="11529" width="9.28515625" style="1" bestFit="1" customWidth="1"/>
    <col min="11530" max="11530" width="13.42578125" style="1" bestFit="1" customWidth="1"/>
    <col min="11531" max="11531" width="15.42578125" style="1" bestFit="1" customWidth="1"/>
    <col min="11532" max="11778" width="9.140625" style="1"/>
    <col min="11779" max="11779" width="17.42578125" style="1" bestFit="1" customWidth="1"/>
    <col min="11780" max="11780" width="9.140625" style="1"/>
    <col min="11781" max="11781" width="12.140625" style="1" bestFit="1" customWidth="1"/>
    <col min="11782" max="11783" width="9.140625" style="1"/>
    <col min="11784" max="11784" width="10" style="1" bestFit="1" customWidth="1"/>
    <col min="11785" max="11785" width="9.28515625" style="1" bestFit="1" customWidth="1"/>
    <col min="11786" max="11786" width="13.42578125" style="1" bestFit="1" customWidth="1"/>
    <col min="11787" max="11787" width="15.42578125" style="1" bestFit="1" customWidth="1"/>
    <col min="11788" max="12034" width="9.140625" style="1"/>
    <col min="12035" max="12035" width="17.42578125" style="1" bestFit="1" customWidth="1"/>
    <col min="12036" max="12036" width="9.140625" style="1"/>
    <col min="12037" max="12037" width="12.140625" style="1" bestFit="1" customWidth="1"/>
    <col min="12038" max="12039" width="9.140625" style="1"/>
    <col min="12040" max="12040" width="10" style="1" bestFit="1" customWidth="1"/>
    <col min="12041" max="12041" width="9.28515625" style="1" bestFit="1" customWidth="1"/>
    <col min="12042" max="12042" width="13.42578125" style="1" bestFit="1" customWidth="1"/>
    <col min="12043" max="12043" width="15.42578125" style="1" bestFit="1" customWidth="1"/>
    <col min="12044" max="12290" width="9.140625" style="1"/>
    <col min="12291" max="12291" width="17.42578125" style="1" bestFit="1" customWidth="1"/>
    <col min="12292" max="12292" width="9.140625" style="1"/>
    <col min="12293" max="12293" width="12.140625" style="1" bestFit="1" customWidth="1"/>
    <col min="12294" max="12295" width="9.140625" style="1"/>
    <col min="12296" max="12296" width="10" style="1" bestFit="1" customWidth="1"/>
    <col min="12297" max="12297" width="9.28515625" style="1" bestFit="1" customWidth="1"/>
    <col min="12298" max="12298" width="13.42578125" style="1" bestFit="1" customWidth="1"/>
    <col min="12299" max="12299" width="15.42578125" style="1" bestFit="1" customWidth="1"/>
    <col min="12300" max="12546" width="9.140625" style="1"/>
    <col min="12547" max="12547" width="17.42578125" style="1" bestFit="1" customWidth="1"/>
    <col min="12548" max="12548" width="9.140625" style="1"/>
    <col min="12549" max="12549" width="12.140625" style="1" bestFit="1" customWidth="1"/>
    <col min="12550" max="12551" width="9.140625" style="1"/>
    <col min="12552" max="12552" width="10" style="1" bestFit="1" customWidth="1"/>
    <col min="12553" max="12553" width="9.28515625" style="1" bestFit="1" customWidth="1"/>
    <col min="12554" max="12554" width="13.42578125" style="1" bestFit="1" customWidth="1"/>
    <col min="12555" max="12555" width="15.42578125" style="1" bestFit="1" customWidth="1"/>
    <col min="12556" max="12802" width="9.140625" style="1"/>
    <col min="12803" max="12803" width="17.42578125" style="1" bestFit="1" customWidth="1"/>
    <col min="12804" max="12804" width="9.140625" style="1"/>
    <col min="12805" max="12805" width="12.140625" style="1" bestFit="1" customWidth="1"/>
    <col min="12806" max="12807" width="9.140625" style="1"/>
    <col min="12808" max="12808" width="10" style="1" bestFit="1" customWidth="1"/>
    <col min="12809" max="12809" width="9.28515625" style="1" bestFit="1" customWidth="1"/>
    <col min="12810" max="12810" width="13.42578125" style="1" bestFit="1" customWidth="1"/>
    <col min="12811" max="12811" width="15.42578125" style="1" bestFit="1" customWidth="1"/>
    <col min="12812" max="13058" width="9.140625" style="1"/>
    <col min="13059" max="13059" width="17.42578125" style="1" bestFit="1" customWidth="1"/>
    <col min="13060" max="13060" width="9.140625" style="1"/>
    <col min="13061" max="13061" width="12.140625" style="1" bestFit="1" customWidth="1"/>
    <col min="13062" max="13063" width="9.140625" style="1"/>
    <col min="13064" max="13064" width="10" style="1" bestFit="1" customWidth="1"/>
    <col min="13065" max="13065" width="9.28515625" style="1" bestFit="1" customWidth="1"/>
    <col min="13066" max="13066" width="13.42578125" style="1" bestFit="1" customWidth="1"/>
    <col min="13067" max="13067" width="15.42578125" style="1" bestFit="1" customWidth="1"/>
    <col min="13068" max="13314" width="9.140625" style="1"/>
    <col min="13315" max="13315" width="17.42578125" style="1" bestFit="1" customWidth="1"/>
    <col min="13316" max="13316" width="9.140625" style="1"/>
    <col min="13317" max="13317" width="12.140625" style="1" bestFit="1" customWidth="1"/>
    <col min="13318" max="13319" width="9.140625" style="1"/>
    <col min="13320" max="13320" width="10" style="1" bestFit="1" customWidth="1"/>
    <col min="13321" max="13321" width="9.28515625" style="1" bestFit="1" customWidth="1"/>
    <col min="13322" max="13322" width="13.42578125" style="1" bestFit="1" customWidth="1"/>
    <col min="13323" max="13323" width="15.42578125" style="1" bestFit="1" customWidth="1"/>
    <col min="13324" max="13570" width="9.140625" style="1"/>
    <col min="13571" max="13571" width="17.42578125" style="1" bestFit="1" customWidth="1"/>
    <col min="13572" max="13572" width="9.140625" style="1"/>
    <col min="13573" max="13573" width="12.140625" style="1" bestFit="1" customWidth="1"/>
    <col min="13574" max="13575" width="9.140625" style="1"/>
    <col min="13576" max="13576" width="10" style="1" bestFit="1" customWidth="1"/>
    <col min="13577" max="13577" width="9.28515625" style="1" bestFit="1" customWidth="1"/>
    <col min="13578" max="13578" width="13.42578125" style="1" bestFit="1" customWidth="1"/>
    <col min="13579" max="13579" width="15.42578125" style="1" bestFit="1" customWidth="1"/>
    <col min="13580" max="13826" width="9.140625" style="1"/>
    <col min="13827" max="13827" width="17.42578125" style="1" bestFit="1" customWidth="1"/>
    <col min="13828" max="13828" width="9.140625" style="1"/>
    <col min="13829" max="13829" width="12.140625" style="1" bestFit="1" customWidth="1"/>
    <col min="13830" max="13831" width="9.140625" style="1"/>
    <col min="13832" max="13832" width="10" style="1" bestFit="1" customWidth="1"/>
    <col min="13833" max="13833" width="9.28515625" style="1" bestFit="1" customWidth="1"/>
    <col min="13834" max="13834" width="13.42578125" style="1" bestFit="1" customWidth="1"/>
    <col min="13835" max="13835" width="15.42578125" style="1" bestFit="1" customWidth="1"/>
    <col min="13836" max="14082" width="9.140625" style="1"/>
    <col min="14083" max="14083" width="17.42578125" style="1" bestFit="1" customWidth="1"/>
    <col min="14084" max="14084" width="9.140625" style="1"/>
    <col min="14085" max="14085" width="12.140625" style="1" bestFit="1" customWidth="1"/>
    <col min="14086" max="14087" width="9.140625" style="1"/>
    <col min="14088" max="14088" width="10" style="1" bestFit="1" customWidth="1"/>
    <col min="14089" max="14089" width="9.28515625" style="1" bestFit="1" customWidth="1"/>
    <col min="14090" max="14090" width="13.42578125" style="1" bestFit="1" customWidth="1"/>
    <col min="14091" max="14091" width="15.42578125" style="1" bestFit="1" customWidth="1"/>
    <col min="14092" max="14338" width="9.140625" style="1"/>
    <col min="14339" max="14339" width="17.42578125" style="1" bestFit="1" customWidth="1"/>
    <col min="14340" max="14340" width="9.140625" style="1"/>
    <col min="14341" max="14341" width="12.140625" style="1" bestFit="1" customWidth="1"/>
    <col min="14342" max="14343" width="9.140625" style="1"/>
    <col min="14344" max="14344" width="10" style="1" bestFit="1" customWidth="1"/>
    <col min="14345" max="14345" width="9.28515625" style="1" bestFit="1" customWidth="1"/>
    <col min="14346" max="14346" width="13.42578125" style="1" bestFit="1" customWidth="1"/>
    <col min="14347" max="14347" width="15.42578125" style="1" bestFit="1" customWidth="1"/>
    <col min="14348" max="14594" width="9.140625" style="1"/>
    <col min="14595" max="14595" width="17.42578125" style="1" bestFit="1" customWidth="1"/>
    <col min="14596" max="14596" width="9.140625" style="1"/>
    <col min="14597" max="14597" width="12.140625" style="1" bestFit="1" customWidth="1"/>
    <col min="14598" max="14599" width="9.140625" style="1"/>
    <col min="14600" max="14600" width="10" style="1" bestFit="1" customWidth="1"/>
    <col min="14601" max="14601" width="9.28515625" style="1" bestFit="1" customWidth="1"/>
    <col min="14602" max="14602" width="13.42578125" style="1" bestFit="1" customWidth="1"/>
    <col min="14603" max="14603" width="15.42578125" style="1" bestFit="1" customWidth="1"/>
    <col min="14604" max="14850" width="9.140625" style="1"/>
    <col min="14851" max="14851" width="17.42578125" style="1" bestFit="1" customWidth="1"/>
    <col min="14852" max="14852" width="9.140625" style="1"/>
    <col min="14853" max="14853" width="12.140625" style="1" bestFit="1" customWidth="1"/>
    <col min="14854" max="14855" width="9.140625" style="1"/>
    <col min="14856" max="14856" width="10" style="1" bestFit="1" customWidth="1"/>
    <col min="14857" max="14857" width="9.28515625" style="1" bestFit="1" customWidth="1"/>
    <col min="14858" max="14858" width="13.42578125" style="1" bestFit="1" customWidth="1"/>
    <col min="14859" max="14859" width="15.42578125" style="1" bestFit="1" customWidth="1"/>
    <col min="14860" max="15106" width="9.140625" style="1"/>
    <col min="15107" max="15107" width="17.42578125" style="1" bestFit="1" customWidth="1"/>
    <col min="15108" max="15108" width="9.140625" style="1"/>
    <col min="15109" max="15109" width="12.140625" style="1" bestFit="1" customWidth="1"/>
    <col min="15110" max="15111" width="9.140625" style="1"/>
    <col min="15112" max="15112" width="10" style="1" bestFit="1" customWidth="1"/>
    <col min="15113" max="15113" width="9.28515625" style="1" bestFit="1" customWidth="1"/>
    <col min="15114" max="15114" width="13.42578125" style="1" bestFit="1" customWidth="1"/>
    <col min="15115" max="15115" width="15.42578125" style="1" bestFit="1" customWidth="1"/>
    <col min="15116" max="15362" width="9.140625" style="1"/>
    <col min="15363" max="15363" width="17.42578125" style="1" bestFit="1" customWidth="1"/>
    <col min="15364" max="15364" width="9.140625" style="1"/>
    <col min="15365" max="15365" width="12.140625" style="1" bestFit="1" customWidth="1"/>
    <col min="15366" max="15367" width="9.140625" style="1"/>
    <col min="15368" max="15368" width="10" style="1" bestFit="1" customWidth="1"/>
    <col min="15369" max="15369" width="9.28515625" style="1" bestFit="1" customWidth="1"/>
    <col min="15370" max="15370" width="13.42578125" style="1" bestFit="1" customWidth="1"/>
    <col min="15371" max="15371" width="15.42578125" style="1" bestFit="1" customWidth="1"/>
    <col min="15372" max="15618" width="9.140625" style="1"/>
    <col min="15619" max="15619" width="17.42578125" style="1" bestFit="1" customWidth="1"/>
    <col min="15620" max="15620" width="9.140625" style="1"/>
    <col min="15621" max="15621" width="12.140625" style="1" bestFit="1" customWidth="1"/>
    <col min="15622" max="15623" width="9.140625" style="1"/>
    <col min="15624" max="15624" width="10" style="1" bestFit="1" customWidth="1"/>
    <col min="15625" max="15625" width="9.28515625" style="1" bestFit="1" customWidth="1"/>
    <col min="15626" max="15626" width="13.42578125" style="1" bestFit="1" customWidth="1"/>
    <col min="15627" max="15627" width="15.42578125" style="1" bestFit="1" customWidth="1"/>
    <col min="15628" max="15874" width="9.140625" style="1"/>
    <col min="15875" max="15875" width="17.42578125" style="1" bestFit="1" customWidth="1"/>
    <col min="15876" max="15876" width="9.140625" style="1"/>
    <col min="15877" max="15877" width="12.140625" style="1" bestFit="1" customWidth="1"/>
    <col min="15878" max="15879" width="9.140625" style="1"/>
    <col min="15880" max="15880" width="10" style="1" bestFit="1" customWidth="1"/>
    <col min="15881" max="15881" width="9.28515625" style="1" bestFit="1" customWidth="1"/>
    <col min="15882" max="15882" width="13.42578125" style="1" bestFit="1" customWidth="1"/>
    <col min="15883" max="15883" width="15.42578125" style="1" bestFit="1" customWidth="1"/>
    <col min="15884" max="16130" width="9.140625" style="1"/>
    <col min="16131" max="16131" width="17.42578125" style="1" bestFit="1" customWidth="1"/>
    <col min="16132" max="16132" width="9.140625" style="1"/>
    <col min="16133" max="16133" width="12.140625" style="1" bestFit="1" customWidth="1"/>
    <col min="16134" max="16135" width="9.140625" style="1"/>
    <col min="16136" max="16136" width="10" style="1" bestFit="1" customWidth="1"/>
    <col min="16137" max="16137" width="9.28515625" style="1" bestFit="1" customWidth="1"/>
    <col min="16138" max="16138" width="13.42578125" style="1" bestFit="1" customWidth="1"/>
    <col min="16139" max="16139" width="15.42578125" style="1" bestFit="1" customWidth="1"/>
    <col min="16140" max="16384" width="9.140625" style="1"/>
  </cols>
  <sheetData>
    <row r="1" spans="1:11" ht="18.75" x14ac:dyDescent="0.3">
      <c r="A1" s="102" t="s">
        <v>0</v>
      </c>
      <c r="B1" s="103"/>
      <c r="C1" s="103"/>
      <c r="D1" s="103"/>
      <c r="E1" s="103"/>
      <c r="F1" s="103"/>
      <c r="G1" s="103"/>
      <c r="H1" s="104"/>
      <c r="J1" s="48" t="s">
        <v>80</v>
      </c>
      <c r="K1" s="2">
        <f ca="1">TODAY()</f>
        <v>42989</v>
      </c>
    </row>
    <row r="3" spans="1:11" ht="24" x14ac:dyDescent="0.2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4" t="s">
        <v>7</v>
      </c>
      <c r="H3" s="5" t="s">
        <v>8</v>
      </c>
      <c r="I3" s="6" t="s">
        <v>9</v>
      </c>
      <c r="J3" s="46"/>
    </row>
    <row r="4" spans="1:11" x14ac:dyDescent="0.2">
      <c r="A4" s="7">
        <v>1</v>
      </c>
      <c r="B4" s="8" t="s">
        <v>10</v>
      </c>
      <c r="C4" s="8" t="s">
        <v>11</v>
      </c>
      <c r="D4" s="8">
        <v>15</v>
      </c>
      <c r="E4" s="9">
        <v>0.5</v>
      </c>
      <c r="F4" s="9">
        <f>E4*1.6</f>
        <v>0.8</v>
      </c>
      <c r="G4" s="9">
        <f>(F4-E4)*D4</f>
        <v>4.5000000000000009</v>
      </c>
      <c r="H4" s="45">
        <v>42745</v>
      </c>
      <c r="I4" s="10">
        <f ca="1">H4-$K$1</f>
        <v>-244</v>
      </c>
      <c r="J4" s="47"/>
    </row>
    <row r="5" spans="1:11" x14ac:dyDescent="0.2">
      <c r="A5" s="7">
        <v>2</v>
      </c>
      <c r="B5" s="8" t="s">
        <v>12</v>
      </c>
      <c r="C5" s="8" t="s">
        <v>11</v>
      </c>
      <c r="D5" s="8">
        <v>20</v>
      </c>
      <c r="E5" s="9">
        <v>7.5</v>
      </c>
      <c r="F5" s="9">
        <f t="shared" ref="F5:F23" si="0">E5*1.6</f>
        <v>12</v>
      </c>
      <c r="G5" s="9">
        <f t="shared" ref="G5:G23" si="1">(F5-E5)*D5</f>
        <v>90</v>
      </c>
      <c r="H5" s="45">
        <v>43317</v>
      </c>
      <c r="I5" s="10">
        <f ca="1">H5-$K$1</f>
        <v>328</v>
      </c>
      <c r="J5" s="47"/>
    </row>
    <row r="6" spans="1:11" x14ac:dyDescent="0.2">
      <c r="A6" s="7">
        <v>3</v>
      </c>
      <c r="B6" s="8" t="s">
        <v>13</v>
      </c>
      <c r="C6" s="8" t="s">
        <v>11</v>
      </c>
      <c r="D6" s="8">
        <v>28</v>
      </c>
      <c r="E6" s="9">
        <v>1.8</v>
      </c>
      <c r="F6" s="9">
        <f t="shared" si="0"/>
        <v>2.8800000000000003</v>
      </c>
      <c r="G6" s="9">
        <f t="shared" si="1"/>
        <v>30.240000000000009</v>
      </c>
      <c r="H6" s="45">
        <v>43039</v>
      </c>
      <c r="I6" s="10">
        <f t="shared" ref="I6:I23" ca="1" si="2">H6-$K$1</f>
        <v>50</v>
      </c>
      <c r="J6" s="47"/>
    </row>
    <row r="7" spans="1:11" x14ac:dyDescent="0.2">
      <c r="A7" s="7">
        <v>4</v>
      </c>
      <c r="B7" s="8" t="s">
        <v>14</v>
      </c>
      <c r="C7" s="8" t="s">
        <v>11</v>
      </c>
      <c r="D7" s="8">
        <v>19</v>
      </c>
      <c r="E7" s="9">
        <v>0.6</v>
      </c>
      <c r="F7" s="9">
        <f t="shared" si="0"/>
        <v>0.96</v>
      </c>
      <c r="G7" s="9">
        <f t="shared" si="1"/>
        <v>6.84</v>
      </c>
      <c r="H7" s="45">
        <v>43159</v>
      </c>
      <c r="I7" s="10">
        <f t="shared" ca="1" si="2"/>
        <v>170</v>
      </c>
      <c r="J7" s="47"/>
    </row>
    <row r="8" spans="1:11" x14ac:dyDescent="0.2">
      <c r="A8" s="7">
        <v>5</v>
      </c>
      <c r="B8" s="8" t="s">
        <v>15</v>
      </c>
      <c r="C8" s="8" t="s">
        <v>11</v>
      </c>
      <c r="D8" s="8">
        <v>10</v>
      </c>
      <c r="E8" s="9">
        <v>0.8</v>
      </c>
      <c r="F8" s="9">
        <f t="shared" si="0"/>
        <v>1.2800000000000002</v>
      </c>
      <c r="G8" s="9">
        <f t="shared" si="1"/>
        <v>4.8000000000000025</v>
      </c>
      <c r="H8" s="45">
        <v>43084</v>
      </c>
      <c r="I8" s="10">
        <f t="shared" ca="1" si="2"/>
        <v>95</v>
      </c>
      <c r="J8" s="47"/>
    </row>
    <row r="9" spans="1:11" x14ac:dyDescent="0.2">
      <c r="A9" s="7">
        <v>6</v>
      </c>
      <c r="B9" s="8" t="s">
        <v>16</v>
      </c>
      <c r="C9" s="8" t="s">
        <v>17</v>
      </c>
      <c r="D9" s="8">
        <v>40</v>
      </c>
      <c r="E9" s="9">
        <v>0.9</v>
      </c>
      <c r="F9" s="9">
        <f t="shared" si="0"/>
        <v>1.4400000000000002</v>
      </c>
      <c r="G9" s="9">
        <f t="shared" si="1"/>
        <v>21.600000000000005</v>
      </c>
      <c r="H9" s="45">
        <v>42910</v>
      </c>
      <c r="I9" s="10">
        <f t="shared" ca="1" si="2"/>
        <v>-79</v>
      </c>
      <c r="J9" s="47"/>
    </row>
    <row r="10" spans="1:11" x14ac:dyDescent="0.2">
      <c r="A10" s="7">
        <v>7</v>
      </c>
      <c r="B10" s="8" t="s">
        <v>18</v>
      </c>
      <c r="C10" s="8" t="s">
        <v>19</v>
      </c>
      <c r="D10" s="8">
        <v>8</v>
      </c>
      <c r="E10" s="9">
        <v>1.2</v>
      </c>
      <c r="F10" s="9">
        <f t="shared" si="0"/>
        <v>1.92</v>
      </c>
      <c r="G10" s="9">
        <f t="shared" si="1"/>
        <v>5.76</v>
      </c>
      <c r="H10" s="45">
        <v>43018</v>
      </c>
      <c r="I10" s="10">
        <f t="shared" ca="1" si="2"/>
        <v>29</v>
      </c>
      <c r="J10" s="47"/>
    </row>
    <row r="11" spans="1:11" x14ac:dyDescent="0.2">
      <c r="A11" s="7">
        <v>8</v>
      </c>
      <c r="B11" s="8" t="s">
        <v>20</v>
      </c>
      <c r="C11" s="8" t="s">
        <v>21</v>
      </c>
      <c r="D11" s="8">
        <v>22</v>
      </c>
      <c r="E11" s="9">
        <v>0.7</v>
      </c>
      <c r="F11" s="9">
        <f t="shared" si="0"/>
        <v>1.1199999999999999</v>
      </c>
      <c r="G11" s="9">
        <f t="shared" si="1"/>
        <v>9.2399999999999984</v>
      </c>
      <c r="H11" s="45">
        <v>42931</v>
      </c>
      <c r="I11" s="10">
        <f t="shared" ca="1" si="2"/>
        <v>-58</v>
      </c>
      <c r="J11" s="47"/>
    </row>
    <row r="12" spans="1:11" x14ac:dyDescent="0.2">
      <c r="A12" s="7">
        <v>9</v>
      </c>
      <c r="B12" s="8" t="s">
        <v>22</v>
      </c>
      <c r="C12" s="8" t="s">
        <v>23</v>
      </c>
      <c r="D12" s="8">
        <v>15</v>
      </c>
      <c r="E12" s="9">
        <v>1.1000000000000001</v>
      </c>
      <c r="F12" s="9">
        <f t="shared" si="0"/>
        <v>1.7600000000000002</v>
      </c>
      <c r="G12" s="9">
        <f t="shared" si="1"/>
        <v>9.9000000000000021</v>
      </c>
      <c r="H12" s="45">
        <v>43326</v>
      </c>
      <c r="I12" s="10">
        <f t="shared" ca="1" si="2"/>
        <v>337</v>
      </c>
      <c r="J12" s="47"/>
    </row>
    <row r="13" spans="1:11" x14ac:dyDescent="0.2">
      <c r="A13" s="7">
        <v>10</v>
      </c>
      <c r="B13" s="8" t="s">
        <v>24</v>
      </c>
      <c r="C13" s="8" t="s">
        <v>23</v>
      </c>
      <c r="D13" s="8">
        <v>16</v>
      </c>
      <c r="E13" s="9">
        <v>1.3</v>
      </c>
      <c r="F13" s="9">
        <f t="shared" si="0"/>
        <v>2.08</v>
      </c>
      <c r="G13" s="9">
        <f t="shared" si="1"/>
        <v>12.48</v>
      </c>
      <c r="H13" s="45">
        <v>43539</v>
      </c>
      <c r="I13" s="10">
        <f t="shared" ca="1" si="2"/>
        <v>550</v>
      </c>
      <c r="J13" s="47"/>
    </row>
    <row r="14" spans="1:11" x14ac:dyDescent="0.2">
      <c r="A14" s="7">
        <v>11</v>
      </c>
      <c r="B14" s="8" t="s">
        <v>25</v>
      </c>
      <c r="C14" s="8" t="s">
        <v>19</v>
      </c>
      <c r="D14" s="8">
        <v>23</v>
      </c>
      <c r="E14" s="9">
        <v>0.3</v>
      </c>
      <c r="F14" s="9">
        <f t="shared" si="0"/>
        <v>0.48</v>
      </c>
      <c r="G14" s="9">
        <f t="shared" si="1"/>
        <v>4.1399999999999997</v>
      </c>
      <c r="H14" s="45">
        <v>43058</v>
      </c>
      <c r="I14" s="10">
        <f t="shared" ca="1" si="2"/>
        <v>69</v>
      </c>
      <c r="J14" s="47"/>
    </row>
    <row r="15" spans="1:11" x14ac:dyDescent="0.2">
      <c r="A15" s="7">
        <v>12</v>
      </c>
      <c r="B15" s="8" t="s">
        <v>26</v>
      </c>
      <c r="C15" s="8" t="s">
        <v>19</v>
      </c>
      <c r="D15" s="8">
        <v>30</v>
      </c>
      <c r="E15" s="9">
        <v>0.4</v>
      </c>
      <c r="F15" s="9">
        <f t="shared" si="0"/>
        <v>0.64000000000000012</v>
      </c>
      <c r="G15" s="9">
        <f t="shared" si="1"/>
        <v>7.2000000000000028</v>
      </c>
      <c r="H15" s="45">
        <v>42787</v>
      </c>
      <c r="I15" s="10">
        <f t="shared" ca="1" si="2"/>
        <v>-202</v>
      </c>
      <c r="J15" s="47"/>
    </row>
    <row r="16" spans="1:11" x14ac:dyDescent="0.2">
      <c r="A16" s="7">
        <v>13</v>
      </c>
      <c r="B16" s="8" t="s">
        <v>27</v>
      </c>
      <c r="C16" s="8" t="s">
        <v>28</v>
      </c>
      <c r="D16" s="8">
        <v>46</v>
      </c>
      <c r="E16" s="9">
        <v>0.7</v>
      </c>
      <c r="F16" s="9">
        <f t="shared" si="0"/>
        <v>1.1199999999999999</v>
      </c>
      <c r="G16" s="9">
        <f t="shared" si="1"/>
        <v>19.319999999999997</v>
      </c>
      <c r="H16" s="45">
        <v>42833</v>
      </c>
      <c r="I16" s="10">
        <f t="shared" ca="1" si="2"/>
        <v>-156</v>
      </c>
      <c r="J16" s="47"/>
    </row>
    <row r="17" spans="1:11" x14ac:dyDescent="0.2">
      <c r="A17" s="11">
        <v>14</v>
      </c>
      <c r="B17" s="12" t="s">
        <v>29</v>
      </c>
      <c r="C17" s="8" t="s">
        <v>23</v>
      </c>
      <c r="D17" s="8">
        <v>40</v>
      </c>
      <c r="E17" s="9">
        <v>0.9</v>
      </c>
      <c r="F17" s="9">
        <f t="shared" si="0"/>
        <v>1.4400000000000002</v>
      </c>
      <c r="G17" s="9">
        <f t="shared" si="1"/>
        <v>21.600000000000005</v>
      </c>
      <c r="H17" s="45">
        <v>42971</v>
      </c>
      <c r="I17" s="10">
        <f t="shared" ca="1" si="2"/>
        <v>-18</v>
      </c>
      <c r="J17" s="47"/>
    </row>
    <row r="18" spans="1:11" x14ac:dyDescent="0.2">
      <c r="A18" s="11">
        <v>15</v>
      </c>
      <c r="B18" s="12" t="s">
        <v>30</v>
      </c>
      <c r="C18" s="8" t="s">
        <v>21</v>
      </c>
      <c r="D18" s="8">
        <v>38</v>
      </c>
      <c r="E18" s="9">
        <v>0.3</v>
      </c>
      <c r="F18" s="9">
        <f t="shared" si="0"/>
        <v>0.48</v>
      </c>
      <c r="G18" s="9">
        <f t="shared" si="1"/>
        <v>6.84</v>
      </c>
      <c r="H18" s="45">
        <v>43004</v>
      </c>
      <c r="I18" s="10">
        <f t="shared" ca="1" si="2"/>
        <v>15</v>
      </c>
      <c r="J18" s="47"/>
    </row>
    <row r="19" spans="1:11" x14ac:dyDescent="0.2">
      <c r="A19" s="11">
        <v>16</v>
      </c>
      <c r="B19" s="12" t="s">
        <v>31</v>
      </c>
      <c r="C19" s="8" t="s">
        <v>23</v>
      </c>
      <c r="D19" s="8">
        <v>25</v>
      </c>
      <c r="E19" s="9">
        <v>1.8</v>
      </c>
      <c r="F19" s="9">
        <f t="shared" si="0"/>
        <v>2.8800000000000003</v>
      </c>
      <c r="G19" s="9">
        <f t="shared" si="1"/>
        <v>27.000000000000007</v>
      </c>
      <c r="H19" s="45">
        <v>43071</v>
      </c>
      <c r="I19" s="10">
        <f t="shared" ca="1" si="2"/>
        <v>82</v>
      </c>
      <c r="J19" s="47"/>
    </row>
    <row r="20" spans="1:11" x14ac:dyDescent="0.2">
      <c r="A20" s="11">
        <v>17</v>
      </c>
      <c r="B20" s="12" t="s">
        <v>32</v>
      </c>
      <c r="C20" s="8" t="s">
        <v>21</v>
      </c>
      <c r="D20" s="8">
        <v>17</v>
      </c>
      <c r="E20" s="9">
        <v>1.5</v>
      </c>
      <c r="F20" s="9">
        <f t="shared" si="0"/>
        <v>2.4000000000000004</v>
      </c>
      <c r="G20" s="9">
        <f t="shared" si="1"/>
        <v>15.300000000000006</v>
      </c>
      <c r="H20" s="45">
        <v>43235</v>
      </c>
      <c r="I20" s="10">
        <f t="shared" ca="1" si="2"/>
        <v>246</v>
      </c>
      <c r="J20" s="47"/>
    </row>
    <row r="21" spans="1:11" x14ac:dyDescent="0.2">
      <c r="A21" s="11">
        <v>18</v>
      </c>
      <c r="B21" s="12" t="s">
        <v>33</v>
      </c>
      <c r="C21" s="8" t="s">
        <v>23</v>
      </c>
      <c r="D21" s="8">
        <v>42</v>
      </c>
      <c r="E21" s="9">
        <v>1.9</v>
      </c>
      <c r="F21" s="9">
        <f t="shared" si="0"/>
        <v>3.04</v>
      </c>
      <c r="G21" s="9">
        <f t="shared" si="1"/>
        <v>47.88</v>
      </c>
      <c r="H21" s="45">
        <v>42780</v>
      </c>
      <c r="I21" s="10">
        <f t="shared" ca="1" si="2"/>
        <v>-209</v>
      </c>
      <c r="J21" s="47"/>
    </row>
    <row r="22" spans="1:11" x14ac:dyDescent="0.2">
      <c r="A22" s="11">
        <v>19</v>
      </c>
      <c r="B22" s="12" t="s">
        <v>34</v>
      </c>
      <c r="C22" s="8" t="s">
        <v>23</v>
      </c>
      <c r="D22" s="8">
        <v>30</v>
      </c>
      <c r="E22" s="9">
        <v>5.4</v>
      </c>
      <c r="F22" s="9">
        <f t="shared" si="0"/>
        <v>8.64</v>
      </c>
      <c r="G22" s="9">
        <f t="shared" si="1"/>
        <v>97.2</v>
      </c>
      <c r="H22" s="45">
        <v>43115</v>
      </c>
      <c r="I22" s="10">
        <f t="shared" ca="1" si="2"/>
        <v>126</v>
      </c>
      <c r="J22" s="47"/>
    </row>
    <row r="23" spans="1:11" x14ac:dyDescent="0.2">
      <c r="A23" s="11">
        <v>20</v>
      </c>
      <c r="B23" s="12" t="s">
        <v>35</v>
      </c>
      <c r="C23" s="8" t="s">
        <v>23</v>
      </c>
      <c r="D23" s="8">
        <v>12</v>
      </c>
      <c r="E23" s="9">
        <v>3.8</v>
      </c>
      <c r="F23" s="9">
        <f t="shared" si="0"/>
        <v>6.08</v>
      </c>
      <c r="G23" s="9">
        <f t="shared" si="1"/>
        <v>27.360000000000003</v>
      </c>
      <c r="H23" s="45">
        <v>43189</v>
      </c>
      <c r="I23" s="10">
        <f t="shared" ca="1" si="2"/>
        <v>200</v>
      </c>
      <c r="J23" s="47"/>
    </row>
    <row r="25" spans="1:11" x14ac:dyDescent="0.2">
      <c r="D25" s="13" t="s">
        <v>36</v>
      </c>
      <c r="E25" s="14">
        <f>SUM(E4:E23)</f>
        <v>33.399999999999991</v>
      </c>
      <c r="F25" s="15">
        <f>SUM(F4:F23)</f>
        <v>53.440000000000005</v>
      </c>
      <c r="G25" s="16">
        <f>SUM(Lucro)</f>
        <v>469.2</v>
      </c>
    </row>
    <row r="26" spans="1:11" x14ac:dyDescent="0.2">
      <c r="D26" s="17" t="s">
        <v>37</v>
      </c>
      <c r="E26" s="18">
        <f>AVERAGE(E4:E23)</f>
        <v>1.6699999999999995</v>
      </c>
      <c r="F26" s="19">
        <f>AVERAGE(F4:F23)</f>
        <v>2.6720000000000002</v>
      </c>
      <c r="G26" s="20">
        <f>AVERAGE(Lucro)</f>
        <v>23.46</v>
      </c>
    </row>
    <row r="27" spans="1:11" x14ac:dyDescent="0.2">
      <c r="D27" s="17" t="s">
        <v>38</v>
      </c>
      <c r="E27" s="18">
        <f>MAX(E4:E23)</f>
        <v>7.5</v>
      </c>
      <c r="F27" s="19">
        <f>MAX(F4:F23)</f>
        <v>12</v>
      </c>
      <c r="G27" s="20">
        <f>MAX(Lucro)</f>
        <v>97.2</v>
      </c>
    </row>
    <row r="28" spans="1:11" x14ac:dyDescent="0.2">
      <c r="D28" s="21" t="s">
        <v>39</v>
      </c>
      <c r="E28" s="22">
        <f>MIN(E4:E23)</f>
        <v>0.3</v>
      </c>
      <c r="F28" s="23">
        <f>MIN(F4:F23)</f>
        <v>0.48</v>
      </c>
      <c r="G28" s="24">
        <f>MIN(Lucro)</f>
        <v>4.1399999999999997</v>
      </c>
    </row>
    <row r="30" spans="1:11" x14ac:dyDescent="0.2">
      <c r="A30" s="105" t="s">
        <v>40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</row>
    <row r="31" spans="1:11" x14ac:dyDescent="0.2">
      <c r="A31" s="101" t="s">
        <v>41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1:11" x14ac:dyDescent="0.2">
      <c r="A32" s="101" t="s">
        <v>42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1:11" x14ac:dyDescent="0.2">
      <c r="A33" s="101" t="s">
        <v>43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1:11" x14ac:dyDescent="0.2">
      <c r="A34" s="101" t="s">
        <v>44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</sheetData>
  <mergeCells count="6">
    <mergeCell ref="A34:K34"/>
    <mergeCell ref="A1:H1"/>
    <mergeCell ref="A30:K30"/>
    <mergeCell ref="A31:K31"/>
    <mergeCell ref="A32:K32"/>
    <mergeCell ref="A33:K33"/>
  </mergeCells>
  <conditionalFormatting sqref="I4:J23">
    <cfRule type="cellIs" dxfId="15" priority="1" stopIfTrue="1" operator="lessThan">
      <formula>7</formula>
    </cfRule>
  </conditionalFormatting>
  <pageMargins left="0.78740157480314965" right="0.78740157480314965" top="0.98425196850393704" bottom="0.98425196850393704" header="0.51181102362204722" footer="0.51181102362204722"/>
  <pageSetup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J38"/>
  <sheetViews>
    <sheetView showGridLines="0" workbookViewId="0">
      <selection activeCell="F6" sqref="F6"/>
    </sheetView>
  </sheetViews>
  <sheetFormatPr defaultRowHeight="12.75" x14ac:dyDescent="0.2"/>
  <cols>
    <col min="1" max="1" width="9.140625" style="1"/>
    <col min="2" max="2" width="16.28515625" style="1" bestFit="1" customWidth="1"/>
    <col min="3" max="3" width="12.5703125" style="1" bestFit="1" customWidth="1"/>
    <col min="4" max="4" width="11" style="1" bestFit="1" customWidth="1"/>
    <col min="5" max="6" width="14.28515625" style="1" bestFit="1" customWidth="1"/>
    <col min="7" max="7" width="10.5703125" style="1" bestFit="1" customWidth="1"/>
    <col min="8" max="8" width="13.28515625" style="1" bestFit="1" customWidth="1"/>
    <col min="9" max="9" width="9.140625" style="1"/>
    <col min="10" max="10" width="12" style="1" bestFit="1" customWidth="1"/>
    <col min="11" max="257" width="9.140625" style="1"/>
    <col min="258" max="258" width="16.28515625" style="1" bestFit="1" customWidth="1"/>
    <col min="259" max="259" width="12.5703125" style="1" bestFit="1" customWidth="1"/>
    <col min="260" max="260" width="11" style="1" bestFit="1" customWidth="1"/>
    <col min="261" max="262" width="14.28515625" style="1" bestFit="1" customWidth="1"/>
    <col min="263" max="263" width="10.5703125" style="1" bestFit="1" customWidth="1"/>
    <col min="264" max="264" width="13.28515625" style="1" bestFit="1" customWidth="1"/>
    <col min="265" max="265" width="9.140625" style="1"/>
    <col min="266" max="266" width="12" style="1" bestFit="1" customWidth="1"/>
    <col min="267" max="513" width="9.140625" style="1"/>
    <col min="514" max="514" width="16.28515625" style="1" bestFit="1" customWidth="1"/>
    <col min="515" max="515" width="12.5703125" style="1" bestFit="1" customWidth="1"/>
    <col min="516" max="516" width="11" style="1" bestFit="1" customWidth="1"/>
    <col min="517" max="518" width="14.28515625" style="1" bestFit="1" customWidth="1"/>
    <col min="519" max="519" width="10.5703125" style="1" bestFit="1" customWidth="1"/>
    <col min="520" max="520" width="13.28515625" style="1" bestFit="1" customWidth="1"/>
    <col min="521" max="521" width="9.140625" style="1"/>
    <col min="522" max="522" width="12" style="1" bestFit="1" customWidth="1"/>
    <col min="523" max="769" width="9.140625" style="1"/>
    <col min="770" max="770" width="16.28515625" style="1" bestFit="1" customWidth="1"/>
    <col min="771" max="771" width="12.5703125" style="1" bestFit="1" customWidth="1"/>
    <col min="772" max="772" width="11" style="1" bestFit="1" customWidth="1"/>
    <col min="773" max="774" width="14.28515625" style="1" bestFit="1" customWidth="1"/>
    <col min="775" max="775" width="10.5703125" style="1" bestFit="1" customWidth="1"/>
    <col min="776" max="776" width="13.28515625" style="1" bestFit="1" customWidth="1"/>
    <col min="777" max="777" width="9.140625" style="1"/>
    <col min="778" max="778" width="12" style="1" bestFit="1" customWidth="1"/>
    <col min="779" max="1025" width="9.140625" style="1"/>
    <col min="1026" max="1026" width="16.28515625" style="1" bestFit="1" customWidth="1"/>
    <col min="1027" max="1027" width="12.5703125" style="1" bestFit="1" customWidth="1"/>
    <col min="1028" max="1028" width="11" style="1" bestFit="1" customWidth="1"/>
    <col min="1029" max="1030" width="14.28515625" style="1" bestFit="1" customWidth="1"/>
    <col min="1031" max="1031" width="10.5703125" style="1" bestFit="1" customWidth="1"/>
    <col min="1032" max="1032" width="13.28515625" style="1" bestFit="1" customWidth="1"/>
    <col min="1033" max="1033" width="9.140625" style="1"/>
    <col min="1034" max="1034" width="12" style="1" bestFit="1" customWidth="1"/>
    <col min="1035" max="1281" width="9.140625" style="1"/>
    <col min="1282" max="1282" width="16.28515625" style="1" bestFit="1" customWidth="1"/>
    <col min="1283" max="1283" width="12.5703125" style="1" bestFit="1" customWidth="1"/>
    <col min="1284" max="1284" width="11" style="1" bestFit="1" customWidth="1"/>
    <col min="1285" max="1286" width="14.28515625" style="1" bestFit="1" customWidth="1"/>
    <col min="1287" max="1287" width="10.5703125" style="1" bestFit="1" customWidth="1"/>
    <col min="1288" max="1288" width="13.28515625" style="1" bestFit="1" customWidth="1"/>
    <col min="1289" max="1289" width="9.140625" style="1"/>
    <col min="1290" max="1290" width="12" style="1" bestFit="1" customWidth="1"/>
    <col min="1291" max="1537" width="9.140625" style="1"/>
    <col min="1538" max="1538" width="16.28515625" style="1" bestFit="1" customWidth="1"/>
    <col min="1539" max="1539" width="12.5703125" style="1" bestFit="1" customWidth="1"/>
    <col min="1540" max="1540" width="11" style="1" bestFit="1" customWidth="1"/>
    <col min="1541" max="1542" width="14.28515625" style="1" bestFit="1" customWidth="1"/>
    <col min="1543" max="1543" width="10.5703125" style="1" bestFit="1" customWidth="1"/>
    <col min="1544" max="1544" width="13.28515625" style="1" bestFit="1" customWidth="1"/>
    <col min="1545" max="1545" width="9.140625" style="1"/>
    <col min="1546" max="1546" width="12" style="1" bestFit="1" customWidth="1"/>
    <col min="1547" max="1793" width="9.140625" style="1"/>
    <col min="1794" max="1794" width="16.28515625" style="1" bestFit="1" customWidth="1"/>
    <col min="1795" max="1795" width="12.5703125" style="1" bestFit="1" customWidth="1"/>
    <col min="1796" max="1796" width="11" style="1" bestFit="1" customWidth="1"/>
    <col min="1797" max="1798" width="14.28515625" style="1" bestFit="1" customWidth="1"/>
    <col min="1799" max="1799" width="10.5703125" style="1" bestFit="1" customWidth="1"/>
    <col min="1800" max="1800" width="13.28515625" style="1" bestFit="1" customWidth="1"/>
    <col min="1801" max="1801" width="9.140625" style="1"/>
    <col min="1802" max="1802" width="12" style="1" bestFit="1" customWidth="1"/>
    <col min="1803" max="2049" width="9.140625" style="1"/>
    <col min="2050" max="2050" width="16.28515625" style="1" bestFit="1" customWidth="1"/>
    <col min="2051" max="2051" width="12.5703125" style="1" bestFit="1" customWidth="1"/>
    <col min="2052" max="2052" width="11" style="1" bestFit="1" customWidth="1"/>
    <col min="2053" max="2054" width="14.28515625" style="1" bestFit="1" customWidth="1"/>
    <col min="2055" max="2055" width="10.5703125" style="1" bestFit="1" customWidth="1"/>
    <col min="2056" max="2056" width="13.28515625" style="1" bestFit="1" customWidth="1"/>
    <col min="2057" max="2057" width="9.140625" style="1"/>
    <col min="2058" max="2058" width="12" style="1" bestFit="1" customWidth="1"/>
    <col min="2059" max="2305" width="9.140625" style="1"/>
    <col min="2306" max="2306" width="16.28515625" style="1" bestFit="1" customWidth="1"/>
    <col min="2307" max="2307" width="12.5703125" style="1" bestFit="1" customWidth="1"/>
    <col min="2308" max="2308" width="11" style="1" bestFit="1" customWidth="1"/>
    <col min="2309" max="2310" width="14.28515625" style="1" bestFit="1" customWidth="1"/>
    <col min="2311" max="2311" width="10.5703125" style="1" bestFit="1" customWidth="1"/>
    <col min="2312" max="2312" width="13.28515625" style="1" bestFit="1" customWidth="1"/>
    <col min="2313" max="2313" width="9.140625" style="1"/>
    <col min="2314" max="2314" width="12" style="1" bestFit="1" customWidth="1"/>
    <col min="2315" max="2561" width="9.140625" style="1"/>
    <col min="2562" max="2562" width="16.28515625" style="1" bestFit="1" customWidth="1"/>
    <col min="2563" max="2563" width="12.5703125" style="1" bestFit="1" customWidth="1"/>
    <col min="2564" max="2564" width="11" style="1" bestFit="1" customWidth="1"/>
    <col min="2565" max="2566" width="14.28515625" style="1" bestFit="1" customWidth="1"/>
    <col min="2567" max="2567" width="10.5703125" style="1" bestFit="1" customWidth="1"/>
    <col min="2568" max="2568" width="13.28515625" style="1" bestFit="1" customWidth="1"/>
    <col min="2569" max="2569" width="9.140625" style="1"/>
    <col min="2570" max="2570" width="12" style="1" bestFit="1" customWidth="1"/>
    <col min="2571" max="2817" width="9.140625" style="1"/>
    <col min="2818" max="2818" width="16.28515625" style="1" bestFit="1" customWidth="1"/>
    <col min="2819" max="2819" width="12.5703125" style="1" bestFit="1" customWidth="1"/>
    <col min="2820" max="2820" width="11" style="1" bestFit="1" customWidth="1"/>
    <col min="2821" max="2822" width="14.28515625" style="1" bestFit="1" customWidth="1"/>
    <col min="2823" max="2823" width="10.5703125" style="1" bestFit="1" customWidth="1"/>
    <col min="2824" max="2824" width="13.28515625" style="1" bestFit="1" customWidth="1"/>
    <col min="2825" max="2825" width="9.140625" style="1"/>
    <col min="2826" max="2826" width="12" style="1" bestFit="1" customWidth="1"/>
    <col min="2827" max="3073" width="9.140625" style="1"/>
    <col min="3074" max="3074" width="16.28515625" style="1" bestFit="1" customWidth="1"/>
    <col min="3075" max="3075" width="12.5703125" style="1" bestFit="1" customWidth="1"/>
    <col min="3076" max="3076" width="11" style="1" bestFit="1" customWidth="1"/>
    <col min="3077" max="3078" width="14.28515625" style="1" bestFit="1" customWidth="1"/>
    <col min="3079" max="3079" width="10.5703125" style="1" bestFit="1" customWidth="1"/>
    <col min="3080" max="3080" width="13.28515625" style="1" bestFit="1" customWidth="1"/>
    <col min="3081" max="3081" width="9.140625" style="1"/>
    <col min="3082" max="3082" width="12" style="1" bestFit="1" customWidth="1"/>
    <col min="3083" max="3329" width="9.140625" style="1"/>
    <col min="3330" max="3330" width="16.28515625" style="1" bestFit="1" customWidth="1"/>
    <col min="3331" max="3331" width="12.5703125" style="1" bestFit="1" customWidth="1"/>
    <col min="3332" max="3332" width="11" style="1" bestFit="1" customWidth="1"/>
    <col min="3333" max="3334" width="14.28515625" style="1" bestFit="1" customWidth="1"/>
    <col min="3335" max="3335" width="10.5703125" style="1" bestFit="1" customWidth="1"/>
    <col min="3336" max="3336" width="13.28515625" style="1" bestFit="1" customWidth="1"/>
    <col min="3337" max="3337" width="9.140625" style="1"/>
    <col min="3338" max="3338" width="12" style="1" bestFit="1" customWidth="1"/>
    <col min="3339" max="3585" width="9.140625" style="1"/>
    <col min="3586" max="3586" width="16.28515625" style="1" bestFit="1" customWidth="1"/>
    <col min="3587" max="3587" width="12.5703125" style="1" bestFit="1" customWidth="1"/>
    <col min="3588" max="3588" width="11" style="1" bestFit="1" customWidth="1"/>
    <col min="3589" max="3590" width="14.28515625" style="1" bestFit="1" customWidth="1"/>
    <col min="3591" max="3591" width="10.5703125" style="1" bestFit="1" customWidth="1"/>
    <col min="3592" max="3592" width="13.28515625" style="1" bestFit="1" customWidth="1"/>
    <col min="3593" max="3593" width="9.140625" style="1"/>
    <col min="3594" max="3594" width="12" style="1" bestFit="1" customWidth="1"/>
    <col min="3595" max="3841" width="9.140625" style="1"/>
    <col min="3842" max="3842" width="16.28515625" style="1" bestFit="1" customWidth="1"/>
    <col min="3843" max="3843" width="12.5703125" style="1" bestFit="1" customWidth="1"/>
    <col min="3844" max="3844" width="11" style="1" bestFit="1" customWidth="1"/>
    <col min="3845" max="3846" width="14.28515625" style="1" bestFit="1" customWidth="1"/>
    <col min="3847" max="3847" width="10.5703125" style="1" bestFit="1" customWidth="1"/>
    <col min="3848" max="3848" width="13.28515625" style="1" bestFit="1" customWidth="1"/>
    <col min="3849" max="3849" width="9.140625" style="1"/>
    <col min="3850" max="3850" width="12" style="1" bestFit="1" customWidth="1"/>
    <col min="3851" max="4097" width="9.140625" style="1"/>
    <col min="4098" max="4098" width="16.28515625" style="1" bestFit="1" customWidth="1"/>
    <col min="4099" max="4099" width="12.5703125" style="1" bestFit="1" customWidth="1"/>
    <col min="4100" max="4100" width="11" style="1" bestFit="1" customWidth="1"/>
    <col min="4101" max="4102" width="14.28515625" style="1" bestFit="1" customWidth="1"/>
    <col min="4103" max="4103" width="10.5703125" style="1" bestFit="1" customWidth="1"/>
    <col min="4104" max="4104" width="13.28515625" style="1" bestFit="1" customWidth="1"/>
    <col min="4105" max="4105" width="9.140625" style="1"/>
    <col min="4106" max="4106" width="12" style="1" bestFit="1" customWidth="1"/>
    <col min="4107" max="4353" width="9.140625" style="1"/>
    <col min="4354" max="4354" width="16.28515625" style="1" bestFit="1" customWidth="1"/>
    <col min="4355" max="4355" width="12.5703125" style="1" bestFit="1" customWidth="1"/>
    <col min="4356" max="4356" width="11" style="1" bestFit="1" customWidth="1"/>
    <col min="4357" max="4358" width="14.28515625" style="1" bestFit="1" customWidth="1"/>
    <col min="4359" max="4359" width="10.5703125" style="1" bestFit="1" customWidth="1"/>
    <col min="4360" max="4360" width="13.28515625" style="1" bestFit="1" customWidth="1"/>
    <col min="4361" max="4361" width="9.140625" style="1"/>
    <col min="4362" max="4362" width="12" style="1" bestFit="1" customWidth="1"/>
    <col min="4363" max="4609" width="9.140625" style="1"/>
    <col min="4610" max="4610" width="16.28515625" style="1" bestFit="1" customWidth="1"/>
    <col min="4611" max="4611" width="12.5703125" style="1" bestFit="1" customWidth="1"/>
    <col min="4612" max="4612" width="11" style="1" bestFit="1" customWidth="1"/>
    <col min="4613" max="4614" width="14.28515625" style="1" bestFit="1" customWidth="1"/>
    <col min="4615" max="4615" width="10.5703125" style="1" bestFit="1" customWidth="1"/>
    <col min="4616" max="4616" width="13.28515625" style="1" bestFit="1" customWidth="1"/>
    <col min="4617" max="4617" width="9.140625" style="1"/>
    <col min="4618" max="4618" width="12" style="1" bestFit="1" customWidth="1"/>
    <col min="4619" max="4865" width="9.140625" style="1"/>
    <col min="4866" max="4866" width="16.28515625" style="1" bestFit="1" customWidth="1"/>
    <col min="4867" max="4867" width="12.5703125" style="1" bestFit="1" customWidth="1"/>
    <col min="4868" max="4868" width="11" style="1" bestFit="1" customWidth="1"/>
    <col min="4869" max="4870" width="14.28515625" style="1" bestFit="1" customWidth="1"/>
    <col min="4871" max="4871" width="10.5703125" style="1" bestFit="1" customWidth="1"/>
    <col min="4872" max="4872" width="13.28515625" style="1" bestFit="1" customWidth="1"/>
    <col min="4873" max="4873" width="9.140625" style="1"/>
    <col min="4874" max="4874" width="12" style="1" bestFit="1" customWidth="1"/>
    <col min="4875" max="5121" width="9.140625" style="1"/>
    <col min="5122" max="5122" width="16.28515625" style="1" bestFit="1" customWidth="1"/>
    <col min="5123" max="5123" width="12.5703125" style="1" bestFit="1" customWidth="1"/>
    <col min="5124" max="5124" width="11" style="1" bestFit="1" customWidth="1"/>
    <col min="5125" max="5126" width="14.28515625" style="1" bestFit="1" customWidth="1"/>
    <col min="5127" max="5127" width="10.5703125" style="1" bestFit="1" customWidth="1"/>
    <col min="5128" max="5128" width="13.28515625" style="1" bestFit="1" customWidth="1"/>
    <col min="5129" max="5129" width="9.140625" style="1"/>
    <col min="5130" max="5130" width="12" style="1" bestFit="1" customWidth="1"/>
    <col min="5131" max="5377" width="9.140625" style="1"/>
    <col min="5378" max="5378" width="16.28515625" style="1" bestFit="1" customWidth="1"/>
    <col min="5379" max="5379" width="12.5703125" style="1" bestFit="1" customWidth="1"/>
    <col min="5380" max="5380" width="11" style="1" bestFit="1" customWidth="1"/>
    <col min="5381" max="5382" width="14.28515625" style="1" bestFit="1" customWidth="1"/>
    <col min="5383" max="5383" width="10.5703125" style="1" bestFit="1" customWidth="1"/>
    <col min="5384" max="5384" width="13.28515625" style="1" bestFit="1" customWidth="1"/>
    <col min="5385" max="5385" width="9.140625" style="1"/>
    <col min="5386" max="5386" width="12" style="1" bestFit="1" customWidth="1"/>
    <col min="5387" max="5633" width="9.140625" style="1"/>
    <col min="5634" max="5634" width="16.28515625" style="1" bestFit="1" customWidth="1"/>
    <col min="5635" max="5635" width="12.5703125" style="1" bestFit="1" customWidth="1"/>
    <col min="5636" max="5636" width="11" style="1" bestFit="1" customWidth="1"/>
    <col min="5637" max="5638" width="14.28515625" style="1" bestFit="1" customWidth="1"/>
    <col min="5639" max="5639" width="10.5703125" style="1" bestFit="1" customWidth="1"/>
    <col min="5640" max="5640" width="13.28515625" style="1" bestFit="1" customWidth="1"/>
    <col min="5641" max="5641" width="9.140625" style="1"/>
    <col min="5642" max="5642" width="12" style="1" bestFit="1" customWidth="1"/>
    <col min="5643" max="5889" width="9.140625" style="1"/>
    <col min="5890" max="5890" width="16.28515625" style="1" bestFit="1" customWidth="1"/>
    <col min="5891" max="5891" width="12.5703125" style="1" bestFit="1" customWidth="1"/>
    <col min="5892" max="5892" width="11" style="1" bestFit="1" customWidth="1"/>
    <col min="5893" max="5894" width="14.28515625" style="1" bestFit="1" customWidth="1"/>
    <col min="5895" max="5895" width="10.5703125" style="1" bestFit="1" customWidth="1"/>
    <col min="5896" max="5896" width="13.28515625" style="1" bestFit="1" customWidth="1"/>
    <col min="5897" max="5897" width="9.140625" style="1"/>
    <col min="5898" max="5898" width="12" style="1" bestFit="1" customWidth="1"/>
    <col min="5899" max="6145" width="9.140625" style="1"/>
    <col min="6146" max="6146" width="16.28515625" style="1" bestFit="1" customWidth="1"/>
    <col min="6147" max="6147" width="12.5703125" style="1" bestFit="1" customWidth="1"/>
    <col min="6148" max="6148" width="11" style="1" bestFit="1" customWidth="1"/>
    <col min="6149" max="6150" width="14.28515625" style="1" bestFit="1" customWidth="1"/>
    <col min="6151" max="6151" width="10.5703125" style="1" bestFit="1" customWidth="1"/>
    <col min="6152" max="6152" width="13.28515625" style="1" bestFit="1" customWidth="1"/>
    <col min="6153" max="6153" width="9.140625" style="1"/>
    <col min="6154" max="6154" width="12" style="1" bestFit="1" customWidth="1"/>
    <col min="6155" max="6401" width="9.140625" style="1"/>
    <col min="6402" max="6402" width="16.28515625" style="1" bestFit="1" customWidth="1"/>
    <col min="6403" max="6403" width="12.5703125" style="1" bestFit="1" customWidth="1"/>
    <col min="6404" max="6404" width="11" style="1" bestFit="1" customWidth="1"/>
    <col min="6405" max="6406" width="14.28515625" style="1" bestFit="1" customWidth="1"/>
    <col min="6407" max="6407" width="10.5703125" style="1" bestFit="1" customWidth="1"/>
    <col min="6408" max="6408" width="13.28515625" style="1" bestFit="1" customWidth="1"/>
    <col min="6409" max="6409" width="9.140625" style="1"/>
    <col min="6410" max="6410" width="12" style="1" bestFit="1" customWidth="1"/>
    <col min="6411" max="6657" width="9.140625" style="1"/>
    <col min="6658" max="6658" width="16.28515625" style="1" bestFit="1" customWidth="1"/>
    <col min="6659" max="6659" width="12.5703125" style="1" bestFit="1" customWidth="1"/>
    <col min="6660" max="6660" width="11" style="1" bestFit="1" customWidth="1"/>
    <col min="6661" max="6662" width="14.28515625" style="1" bestFit="1" customWidth="1"/>
    <col min="6663" max="6663" width="10.5703125" style="1" bestFit="1" customWidth="1"/>
    <col min="6664" max="6664" width="13.28515625" style="1" bestFit="1" customWidth="1"/>
    <col min="6665" max="6665" width="9.140625" style="1"/>
    <col min="6666" max="6666" width="12" style="1" bestFit="1" customWidth="1"/>
    <col min="6667" max="6913" width="9.140625" style="1"/>
    <col min="6914" max="6914" width="16.28515625" style="1" bestFit="1" customWidth="1"/>
    <col min="6915" max="6915" width="12.5703125" style="1" bestFit="1" customWidth="1"/>
    <col min="6916" max="6916" width="11" style="1" bestFit="1" customWidth="1"/>
    <col min="6917" max="6918" width="14.28515625" style="1" bestFit="1" customWidth="1"/>
    <col min="6919" max="6919" width="10.5703125" style="1" bestFit="1" customWidth="1"/>
    <col min="6920" max="6920" width="13.28515625" style="1" bestFit="1" customWidth="1"/>
    <col min="6921" max="6921" width="9.140625" style="1"/>
    <col min="6922" max="6922" width="12" style="1" bestFit="1" customWidth="1"/>
    <col min="6923" max="7169" width="9.140625" style="1"/>
    <col min="7170" max="7170" width="16.28515625" style="1" bestFit="1" customWidth="1"/>
    <col min="7171" max="7171" width="12.5703125" style="1" bestFit="1" customWidth="1"/>
    <col min="7172" max="7172" width="11" style="1" bestFit="1" customWidth="1"/>
    <col min="7173" max="7174" width="14.28515625" style="1" bestFit="1" customWidth="1"/>
    <col min="7175" max="7175" width="10.5703125" style="1" bestFit="1" customWidth="1"/>
    <col min="7176" max="7176" width="13.28515625" style="1" bestFit="1" customWidth="1"/>
    <col min="7177" max="7177" width="9.140625" style="1"/>
    <col min="7178" max="7178" width="12" style="1" bestFit="1" customWidth="1"/>
    <col min="7179" max="7425" width="9.140625" style="1"/>
    <col min="7426" max="7426" width="16.28515625" style="1" bestFit="1" customWidth="1"/>
    <col min="7427" max="7427" width="12.5703125" style="1" bestFit="1" customWidth="1"/>
    <col min="7428" max="7428" width="11" style="1" bestFit="1" customWidth="1"/>
    <col min="7429" max="7430" width="14.28515625" style="1" bestFit="1" customWidth="1"/>
    <col min="7431" max="7431" width="10.5703125" style="1" bestFit="1" customWidth="1"/>
    <col min="7432" max="7432" width="13.28515625" style="1" bestFit="1" customWidth="1"/>
    <col min="7433" max="7433" width="9.140625" style="1"/>
    <col min="7434" max="7434" width="12" style="1" bestFit="1" customWidth="1"/>
    <col min="7435" max="7681" width="9.140625" style="1"/>
    <col min="7682" max="7682" width="16.28515625" style="1" bestFit="1" customWidth="1"/>
    <col min="7683" max="7683" width="12.5703125" style="1" bestFit="1" customWidth="1"/>
    <col min="7684" max="7684" width="11" style="1" bestFit="1" customWidth="1"/>
    <col min="7685" max="7686" width="14.28515625" style="1" bestFit="1" customWidth="1"/>
    <col min="7687" max="7687" width="10.5703125" style="1" bestFit="1" customWidth="1"/>
    <col min="7688" max="7688" width="13.28515625" style="1" bestFit="1" customWidth="1"/>
    <col min="7689" max="7689" width="9.140625" style="1"/>
    <col min="7690" max="7690" width="12" style="1" bestFit="1" customWidth="1"/>
    <col min="7691" max="7937" width="9.140625" style="1"/>
    <col min="7938" max="7938" width="16.28515625" style="1" bestFit="1" customWidth="1"/>
    <col min="7939" max="7939" width="12.5703125" style="1" bestFit="1" customWidth="1"/>
    <col min="7940" max="7940" width="11" style="1" bestFit="1" customWidth="1"/>
    <col min="7941" max="7942" width="14.28515625" style="1" bestFit="1" customWidth="1"/>
    <col min="7943" max="7943" width="10.5703125" style="1" bestFit="1" customWidth="1"/>
    <col min="7944" max="7944" width="13.28515625" style="1" bestFit="1" customWidth="1"/>
    <col min="7945" max="7945" width="9.140625" style="1"/>
    <col min="7946" max="7946" width="12" style="1" bestFit="1" customWidth="1"/>
    <col min="7947" max="8193" width="9.140625" style="1"/>
    <col min="8194" max="8194" width="16.28515625" style="1" bestFit="1" customWidth="1"/>
    <col min="8195" max="8195" width="12.5703125" style="1" bestFit="1" customWidth="1"/>
    <col min="8196" max="8196" width="11" style="1" bestFit="1" customWidth="1"/>
    <col min="8197" max="8198" width="14.28515625" style="1" bestFit="1" customWidth="1"/>
    <col min="8199" max="8199" width="10.5703125" style="1" bestFit="1" customWidth="1"/>
    <col min="8200" max="8200" width="13.28515625" style="1" bestFit="1" customWidth="1"/>
    <col min="8201" max="8201" width="9.140625" style="1"/>
    <col min="8202" max="8202" width="12" style="1" bestFit="1" customWidth="1"/>
    <col min="8203" max="8449" width="9.140625" style="1"/>
    <col min="8450" max="8450" width="16.28515625" style="1" bestFit="1" customWidth="1"/>
    <col min="8451" max="8451" width="12.5703125" style="1" bestFit="1" customWidth="1"/>
    <col min="8452" max="8452" width="11" style="1" bestFit="1" customWidth="1"/>
    <col min="8453" max="8454" width="14.28515625" style="1" bestFit="1" customWidth="1"/>
    <col min="8455" max="8455" width="10.5703125" style="1" bestFit="1" customWidth="1"/>
    <col min="8456" max="8456" width="13.28515625" style="1" bestFit="1" customWidth="1"/>
    <col min="8457" max="8457" width="9.140625" style="1"/>
    <col min="8458" max="8458" width="12" style="1" bestFit="1" customWidth="1"/>
    <col min="8459" max="8705" width="9.140625" style="1"/>
    <col min="8706" max="8706" width="16.28515625" style="1" bestFit="1" customWidth="1"/>
    <col min="8707" max="8707" width="12.5703125" style="1" bestFit="1" customWidth="1"/>
    <col min="8708" max="8708" width="11" style="1" bestFit="1" customWidth="1"/>
    <col min="8709" max="8710" width="14.28515625" style="1" bestFit="1" customWidth="1"/>
    <col min="8711" max="8711" width="10.5703125" style="1" bestFit="1" customWidth="1"/>
    <col min="8712" max="8712" width="13.28515625" style="1" bestFit="1" customWidth="1"/>
    <col min="8713" max="8713" width="9.140625" style="1"/>
    <col min="8714" max="8714" width="12" style="1" bestFit="1" customWidth="1"/>
    <col min="8715" max="8961" width="9.140625" style="1"/>
    <col min="8962" max="8962" width="16.28515625" style="1" bestFit="1" customWidth="1"/>
    <col min="8963" max="8963" width="12.5703125" style="1" bestFit="1" customWidth="1"/>
    <col min="8964" max="8964" width="11" style="1" bestFit="1" customWidth="1"/>
    <col min="8965" max="8966" width="14.28515625" style="1" bestFit="1" customWidth="1"/>
    <col min="8967" max="8967" width="10.5703125" style="1" bestFit="1" customWidth="1"/>
    <col min="8968" max="8968" width="13.28515625" style="1" bestFit="1" customWidth="1"/>
    <col min="8969" max="8969" width="9.140625" style="1"/>
    <col min="8970" max="8970" width="12" style="1" bestFit="1" customWidth="1"/>
    <col min="8971" max="9217" width="9.140625" style="1"/>
    <col min="9218" max="9218" width="16.28515625" style="1" bestFit="1" customWidth="1"/>
    <col min="9219" max="9219" width="12.5703125" style="1" bestFit="1" customWidth="1"/>
    <col min="9220" max="9220" width="11" style="1" bestFit="1" customWidth="1"/>
    <col min="9221" max="9222" width="14.28515625" style="1" bestFit="1" customWidth="1"/>
    <col min="9223" max="9223" width="10.5703125" style="1" bestFit="1" customWidth="1"/>
    <col min="9224" max="9224" width="13.28515625" style="1" bestFit="1" customWidth="1"/>
    <col min="9225" max="9225" width="9.140625" style="1"/>
    <col min="9226" max="9226" width="12" style="1" bestFit="1" customWidth="1"/>
    <col min="9227" max="9473" width="9.140625" style="1"/>
    <col min="9474" max="9474" width="16.28515625" style="1" bestFit="1" customWidth="1"/>
    <col min="9475" max="9475" width="12.5703125" style="1" bestFit="1" customWidth="1"/>
    <col min="9476" max="9476" width="11" style="1" bestFit="1" customWidth="1"/>
    <col min="9477" max="9478" width="14.28515625" style="1" bestFit="1" customWidth="1"/>
    <col min="9479" max="9479" width="10.5703125" style="1" bestFit="1" customWidth="1"/>
    <col min="9480" max="9480" width="13.28515625" style="1" bestFit="1" customWidth="1"/>
    <col min="9481" max="9481" width="9.140625" style="1"/>
    <col min="9482" max="9482" width="12" style="1" bestFit="1" customWidth="1"/>
    <col min="9483" max="9729" width="9.140625" style="1"/>
    <col min="9730" max="9730" width="16.28515625" style="1" bestFit="1" customWidth="1"/>
    <col min="9731" max="9731" width="12.5703125" style="1" bestFit="1" customWidth="1"/>
    <col min="9732" max="9732" width="11" style="1" bestFit="1" customWidth="1"/>
    <col min="9733" max="9734" width="14.28515625" style="1" bestFit="1" customWidth="1"/>
    <col min="9735" max="9735" width="10.5703125" style="1" bestFit="1" customWidth="1"/>
    <col min="9736" max="9736" width="13.28515625" style="1" bestFit="1" customWidth="1"/>
    <col min="9737" max="9737" width="9.140625" style="1"/>
    <col min="9738" max="9738" width="12" style="1" bestFit="1" customWidth="1"/>
    <col min="9739" max="9985" width="9.140625" style="1"/>
    <col min="9986" max="9986" width="16.28515625" style="1" bestFit="1" customWidth="1"/>
    <col min="9987" max="9987" width="12.5703125" style="1" bestFit="1" customWidth="1"/>
    <col min="9988" max="9988" width="11" style="1" bestFit="1" customWidth="1"/>
    <col min="9989" max="9990" width="14.28515625" style="1" bestFit="1" customWidth="1"/>
    <col min="9991" max="9991" width="10.5703125" style="1" bestFit="1" customWidth="1"/>
    <col min="9992" max="9992" width="13.28515625" style="1" bestFit="1" customWidth="1"/>
    <col min="9993" max="9993" width="9.140625" style="1"/>
    <col min="9994" max="9994" width="12" style="1" bestFit="1" customWidth="1"/>
    <col min="9995" max="10241" width="9.140625" style="1"/>
    <col min="10242" max="10242" width="16.28515625" style="1" bestFit="1" customWidth="1"/>
    <col min="10243" max="10243" width="12.5703125" style="1" bestFit="1" customWidth="1"/>
    <col min="10244" max="10244" width="11" style="1" bestFit="1" customWidth="1"/>
    <col min="10245" max="10246" width="14.28515625" style="1" bestFit="1" customWidth="1"/>
    <col min="10247" max="10247" width="10.5703125" style="1" bestFit="1" customWidth="1"/>
    <col min="10248" max="10248" width="13.28515625" style="1" bestFit="1" customWidth="1"/>
    <col min="10249" max="10249" width="9.140625" style="1"/>
    <col min="10250" max="10250" width="12" style="1" bestFit="1" customWidth="1"/>
    <col min="10251" max="10497" width="9.140625" style="1"/>
    <col min="10498" max="10498" width="16.28515625" style="1" bestFit="1" customWidth="1"/>
    <col min="10499" max="10499" width="12.5703125" style="1" bestFit="1" customWidth="1"/>
    <col min="10500" max="10500" width="11" style="1" bestFit="1" customWidth="1"/>
    <col min="10501" max="10502" width="14.28515625" style="1" bestFit="1" customWidth="1"/>
    <col min="10503" max="10503" width="10.5703125" style="1" bestFit="1" customWidth="1"/>
    <col min="10504" max="10504" width="13.28515625" style="1" bestFit="1" customWidth="1"/>
    <col min="10505" max="10505" width="9.140625" style="1"/>
    <col min="10506" max="10506" width="12" style="1" bestFit="1" customWidth="1"/>
    <col min="10507" max="10753" width="9.140625" style="1"/>
    <col min="10754" max="10754" width="16.28515625" style="1" bestFit="1" customWidth="1"/>
    <col min="10755" max="10755" width="12.5703125" style="1" bestFit="1" customWidth="1"/>
    <col min="10756" max="10756" width="11" style="1" bestFit="1" customWidth="1"/>
    <col min="10757" max="10758" width="14.28515625" style="1" bestFit="1" customWidth="1"/>
    <col min="10759" max="10759" width="10.5703125" style="1" bestFit="1" customWidth="1"/>
    <col min="10760" max="10760" width="13.28515625" style="1" bestFit="1" customWidth="1"/>
    <col min="10761" max="10761" width="9.140625" style="1"/>
    <col min="10762" max="10762" width="12" style="1" bestFit="1" customWidth="1"/>
    <col min="10763" max="11009" width="9.140625" style="1"/>
    <col min="11010" max="11010" width="16.28515625" style="1" bestFit="1" customWidth="1"/>
    <col min="11011" max="11011" width="12.5703125" style="1" bestFit="1" customWidth="1"/>
    <col min="11012" max="11012" width="11" style="1" bestFit="1" customWidth="1"/>
    <col min="11013" max="11014" width="14.28515625" style="1" bestFit="1" customWidth="1"/>
    <col min="11015" max="11015" width="10.5703125" style="1" bestFit="1" customWidth="1"/>
    <col min="11016" max="11016" width="13.28515625" style="1" bestFit="1" customWidth="1"/>
    <col min="11017" max="11017" width="9.140625" style="1"/>
    <col min="11018" max="11018" width="12" style="1" bestFit="1" customWidth="1"/>
    <col min="11019" max="11265" width="9.140625" style="1"/>
    <col min="11266" max="11266" width="16.28515625" style="1" bestFit="1" customWidth="1"/>
    <col min="11267" max="11267" width="12.5703125" style="1" bestFit="1" customWidth="1"/>
    <col min="11268" max="11268" width="11" style="1" bestFit="1" customWidth="1"/>
    <col min="11269" max="11270" width="14.28515625" style="1" bestFit="1" customWidth="1"/>
    <col min="11271" max="11271" width="10.5703125" style="1" bestFit="1" customWidth="1"/>
    <col min="11272" max="11272" width="13.28515625" style="1" bestFit="1" customWidth="1"/>
    <col min="11273" max="11273" width="9.140625" style="1"/>
    <col min="11274" max="11274" width="12" style="1" bestFit="1" customWidth="1"/>
    <col min="11275" max="11521" width="9.140625" style="1"/>
    <col min="11522" max="11522" width="16.28515625" style="1" bestFit="1" customWidth="1"/>
    <col min="11523" max="11523" width="12.5703125" style="1" bestFit="1" customWidth="1"/>
    <col min="11524" max="11524" width="11" style="1" bestFit="1" customWidth="1"/>
    <col min="11525" max="11526" width="14.28515625" style="1" bestFit="1" customWidth="1"/>
    <col min="11527" max="11527" width="10.5703125" style="1" bestFit="1" customWidth="1"/>
    <col min="11528" max="11528" width="13.28515625" style="1" bestFit="1" customWidth="1"/>
    <col min="11529" max="11529" width="9.140625" style="1"/>
    <col min="11530" max="11530" width="12" style="1" bestFit="1" customWidth="1"/>
    <col min="11531" max="11777" width="9.140625" style="1"/>
    <col min="11778" max="11778" width="16.28515625" style="1" bestFit="1" customWidth="1"/>
    <col min="11779" max="11779" width="12.5703125" style="1" bestFit="1" customWidth="1"/>
    <col min="11780" max="11780" width="11" style="1" bestFit="1" customWidth="1"/>
    <col min="11781" max="11782" width="14.28515625" style="1" bestFit="1" customWidth="1"/>
    <col min="11783" max="11783" width="10.5703125" style="1" bestFit="1" customWidth="1"/>
    <col min="11784" max="11784" width="13.28515625" style="1" bestFit="1" customWidth="1"/>
    <col min="11785" max="11785" width="9.140625" style="1"/>
    <col min="11786" max="11786" width="12" style="1" bestFit="1" customWidth="1"/>
    <col min="11787" max="12033" width="9.140625" style="1"/>
    <col min="12034" max="12034" width="16.28515625" style="1" bestFit="1" customWidth="1"/>
    <col min="12035" max="12035" width="12.5703125" style="1" bestFit="1" customWidth="1"/>
    <col min="12036" max="12036" width="11" style="1" bestFit="1" customWidth="1"/>
    <col min="12037" max="12038" width="14.28515625" style="1" bestFit="1" customWidth="1"/>
    <col min="12039" max="12039" width="10.5703125" style="1" bestFit="1" customWidth="1"/>
    <col min="12040" max="12040" width="13.28515625" style="1" bestFit="1" customWidth="1"/>
    <col min="12041" max="12041" width="9.140625" style="1"/>
    <col min="12042" max="12042" width="12" style="1" bestFit="1" customWidth="1"/>
    <col min="12043" max="12289" width="9.140625" style="1"/>
    <col min="12290" max="12290" width="16.28515625" style="1" bestFit="1" customWidth="1"/>
    <col min="12291" max="12291" width="12.5703125" style="1" bestFit="1" customWidth="1"/>
    <col min="12292" max="12292" width="11" style="1" bestFit="1" customWidth="1"/>
    <col min="12293" max="12294" width="14.28515625" style="1" bestFit="1" customWidth="1"/>
    <col min="12295" max="12295" width="10.5703125" style="1" bestFit="1" customWidth="1"/>
    <col min="12296" max="12296" width="13.28515625" style="1" bestFit="1" customWidth="1"/>
    <col min="12297" max="12297" width="9.140625" style="1"/>
    <col min="12298" max="12298" width="12" style="1" bestFit="1" customWidth="1"/>
    <col min="12299" max="12545" width="9.140625" style="1"/>
    <col min="12546" max="12546" width="16.28515625" style="1" bestFit="1" customWidth="1"/>
    <col min="12547" max="12547" width="12.5703125" style="1" bestFit="1" customWidth="1"/>
    <col min="12548" max="12548" width="11" style="1" bestFit="1" customWidth="1"/>
    <col min="12549" max="12550" width="14.28515625" style="1" bestFit="1" customWidth="1"/>
    <col min="12551" max="12551" width="10.5703125" style="1" bestFit="1" customWidth="1"/>
    <col min="12552" max="12552" width="13.28515625" style="1" bestFit="1" customWidth="1"/>
    <col min="12553" max="12553" width="9.140625" style="1"/>
    <col min="12554" max="12554" width="12" style="1" bestFit="1" customWidth="1"/>
    <col min="12555" max="12801" width="9.140625" style="1"/>
    <col min="12802" max="12802" width="16.28515625" style="1" bestFit="1" customWidth="1"/>
    <col min="12803" max="12803" width="12.5703125" style="1" bestFit="1" customWidth="1"/>
    <col min="12804" max="12804" width="11" style="1" bestFit="1" customWidth="1"/>
    <col min="12805" max="12806" width="14.28515625" style="1" bestFit="1" customWidth="1"/>
    <col min="12807" max="12807" width="10.5703125" style="1" bestFit="1" customWidth="1"/>
    <col min="12808" max="12808" width="13.28515625" style="1" bestFit="1" customWidth="1"/>
    <col min="12809" max="12809" width="9.140625" style="1"/>
    <col min="12810" max="12810" width="12" style="1" bestFit="1" customWidth="1"/>
    <col min="12811" max="13057" width="9.140625" style="1"/>
    <col min="13058" max="13058" width="16.28515625" style="1" bestFit="1" customWidth="1"/>
    <col min="13059" max="13059" width="12.5703125" style="1" bestFit="1" customWidth="1"/>
    <col min="13060" max="13060" width="11" style="1" bestFit="1" customWidth="1"/>
    <col min="13061" max="13062" width="14.28515625" style="1" bestFit="1" customWidth="1"/>
    <col min="13063" max="13063" width="10.5703125" style="1" bestFit="1" customWidth="1"/>
    <col min="13064" max="13064" width="13.28515625" style="1" bestFit="1" customWidth="1"/>
    <col min="13065" max="13065" width="9.140625" style="1"/>
    <col min="13066" max="13066" width="12" style="1" bestFit="1" customWidth="1"/>
    <col min="13067" max="13313" width="9.140625" style="1"/>
    <col min="13314" max="13314" width="16.28515625" style="1" bestFit="1" customWidth="1"/>
    <col min="13315" max="13315" width="12.5703125" style="1" bestFit="1" customWidth="1"/>
    <col min="13316" max="13316" width="11" style="1" bestFit="1" customWidth="1"/>
    <col min="13317" max="13318" width="14.28515625" style="1" bestFit="1" customWidth="1"/>
    <col min="13319" max="13319" width="10.5703125" style="1" bestFit="1" customWidth="1"/>
    <col min="13320" max="13320" width="13.28515625" style="1" bestFit="1" customWidth="1"/>
    <col min="13321" max="13321" width="9.140625" style="1"/>
    <col min="13322" max="13322" width="12" style="1" bestFit="1" customWidth="1"/>
    <col min="13323" max="13569" width="9.140625" style="1"/>
    <col min="13570" max="13570" width="16.28515625" style="1" bestFit="1" customWidth="1"/>
    <col min="13571" max="13571" width="12.5703125" style="1" bestFit="1" customWidth="1"/>
    <col min="13572" max="13572" width="11" style="1" bestFit="1" customWidth="1"/>
    <col min="13573" max="13574" width="14.28515625" style="1" bestFit="1" customWidth="1"/>
    <col min="13575" max="13575" width="10.5703125" style="1" bestFit="1" customWidth="1"/>
    <col min="13576" max="13576" width="13.28515625" style="1" bestFit="1" customWidth="1"/>
    <col min="13577" max="13577" width="9.140625" style="1"/>
    <col min="13578" max="13578" width="12" style="1" bestFit="1" customWidth="1"/>
    <col min="13579" max="13825" width="9.140625" style="1"/>
    <col min="13826" max="13826" width="16.28515625" style="1" bestFit="1" customWidth="1"/>
    <col min="13827" max="13827" width="12.5703125" style="1" bestFit="1" customWidth="1"/>
    <col min="13828" max="13828" width="11" style="1" bestFit="1" customWidth="1"/>
    <col min="13829" max="13830" width="14.28515625" style="1" bestFit="1" customWidth="1"/>
    <col min="13831" max="13831" width="10.5703125" style="1" bestFit="1" customWidth="1"/>
    <col min="13832" max="13832" width="13.28515625" style="1" bestFit="1" customWidth="1"/>
    <col min="13833" max="13833" width="9.140625" style="1"/>
    <col min="13834" max="13834" width="12" style="1" bestFit="1" customWidth="1"/>
    <col min="13835" max="14081" width="9.140625" style="1"/>
    <col min="14082" max="14082" width="16.28515625" style="1" bestFit="1" customWidth="1"/>
    <col min="14083" max="14083" width="12.5703125" style="1" bestFit="1" customWidth="1"/>
    <col min="14084" max="14084" width="11" style="1" bestFit="1" customWidth="1"/>
    <col min="14085" max="14086" width="14.28515625" style="1" bestFit="1" customWidth="1"/>
    <col min="14087" max="14087" width="10.5703125" style="1" bestFit="1" customWidth="1"/>
    <col min="14088" max="14088" width="13.28515625" style="1" bestFit="1" customWidth="1"/>
    <col min="14089" max="14089" width="9.140625" style="1"/>
    <col min="14090" max="14090" width="12" style="1" bestFit="1" customWidth="1"/>
    <col min="14091" max="14337" width="9.140625" style="1"/>
    <col min="14338" max="14338" width="16.28515625" style="1" bestFit="1" customWidth="1"/>
    <col min="14339" max="14339" width="12.5703125" style="1" bestFit="1" customWidth="1"/>
    <col min="14340" max="14340" width="11" style="1" bestFit="1" customWidth="1"/>
    <col min="14341" max="14342" width="14.28515625" style="1" bestFit="1" customWidth="1"/>
    <col min="14343" max="14343" width="10.5703125" style="1" bestFit="1" customWidth="1"/>
    <col min="14344" max="14344" width="13.28515625" style="1" bestFit="1" customWidth="1"/>
    <col min="14345" max="14345" width="9.140625" style="1"/>
    <col min="14346" max="14346" width="12" style="1" bestFit="1" customWidth="1"/>
    <col min="14347" max="14593" width="9.140625" style="1"/>
    <col min="14594" max="14594" width="16.28515625" style="1" bestFit="1" customWidth="1"/>
    <col min="14595" max="14595" width="12.5703125" style="1" bestFit="1" customWidth="1"/>
    <col min="14596" max="14596" width="11" style="1" bestFit="1" customWidth="1"/>
    <col min="14597" max="14598" width="14.28515625" style="1" bestFit="1" customWidth="1"/>
    <col min="14599" max="14599" width="10.5703125" style="1" bestFit="1" customWidth="1"/>
    <col min="14600" max="14600" width="13.28515625" style="1" bestFit="1" customWidth="1"/>
    <col min="14601" max="14601" width="9.140625" style="1"/>
    <col min="14602" max="14602" width="12" style="1" bestFit="1" customWidth="1"/>
    <col min="14603" max="14849" width="9.140625" style="1"/>
    <col min="14850" max="14850" width="16.28515625" style="1" bestFit="1" customWidth="1"/>
    <col min="14851" max="14851" width="12.5703125" style="1" bestFit="1" customWidth="1"/>
    <col min="14852" max="14852" width="11" style="1" bestFit="1" customWidth="1"/>
    <col min="14853" max="14854" width="14.28515625" style="1" bestFit="1" customWidth="1"/>
    <col min="14855" max="14855" width="10.5703125" style="1" bestFit="1" customWidth="1"/>
    <col min="14856" max="14856" width="13.28515625" style="1" bestFit="1" customWidth="1"/>
    <col min="14857" max="14857" width="9.140625" style="1"/>
    <col min="14858" max="14858" width="12" style="1" bestFit="1" customWidth="1"/>
    <col min="14859" max="15105" width="9.140625" style="1"/>
    <col min="15106" max="15106" width="16.28515625" style="1" bestFit="1" customWidth="1"/>
    <col min="15107" max="15107" width="12.5703125" style="1" bestFit="1" customWidth="1"/>
    <col min="15108" max="15108" width="11" style="1" bestFit="1" customWidth="1"/>
    <col min="15109" max="15110" width="14.28515625" style="1" bestFit="1" customWidth="1"/>
    <col min="15111" max="15111" width="10.5703125" style="1" bestFit="1" customWidth="1"/>
    <col min="15112" max="15112" width="13.28515625" style="1" bestFit="1" customWidth="1"/>
    <col min="15113" max="15113" width="9.140625" style="1"/>
    <col min="15114" max="15114" width="12" style="1" bestFit="1" customWidth="1"/>
    <col min="15115" max="15361" width="9.140625" style="1"/>
    <col min="15362" max="15362" width="16.28515625" style="1" bestFit="1" customWidth="1"/>
    <col min="15363" max="15363" width="12.5703125" style="1" bestFit="1" customWidth="1"/>
    <col min="15364" max="15364" width="11" style="1" bestFit="1" customWidth="1"/>
    <col min="15365" max="15366" width="14.28515625" style="1" bestFit="1" customWidth="1"/>
    <col min="15367" max="15367" width="10.5703125" style="1" bestFit="1" customWidth="1"/>
    <col min="15368" max="15368" width="13.28515625" style="1" bestFit="1" customWidth="1"/>
    <col min="15369" max="15369" width="9.140625" style="1"/>
    <col min="15370" max="15370" width="12" style="1" bestFit="1" customWidth="1"/>
    <col min="15371" max="15617" width="9.140625" style="1"/>
    <col min="15618" max="15618" width="16.28515625" style="1" bestFit="1" customWidth="1"/>
    <col min="15619" max="15619" width="12.5703125" style="1" bestFit="1" customWidth="1"/>
    <col min="15620" max="15620" width="11" style="1" bestFit="1" customWidth="1"/>
    <col min="15621" max="15622" width="14.28515625" style="1" bestFit="1" customWidth="1"/>
    <col min="15623" max="15623" width="10.5703125" style="1" bestFit="1" customWidth="1"/>
    <col min="15624" max="15624" width="13.28515625" style="1" bestFit="1" customWidth="1"/>
    <col min="15625" max="15625" width="9.140625" style="1"/>
    <col min="15626" max="15626" width="12" style="1" bestFit="1" customWidth="1"/>
    <col min="15627" max="15873" width="9.140625" style="1"/>
    <col min="15874" max="15874" width="16.28515625" style="1" bestFit="1" customWidth="1"/>
    <col min="15875" max="15875" width="12.5703125" style="1" bestFit="1" customWidth="1"/>
    <col min="15876" max="15876" width="11" style="1" bestFit="1" customWidth="1"/>
    <col min="15877" max="15878" width="14.28515625" style="1" bestFit="1" customWidth="1"/>
    <col min="15879" max="15879" width="10.5703125" style="1" bestFit="1" customWidth="1"/>
    <col min="15880" max="15880" width="13.28515625" style="1" bestFit="1" customWidth="1"/>
    <col min="15881" max="15881" width="9.140625" style="1"/>
    <col min="15882" max="15882" width="12" style="1" bestFit="1" customWidth="1"/>
    <col min="15883" max="16129" width="9.140625" style="1"/>
    <col min="16130" max="16130" width="16.28515625" style="1" bestFit="1" customWidth="1"/>
    <col min="16131" max="16131" width="12.5703125" style="1" bestFit="1" customWidth="1"/>
    <col min="16132" max="16132" width="11" style="1" bestFit="1" customWidth="1"/>
    <col min="16133" max="16134" width="14.28515625" style="1" bestFit="1" customWidth="1"/>
    <col min="16135" max="16135" width="10.5703125" style="1" bestFit="1" customWidth="1"/>
    <col min="16136" max="16136" width="13.28515625" style="1" bestFit="1" customWidth="1"/>
    <col min="16137" max="16137" width="9.140625" style="1"/>
    <col min="16138" max="16138" width="12" style="1" bestFit="1" customWidth="1"/>
    <col min="16139" max="16384" width="9.140625" style="1"/>
  </cols>
  <sheetData>
    <row r="5" spans="1:10" ht="54" x14ac:dyDescent="0.2">
      <c r="A5" s="26" t="s">
        <v>1</v>
      </c>
      <c r="B5" s="26" t="s">
        <v>2</v>
      </c>
      <c r="C5" s="26" t="s">
        <v>45</v>
      </c>
      <c r="D5" s="26" t="s">
        <v>46</v>
      </c>
      <c r="E5" s="26" t="s">
        <v>36</v>
      </c>
      <c r="F5" s="27" t="s">
        <v>47</v>
      </c>
      <c r="G5" s="26" t="s">
        <v>48</v>
      </c>
      <c r="H5" s="27" t="s">
        <v>49</v>
      </c>
    </row>
    <row r="6" spans="1:10" ht="15" x14ac:dyDescent="0.25">
      <c r="A6" s="28">
        <v>1</v>
      </c>
      <c r="B6" s="25" t="s">
        <v>50</v>
      </c>
      <c r="C6" s="29">
        <v>1200.8920000000001</v>
      </c>
      <c r="D6" s="25">
        <v>3</v>
      </c>
      <c r="E6" s="30">
        <f>D6*C6</f>
        <v>3602.6760000000004</v>
      </c>
      <c r="F6" s="25" t="str">
        <f>IF(D6&lt;5,"Repor Estoque","Estoque OK")</f>
        <v>Repor Estoque</v>
      </c>
      <c r="G6" s="30">
        <f>IF(C6&gt;R$800,C6*15/100,C6*8/100)</f>
        <v>180.13380000000001</v>
      </c>
      <c r="H6" s="31">
        <f>E6+J9</f>
        <v>3902.6760000000004</v>
      </c>
    </row>
    <row r="7" spans="1:10" ht="15" x14ac:dyDescent="0.25">
      <c r="A7" s="28">
        <v>2</v>
      </c>
      <c r="B7" s="25" t="s">
        <v>51</v>
      </c>
      <c r="C7" s="29">
        <v>786.12300000000005</v>
      </c>
      <c r="D7" s="25">
        <v>8</v>
      </c>
      <c r="E7" s="30">
        <f t="shared" ref="E7:E24" si="0">D7*C7</f>
        <v>6288.9840000000004</v>
      </c>
      <c r="F7" s="25" t="str">
        <f t="shared" ref="F7:F24" si="1">IF(D7&lt;5,"Repor Estoque","Estoque OK")</f>
        <v>Estoque OK</v>
      </c>
      <c r="G7" s="30">
        <f t="shared" ref="G7:G24" si="2">IF(C7&gt;R$800,C7*15/100,C7*8/100)</f>
        <v>117.91845000000001</v>
      </c>
      <c r="H7" s="31">
        <f t="shared" ref="H7:H24" si="3">E7+J10</f>
        <v>6288.9840000000004</v>
      </c>
    </row>
    <row r="8" spans="1:10" ht="15.75" thickBot="1" x14ac:dyDescent="0.3">
      <c r="A8" s="28">
        <v>3</v>
      </c>
      <c r="B8" s="25" t="s">
        <v>52</v>
      </c>
      <c r="C8" s="29">
        <v>986.995</v>
      </c>
      <c r="D8" s="25">
        <v>7</v>
      </c>
      <c r="E8" s="30">
        <f t="shared" si="0"/>
        <v>6908.9650000000001</v>
      </c>
      <c r="F8" s="25" t="str">
        <f t="shared" si="1"/>
        <v>Estoque OK</v>
      </c>
      <c r="G8" s="30">
        <f t="shared" si="2"/>
        <v>148.04925</v>
      </c>
      <c r="H8" s="31">
        <f t="shared" si="3"/>
        <v>6908.9650000000001</v>
      </c>
    </row>
    <row r="9" spans="1:10" ht="15.75" thickBot="1" x14ac:dyDescent="0.3">
      <c r="A9" s="28">
        <v>4</v>
      </c>
      <c r="B9" s="25" t="s">
        <v>53</v>
      </c>
      <c r="C9" s="29">
        <v>78.236000000000004</v>
      </c>
      <c r="D9" s="25">
        <v>14</v>
      </c>
      <c r="E9" s="30">
        <f t="shared" si="0"/>
        <v>1095.3040000000001</v>
      </c>
      <c r="F9" s="25" t="str">
        <f t="shared" si="1"/>
        <v>Estoque OK</v>
      </c>
      <c r="G9" s="30">
        <f t="shared" si="2"/>
        <v>11.7354</v>
      </c>
      <c r="H9" s="31">
        <f t="shared" si="3"/>
        <v>1095.3040000000001</v>
      </c>
      <c r="J9" s="32">
        <v>300</v>
      </c>
    </row>
    <row r="10" spans="1:10" ht="15" x14ac:dyDescent="0.25">
      <c r="A10" s="28">
        <v>5</v>
      </c>
      <c r="B10" s="25" t="s">
        <v>54</v>
      </c>
      <c r="C10" s="29">
        <v>567.89700000000005</v>
      </c>
      <c r="D10" s="25">
        <v>9</v>
      </c>
      <c r="E10" s="30">
        <f t="shared" si="0"/>
        <v>5111.0730000000003</v>
      </c>
      <c r="F10" s="25" t="str">
        <f t="shared" si="1"/>
        <v>Estoque OK</v>
      </c>
      <c r="G10" s="30">
        <f t="shared" si="2"/>
        <v>85.184550000000002</v>
      </c>
      <c r="H10" s="31">
        <f t="shared" si="3"/>
        <v>5111.0730000000003</v>
      </c>
    </row>
    <row r="11" spans="1:10" ht="15" x14ac:dyDescent="0.25">
      <c r="A11" s="28">
        <v>6</v>
      </c>
      <c r="B11" s="25" t="s">
        <v>55</v>
      </c>
      <c r="C11" s="29">
        <v>340.55799999999999</v>
      </c>
      <c r="D11" s="25">
        <v>6</v>
      </c>
      <c r="E11" s="30">
        <f t="shared" si="0"/>
        <v>2043.348</v>
      </c>
      <c r="F11" s="25" t="str">
        <f t="shared" si="1"/>
        <v>Estoque OK</v>
      </c>
      <c r="G11" s="30">
        <f t="shared" si="2"/>
        <v>51.0837</v>
      </c>
      <c r="H11" s="31">
        <f t="shared" si="3"/>
        <v>2043.348</v>
      </c>
    </row>
    <row r="12" spans="1:10" ht="15" x14ac:dyDescent="0.25">
      <c r="A12" s="28">
        <v>7</v>
      </c>
      <c r="B12" s="25" t="s">
        <v>56</v>
      </c>
      <c r="C12" s="29">
        <v>1100.5989999999999</v>
      </c>
      <c r="D12" s="25">
        <v>7</v>
      </c>
      <c r="E12" s="30">
        <f t="shared" si="0"/>
        <v>7704.1929999999993</v>
      </c>
      <c r="F12" s="25" t="str">
        <f t="shared" si="1"/>
        <v>Estoque OK</v>
      </c>
      <c r="G12" s="30">
        <f t="shared" si="2"/>
        <v>165.08985000000001</v>
      </c>
      <c r="H12" s="31">
        <f t="shared" si="3"/>
        <v>7704.1929999999993</v>
      </c>
    </row>
    <row r="13" spans="1:10" ht="15" x14ac:dyDescent="0.25">
      <c r="A13" s="28">
        <v>8</v>
      </c>
      <c r="B13" s="25" t="s">
        <v>57</v>
      </c>
      <c r="C13" s="29">
        <v>789.43100000000004</v>
      </c>
      <c r="D13" s="25">
        <v>5</v>
      </c>
      <c r="E13" s="30">
        <f t="shared" si="0"/>
        <v>3947.1550000000002</v>
      </c>
      <c r="F13" s="25" t="str">
        <f t="shared" si="1"/>
        <v>Estoque OK</v>
      </c>
      <c r="G13" s="30">
        <f t="shared" si="2"/>
        <v>118.41464999999999</v>
      </c>
      <c r="H13" s="31">
        <f t="shared" si="3"/>
        <v>3947.1550000000002</v>
      </c>
    </row>
    <row r="14" spans="1:10" ht="15" x14ac:dyDescent="0.25">
      <c r="A14" s="28">
        <v>9</v>
      </c>
      <c r="B14" s="25" t="s">
        <v>58</v>
      </c>
      <c r="C14" s="29">
        <v>671.99199999999996</v>
      </c>
      <c r="D14" s="25">
        <v>3</v>
      </c>
      <c r="E14" s="30">
        <f t="shared" si="0"/>
        <v>2015.9759999999999</v>
      </c>
      <c r="F14" s="25" t="str">
        <f t="shared" si="1"/>
        <v>Repor Estoque</v>
      </c>
      <c r="G14" s="30">
        <f t="shared" si="2"/>
        <v>100.79879999999999</v>
      </c>
      <c r="H14" s="31">
        <f t="shared" si="3"/>
        <v>2015.9759999999999</v>
      </c>
    </row>
    <row r="15" spans="1:10" ht="15" x14ac:dyDescent="0.25">
      <c r="A15" s="28">
        <v>10</v>
      </c>
      <c r="B15" s="25" t="s">
        <v>59</v>
      </c>
      <c r="C15" s="29">
        <v>456.79500000000002</v>
      </c>
      <c r="D15" s="25">
        <v>10</v>
      </c>
      <c r="E15" s="30">
        <f t="shared" si="0"/>
        <v>4567.95</v>
      </c>
      <c r="F15" s="25" t="str">
        <f t="shared" si="1"/>
        <v>Estoque OK</v>
      </c>
      <c r="G15" s="30">
        <f t="shared" si="2"/>
        <v>68.51925</v>
      </c>
      <c r="H15" s="31">
        <f t="shared" si="3"/>
        <v>4567.95</v>
      </c>
    </row>
    <row r="16" spans="1:10" ht="15" x14ac:dyDescent="0.25">
      <c r="A16" s="28">
        <v>11</v>
      </c>
      <c r="B16" s="25" t="s">
        <v>60</v>
      </c>
      <c r="C16" s="29">
        <v>250.77</v>
      </c>
      <c r="D16" s="25">
        <v>25</v>
      </c>
      <c r="E16" s="30">
        <f t="shared" si="0"/>
        <v>6269.25</v>
      </c>
      <c r="F16" s="25" t="str">
        <f t="shared" si="1"/>
        <v>Estoque OK</v>
      </c>
      <c r="G16" s="30">
        <f t="shared" si="2"/>
        <v>37.615500000000004</v>
      </c>
      <c r="H16" s="31">
        <f t="shared" si="3"/>
        <v>6269.25</v>
      </c>
    </row>
    <row r="17" spans="1:8" ht="15" x14ac:dyDescent="0.25">
      <c r="A17" s="28">
        <v>12</v>
      </c>
      <c r="B17" s="25" t="s">
        <v>61</v>
      </c>
      <c r="C17" s="29">
        <v>478.12299999999999</v>
      </c>
      <c r="D17" s="25">
        <v>4</v>
      </c>
      <c r="E17" s="30">
        <f t="shared" si="0"/>
        <v>1912.492</v>
      </c>
      <c r="F17" s="25" t="str">
        <f t="shared" si="1"/>
        <v>Repor Estoque</v>
      </c>
      <c r="G17" s="30">
        <f t="shared" si="2"/>
        <v>71.718450000000004</v>
      </c>
      <c r="H17" s="31">
        <f t="shared" si="3"/>
        <v>1912.492</v>
      </c>
    </row>
    <row r="18" spans="1:8" ht="15" x14ac:dyDescent="0.25">
      <c r="A18" s="28">
        <v>13</v>
      </c>
      <c r="B18" s="25" t="s">
        <v>62</v>
      </c>
      <c r="C18" s="29">
        <v>1899.5940000000001</v>
      </c>
      <c r="D18" s="25">
        <v>13</v>
      </c>
      <c r="E18" s="30">
        <f t="shared" si="0"/>
        <v>24694.722000000002</v>
      </c>
      <c r="F18" s="25" t="str">
        <f t="shared" si="1"/>
        <v>Estoque OK</v>
      </c>
      <c r="G18" s="30">
        <f t="shared" si="2"/>
        <v>284.9391</v>
      </c>
      <c r="H18" s="31">
        <f t="shared" si="3"/>
        <v>24694.722000000002</v>
      </c>
    </row>
    <row r="19" spans="1:8" ht="15" x14ac:dyDescent="0.25">
      <c r="A19" s="28">
        <v>14</v>
      </c>
      <c r="B19" s="25" t="s">
        <v>63</v>
      </c>
      <c r="C19" s="29">
        <v>369.45800000000003</v>
      </c>
      <c r="D19" s="25">
        <v>26</v>
      </c>
      <c r="E19" s="30">
        <f t="shared" si="0"/>
        <v>9605.9080000000013</v>
      </c>
      <c r="F19" s="25" t="str">
        <f t="shared" si="1"/>
        <v>Estoque OK</v>
      </c>
      <c r="G19" s="30">
        <f t="shared" si="2"/>
        <v>55.418700000000008</v>
      </c>
      <c r="H19" s="31">
        <f t="shared" si="3"/>
        <v>9605.9080000000013</v>
      </c>
    </row>
    <row r="20" spans="1:8" ht="15" x14ac:dyDescent="0.25">
      <c r="A20" s="28">
        <v>15</v>
      </c>
      <c r="B20" s="25" t="s">
        <v>64</v>
      </c>
      <c r="C20" s="29">
        <v>723.29899999999998</v>
      </c>
      <c r="D20" s="25">
        <v>7</v>
      </c>
      <c r="E20" s="30">
        <f t="shared" si="0"/>
        <v>5063.0929999999998</v>
      </c>
      <c r="F20" s="25" t="str">
        <f t="shared" si="1"/>
        <v>Estoque OK</v>
      </c>
      <c r="G20" s="30">
        <f t="shared" si="2"/>
        <v>108.49485</v>
      </c>
      <c r="H20" s="31">
        <f t="shared" si="3"/>
        <v>5063.0929999999998</v>
      </c>
    </row>
    <row r="21" spans="1:8" ht="15" x14ac:dyDescent="0.25">
      <c r="A21" s="28">
        <v>16</v>
      </c>
      <c r="B21" s="25" t="s">
        <v>65</v>
      </c>
      <c r="C21" s="29">
        <v>590.88300000000004</v>
      </c>
      <c r="D21" s="25">
        <v>8</v>
      </c>
      <c r="E21" s="30">
        <f t="shared" si="0"/>
        <v>4727.0640000000003</v>
      </c>
      <c r="F21" s="25" t="str">
        <f t="shared" si="1"/>
        <v>Estoque OK</v>
      </c>
      <c r="G21" s="30">
        <f t="shared" si="2"/>
        <v>88.632450000000006</v>
      </c>
      <c r="H21" s="31">
        <f t="shared" si="3"/>
        <v>4727.0640000000003</v>
      </c>
    </row>
    <row r="22" spans="1:8" ht="15" x14ac:dyDescent="0.25">
      <c r="A22" s="28">
        <v>17</v>
      </c>
      <c r="B22" s="25" t="s">
        <v>66</v>
      </c>
      <c r="C22" s="29">
        <v>678.33</v>
      </c>
      <c r="D22" s="25">
        <v>4</v>
      </c>
      <c r="E22" s="30">
        <f t="shared" si="0"/>
        <v>2713.32</v>
      </c>
      <c r="F22" s="25" t="str">
        <f t="shared" si="1"/>
        <v>Repor Estoque</v>
      </c>
      <c r="G22" s="30">
        <f t="shared" si="2"/>
        <v>101.74950000000001</v>
      </c>
      <c r="H22" s="31">
        <f t="shared" si="3"/>
        <v>2713.32</v>
      </c>
    </row>
    <row r="23" spans="1:8" ht="15" x14ac:dyDescent="0.25">
      <c r="A23" s="28">
        <v>18</v>
      </c>
      <c r="B23" s="25" t="s">
        <v>67</v>
      </c>
      <c r="C23" s="29">
        <v>611.97</v>
      </c>
      <c r="D23" s="25">
        <v>28</v>
      </c>
      <c r="E23" s="30">
        <f t="shared" si="0"/>
        <v>17135.16</v>
      </c>
      <c r="F23" s="25" t="str">
        <f t="shared" si="1"/>
        <v>Estoque OK</v>
      </c>
      <c r="G23" s="30">
        <f t="shared" si="2"/>
        <v>91.795500000000004</v>
      </c>
      <c r="H23" s="31">
        <f t="shared" si="3"/>
        <v>17135.16</v>
      </c>
    </row>
    <row r="24" spans="1:8" ht="15" x14ac:dyDescent="0.25">
      <c r="A24" s="28">
        <v>19</v>
      </c>
      <c r="B24" s="25" t="s">
        <v>68</v>
      </c>
      <c r="C24" s="29">
        <v>123.55800000000001</v>
      </c>
      <c r="D24" s="25">
        <v>9</v>
      </c>
      <c r="E24" s="30">
        <f t="shared" si="0"/>
        <v>1112.0220000000002</v>
      </c>
      <c r="F24" s="25" t="str">
        <f t="shared" si="1"/>
        <v>Estoque OK</v>
      </c>
      <c r="G24" s="30">
        <f t="shared" si="2"/>
        <v>18.5337</v>
      </c>
      <c r="H24" s="31">
        <f t="shared" si="3"/>
        <v>1112.0220000000002</v>
      </c>
    </row>
    <row r="26" spans="1:8" x14ac:dyDescent="0.2">
      <c r="D26" s="25" t="s">
        <v>69</v>
      </c>
      <c r="E26" s="31">
        <f>SUM(E6:E24)</f>
        <v>116518.65499999998</v>
      </c>
    </row>
    <row r="27" spans="1:8" x14ac:dyDescent="0.2">
      <c r="D27" s="25" t="s">
        <v>70</v>
      </c>
      <c r="E27" s="31">
        <f>AVERAGE(E6:E24)</f>
        <v>6132.5607894736831</v>
      </c>
    </row>
    <row r="28" spans="1:8" x14ac:dyDescent="0.2">
      <c r="D28" s="25" t="s">
        <v>71</v>
      </c>
      <c r="E28" s="31">
        <f>MAX(E6:E24)</f>
        <v>24694.722000000002</v>
      </c>
    </row>
    <row r="29" spans="1:8" x14ac:dyDescent="0.2">
      <c r="D29" s="25" t="s">
        <v>72</v>
      </c>
      <c r="E29" s="31">
        <f>MIN(E6:E24)</f>
        <v>1095.3040000000001</v>
      </c>
    </row>
    <row r="30" spans="1:8" ht="13.5" thickBot="1" x14ac:dyDescent="0.25"/>
    <row r="31" spans="1:8" ht="13.5" thickBot="1" x14ac:dyDescent="0.25">
      <c r="A31" s="33" t="s">
        <v>40</v>
      </c>
      <c r="B31" s="34"/>
      <c r="C31" s="34"/>
      <c r="D31" s="34"/>
      <c r="E31" s="34"/>
      <c r="F31" s="34"/>
      <c r="G31" s="35"/>
    </row>
    <row r="32" spans="1:8" x14ac:dyDescent="0.2">
      <c r="A32" s="36" t="s">
        <v>73</v>
      </c>
      <c r="B32" s="37"/>
      <c r="C32" s="37"/>
      <c r="D32" s="37"/>
      <c r="E32" s="37"/>
      <c r="F32" s="37"/>
      <c r="G32" s="38"/>
    </row>
    <row r="33" spans="1:7" x14ac:dyDescent="0.2">
      <c r="A33" s="36" t="s">
        <v>74</v>
      </c>
      <c r="B33" s="37"/>
      <c r="C33" s="37"/>
      <c r="D33" s="37"/>
      <c r="E33" s="37"/>
      <c r="F33" s="37"/>
      <c r="G33" s="38"/>
    </row>
    <row r="34" spans="1:7" x14ac:dyDescent="0.2">
      <c r="A34" s="36" t="s">
        <v>75</v>
      </c>
      <c r="B34" s="37"/>
      <c r="C34" s="37"/>
      <c r="D34" s="37"/>
      <c r="E34" s="37"/>
      <c r="F34" s="37"/>
      <c r="G34" s="38"/>
    </row>
    <row r="35" spans="1:7" s="42" customFormat="1" x14ac:dyDescent="0.2">
      <c r="A35" s="39" t="s">
        <v>76</v>
      </c>
      <c r="B35" s="40"/>
      <c r="C35" s="40"/>
      <c r="D35" s="40"/>
      <c r="E35" s="40"/>
      <c r="F35" s="40"/>
      <c r="G35" s="41"/>
    </row>
    <row r="36" spans="1:7" x14ac:dyDescent="0.2">
      <c r="A36" s="36" t="s">
        <v>77</v>
      </c>
      <c r="B36" s="37"/>
      <c r="C36" s="37"/>
      <c r="D36" s="37"/>
      <c r="E36" s="37"/>
      <c r="F36" s="37"/>
      <c r="G36" s="38"/>
    </row>
    <row r="37" spans="1:7" x14ac:dyDescent="0.2">
      <c r="A37" s="36" t="s">
        <v>78</v>
      </c>
      <c r="B37" s="37"/>
      <c r="C37" s="37"/>
      <c r="D37" s="37"/>
      <c r="E37" s="37"/>
      <c r="F37" s="37"/>
      <c r="G37" s="38"/>
    </row>
    <row r="38" spans="1:7" ht="13.5" thickBot="1" x14ac:dyDescent="0.25">
      <c r="A38" s="49" t="s">
        <v>79</v>
      </c>
      <c r="B38" s="43"/>
      <c r="C38" s="43"/>
      <c r="D38" s="43"/>
      <c r="E38" s="43"/>
      <c r="F38" s="43"/>
      <c r="G38" s="44"/>
    </row>
  </sheetData>
  <conditionalFormatting sqref="F6:F24">
    <cfRule type="cellIs" dxfId="14" priority="1" stopIfTrue="1" operator="equal">
      <formula>$F$6</formula>
    </cfRule>
  </conditionalFormatting>
  <pageMargins left="0.75" right="0.75" top="1" bottom="1" header="0.49212598499999999" footer="0.49212598499999999"/>
  <pageSetup paperSize="9" scale="81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112" zoomScaleNormal="112" workbookViewId="0">
      <selection activeCell="H4" sqref="H4"/>
    </sheetView>
  </sheetViews>
  <sheetFormatPr defaultRowHeight="15" x14ac:dyDescent="0.25"/>
  <cols>
    <col min="1" max="1" width="12.5703125" customWidth="1"/>
    <col min="6" max="7" width="11.28515625" customWidth="1"/>
    <col min="8" max="8" width="10.5703125" bestFit="1" customWidth="1"/>
  </cols>
  <sheetData>
    <row r="1" spans="1:8" ht="15.75" thickBot="1" x14ac:dyDescent="0.3">
      <c r="A1" s="106" t="s">
        <v>81</v>
      </c>
      <c r="B1" s="107"/>
      <c r="C1" s="107"/>
      <c r="D1" s="107"/>
      <c r="E1" s="107"/>
      <c r="F1" s="107"/>
      <c r="G1" s="107"/>
      <c r="H1" s="108"/>
    </row>
    <row r="2" spans="1:8" ht="15.75" thickBot="1" x14ac:dyDescent="0.3"/>
    <row r="3" spans="1:8" ht="15.75" thickBot="1" x14ac:dyDescent="0.3">
      <c r="A3" s="50" t="s">
        <v>82</v>
      </c>
      <c r="B3" s="51" t="s">
        <v>83</v>
      </c>
      <c r="C3" s="51" t="s">
        <v>84</v>
      </c>
      <c r="D3" s="51" t="s">
        <v>85</v>
      </c>
      <c r="E3" s="51" t="s">
        <v>86</v>
      </c>
      <c r="F3" s="51" t="s">
        <v>87</v>
      </c>
      <c r="G3" s="51" t="s">
        <v>88</v>
      </c>
      <c r="H3" s="52" t="s">
        <v>89</v>
      </c>
    </row>
    <row r="4" spans="1:8" ht="15.75" thickBot="1" x14ac:dyDescent="0.3">
      <c r="A4" s="53" t="s">
        <v>90</v>
      </c>
      <c r="B4" s="54">
        <v>8</v>
      </c>
      <c r="C4" s="54">
        <v>7</v>
      </c>
      <c r="D4" s="54">
        <v>8</v>
      </c>
      <c r="E4" s="54">
        <v>5.6</v>
      </c>
      <c r="F4" s="54">
        <f>(B4+C4+D4+E4)/4</f>
        <v>7.15</v>
      </c>
      <c r="G4" s="55">
        <v>0.75</v>
      </c>
      <c r="H4" s="53"/>
    </row>
    <row r="5" spans="1:8" ht="15.75" thickBot="1" x14ac:dyDescent="0.3">
      <c r="A5" s="53" t="s">
        <v>102</v>
      </c>
      <c r="B5" s="54">
        <v>5</v>
      </c>
      <c r="C5" s="54">
        <v>8.8000000000000007</v>
      </c>
      <c r="D5" s="54">
        <v>5.2</v>
      </c>
      <c r="E5" s="54">
        <v>6.3</v>
      </c>
      <c r="F5" s="54">
        <f t="shared" ref="F5:F22" si="0">(B5+C5+D5+E5)/4</f>
        <v>6.3250000000000002</v>
      </c>
      <c r="G5" s="55">
        <v>0.65</v>
      </c>
      <c r="H5" s="53"/>
    </row>
    <row r="6" spans="1:8" ht="15.75" thickBot="1" x14ac:dyDescent="0.3">
      <c r="A6" s="53" t="s">
        <v>103</v>
      </c>
      <c r="B6" s="54">
        <v>4</v>
      </c>
      <c r="C6" s="54">
        <v>9.5</v>
      </c>
      <c r="D6" s="54">
        <v>6.7</v>
      </c>
      <c r="E6" s="54">
        <v>2.5</v>
      </c>
      <c r="F6" s="54">
        <f t="shared" si="0"/>
        <v>5.6749999999999998</v>
      </c>
      <c r="G6" s="55">
        <v>0.4</v>
      </c>
      <c r="H6" s="53"/>
    </row>
    <row r="7" spans="1:8" ht="15.75" thickBot="1" x14ac:dyDescent="0.3">
      <c r="A7" s="53" t="s">
        <v>104</v>
      </c>
      <c r="B7" s="54">
        <v>3</v>
      </c>
      <c r="C7" s="54">
        <v>2.2999999999999998</v>
      </c>
      <c r="D7" s="54">
        <v>7.9</v>
      </c>
      <c r="E7" s="54">
        <v>8.9</v>
      </c>
      <c r="F7" s="54">
        <f t="shared" si="0"/>
        <v>5.5250000000000004</v>
      </c>
      <c r="G7" s="55">
        <v>0.68</v>
      </c>
      <c r="H7" s="53"/>
    </row>
    <row r="8" spans="1:8" ht="15.75" thickBot="1" x14ac:dyDescent="0.3">
      <c r="A8" s="53" t="s">
        <v>105</v>
      </c>
      <c r="B8" s="54">
        <v>8</v>
      </c>
      <c r="C8" s="54">
        <v>6.4</v>
      </c>
      <c r="D8" s="54">
        <v>8.1999999999999993</v>
      </c>
      <c r="E8" s="54">
        <v>10</v>
      </c>
      <c r="F8" s="54">
        <f t="shared" si="0"/>
        <v>8.15</v>
      </c>
      <c r="G8" s="55">
        <v>0.9</v>
      </c>
      <c r="H8" s="53"/>
    </row>
    <row r="9" spans="1:8" ht="15.75" thickBot="1" x14ac:dyDescent="0.3">
      <c r="A9" s="53" t="s">
        <v>106</v>
      </c>
      <c r="B9" s="54">
        <v>10</v>
      </c>
      <c r="C9" s="54">
        <v>4.8</v>
      </c>
      <c r="D9" s="54">
        <v>9.1</v>
      </c>
      <c r="E9" s="54">
        <v>2.8</v>
      </c>
      <c r="F9" s="54">
        <f t="shared" si="0"/>
        <v>6.6749999999999998</v>
      </c>
      <c r="G9" s="55">
        <v>0.78</v>
      </c>
      <c r="H9" s="53"/>
    </row>
    <row r="10" spans="1:8" ht="15.75" thickBot="1" x14ac:dyDescent="0.3">
      <c r="A10" s="53" t="s">
        <v>107</v>
      </c>
      <c r="B10" s="54">
        <v>5.5</v>
      </c>
      <c r="C10" s="54">
        <v>5.3</v>
      </c>
      <c r="D10" s="54">
        <v>5.6</v>
      </c>
      <c r="E10" s="54">
        <v>5.7</v>
      </c>
      <c r="F10" s="54">
        <f t="shared" si="0"/>
        <v>5.5249999999999995</v>
      </c>
      <c r="G10" s="55">
        <v>0.998</v>
      </c>
      <c r="H10" s="53"/>
    </row>
    <row r="11" spans="1:8" ht="15.75" thickBot="1" x14ac:dyDescent="0.3">
      <c r="A11" s="53" t="s">
        <v>108</v>
      </c>
      <c r="B11" s="54">
        <v>6</v>
      </c>
      <c r="C11" s="54">
        <v>2.8</v>
      </c>
      <c r="D11" s="54">
        <v>5.8</v>
      </c>
      <c r="E11" s="54">
        <v>8.9</v>
      </c>
      <c r="F11" s="54">
        <f t="shared" si="0"/>
        <v>5.875</v>
      </c>
      <c r="G11" s="55">
        <v>0.76</v>
      </c>
      <c r="H11" s="53"/>
    </row>
    <row r="12" spans="1:8" ht="15.75" thickBot="1" x14ac:dyDescent="0.3">
      <c r="A12" s="53" t="s">
        <v>95</v>
      </c>
      <c r="B12" s="54">
        <v>6.3</v>
      </c>
      <c r="C12" s="54">
        <v>7.7</v>
      </c>
      <c r="D12" s="54">
        <v>6.5</v>
      </c>
      <c r="E12" s="54">
        <v>6.5</v>
      </c>
      <c r="F12" s="54">
        <f t="shared" si="0"/>
        <v>6.75</v>
      </c>
      <c r="G12" s="55">
        <v>0.78</v>
      </c>
      <c r="H12" s="53"/>
    </row>
    <row r="13" spans="1:8" ht="15.75" thickBot="1" x14ac:dyDescent="0.3">
      <c r="A13" s="53" t="s">
        <v>109</v>
      </c>
      <c r="B13" s="54">
        <v>7.8</v>
      </c>
      <c r="C13" s="54">
        <v>9.6</v>
      </c>
      <c r="D13" s="54">
        <v>4.2</v>
      </c>
      <c r="E13" s="54">
        <v>3.9</v>
      </c>
      <c r="F13" s="54">
        <f t="shared" si="0"/>
        <v>6.3749999999999991</v>
      </c>
      <c r="G13" s="55">
        <v>0.77</v>
      </c>
      <c r="H13" s="53"/>
    </row>
    <row r="14" spans="1:8" ht="15.75" thickBot="1" x14ac:dyDescent="0.3">
      <c r="A14" s="53" t="s">
        <v>110</v>
      </c>
      <c r="B14" s="54">
        <v>9.1</v>
      </c>
      <c r="C14" s="54">
        <v>3.7</v>
      </c>
      <c r="D14" s="54">
        <v>3.6</v>
      </c>
      <c r="E14" s="54">
        <v>4.9000000000000004</v>
      </c>
      <c r="F14" s="54">
        <f t="shared" si="0"/>
        <v>5.3250000000000011</v>
      </c>
      <c r="G14" s="55">
        <v>0.75</v>
      </c>
      <c r="H14" s="53"/>
    </row>
    <row r="15" spans="1:8" ht="15.75" thickBot="1" x14ac:dyDescent="0.3">
      <c r="A15" s="53" t="s">
        <v>111</v>
      </c>
      <c r="B15" s="54">
        <v>10</v>
      </c>
      <c r="C15" s="54">
        <v>4.2</v>
      </c>
      <c r="D15" s="54">
        <v>8.8000000000000007</v>
      </c>
      <c r="E15" s="54">
        <v>5.8</v>
      </c>
      <c r="F15" s="54">
        <f t="shared" si="0"/>
        <v>7.2</v>
      </c>
      <c r="G15" s="55">
        <v>0.74</v>
      </c>
      <c r="H15" s="53"/>
    </row>
    <row r="16" spans="1:8" ht="15.75" thickBot="1" x14ac:dyDescent="0.3">
      <c r="A16" s="53" t="s">
        <v>112</v>
      </c>
      <c r="B16" s="54">
        <v>4.5</v>
      </c>
      <c r="C16" s="54">
        <v>6.8</v>
      </c>
      <c r="D16" s="54">
        <v>4.5</v>
      </c>
      <c r="E16" s="54">
        <v>6.7</v>
      </c>
      <c r="F16" s="54">
        <f t="shared" si="0"/>
        <v>5.625</v>
      </c>
      <c r="G16" s="55">
        <v>0.69</v>
      </c>
      <c r="H16" s="53"/>
    </row>
    <row r="17" spans="1:8" ht="15.75" thickBot="1" x14ac:dyDescent="0.3">
      <c r="A17" s="53" t="s">
        <v>91</v>
      </c>
      <c r="B17" s="54">
        <v>7.6</v>
      </c>
      <c r="C17" s="54">
        <v>8.1999999999999993</v>
      </c>
      <c r="D17" s="54">
        <v>5.5</v>
      </c>
      <c r="E17" s="54">
        <v>6</v>
      </c>
      <c r="F17" s="54">
        <f t="shared" si="0"/>
        <v>6.8249999999999993</v>
      </c>
      <c r="G17" s="55">
        <v>0.69</v>
      </c>
      <c r="H17" s="53"/>
    </row>
    <row r="18" spans="1:8" ht="15.75" thickBot="1" x14ac:dyDescent="0.3">
      <c r="A18" s="53" t="s">
        <v>92</v>
      </c>
      <c r="B18" s="54">
        <v>4.3</v>
      </c>
      <c r="C18" s="54">
        <v>3</v>
      </c>
      <c r="D18" s="54">
        <v>7</v>
      </c>
      <c r="E18" s="54">
        <v>8.6999999999999993</v>
      </c>
      <c r="F18" s="54">
        <f t="shared" si="0"/>
        <v>5.75</v>
      </c>
      <c r="G18" s="55">
        <v>0.45</v>
      </c>
      <c r="H18" s="53"/>
    </row>
    <row r="19" spans="1:8" ht="15.75" thickBot="1" x14ac:dyDescent="0.3">
      <c r="A19" s="53" t="s">
        <v>93</v>
      </c>
      <c r="B19" s="54">
        <v>7</v>
      </c>
      <c r="C19" s="54">
        <v>9.5</v>
      </c>
      <c r="D19" s="54">
        <v>7.8</v>
      </c>
      <c r="E19" s="54">
        <v>9</v>
      </c>
      <c r="F19" s="54">
        <f t="shared" si="0"/>
        <v>8.3249999999999993</v>
      </c>
      <c r="G19" s="55">
        <v>0.74</v>
      </c>
      <c r="H19" s="53"/>
    </row>
    <row r="20" spans="1:8" ht="15.75" thickBot="1" x14ac:dyDescent="0.3">
      <c r="A20" s="53" t="s">
        <v>94</v>
      </c>
      <c r="B20" s="54">
        <v>8.9</v>
      </c>
      <c r="C20" s="54">
        <v>10</v>
      </c>
      <c r="D20" s="54">
        <v>8.8000000000000007</v>
      </c>
      <c r="E20" s="54">
        <v>10</v>
      </c>
      <c r="F20" s="54">
        <f t="shared" si="0"/>
        <v>9.4250000000000007</v>
      </c>
      <c r="G20" s="55">
        <v>0.82</v>
      </c>
      <c r="H20" s="53"/>
    </row>
    <row r="21" spans="1:8" ht="15.75" thickBot="1" x14ac:dyDescent="0.3">
      <c r="A21" s="53" t="s">
        <v>95</v>
      </c>
      <c r="B21" s="54">
        <v>10</v>
      </c>
      <c r="C21" s="54">
        <v>8</v>
      </c>
      <c r="D21" s="54">
        <v>5.4</v>
      </c>
      <c r="E21" s="54">
        <v>5.6</v>
      </c>
      <c r="F21" s="54">
        <f t="shared" si="0"/>
        <v>7.25</v>
      </c>
      <c r="G21" s="55">
        <v>0.9</v>
      </c>
      <c r="H21" s="53"/>
    </row>
    <row r="22" spans="1:8" ht="15.75" thickBot="1" x14ac:dyDescent="0.3">
      <c r="A22" s="53" t="s">
        <v>96</v>
      </c>
      <c r="B22" s="54">
        <v>2</v>
      </c>
      <c r="C22" s="54">
        <v>4</v>
      </c>
      <c r="D22" s="54">
        <v>6</v>
      </c>
      <c r="E22" s="54">
        <v>7</v>
      </c>
      <c r="F22" s="54">
        <f t="shared" si="0"/>
        <v>4.75</v>
      </c>
      <c r="G22" s="55">
        <v>0.87</v>
      </c>
      <c r="H22" s="53"/>
    </row>
    <row r="23" spans="1:8" ht="15.75" thickBot="1" x14ac:dyDescent="0.3">
      <c r="A23" s="56"/>
      <c r="B23" s="57"/>
      <c r="C23" s="57"/>
      <c r="D23" s="57"/>
      <c r="E23" s="57"/>
      <c r="F23" s="57"/>
      <c r="G23" s="58"/>
      <c r="H23" s="56"/>
    </row>
    <row r="24" spans="1:8" x14ac:dyDescent="0.25">
      <c r="A24" s="59" t="s">
        <v>97</v>
      </c>
      <c r="B24" s="60"/>
      <c r="C24" s="60"/>
      <c r="D24" s="60"/>
      <c r="E24" s="60"/>
      <c r="F24" s="60"/>
      <c r="G24" s="61"/>
      <c r="H24" s="62"/>
    </row>
    <row r="25" spans="1:8" ht="15.75" thickBot="1" x14ac:dyDescent="0.3">
      <c r="A25" s="63" t="s">
        <v>98</v>
      </c>
      <c r="B25" s="64"/>
      <c r="C25" s="64"/>
      <c r="D25" s="64"/>
      <c r="E25" s="64"/>
      <c r="F25" s="64"/>
      <c r="G25" s="65"/>
      <c r="H25" s="66"/>
    </row>
    <row r="26" spans="1:8" ht="15.75" thickBot="1" x14ac:dyDescent="0.3"/>
    <row r="27" spans="1:8" x14ac:dyDescent="0.25">
      <c r="A27" s="67" t="s">
        <v>99</v>
      </c>
      <c r="B27" s="68"/>
      <c r="C27" s="68"/>
      <c r="D27" s="68"/>
      <c r="E27" s="69"/>
      <c r="F27" s="60"/>
      <c r="G27" s="60"/>
      <c r="H27" s="70"/>
    </row>
    <row r="28" spans="1:8" x14ac:dyDescent="0.25">
      <c r="A28" s="71" t="s">
        <v>100</v>
      </c>
      <c r="B28" s="56"/>
      <c r="C28" s="56"/>
      <c r="D28" s="56"/>
      <c r="E28" s="72"/>
      <c r="F28" s="57"/>
      <c r="G28" s="57"/>
      <c r="H28" s="73"/>
    </row>
    <row r="29" spans="1:8" ht="15.75" thickBot="1" x14ac:dyDescent="0.3">
      <c r="A29" s="74" t="s">
        <v>101</v>
      </c>
      <c r="B29" s="75"/>
      <c r="C29" s="75"/>
      <c r="D29" s="75"/>
      <c r="E29" s="76"/>
      <c r="F29" s="64"/>
      <c r="G29" s="64"/>
      <c r="H29" s="77"/>
    </row>
    <row r="32" spans="1:8" x14ac:dyDescent="0.25">
      <c r="A32" t="s">
        <v>113</v>
      </c>
    </row>
    <row r="33" spans="1:1" x14ac:dyDescent="0.25">
      <c r="A33" t="s">
        <v>114</v>
      </c>
    </row>
    <row r="34" spans="1:1" x14ac:dyDescent="0.25">
      <c r="A34" t="s">
        <v>115</v>
      </c>
    </row>
    <row r="35" spans="1:1" x14ac:dyDescent="0.25">
      <c r="A35" t="s">
        <v>116</v>
      </c>
    </row>
    <row r="36" spans="1:1" x14ac:dyDescent="0.25">
      <c r="A36" t="s">
        <v>117</v>
      </c>
    </row>
    <row r="37" spans="1:1" x14ac:dyDescent="0.25">
      <c r="A37" t="s">
        <v>118</v>
      </c>
    </row>
    <row r="38" spans="1:1" x14ac:dyDescent="0.25">
      <c r="A38" t="s">
        <v>119</v>
      </c>
    </row>
    <row r="39" spans="1:1" x14ac:dyDescent="0.25">
      <c r="A39" t="s">
        <v>120</v>
      </c>
    </row>
  </sheetData>
  <mergeCells count="1">
    <mergeCell ref="A1:H1"/>
  </mergeCells>
  <conditionalFormatting sqref="G23:G25">
    <cfRule type="cellIs" dxfId="13" priority="6" operator="between">
      <formula>7</formula>
      <formula>10</formula>
    </cfRule>
    <cfRule type="cellIs" dxfId="12" priority="7" operator="between">
      <formula>5</formula>
      <formula>6.9</formula>
    </cfRule>
    <cfRule type="cellIs" dxfId="11" priority="8" operator="between">
      <formula>1</formula>
      <formula>4.9</formula>
    </cfRule>
  </conditionalFormatting>
  <conditionalFormatting sqref="F4:F25">
    <cfRule type="cellIs" dxfId="10" priority="3" operator="greaterThanOrEqual">
      <formula>7</formula>
    </cfRule>
    <cfRule type="cellIs" dxfId="9" priority="4" operator="between">
      <formula>5</formula>
      <formula>6.9</formula>
    </cfRule>
    <cfRule type="cellIs" dxfId="8" priority="5" operator="lessThan">
      <formula>5</formula>
    </cfRule>
  </conditionalFormatting>
  <conditionalFormatting sqref="H23:H25">
    <cfRule type="containsText" dxfId="7" priority="1" operator="containsText" text="Reprovado">
      <formula>NOT(ISERROR(SEARCH("Reprovado",H23)))</formula>
    </cfRule>
    <cfRule type="containsText" dxfId="6" priority="2" operator="containsText" text="Aprovado">
      <formula>NOT(ISERROR(SEARCH("Aprovado",H23)))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zoomScaleNormal="100" workbookViewId="0">
      <selection activeCell="A42" sqref="A42"/>
    </sheetView>
  </sheetViews>
  <sheetFormatPr defaultRowHeight="15" x14ac:dyDescent="0.25"/>
  <cols>
    <col min="2" max="2" width="11" bestFit="1" customWidth="1"/>
    <col min="3" max="3" width="11" customWidth="1"/>
    <col min="4" max="4" width="11" bestFit="1" customWidth="1"/>
    <col min="5" max="5" width="9.7109375" bestFit="1" customWidth="1"/>
    <col min="6" max="6" width="12.140625" bestFit="1" customWidth="1"/>
  </cols>
  <sheetData>
    <row r="1" spans="1:6" ht="19.5" thickBot="1" x14ac:dyDescent="0.35">
      <c r="A1" s="109" t="s">
        <v>121</v>
      </c>
      <c r="B1" s="110"/>
      <c r="C1" s="110"/>
      <c r="D1" s="110"/>
      <c r="E1" s="110"/>
      <c r="F1" s="111"/>
    </row>
    <row r="2" spans="1:6" ht="15.75" thickBot="1" x14ac:dyDescent="0.3"/>
    <row r="3" spans="1:6" x14ac:dyDescent="0.25">
      <c r="A3" s="78" t="s">
        <v>2</v>
      </c>
      <c r="B3" s="79" t="s">
        <v>45</v>
      </c>
      <c r="C3" s="79" t="s">
        <v>122</v>
      </c>
      <c r="D3" s="79" t="s">
        <v>36</v>
      </c>
      <c r="E3" s="79" t="s">
        <v>48</v>
      </c>
      <c r="F3" s="80" t="s">
        <v>123</v>
      </c>
    </row>
    <row r="4" spans="1:6" x14ac:dyDescent="0.25">
      <c r="A4" s="81" t="s">
        <v>124</v>
      </c>
      <c r="B4" s="88">
        <v>45</v>
      </c>
      <c r="C4" s="93">
        <v>5</v>
      </c>
      <c r="D4" s="88"/>
      <c r="E4" s="88"/>
      <c r="F4" s="91"/>
    </row>
    <row r="5" spans="1:6" x14ac:dyDescent="0.25">
      <c r="A5" s="81" t="s">
        <v>125</v>
      </c>
      <c r="B5" s="88">
        <v>89</v>
      </c>
      <c r="C5" s="93">
        <v>2</v>
      </c>
      <c r="D5" s="88"/>
      <c r="E5" s="88"/>
      <c r="F5" s="91"/>
    </row>
    <row r="6" spans="1:6" x14ac:dyDescent="0.25">
      <c r="A6" s="81" t="s">
        <v>126</v>
      </c>
      <c r="B6" s="88">
        <v>37</v>
      </c>
      <c r="C6" s="93">
        <v>4</v>
      </c>
      <c r="D6" s="88"/>
      <c r="E6" s="88"/>
      <c r="F6" s="91"/>
    </row>
    <row r="7" spans="1:6" x14ac:dyDescent="0.25">
      <c r="A7" s="81" t="s">
        <v>127</v>
      </c>
      <c r="B7" s="88">
        <v>325</v>
      </c>
      <c r="C7" s="93">
        <v>1</v>
      </c>
      <c r="D7" s="88"/>
      <c r="E7" s="88"/>
      <c r="F7" s="91"/>
    </row>
    <row r="8" spans="1:6" x14ac:dyDescent="0.25">
      <c r="A8" s="81" t="s">
        <v>128</v>
      </c>
      <c r="B8" s="90">
        <v>400</v>
      </c>
      <c r="C8" s="86">
        <v>2</v>
      </c>
      <c r="D8" s="88"/>
      <c r="E8" s="89"/>
      <c r="F8" s="92"/>
    </row>
    <row r="9" spans="1:6" x14ac:dyDescent="0.25">
      <c r="A9" s="81" t="s">
        <v>129</v>
      </c>
      <c r="B9" s="90">
        <v>250</v>
      </c>
      <c r="C9" s="86">
        <v>8</v>
      </c>
      <c r="D9" s="88"/>
      <c r="E9" s="89"/>
      <c r="F9" s="92"/>
    </row>
    <row r="10" spans="1:6" x14ac:dyDescent="0.25">
      <c r="A10" s="81" t="s">
        <v>130</v>
      </c>
      <c r="B10" s="90">
        <v>120</v>
      </c>
      <c r="C10" s="86">
        <v>6</v>
      </c>
      <c r="D10" s="88"/>
      <c r="E10" s="89"/>
      <c r="F10" s="92"/>
    </row>
    <row r="11" spans="1:6" x14ac:dyDescent="0.25">
      <c r="A11" s="81" t="s">
        <v>131</v>
      </c>
      <c r="B11" s="90">
        <v>89</v>
      </c>
      <c r="C11" s="86">
        <v>3</v>
      </c>
      <c r="D11" s="88"/>
      <c r="E11" s="89"/>
      <c r="F11" s="92"/>
    </row>
    <row r="12" spans="1:6" x14ac:dyDescent="0.25">
      <c r="A12" s="81" t="s">
        <v>132</v>
      </c>
      <c r="B12" s="90">
        <v>65</v>
      </c>
      <c r="C12" s="86">
        <v>10</v>
      </c>
      <c r="D12" s="88"/>
      <c r="E12" s="89"/>
      <c r="F12" s="92"/>
    </row>
    <row r="13" spans="1:6" x14ac:dyDescent="0.25">
      <c r="A13" s="87" t="s">
        <v>133</v>
      </c>
      <c r="B13" s="90">
        <v>500</v>
      </c>
      <c r="C13" s="86">
        <v>15</v>
      </c>
      <c r="D13" s="88"/>
      <c r="E13" s="89"/>
      <c r="F13" s="92"/>
    </row>
    <row r="14" spans="1:6" x14ac:dyDescent="0.25">
      <c r="A14" s="87" t="s">
        <v>134</v>
      </c>
      <c r="B14" s="90">
        <v>341</v>
      </c>
      <c r="C14" s="86">
        <v>20</v>
      </c>
      <c r="D14" s="88"/>
      <c r="E14" s="89"/>
      <c r="F14" s="92"/>
    </row>
    <row r="15" spans="1:6" x14ac:dyDescent="0.25">
      <c r="A15" s="87" t="s">
        <v>135</v>
      </c>
      <c r="B15" s="90">
        <v>123</v>
      </c>
      <c r="C15" s="86">
        <v>78</v>
      </c>
      <c r="D15" s="88"/>
      <c r="E15" s="89"/>
      <c r="F15" s="92"/>
    </row>
    <row r="16" spans="1:6" x14ac:dyDescent="0.25">
      <c r="A16" s="87" t="s">
        <v>136</v>
      </c>
      <c r="B16" s="90">
        <v>142</v>
      </c>
      <c r="C16" s="86">
        <v>25</v>
      </c>
      <c r="D16" s="88"/>
      <c r="E16" s="89"/>
      <c r="F16" s="92"/>
    </row>
    <row r="17" spans="1:6" x14ac:dyDescent="0.25">
      <c r="A17" s="87" t="s">
        <v>137</v>
      </c>
      <c r="B17" s="90">
        <v>245</v>
      </c>
      <c r="C17" s="86">
        <v>20</v>
      </c>
      <c r="D17" s="88"/>
      <c r="E17" s="89"/>
      <c r="F17" s="92"/>
    </row>
    <row r="18" spans="1:6" x14ac:dyDescent="0.25">
      <c r="A18" s="87" t="s">
        <v>138</v>
      </c>
      <c r="B18" s="90">
        <v>312</v>
      </c>
      <c r="C18" s="86">
        <v>6</v>
      </c>
      <c r="D18" s="88"/>
      <c r="E18" s="89"/>
      <c r="F18" s="92"/>
    </row>
    <row r="19" spans="1:6" x14ac:dyDescent="0.25">
      <c r="A19" s="87" t="s">
        <v>139</v>
      </c>
      <c r="B19" s="90">
        <v>254</v>
      </c>
      <c r="C19" s="86">
        <v>30</v>
      </c>
      <c r="D19" s="88"/>
      <c r="E19" s="89"/>
      <c r="F19" s="92"/>
    </row>
    <row r="20" spans="1:6" x14ac:dyDescent="0.25">
      <c r="A20" s="87" t="s">
        <v>140</v>
      </c>
      <c r="B20" s="90">
        <v>289</v>
      </c>
      <c r="C20" s="86">
        <v>12</v>
      </c>
      <c r="D20" s="88"/>
      <c r="E20" s="89"/>
      <c r="F20" s="92"/>
    </row>
    <row r="21" spans="1:6" x14ac:dyDescent="0.25">
      <c r="A21" s="87" t="s">
        <v>141</v>
      </c>
      <c r="B21" s="90">
        <v>356</v>
      </c>
      <c r="C21" s="86">
        <v>8</v>
      </c>
      <c r="D21" s="88"/>
      <c r="E21" s="89"/>
      <c r="F21" s="92"/>
    </row>
    <row r="22" spans="1:6" x14ac:dyDescent="0.25">
      <c r="A22" s="87" t="s">
        <v>142</v>
      </c>
      <c r="B22" s="90">
        <v>452</v>
      </c>
      <c r="C22" s="86">
        <v>25</v>
      </c>
      <c r="D22" s="88"/>
      <c r="E22" s="89"/>
      <c r="F22" s="92"/>
    </row>
    <row r="23" spans="1:6" x14ac:dyDescent="0.25">
      <c r="A23" s="87" t="s">
        <v>143</v>
      </c>
      <c r="B23" s="90">
        <v>124</v>
      </c>
      <c r="C23" s="86">
        <v>36</v>
      </c>
      <c r="D23" s="88"/>
      <c r="E23" s="89"/>
      <c r="F23" s="92"/>
    </row>
    <row r="24" spans="1:6" x14ac:dyDescent="0.25">
      <c r="A24" s="87" t="s">
        <v>144</v>
      </c>
      <c r="B24" s="90">
        <v>625</v>
      </c>
      <c r="C24" s="86">
        <v>45</v>
      </c>
      <c r="D24" s="88"/>
      <c r="E24" s="89"/>
      <c r="F24" s="92"/>
    </row>
    <row r="25" spans="1:6" x14ac:dyDescent="0.25">
      <c r="A25" s="87" t="s">
        <v>145</v>
      </c>
      <c r="B25" s="90">
        <v>324</v>
      </c>
      <c r="C25" s="86">
        <v>52</v>
      </c>
      <c r="D25" s="88"/>
      <c r="E25" s="89"/>
      <c r="F25" s="92"/>
    </row>
    <row r="26" spans="1:6" x14ac:dyDescent="0.25">
      <c r="A26" s="87" t="s">
        <v>146</v>
      </c>
      <c r="B26" s="90">
        <v>652</v>
      </c>
      <c r="C26" s="86">
        <v>13</v>
      </c>
      <c r="D26" s="88"/>
      <c r="E26" s="89"/>
      <c r="F26" s="92"/>
    </row>
    <row r="27" spans="1:6" x14ac:dyDescent="0.25">
      <c r="A27" s="87" t="s">
        <v>147</v>
      </c>
      <c r="B27" s="90">
        <v>895</v>
      </c>
      <c r="C27" s="93">
        <v>29</v>
      </c>
      <c r="D27" s="88"/>
      <c r="E27" s="89"/>
      <c r="F27" s="92"/>
    </row>
    <row r="28" spans="1:6" x14ac:dyDescent="0.25">
      <c r="A28" s="56"/>
      <c r="C28" s="94"/>
    </row>
    <row r="29" spans="1:6" x14ac:dyDescent="0.25">
      <c r="A29" s="56"/>
      <c r="C29" s="94"/>
    </row>
    <row r="30" spans="1:6" x14ac:dyDescent="0.25">
      <c r="A30" s="112" t="s">
        <v>152</v>
      </c>
      <c r="B30" s="112"/>
      <c r="C30" s="112"/>
      <c r="D30" s="83"/>
    </row>
    <row r="31" spans="1:6" x14ac:dyDescent="0.25">
      <c r="A31" s="113" t="s">
        <v>155</v>
      </c>
      <c r="B31" s="113"/>
      <c r="C31" s="113"/>
      <c r="D31" s="83"/>
    </row>
    <row r="32" spans="1:6" x14ac:dyDescent="0.25">
      <c r="A32" s="113" t="s">
        <v>157</v>
      </c>
      <c r="B32" s="113"/>
      <c r="C32" s="113"/>
      <c r="D32" s="83"/>
    </row>
    <row r="34" spans="1:1" x14ac:dyDescent="0.25">
      <c r="A34" t="s">
        <v>148</v>
      </c>
    </row>
    <row r="35" spans="1:1" x14ac:dyDescent="0.25">
      <c r="A35" t="s">
        <v>149</v>
      </c>
    </row>
    <row r="36" spans="1:1" x14ac:dyDescent="0.25">
      <c r="A36" t="s">
        <v>150</v>
      </c>
    </row>
    <row r="37" spans="1:1" x14ac:dyDescent="0.25">
      <c r="A37" t="s">
        <v>151</v>
      </c>
    </row>
    <row r="38" spans="1:1" x14ac:dyDescent="0.25">
      <c r="A38" t="s">
        <v>153</v>
      </c>
    </row>
    <row r="39" spans="1:1" x14ac:dyDescent="0.25">
      <c r="A39" t="s">
        <v>154</v>
      </c>
    </row>
    <row r="40" spans="1:1" x14ac:dyDescent="0.25">
      <c r="A40" t="s">
        <v>156</v>
      </c>
    </row>
    <row r="41" spans="1:1" x14ac:dyDescent="0.25">
      <c r="A41" t="s">
        <v>168</v>
      </c>
    </row>
  </sheetData>
  <mergeCells count="4">
    <mergeCell ref="A1:F1"/>
    <mergeCell ref="A30:C30"/>
    <mergeCell ref="A31:C31"/>
    <mergeCell ref="A32:C3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70" zoomScaleNormal="170" workbookViewId="0">
      <selection activeCell="A21" sqref="A21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9.7109375" customWidth="1"/>
  </cols>
  <sheetData>
    <row r="1" spans="1:3" x14ac:dyDescent="0.25">
      <c r="A1" s="95" t="s">
        <v>158</v>
      </c>
      <c r="B1" s="96" t="s">
        <v>159</v>
      </c>
      <c r="C1" s="97" t="s">
        <v>89</v>
      </c>
    </row>
    <row r="2" spans="1:3" x14ac:dyDescent="0.25">
      <c r="A2" s="81" t="s">
        <v>160</v>
      </c>
      <c r="B2" s="82">
        <v>150</v>
      </c>
      <c r="C2" s="98" t="s">
        <v>161</v>
      </c>
    </row>
    <row r="3" spans="1:3" x14ac:dyDescent="0.25">
      <c r="A3" s="81" t="s">
        <v>169</v>
      </c>
      <c r="B3" s="82">
        <v>500</v>
      </c>
      <c r="C3" s="98"/>
    </row>
    <row r="4" spans="1:3" x14ac:dyDescent="0.25">
      <c r="A4" s="81" t="s">
        <v>170</v>
      </c>
      <c r="B4" s="82">
        <v>600</v>
      </c>
      <c r="C4" s="98" t="s">
        <v>161</v>
      </c>
    </row>
    <row r="5" spans="1:3" x14ac:dyDescent="0.25">
      <c r="A5" s="81" t="s">
        <v>171</v>
      </c>
      <c r="B5" s="82">
        <v>150</v>
      </c>
      <c r="C5" s="98"/>
    </row>
    <row r="6" spans="1:3" x14ac:dyDescent="0.25">
      <c r="A6" s="81" t="s">
        <v>172</v>
      </c>
      <c r="B6" s="82">
        <v>280</v>
      </c>
      <c r="C6" s="98" t="s">
        <v>161</v>
      </c>
    </row>
    <row r="7" spans="1:3" x14ac:dyDescent="0.25">
      <c r="A7" s="81" t="s">
        <v>173</v>
      </c>
      <c r="B7" s="82">
        <v>650</v>
      </c>
      <c r="C7" s="98" t="s">
        <v>161</v>
      </c>
    </row>
    <row r="8" spans="1:3" x14ac:dyDescent="0.25">
      <c r="A8" s="81" t="s">
        <v>162</v>
      </c>
      <c r="B8" s="82">
        <v>250</v>
      </c>
      <c r="C8" s="98"/>
    </row>
    <row r="9" spans="1:3" x14ac:dyDescent="0.25">
      <c r="A9" s="81" t="s">
        <v>163</v>
      </c>
      <c r="B9" s="82">
        <v>350</v>
      </c>
      <c r="C9" s="98" t="s">
        <v>161</v>
      </c>
    </row>
    <row r="10" spans="1:3" x14ac:dyDescent="0.25">
      <c r="A10" s="81" t="s">
        <v>164</v>
      </c>
      <c r="B10" s="82">
        <v>180</v>
      </c>
      <c r="C10" s="98"/>
    </row>
    <row r="11" spans="1:3" x14ac:dyDescent="0.25">
      <c r="A11" s="81" t="s">
        <v>165</v>
      </c>
      <c r="B11" s="82">
        <v>250</v>
      </c>
      <c r="C11" s="98" t="s">
        <v>161</v>
      </c>
    </row>
    <row r="12" spans="1:3" ht="15.75" thickBot="1" x14ac:dyDescent="0.3">
      <c r="A12" s="84" t="s">
        <v>166</v>
      </c>
      <c r="B12" s="85">
        <v>190</v>
      </c>
      <c r="C12" s="99" t="s">
        <v>161</v>
      </c>
    </row>
    <row r="13" spans="1:3" ht="15.75" thickBot="1" x14ac:dyDescent="0.3"/>
    <row r="14" spans="1:3" ht="15.75" thickBot="1" x14ac:dyDescent="0.3">
      <c r="A14" s="114" t="s">
        <v>167</v>
      </c>
      <c r="B14" s="115"/>
      <c r="C14" s="100"/>
    </row>
    <row r="16" spans="1:3" x14ac:dyDescent="0.25">
      <c r="A16" s="113" t="s">
        <v>175</v>
      </c>
      <c r="B16" s="113"/>
      <c r="C16" s="83"/>
    </row>
    <row r="19" spans="1:1" x14ac:dyDescent="0.25">
      <c r="A19" t="s">
        <v>174</v>
      </c>
    </row>
    <row r="20" spans="1:1" x14ac:dyDescent="0.25">
      <c r="A20" t="s">
        <v>176</v>
      </c>
    </row>
  </sheetData>
  <mergeCells count="2">
    <mergeCell ref="A14:B14"/>
    <mergeCell ref="A16:B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Alimentos</vt:lpstr>
      <vt:lpstr>Móveis</vt:lpstr>
      <vt:lpstr>Média</vt:lpstr>
      <vt:lpstr>Desconto</vt:lpstr>
      <vt:lpstr>SomaSe</vt:lpstr>
      <vt:lpstr>Lucro</vt:lpstr>
      <vt:lpstr>lucro_venda</vt:lpstr>
      <vt:lpstr>LucroVenda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a10ceeteps</cp:lastModifiedBy>
  <dcterms:created xsi:type="dcterms:W3CDTF">2017-09-11T19:30:17Z</dcterms:created>
  <dcterms:modified xsi:type="dcterms:W3CDTF">2017-09-12T00:10:39Z</dcterms:modified>
</cp:coreProperties>
</file>