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 Sá\Downloads\"/>
    </mc:Choice>
  </mc:AlternateContent>
  <xr:revisionPtr revIDLastSave="0" documentId="13_ncr:1_{BEBA7A1D-CF29-4120-8867-68C0A431920A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Credit Payments" sheetId="1" r:id="rId1"/>
    <sheet name="Telephone Call Stats" sheetId="2" r:id="rId2"/>
    <sheet name="Weight Loss " sheetId="3" r:id="rId3"/>
    <sheet name="Toys Ordered" sheetId="4" r:id="rId4"/>
    <sheet name="Interview Data" sheetId="5" r:id="rId5"/>
    <sheet name="Transfer Saga" sheetId="6" r:id="rId6"/>
    <sheet name="Metals Prices" sheetId="7" r:id="rId7"/>
    <sheet name="Muppets" sheetId="8" r:id="rId8"/>
    <sheet name="Top Films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4" l="1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11" i="3"/>
  <c r="F11" i="3"/>
  <c r="E11" i="3"/>
  <c r="D11" i="3"/>
  <c r="C11" i="3"/>
  <c r="G9" i="3"/>
  <c r="F9" i="3"/>
  <c r="G8" i="3"/>
  <c r="F8" i="3"/>
  <c r="G7" i="3"/>
  <c r="F7" i="3"/>
  <c r="G6" i="3"/>
  <c r="F6" i="3"/>
  <c r="F12" i="2"/>
  <c r="E12" i="2"/>
  <c r="F10" i="2"/>
  <c r="E10" i="2"/>
  <c r="F9" i="2"/>
  <c r="E9" i="2"/>
  <c r="F8" i="2"/>
  <c r="E8" i="2"/>
  <c r="F7" i="2"/>
  <c r="E7" i="2"/>
  <c r="F6" i="2"/>
  <c r="E6" i="2"/>
  <c r="F5" i="2"/>
  <c r="E5" i="2"/>
  <c r="D12" i="1"/>
  <c r="C12" i="1"/>
  <c r="B12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<sst xmlns="http://schemas.openxmlformats.org/spreadsheetml/2006/main" count="275" uniqueCount="222">
  <si>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</si>
  <si>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</si>
  <si>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</si>
  <si>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</si>
  <si>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</si>
  <si>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</si>
  <si>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</si>
  <si>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</si>
  <si>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</si>
  <si>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</si>
  <si>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TOTAL</t>
  </si>
  <si>
    <t>Monthly Credit Repayments</t>
  </si>
  <si>
    <t>Name</t>
  </si>
  <si>
    <t>No. calls</t>
  </si>
  <si>
    <t>Hours worked</t>
  </si>
  <si>
    <t>Calls per Hour</t>
  </si>
  <si>
    <t>Bonus</t>
  </si>
  <si>
    <t>Angus</t>
  </si>
  <si>
    <t>Penelope</t>
  </si>
  <si>
    <t>Jethro</t>
  </si>
  <si>
    <t>Mirabelle</t>
  </si>
  <si>
    <t>Ophelia</t>
  </si>
  <si>
    <t>Horatio</t>
  </si>
  <si>
    <t>London Team Call Statistics for Monday</t>
  </si>
  <si>
    <t>Weight Loss Statistics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</si>
  <si>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</si>
  <si>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</si>
  <si>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</si>
  <si>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</si>
  <si>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</si>
  <si>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</si>
  <si>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</si>
  <si>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</si>
  <si>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</si>
  <si>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Toys Ordered</t>
  </si>
  <si>
    <t>Price Each</t>
  </si>
  <si>
    <t>Q. Ordered</t>
  </si>
  <si>
    <t>Discount</t>
  </si>
  <si>
    <t>Final Cost</t>
  </si>
  <si>
    <t>BBQ Barbie Doll</t>
  </si>
  <si>
    <t>Prince Eric Doll</t>
  </si>
  <si>
    <t>Princess Jasmine Doll</t>
  </si>
  <si>
    <t>Cinderella’s Coach</t>
  </si>
  <si>
    <t>Spiderman gloves</t>
  </si>
  <si>
    <t>Hama Bead Starter Kit</t>
  </si>
  <si>
    <t>Pink Heart Light Set</t>
  </si>
  <si>
    <t>Harry Potter Magic Set</t>
  </si>
  <si>
    <t>Candidate no</t>
  </si>
  <si>
    <t>Regional Centre</t>
  </si>
  <si>
    <t>Interview Date</t>
  </si>
  <si>
    <t>Position</t>
  </si>
  <si>
    <t>Notes</t>
  </si>
  <si>
    <t>EU Accepted?</t>
  </si>
  <si>
    <t>ID138</t>
  </si>
  <si>
    <t>Wales</t>
  </si>
  <si>
    <t>Head Chef</t>
  </si>
  <si>
    <t>Position starts 1/1/21</t>
  </si>
  <si>
    <t>Y</t>
  </si>
  <si>
    <t>ID139</t>
  </si>
  <si>
    <t>North West</t>
  </si>
  <si>
    <t>Financial Director</t>
  </si>
  <si>
    <t>6 months' notice, health insurance, car share options</t>
  </si>
  <si>
    <t>ID140</t>
  </si>
  <si>
    <t>Assistant PA to the Managing Director</t>
  </si>
  <si>
    <t>Must have excellent IT skills and 80+wpm</t>
  </si>
  <si>
    <t>ID141</t>
  </si>
  <si>
    <t>Lakes</t>
  </si>
  <si>
    <t>Pastry Chef</t>
  </si>
  <si>
    <t>6 month contrct</t>
  </si>
  <si>
    <t>ID142</t>
  </si>
  <si>
    <t>West Midlands</t>
  </si>
  <si>
    <t>Accountant</t>
  </si>
  <si>
    <t>Must be ACCA certified</t>
  </si>
  <si>
    <t>ID143</t>
  </si>
  <si>
    <t>East Midlands</t>
  </si>
  <si>
    <t>6 month maternity cover contract</t>
  </si>
  <si>
    <t>ID144</t>
  </si>
  <si>
    <t>Admin Assistant</t>
  </si>
  <si>
    <t>School leavers accepted - training given</t>
  </si>
  <si>
    <t>ID145</t>
  </si>
  <si>
    <t>Northern Ireland</t>
  </si>
  <si>
    <t>Electrical Engineering Apprenticeship</t>
  </si>
  <si>
    <t>Includes all training at local college - 2 days pw</t>
  </si>
  <si>
    <t>N</t>
  </si>
  <si>
    <t>ID146</t>
  </si>
  <si>
    <t>London and SE</t>
  </si>
  <si>
    <t>Sales Manager</t>
  </si>
  <si>
    <t>Any relevant sales experience accepted</t>
  </si>
  <si>
    <t>ID147</t>
  </si>
  <si>
    <t>Devon and Cornwall</t>
  </si>
  <si>
    <t>Acting Musical Director</t>
  </si>
  <si>
    <t>ID148</t>
  </si>
  <si>
    <t>South West</t>
  </si>
  <si>
    <t>PA to the Sales Director</t>
  </si>
  <si>
    <t>ID149</t>
  </si>
  <si>
    <t>Actuary</t>
  </si>
  <si>
    <t>Fully qualified and min 3 years' experience</t>
  </si>
  <si>
    <t>ID150</t>
  </si>
  <si>
    <t>Scotland</t>
  </si>
  <si>
    <t>HGV Driver</t>
  </si>
  <si>
    <t>Clean licence and min 2 years' experience</t>
  </si>
  <si>
    <t>ID151</t>
  </si>
  <si>
    <t>Fortklift Truck Operator</t>
  </si>
  <si>
    <t>Will accept apprenticeship applications</t>
  </si>
  <si>
    <t>ID152</t>
  </si>
  <si>
    <t>Assistant PA to the CEO</t>
  </si>
  <si>
    <t>ID153</t>
  </si>
  <si>
    <t>Sous Chef</t>
  </si>
  <si>
    <t>1 month contract to start</t>
  </si>
  <si>
    <t>Interviews UK Dec 2020 - Jan 2021</t>
  </si>
  <si>
    <t>From Club</t>
  </si>
  <si>
    <t>To Club</t>
  </si>
  <si>
    <t>Fee</t>
  </si>
  <si>
    <t>Year</t>
  </si>
  <si>
    <t xml:space="preserve">Zinedine Zidane </t>
  </si>
  <si>
    <t>Juventus (Ita)</t>
  </si>
  <si>
    <t>Real Madrid (Spa)</t>
  </si>
  <si>
    <t>£45.62m</t>
  </si>
  <si>
    <t xml:space="preserve">Luis Figo </t>
  </si>
  <si>
    <t>Barcelona (Spa)</t>
  </si>
  <si>
    <t>£37m</t>
  </si>
  <si>
    <t xml:space="preserve">Hernan Crespo </t>
  </si>
  <si>
    <t>Parma (Ita)</t>
  </si>
  <si>
    <t>Lazio (Ita)</t>
  </si>
  <si>
    <t>£35.5m</t>
  </si>
  <si>
    <t xml:space="preserve">Gianluigi Buffon </t>
  </si>
  <si>
    <t>£32.6m</t>
  </si>
  <si>
    <t xml:space="preserve">Christian Vieri </t>
  </si>
  <si>
    <t>Inter Milan (Ita)</t>
  </si>
  <si>
    <t>£32m</t>
  </si>
  <si>
    <t xml:space="preserve">Andriy Shevchenko </t>
  </si>
  <si>
    <t>AC Milan (Ita)</t>
  </si>
  <si>
    <t>Chelsea (Eng)</t>
  </si>
  <si>
    <t>£30m</t>
  </si>
  <si>
    <t xml:space="preserve">Rio Ferdinand </t>
  </si>
  <si>
    <t>Leeds United (Eng)</t>
  </si>
  <si>
    <t>Manchester United (Eng)</t>
  </si>
  <si>
    <t>£29.1m</t>
  </si>
  <si>
    <t xml:space="preserve">Gaizka Mendieta </t>
  </si>
  <si>
    <t>Valencia (Spa)</t>
  </si>
  <si>
    <t>£29m</t>
  </si>
  <si>
    <t xml:space="preserve">Ronaldo </t>
  </si>
  <si>
    <t>£28.49m</t>
  </si>
  <si>
    <t xml:space="preserve">Juan Veron </t>
  </si>
  <si>
    <t>£28.1m</t>
  </si>
  <si>
    <t xml:space="preserve">Rui Costa </t>
  </si>
  <si>
    <t>Fiorentina [old] (Ita)</t>
  </si>
  <si>
    <t>£28m</t>
  </si>
  <si>
    <t xml:space="preserve">Pavel Nedved </t>
  </si>
  <si>
    <t>£25.5m</t>
  </si>
  <si>
    <t xml:space="preserve">Mickael Essien </t>
  </si>
  <si>
    <t>Lyon (Fra)</t>
  </si>
  <si>
    <t>£24.43m</t>
  </si>
  <si>
    <t xml:space="preserve">Didier Drogba </t>
  </si>
  <si>
    <t>Marseille (Fra)</t>
  </si>
  <si>
    <t>£24m</t>
  </si>
  <si>
    <t xml:space="preserve">Nicolas Anelka </t>
  </si>
  <si>
    <t>Arsenal (Eng)</t>
  </si>
  <si>
    <t>£23.5m</t>
  </si>
  <si>
    <t xml:space="preserve">Denilson </t>
  </si>
  <si>
    <t>Sao Paulo (Bra)</t>
  </si>
  <si>
    <t>Real Betis (Spa)</t>
  </si>
  <si>
    <t>£22m</t>
  </si>
  <si>
    <t xml:space="preserve">Lilian Thuram </t>
  </si>
  <si>
    <t xml:space="preserve">Claudio Lopez </t>
  </si>
  <si>
    <t xml:space="preserve">Gabriel Batistuta </t>
  </si>
  <si>
    <t>AS Roma (Ita)</t>
  </si>
  <si>
    <t>World´s Highest Transfer Fees</t>
  </si>
  <si>
    <t>Month</t>
  </si>
  <si>
    <t>Silver ( c / oz )</t>
  </si>
  <si>
    <t>Copper ( c / lb )</t>
  </si>
  <si>
    <r>
      <t xml:space="preserve">Gold ( </t>
    </r>
    <r>
      <rPr>
        <b/>
        <sz val="11"/>
        <color theme="1"/>
        <rFont val="Calibri"/>
        <family val="2"/>
      </rPr>
      <t>$ / oz)</t>
    </r>
  </si>
  <si>
    <t>Selected Commodity Prices - 2005</t>
  </si>
  <si>
    <t>Muppet Name</t>
  </si>
  <si>
    <t>Creature Type</t>
  </si>
  <si>
    <t>Colour</t>
  </si>
  <si>
    <t>Humour Rating ( out of 10 )</t>
  </si>
  <si>
    <t>Kermit</t>
  </si>
  <si>
    <t>Frog</t>
  </si>
  <si>
    <t>Green</t>
  </si>
  <si>
    <t>Miss Piggy</t>
  </si>
  <si>
    <t>Swine</t>
  </si>
  <si>
    <t>Pink</t>
  </si>
  <si>
    <t>Waldorf &amp; Statler</t>
  </si>
  <si>
    <t>Grumpy Men</t>
  </si>
  <si>
    <t>Gonzo</t>
  </si>
  <si>
    <t>Unknown</t>
  </si>
  <si>
    <t>Blue / Grey</t>
  </si>
  <si>
    <t>Animal</t>
  </si>
  <si>
    <t>Percussionist</t>
  </si>
  <si>
    <t>Red</t>
  </si>
  <si>
    <t>Swedish Chef</t>
  </si>
  <si>
    <t>Swede</t>
  </si>
  <si>
    <t>Tan</t>
  </si>
  <si>
    <t>Fozzie</t>
  </si>
  <si>
    <t>Bear</t>
  </si>
  <si>
    <t>Brown</t>
  </si>
  <si>
    <t>The Muppets - Vital Statistics</t>
  </si>
  <si>
    <t>Movie name</t>
  </si>
  <si>
    <t>Titanic (1997)</t>
  </si>
  <si>
    <t>The Lord of the Rings: The Return of the King (2003)</t>
  </si>
  <si>
    <t>Pirates of the Caribbean: Dead Man's Chest (2006)</t>
  </si>
  <si>
    <t>Harry Potter and the Philospher's Stone (2001)</t>
  </si>
  <si>
    <t>Pirates of the Caribbean: At World's End (2007)</t>
  </si>
  <si>
    <t>Star Wars Episode I: The Phantom Menace (1999)</t>
  </si>
  <si>
    <t>The Lord of the Rings: The Two Towers (2002)</t>
  </si>
  <si>
    <t>Shrek 2 (2004)</t>
  </si>
  <si>
    <t>Jurassic Park (1993)</t>
  </si>
  <si>
    <t>Harry Potter and the Goblet of Fire (2005)</t>
  </si>
  <si>
    <t>Spider-Man 3 (2007)</t>
  </si>
  <si>
    <t>Harry Potter and the Chamber of Secrets (2002)</t>
  </si>
  <si>
    <t>Harry Potter and the Order of the Phoenix (2007)</t>
  </si>
  <si>
    <t>The Lord of the Rings: The Fellowship of the Ring (2001)</t>
  </si>
  <si>
    <t>Finding Nemo (2003)</t>
  </si>
  <si>
    <t>Star Wars Episode III: Revenge of the Sith (2005)</t>
  </si>
  <si>
    <t>Spider-Man (2002)</t>
  </si>
  <si>
    <t>Independence Day (1996)</t>
  </si>
  <si>
    <t>E.T. the Extra-Terrestrial (1982)</t>
  </si>
  <si>
    <t>Harry Potter and the Prisoner of Azkaban (2004)</t>
  </si>
  <si>
    <t>Highest-grossing films *</t>
  </si>
  <si>
    <t>Worldwide Gross</t>
  </si>
  <si>
    <t>* Box Office Takings Only. No adjustment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</si>
</sst>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  <numFmt numFmtId="174" formatCode="mmm\-yy"/>
    <numFmt numFmtId="177" formatCode="0.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u/>
      <sz val="14"/>
      <color rgb="FFFF0000"/>
      <name val="Arial"/>
      <family val="2"/>
    </font>
    <font>
      <sz val="12"/>
      <name val="Arial"/>
      <family val="2"/>
    </font>
    <font>
      <u/>
      <sz val="18"/>
      <color indexed="10"/>
      <name val="Arial Rounded MT Bold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theme="4"/>
      <name val="Amasis MT Pro Black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Arial"/>
      <family val="2"/>
    </font>
    <font>
      <sz val="18"/>
      <name val="Arial"/>
      <family val="2"/>
    </font>
    <font>
      <b/>
      <u/>
      <sz val="20"/>
      <color theme="7" tint="-0.249977111117893"/>
      <name val="Arial"/>
      <family val="2"/>
    </font>
    <font>
      <b/>
      <u/>
      <sz val="10"/>
      <name val="Arial"/>
      <family val="2"/>
    </font>
    <font>
      <b/>
      <u/>
      <sz val="24"/>
      <name val="Arial"/>
      <family val="2"/>
    </font>
    <font>
      <b/>
      <i/>
      <u/>
      <sz val="16"/>
      <color theme="7" tint="-0.249977111117893"/>
      <name val="Calibri"/>
      <family val="2"/>
      <scheme val="minor"/>
    </font>
    <font>
      <b/>
      <u/>
      <sz val="16"/>
      <color theme="7" tint="-0.249977111117893"/>
      <name val="Arial"/>
      <family val="2"/>
    </font>
    <font>
      <sz val="12"/>
      <color rgb="FF7030A0"/>
      <name val="Calibri"/>
      <family val="2"/>
      <scheme val="minor"/>
    </font>
    <font>
      <b/>
      <u/>
      <sz val="18"/>
      <color theme="7" tint="-0.249977111117893"/>
      <name val="Britannic Bold"/>
      <family val="2"/>
    </font>
    <font>
      <sz val="10"/>
      <name val="Britannic Bold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theme="9" tint="-0.24997711111789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2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theme="9" tint="0.79998168889431442"/>
      </right>
      <top style="thick">
        <color indexed="64"/>
      </top>
      <bottom style="thick">
        <color indexed="64"/>
      </bottom>
      <diagonal/>
    </border>
    <border>
      <left/>
      <right style="thick">
        <color theme="9" tint="0.79998168889431442"/>
      </right>
      <top/>
      <bottom style="thick">
        <color indexed="64"/>
      </bottom>
      <diagonal/>
    </border>
    <border>
      <left/>
      <right style="thick">
        <color theme="9" tint="0.39997558519241921"/>
      </right>
      <top style="thick">
        <color indexed="64"/>
      </top>
      <bottom style="thick">
        <color indexed="64"/>
      </bottom>
      <diagonal/>
    </border>
    <border>
      <left/>
      <right style="thick">
        <color theme="9" tint="0.39997558519241921"/>
      </right>
      <top/>
      <bottom style="thick">
        <color indexed="64"/>
      </bottom>
      <diagonal/>
    </border>
    <border>
      <left/>
      <right style="thick">
        <color theme="9" tint="-0.249977111117893"/>
      </right>
      <top style="thick">
        <color indexed="64"/>
      </top>
      <bottom style="thick">
        <color indexed="64"/>
      </bottom>
      <diagonal/>
    </border>
    <border>
      <left/>
      <right style="thick">
        <color theme="9" tint="-0.499984740745262"/>
      </right>
      <top style="thick">
        <color indexed="64"/>
      </top>
      <bottom style="thick">
        <color indexed="64"/>
      </bottom>
      <diagonal/>
    </border>
    <border>
      <left/>
      <right style="thick">
        <color theme="9" tint="-0.499984740745262"/>
      </right>
      <top/>
      <bottom style="thick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1" fillId="0" borderId="0"/>
  </cellStyleXfs>
  <cellXfs count="15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44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3" fillId="6" borderId="14" xfId="2" applyFont="1" applyFill="1" applyBorder="1" applyAlignment="1">
      <alignment horizontal="center" vertical="center"/>
    </xf>
    <xf numFmtId="2" fontId="3" fillId="6" borderId="14" xfId="2" applyNumberFormat="1" applyFont="1" applyFill="1" applyBorder="1" applyAlignment="1">
      <alignment horizontal="center" vertical="center"/>
    </xf>
    <xf numFmtId="164" fontId="3" fillId="6" borderId="14" xfId="1" applyNumberFormat="1" applyFont="1" applyFill="1" applyBorder="1" applyAlignment="1">
      <alignment horizontal="center" vertical="center"/>
    </xf>
    <xf numFmtId="0" fontId="5" fillId="0" borderId="13" xfId="2" applyBorder="1" applyAlignment="1">
      <alignment horizontal="center" vertical="center"/>
    </xf>
    <xf numFmtId="2" fontId="5" fillId="0" borderId="13" xfId="2" applyNumberFormat="1" applyBorder="1" applyAlignment="1">
      <alignment horizontal="center" vertical="center"/>
    </xf>
    <xf numFmtId="164" fontId="3" fillId="5" borderId="13" xfId="2" applyNumberFormat="1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8" fillId="0" borderId="0" xfId="0" applyFont="1"/>
    <xf numFmtId="0" fontId="3" fillId="0" borderId="15" xfId="2" applyFont="1" applyBorder="1" applyAlignment="1">
      <alignment horizontal="center" vertical="center"/>
    </xf>
    <xf numFmtId="0" fontId="9" fillId="0" borderId="0" xfId="0" applyFont="1"/>
    <xf numFmtId="0" fontId="3" fillId="2" borderId="1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10" fillId="0" borderId="0" xfId="0" applyFont="1"/>
    <xf numFmtId="0" fontId="0" fillId="0" borderId="13" xfId="0" applyBorder="1"/>
    <xf numFmtId="14" fontId="0" fillId="0" borderId="13" xfId="0" applyNumberFormat="1" applyBorder="1"/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15" fillId="0" borderId="0" xfId="0" applyFont="1"/>
    <xf numFmtId="164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0" fontId="10" fillId="2" borderId="0" xfId="0" applyFont="1" applyFill="1"/>
    <xf numFmtId="164" fontId="3" fillId="9" borderId="15" xfId="0" applyNumberFormat="1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textRotation="90"/>
    </xf>
    <xf numFmtId="0" fontId="0" fillId="0" borderId="0" xfId="0" applyBorder="1"/>
    <xf numFmtId="0" fontId="1" fillId="0" borderId="0" xfId="3" applyFill="1" applyBorder="1"/>
    <xf numFmtId="0" fontId="0" fillId="0" borderId="0" xfId="0" applyFill="1" applyBorder="1"/>
    <xf numFmtId="0" fontId="0" fillId="0" borderId="0" xfId="0" applyFill="1" applyBorder="1" applyAlignment="1">
      <alignment textRotation="90"/>
    </xf>
    <xf numFmtId="0" fontId="0" fillId="10" borderId="22" xfId="0" applyFill="1" applyBorder="1"/>
    <xf numFmtId="0" fontId="17" fillId="10" borderId="23" xfId="0" applyFont="1" applyFill="1" applyBorder="1" applyAlignment="1">
      <alignment horizontal="left" vertical="center"/>
    </xf>
    <xf numFmtId="0" fontId="0" fillId="10" borderId="16" xfId="0" applyFill="1" applyBorder="1"/>
    <xf numFmtId="0" fontId="0" fillId="10" borderId="0" xfId="0" applyFill="1"/>
    <xf numFmtId="0" fontId="0" fillId="10" borderId="24" xfId="0" applyFill="1" applyBorder="1"/>
    <xf numFmtId="0" fontId="0" fillId="10" borderId="0" xfId="0" applyFill="1" applyBorder="1"/>
    <xf numFmtId="0" fontId="0" fillId="10" borderId="17" xfId="0" applyFill="1" applyBorder="1"/>
    <xf numFmtId="0" fontId="1" fillId="10" borderId="24" xfId="3" applyFill="1" applyBorder="1" applyAlignment="1">
      <alignment textRotation="90"/>
    </xf>
    <xf numFmtId="0" fontId="1" fillId="10" borderId="0" xfId="3" applyFill="1" applyBorder="1"/>
    <xf numFmtId="0" fontId="16" fillId="10" borderId="24" xfId="0" applyFont="1" applyFill="1" applyBorder="1" applyAlignment="1">
      <alignment vertical="center"/>
    </xf>
    <xf numFmtId="0" fontId="19" fillId="10" borderId="24" xfId="0" applyFont="1" applyFill="1" applyBorder="1" applyAlignment="1">
      <alignment horizontal="left" textRotation="90"/>
    </xf>
    <xf numFmtId="0" fontId="0" fillId="10" borderId="25" xfId="0" applyFill="1" applyBorder="1"/>
    <xf numFmtId="0" fontId="1" fillId="10" borderId="26" xfId="3" applyFill="1" applyBorder="1"/>
    <xf numFmtId="0" fontId="0" fillId="10" borderId="18" xfId="0" applyFill="1" applyBorder="1"/>
    <xf numFmtId="0" fontId="20" fillId="10" borderId="0" xfId="3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2" fillId="10" borderId="0" xfId="3" applyFont="1" applyFill="1" applyBorder="1" applyAlignment="1">
      <alignment horizontal="left" vertical="top"/>
    </xf>
    <xf numFmtId="0" fontId="22" fillId="10" borderId="0" xfId="3" applyFont="1" applyFill="1" applyBorder="1" applyAlignment="1">
      <alignment horizontal="center" vertical="center"/>
    </xf>
    <xf numFmtId="0" fontId="23" fillId="10" borderId="23" xfId="0" applyFont="1" applyFill="1" applyBorder="1"/>
    <xf numFmtId="0" fontId="24" fillId="10" borderId="23" xfId="0" applyFont="1" applyFill="1" applyBorder="1"/>
    <xf numFmtId="0" fontId="0" fillId="11" borderId="13" xfId="0" applyFill="1" applyBorder="1"/>
    <xf numFmtId="17" fontId="1" fillId="11" borderId="20" xfId="3" applyNumberFormat="1" applyFill="1" applyBorder="1"/>
    <xf numFmtId="0" fontId="1" fillId="11" borderId="20" xfId="3" applyFill="1" applyBorder="1"/>
    <xf numFmtId="17" fontId="1" fillId="13" borderId="15" xfId="3" applyNumberFormat="1" applyFill="1" applyBorder="1"/>
    <xf numFmtId="0" fontId="25" fillId="13" borderId="14" xfId="3" applyFont="1" applyFill="1" applyBorder="1"/>
    <xf numFmtId="0" fontId="1" fillId="13" borderId="14" xfId="3" applyFill="1" applyBorder="1"/>
    <xf numFmtId="0" fontId="1" fillId="13" borderId="21" xfId="3" applyFill="1" applyBorder="1"/>
    <xf numFmtId="17" fontId="14" fillId="2" borderId="13" xfId="3" applyNumberFormat="1" applyFont="1" applyFill="1" applyBorder="1" applyAlignment="1">
      <alignment horizontal="center" vertical="center"/>
    </xf>
    <xf numFmtId="0" fontId="14" fillId="12" borderId="13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3" fillId="3" borderId="13" xfId="3" applyFont="1" applyFill="1" applyBorder="1" applyAlignment="1">
      <alignment horizontal="center" vertical="center"/>
    </xf>
    <xf numFmtId="0" fontId="26" fillId="12" borderId="13" xfId="3" applyFont="1" applyFill="1" applyBorder="1"/>
    <xf numFmtId="0" fontId="26" fillId="10" borderId="13" xfId="3" applyFont="1" applyFill="1" applyBorder="1" applyAlignment="1">
      <alignment horizontal="right"/>
    </xf>
    <xf numFmtId="0" fontId="27" fillId="3" borderId="13" xfId="3" applyFont="1" applyFill="1" applyBorder="1"/>
    <xf numFmtId="174" fontId="26" fillId="2" borderId="13" xfId="3" applyNumberFormat="1" applyFont="1" applyFill="1" applyBorder="1" applyAlignment="1">
      <alignment horizontal="left" vertical="top"/>
    </xf>
    <xf numFmtId="0" fontId="18" fillId="0" borderId="0" xfId="0" applyFont="1"/>
    <xf numFmtId="0" fontId="28" fillId="14" borderId="0" xfId="0" applyFont="1" applyFill="1"/>
    <xf numFmtId="0" fontId="28" fillId="8" borderId="0" xfId="0" applyFont="1" applyFill="1"/>
    <xf numFmtId="0" fontId="3" fillId="15" borderId="0" xfId="0" applyFont="1" applyFill="1"/>
    <xf numFmtId="0" fontId="3" fillId="9" borderId="0" xfId="0" applyFont="1" applyFill="1"/>
    <xf numFmtId="0" fontId="3" fillId="3" borderId="0" xfId="0" applyFont="1" applyFill="1"/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177" fontId="28" fillId="14" borderId="0" xfId="0" applyNumberFormat="1" applyFont="1" applyFill="1" applyAlignment="1">
      <alignment horizontal="center" vertical="center"/>
    </xf>
    <xf numFmtId="177" fontId="3" fillId="15" borderId="0" xfId="0" applyNumberFormat="1" applyFont="1" applyFill="1" applyAlignment="1">
      <alignment horizontal="center" vertical="center"/>
    </xf>
    <xf numFmtId="177" fontId="3" fillId="9" borderId="0" xfId="0" applyNumberFormat="1" applyFont="1" applyFill="1" applyAlignment="1">
      <alignment horizontal="center" vertical="center"/>
    </xf>
    <xf numFmtId="177" fontId="28" fillId="8" borderId="0" xfId="0" applyNumberFormat="1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0" fillId="16" borderId="27" xfId="0" applyFill="1" applyBorder="1"/>
    <xf numFmtId="0" fontId="0" fillId="16" borderId="1" xfId="0" applyFill="1" applyBorder="1"/>
    <xf numFmtId="0" fontId="0" fillId="0" borderId="34" xfId="0" applyBorder="1"/>
    <xf numFmtId="0" fontId="0" fillId="2" borderId="30" xfId="0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right" vertical="center" wrapText="1"/>
    </xf>
    <xf numFmtId="0" fontId="3" fillId="17" borderId="30" xfId="0" applyFont="1" applyFill="1" applyBorder="1" applyAlignment="1">
      <alignment horizontal="center" wrapText="1"/>
    </xf>
    <xf numFmtId="0" fontId="3" fillId="17" borderId="29" xfId="0" applyFont="1" applyFill="1" applyBorder="1" applyAlignment="1">
      <alignment horizontal="center" wrapText="1"/>
    </xf>
    <xf numFmtId="0" fontId="3" fillId="17" borderId="33" xfId="0" applyFont="1" applyFill="1" applyBorder="1" applyAlignment="1">
      <alignment horizontal="center" wrapText="1"/>
    </xf>
    <xf numFmtId="0" fontId="3" fillId="18" borderId="30" xfId="0" applyFont="1" applyFill="1" applyBorder="1" applyAlignment="1">
      <alignment horizontal="center" wrapText="1"/>
    </xf>
    <xf numFmtId="0" fontId="3" fillId="18" borderId="33" xfId="0" applyFont="1" applyFill="1" applyBorder="1" applyAlignment="1">
      <alignment horizontal="center" wrapText="1"/>
    </xf>
    <xf numFmtId="0" fontId="3" fillId="18" borderId="38" xfId="0" applyFont="1" applyFill="1" applyBorder="1" applyAlignment="1">
      <alignment horizontal="center" wrapText="1"/>
    </xf>
    <xf numFmtId="0" fontId="3" fillId="3" borderId="33" xfId="0" applyFont="1" applyFill="1" applyBorder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8" fillId="19" borderId="33" xfId="0" applyFont="1" applyFill="1" applyBorder="1" applyAlignment="1">
      <alignment horizontal="center" wrapText="1"/>
    </xf>
    <xf numFmtId="0" fontId="28" fillId="19" borderId="38" xfId="0" applyFont="1" applyFill="1" applyBorder="1" applyAlignment="1">
      <alignment horizontal="center" wrapText="1"/>
    </xf>
    <xf numFmtId="0" fontId="28" fillId="19" borderId="30" xfId="0" applyFont="1" applyFill="1" applyBorder="1" applyAlignment="1">
      <alignment horizontal="center" wrapText="1"/>
    </xf>
    <xf numFmtId="0" fontId="29" fillId="17" borderId="0" xfId="0" applyFont="1" applyFill="1"/>
    <xf numFmtId="0" fontId="3" fillId="17" borderId="39" xfId="0" applyFont="1" applyFill="1" applyBorder="1"/>
    <xf numFmtId="0" fontId="3" fillId="17" borderId="40" xfId="0" applyFont="1" applyFill="1" applyBorder="1"/>
    <xf numFmtId="0" fontId="3" fillId="18" borderId="41" xfId="0" applyFont="1" applyFill="1" applyBorder="1"/>
    <xf numFmtId="0" fontId="3" fillId="18" borderId="42" xfId="0" applyFont="1" applyFill="1" applyBorder="1"/>
    <xf numFmtId="0" fontId="3" fillId="3" borderId="43" xfId="0" applyFont="1" applyFill="1" applyBorder="1"/>
    <xf numFmtId="0" fontId="28" fillId="19" borderId="44" xfId="0" applyFont="1" applyFill="1" applyBorder="1"/>
    <xf numFmtId="0" fontId="28" fillId="19" borderId="45" xfId="0" applyFont="1" applyFill="1" applyBorder="1"/>
    <xf numFmtId="0" fontId="28" fillId="16" borderId="28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 vertical="center" wrapText="1"/>
    </xf>
    <xf numFmtId="164" fontId="3" fillId="17" borderId="32" xfId="0" applyNumberFormat="1" applyFont="1" applyFill="1" applyBorder="1" applyAlignment="1">
      <alignment horizontal="left" wrapText="1"/>
    </xf>
    <xf numFmtId="164" fontId="3" fillId="17" borderId="36" xfId="0" applyNumberFormat="1" applyFont="1" applyFill="1" applyBorder="1" applyAlignment="1">
      <alignment horizontal="left" wrapText="1"/>
    </xf>
    <xf numFmtId="164" fontId="3" fillId="17" borderId="31" xfId="0" applyNumberFormat="1" applyFont="1" applyFill="1" applyBorder="1" applyAlignment="1">
      <alignment horizontal="left" wrapText="1"/>
    </xf>
    <xf numFmtId="164" fontId="3" fillId="18" borderId="32" xfId="0" applyNumberFormat="1" applyFont="1" applyFill="1" applyBorder="1" applyAlignment="1">
      <alignment horizontal="left" wrapText="1"/>
    </xf>
    <xf numFmtId="164" fontId="3" fillId="18" borderId="31" xfId="0" applyNumberFormat="1" applyFont="1" applyFill="1" applyBorder="1" applyAlignment="1">
      <alignment horizontal="left" wrapText="1"/>
    </xf>
    <xf numFmtId="164" fontId="3" fillId="18" borderId="35" xfId="0" applyNumberFormat="1" applyFont="1" applyFill="1" applyBorder="1" applyAlignment="1">
      <alignment horizontal="left" wrapText="1"/>
    </xf>
    <xf numFmtId="164" fontId="3" fillId="3" borderId="32" xfId="0" applyNumberFormat="1" applyFont="1" applyFill="1" applyBorder="1" applyAlignment="1">
      <alignment horizontal="left" wrapText="1"/>
    </xf>
    <xf numFmtId="164" fontId="3" fillId="3" borderId="35" xfId="0" applyNumberFormat="1" applyFont="1" applyFill="1" applyBorder="1" applyAlignment="1">
      <alignment horizontal="left" wrapText="1"/>
    </xf>
    <xf numFmtId="164" fontId="28" fillId="19" borderId="32" xfId="0" applyNumberFormat="1" applyFont="1" applyFill="1" applyBorder="1" applyAlignment="1">
      <alignment horizontal="left" wrapText="1"/>
    </xf>
    <xf numFmtId="164" fontId="28" fillId="19" borderId="35" xfId="0" applyNumberFormat="1" applyFont="1" applyFill="1" applyBorder="1" applyAlignment="1">
      <alignment horizontal="left" wrapText="1"/>
    </xf>
    <xf numFmtId="164" fontId="28" fillId="19" borderId="31" xfId="0" applyNumberFormat="1" applyFont="1" applyFill="1" applyBorder="1" applyAlignment="1">
      <alignment horizontal="left" wrapText="1"/>
    </xf>
  </cellXfs>
  <cellStyles count="4">
    <cellStyle name="Moeda" xfId="1" builtinId="4"/>
    <cellStyle name="Normal" xfId="0" builtinId="0"/>
    <cellStyle name="Normal 2" xfId="2" xr:uid="{AB8FA29E-D9B5-423D-AD08-8D87F083F2E8}"/>
    <cellStyle name="Normal 3" xfId="3" xr:uid="{481213B0-9C5E-49DA-900C-E0E9704CF5A2}"/>
  </cellStyles>
  <dxfs count="0"/>
  <tableStyles count="0" defaultTableStyle="TableStyleMedium9" defaultPivotStyle="PivotStyleLight16"/>
  <colors>
    <mruColors>
      <color rgb="FFFF00FF"/>
      <color rgb="FF00FF00"/>
      <color rgb="FFFFFF25"/>
      <color rgb="FFFFFFFF"/>
      <color rgb="FFCCCC00"/>
      <color rgb="FFCB9A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7</xdr:row>
      <xdr:rowOff>106680</xdr:rowOff>
    </xdr:from>
    <xdr:to>
      <xdr:col>2</xdr:col>
      <xdr:colOff>617220</xdr:colOff>
      <xdr:row>17</xdr:row>
      <xdr:rowOff>72390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A8FC9AC-E949-BD6B-F480-CD53C898254C}"/>
            </a:ext>
          </a:extLst>
        </xdr:cNvPr>
        <xdr:cNvSpPr txBox="1"/>
      </xdr:nvSpPr>
      <xdr:spPr>
        <a:xfrm rot="16200000">
          <a:off x="1417320" y="2228850"/>
          <a:ext cx="1809750" cy="40005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2000" b="1" u="sng">
              <a:solidFill>
                <a:schemeClr val="accent4">
                  <a:lumMod val="75000"/>
                </a:schemeClr>
              </a:solidFill>
              <a:latin typeface="Britannic Bold" panose="020B0903060703020204" pitchFamily="34" charset="0"/>
            </a:rPr>
            <a:t>Player´s Name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A7" workbookViewId="0">
      <selection activeCell="A26" sqref="A26"/>
    </sheetView>
  </sheetViews>
  <sheetFormatPr defaultRowHeight="13.2" x14ac:dyDescent="0.25"/>
  <cols>
    <col min="1" max="1" width="18.44140625" customWidth="1"/>
    <col min="2" max="2" width="12.33203125" customWidth="1"/>
    <col min="3" max="3" width="13.109375" customWidth="1"/>
    <col min="4" max="4" width="10.109375" customWidth="1"/>
  </cols>
  <sheetData>
    <row r="1" spans="1:4" ht="25.8" customHeight="1" x14ac:dyDescent="0.3">
      <c r="A1" s="4" t="s">
        <v>11</v>
      </c>
      <c r="B1" s="3"/>
      <c r="C1" s="2"/>
    </row>
    <row r="3" spans="1:4" ht="19.8" customHeight="1" x14ac:dyDescent="0.25">
      <c r="A3" s="6" t="s">
        <v>0</v>
      </c>
      <c r="B3" s="7" t="s">
        <v>1</v>
      </c>
      <c r="C3" s="7" t="s">
        <v>2</v>
      </c>
      <c r="D3" s="7" t="s">
        <v>3</v>
      </c>
    </row>
    <row r="4" spans="1:4" ht="7.8" customHeight="1" thickBot="1" x14ac:dyDescent="0.3"/>
    <row r="5" spans="1:4" ht="19.2" customHeight="1" x14ac:dyDescent="0.25">
      <c r="A5" s="5" t="s">
        <v>4</v>
      </c>
      <c r="B5" s="12">
        <v>200</v>
      </c>
      <c r="C5" s="9">
        <v>8</v>
      </c>
      <c r="D5" s="15">
        <f t="shared" ref="D5:D10" si="0">B5/C5</f>
        <v>25</v>
      </c>
    </row>
    <row r="6" spans="1:4" ht="19.2" customHeight="1" x14ac:dyDescent="0.25">
      <c r="A6" s="5" t="s">
        <v>5</v>
      </c>
      <c r="B6" s="13">
        <v>150</v>
      </c>
      <c r="C6" s="10">
        <v>12</v>
      </c>
      <c r="D6" s="16">
        <f t="shared" si="0"/>
        <v>12.5</v>
      </c>
    </row>
    <row r="7" spans="1:4" ht="19.2" customHeight="1" x14ac:dyDescent="0.25">
      <c r="A7" s="5" t="s">
        <v>6</v>
      </c>
      <c r="B7" s="13">
        <v>300</v>
      </c>
      <c r="C7" s="10">
        <v>12</v>
      </c>
      <c r="D7" s="16">
        <f t="shared" si="0"/>
        <v>25</v>
      </c>
    </row>
    <row r="8" spans="1:4" ht="19.2" customHeight="1" x14ac:dyDescent="0.25">
      <c r="A8" s="5" t="s">
        <v>7</v>
      </c>
      <c r="B8" s="13">
        <v>250</v>
      </c>
      <c r="C8" s="10">
        <v>12</v>
      </c>
      <c r="D8" s="16">
        <f t="shared" si="0"/>
        <v>20.833333333333332</v>
      </c>
    </row>
    <row r="9" spans="1:4" ht="19.2" customHeight="1" x14ac:dyDescent="0.25">
      <c r="A9" s="5" t="s">
        <v>8</v>
      </c>
      <c r="B9" s="13">
        <v>500</v>
      </c>
      <c r="C9" s="10">
        <v>12</v>
      </c>
      <c r="D9" s="16">
        <f t="shared" si="0"/>
        <v>41.666666666666664</v>
      </c>
    </row>
    <row r="10" spans="1:4" ht="19.2" customHeight="1" thickBot="1" x14ac:dyDescent="0.3">
      <c r="A10" s="5" t="s">
        <v>9</v>
      </c>
      <c r="B10" s="14">
        <v>15000</v>
      </c>
      <c r="C10" s="11">
        <v>36</v>
      </c>
      <c r="D10" s="17">
        <f t="shared" si="0"/>
        <v>416.66666666666669</v>
      </c>
    </row>
    <row r="11" spans="1:4" ht="9" customHeight="1" thickBot="1" x14ac:dyDescent="0.3"/>
    <row r="12" spans="1:4" ht="19.8" customHeight="1" thickBot="1" x14ac:dyDescent="0.3">
      <c r="A12" s="8" t="s">
        <v>10</v>
      </c>
      <c r="B12" s="18">
        <f>SUM(B5:B10)</f>
        <v>16400</v>
      </c>
      <c r="C12" s="19">
        <f>SUM(C5:C10)</f>
        <v>92</v>
      </c>
      <c r="D12" s="20">
        <f>SUM(D5:D10)</f>
        <v>541.66666666666674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26" sqref="D26"/>
    </sheetView>
  </sheetViews>
  <sheetFormatPr defaultRowHeight="13.2" x14ac:dyDescent="0.25"/>
  <cols>
    <col min="1" max="1" width="14.33203125" customWidth="1"/>
    <col min="2" max="2" width="10.21875" customWidth="1"/>
    <col min="3" max="3" width="15.33203125" customWidth="1"/>
    <col min="4" max="4" width="15.109375" customWidth="1"/>
    <col min="5" max="6" width="14.5546875" customWidth="1"/>
  </cols>
  <sheetData>
    <row r="1" spans="1:6" ht="17.399999999999999" x14ac:dyDescent="0.3">
      <c r="A1" s="28"/>
      <c r="B1" s="1" t="s">
        <v>23</v>
      </c>
    </row>
    <row r="2" spans="1:6" ht="9" customHeight="1" x14ac:dyDescent="0.25"/>
    <row r="3" spans="1:6" ht="19.2" customHeight="1" x14ac:dyDescent="0.25">
      <c r="B3" s="27" t="s">
        <v>12</v>
      </c>
      <c r="C3" s="27" t="s">
        <v>13</v>
      </c>
      <c r="D3" s="27" t="s">
        <v>14</v>
      </c>
      <c r="E3" s="27" t="s">
        <v>15</v>
      </c>
      <c r="F3" s="27" t="s">
        <v>16</v>
      </c>
    </row>
    <row r="4" spans="1:6" x14ac:dyDescent="0.25">
      <c r="A4" s="5"/>
    </row>
    <row r="5" spans="1:6" ht="19.2" customHeight="1" x14ac:dyDescent="0.25">
      <c r="B5" s="27" t="s">
        <v>17</v>
      </c>
      <c r="C5" s="24">
        <v>42</v>
      </c>
      <c r="D5" s="24">
        <v>5</v>
      </c>
      <c r="E5" s="25">
        <f t="shared" ref="E5:E10" si="0">C5/D5</f>
        <v>8.4</v>
      </c>
      <c r="F5" s="26">
        <f t="shared" ref="F5:F10" si="1">E5*1.75</f>
        <v>14.700000000000001</v>
      </c>
    </row>
    <row r="6" spans="1:6" ht="19.2" customHeight="1" x14ac:dyDescent="0.25">
      <c r="B6" s="27" t="s">
        <v>18</v>
      </c>
      <c r="C6" s="24">
        <v>6</v>
      </c>
      <c r="D6" s="24">
        <v>4</v>
      </c>
      <c r="E6" s="25">
        <f t="shared" si="0"/>
        <v>1.5</v>
      </c>
      <c r="F6" s="26">
        <f t="shared" si="1"/>
        <v>2.625</v>
      </c>
    </row>
    <row r="7" spans="1:6" ht="19.2" customHeight="1" x14ac:dyDescent="0.25">
      <c r="B7" s="27" t="s">
        <v>19</v>
      </c>
      <c r="C7" s="24">
        <v>39</v>
      </c>
      <c r="D7" s="24">
        <v>6</v>
      </c>
      <c r="E7" s="25">
        <f t="shared" si="0"/>
        <v>6.5</v>
      </c>
      <c r="F7" s="26">
        <f t="shared" si="1"/>
        <v>11.375</v>
      </c>
    </row>
    <row r="8" spans="1:6" ht="19.2" customHeight="1" x14ac:dyDescent="0.25">
      <c r="B8" s="27" t="s">
        <v>20</v>
      </c>
      <c r="C8" s="24">
        <v>15</v>
      </c>
      <c r="D8" s="24">
        <v>6</v>
      </c>
      <c r="E8" s="25">
        <f t="shared" si="0"/>
        <v>2.5</v>
      </c>
      <c r="F8" s="26">
        <f t="shared" si="1"/>
        <v>4.375</v>
      </c>
    </row>
    <row r="9" spans="1:6" ht="19.2" customHeight="1" x14ac:dyDescent="0.25">
      <c r="B9" s="27" t="s">
        <v>21</v>
      </c>
      <c r="C9" s="24">
        <v>2</v>
      </c>
      <c r="D9" s="24">
        <v>7</v>
      </c>
      <c r="E9" s="25">
        <f t="shared" si="0"/>
        <v>0.2857142857142857</v>
      </c>
      <c r="F9" s="26">
        <f t="shared" si="1"/>
        <v>0.5</v>
      </c>
    </row>
    <row r="10" spans="1:6" ht="19.2" customHeight="1" x14ac:dyDescent="0.25">
      <c r="B10" s="27" t="s">
        <v>22</v>
      </c>
      <c r="C10" s="24">
        <v>91</v>
      </c>
      <c r="D10" s="24">
        <v>6</v>
      </c>
      <c r="E10" s="25">
        <f t="shared" si="0"/>
        <v>15.166666666666666</v>
      </c>
      <c r="F10" s="26">
        <f t="shared" si="1"/>
        <v>26.541666666666664</v>
      </c>
    </row>
    <row r="11" spans="1:6" ht="8.4" customHeight="1" x14ac:dyDescent="0.25">
      <c r="A11" s="5"/>
    </row>
    <row r="12" spans="1:6" ht="19.2" customHeight="1" x14ac:dyDescent="0.25">
      <c r="B12" s="29" t="s">
        <v>10</v>
      </c>
      <c r="C12" s="21">
        <v>195</v>
      </c>
      <c r="D12" s="21">
        <v>34</v>
      </c>
      <c r="E12" s="22">
        <f>SUM(E5:E10)</f>
        <v>34.352380952380948</v>
      </c>
      <c r="F12" s="23">
        <f>SUM(F5:F10)</f>
        <v>60.116666666666667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"/>
  <sheetViews>
    <sheetView workbookViewId="0">
      <selection activeCell="F15" sqref="F15"/>
    </sheetView>
  </sheetViews>
  <sheetFormatPr defaultRowHeight="13.2" x14ac:dyDescent="0.25"/>
  <cols>
    <col min="2" max="2" width="13" customWidth="1"/>
    <col min="3" max="5" width="13.33203125" customWidth="1"/>
    <col min="6" max="7" width="15.5546875" customWidth="1"/>
  </cols>
  <sheetData>
    <row r="2" spans="2:7" ht="22.2" x14ac:dyDescent="0.35">
      <c r="B2" s="30" t="s">
        <v>24</v>
      </c>
    </row>
    <row r="3" spans="2:7" ht="7.8" customHeight="1" x14ac:dyDescent="0.25"/>
    <row r="4" spans="2:7" ht="19.8" customHeight="1" x14ac:dyDescent="0.25">
      <c r="B4" s="41" t="s">
        <v>12</v>
      </c>
      <c r="C4" s="43" t="s">
        <v>25</v>
      </c>
      <c r="D4" s="43" t="s">
        <v>26</v>
      </c>
      <c r="E4" s="43" t="s">
        <v>27</v>
      </c>
      <c r="F4" s="43" t="s">
        <v>28</v>
      </c>
      <c r="G4" s="43" t="s">
        <v>29</v>
      </c>
    </row>
    <row r="5" spans="2:7" ht="9" customHeight="1" x14ac:dyDescent="0.25">
      <c r="B5" s="42"/>
      <c r="C5" s="5"/>
      <c r="D5" s="5"/>
      <c r="E5" s="5"/>
      <c r="F5" s="5"/>
      <c r="G5" s="5"/>
    </row>
    <row r="6" spans="2:7" ht="19.2" customHeight="1" x14ac:dyDescent="0.25">
      <c r="B6" s="41" t="s">
        <v>30</v>
      </c>
      <c r="C6" s="31">
        <v>600</v>
      </c>
      <c r="D6" s="32">
        <v>350</v>
      </c>
      <c r="E6" s="31">
        <v>20</v>
      </c>
      <c r="F6" s="31">
        <f>(C6-D6)/E6</f>
        <v>12.5</v>
      </c>
      <c r="G6" s="38">
        <f>F6*2.2</f>
        <v>27.500000000000004</v>
      </c>
    </row>
    <row r="7" spans="2:7" ht="19.2" customHeight="1" x14ac:dyDescent="0.25">
      <c r="B7" s="41" t="s">
        <v>31</v>
      </c>
      <c r="C7" s="33">
        <v>500</v>
      </c>
      <c r="D7" s="34">
        <v>350</v>
      </c>
      <c r="E7" s="33">
        <v>20</v>
      </c>
      <c r="F7" s="33">
        <f>(C7-D7)/E7</f>
        <v>7.5</v>
      </c>
      <c r="G7" s="39">
        <f>F7*2.2</f>
        <v>16.5</v>
      </c>
    </row>
    <row r="8" spans="2:7" ht="19.2" customHeight="1" x14ac:dyDescent="0.25">
      <c r="B8" s="41" t="s">
        <v>32</v>
      </c>
      <c r="C8" s="33">
        <v>250</v>
      </c>
      <c r="D8" s="34">
        <v>220</v>
      </c>
      <c r="E8" s="33">
        <v>5</v>
      </c>
      <c r="F8" s="33">
        <f>(C8-D8)/E8</f>
        <v>6</v>
      </c>
      <c r="G8" s="39">
        <f>F8*2.2</f>
        <v>13.200000000000001</v>
      </c>
    </row>
    <row r="9" spans="2:7" ht="19.2" customHeight="1" x14ac:dyDescent="0.25">
      <c r="B9" s="41" t="s">
        <v>33</v>
      </c>
      <c r="C9" s="35">
        <v>350</v>
      </c>
      <c r="D9" s="36">
        <v>250</v>
      </c>
      <c r="E9" s="35">
        <v>5</v>
      </c>
      <c r="F9" s="35">
        <f>(C9-D9)/E9</f>
        <v>20</v>
      </c>
      <c r="G9" s="40">
        <f>F9*2.2</f>
        <v>44</v>
      </c>
    </row>
    <row r="10" spans="2:7" ht="8.4" customHeight="1" x14ac:dyDescent="0.25">
      <c r="B10" s="42"/>
      <c r="C10" s="5"/>
      <c r="D10" s="5"/>
      <c r="E10" s="5"/>
      <c r="F10" s="5"/>
      <c r="G10" s="5"/>
    </row>
    <row r="11" spans="2:7" x14ac:dyDescent="0.25">
      <c r="B11" s="41" t="s">
        <v>10</v>
      </c>
      <c r="C11" s="37">
        <f>SUM(C6:C9)</f>
        <v>1700</v>
      </c>
      <c r="D11" s="37">
        <f>SUM(D6:D9)</f>
        <v>1170</v>
      </c>
      <c r="E11" s="37">
        <f>SUM(E6:E9)</f>
        <v>50</v>
      </c>
      <c r="F11" s="37">
        <f>SUM(F6:F9)</f>
        <v>46</v>
      </c>
      <c r="G11" s="37">
        <f>SUM(G6:G9)</f>
        <v>101.2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7370-70A1-4BA7-85F7-B9E7E999077C}">
  <dimension ref="B2:H13"/>
  <sheetViews>
    <sheetView workbookViewId="0">
      <selection activeCell="G22" sqref="G22"/>
    </sheetView>
  </sheetViews>
  <sheetFormatPr defaultRowHeight="13.2" x14ac:dyDescent="0.25"/>
  <cols>
    <col min="2" max="2" width="24.44140625" customWidth="1"/>
    <col min="3" max="7" width="11.109375" customWidth="1"/>
  </cols>
  <sheetData>
    <row r="2" spans="2:8" ht="18" x14ac:dyDescent="0.25">
      <c r="B2" s="54" t="s">
        <v>34</v>
      </c>
      <c r="C2" s="55" t="s">
        <v>35</v>
      </c>
      <c r="D2" s="55" t="s">
        <v>36</v>
      </c>
      <c r="E2" s="55" t="s">
        <v>1</v>
      </c>
      <c r="F2" s="55" t="s">
        <v>37</v>
      </c>
      <c r="G2" s="59" t="s">
        <v>38</v>
      </c>
    </row>
    <row r="3" spans="2:8" ht="9" customHeight="1" x14ac:dyDescent="0.3">
      <c r="E3" s="44"/>
      <c r="F3" s="44"/>
      <c r="G3" s="61"/>
    </row>
    <row r="4" spans="2:8" ht="24" customHeight="1" x14ac:dyDescent="0.25">
      <c r="B4" s="56" t="s">
        <v>39</v>
      </c>
      <c r="C4" s="52">
        <v>12.99</v>
      </c>
      <c r="D4" s="53">
        <v>2</v>
      </c>
      <c r="E4" s="52">
        <f>C4*D4</f>
        <v>25.98</v>
      </c>
      <c r="F4" s="52">
        <f>E4*0.1</f>
        <v>2.5980000000000003</v>
      </c>
      <c r="G4" s="60">
        <f>SUM(E4,-F4)</f>
        <v>23.382000000000001</v>
      </c>
    </row>
    <row r="5" spans="2:8" ht="24" customHeight="1" x14ac:dyDescent="0.25">
      <c r="B5" s="57" t="s">
        <v>40</v>
      </c>
      <c r="C5" s="52">
        <v>8.99</v>
      </c>
      <c r="D5" s="53">
        <v>3</v>
      </c>
      <c r="E5" s="52">
        <f t="shared" ref="E5:E11" si="0">C5*D5</f>
        <v>26.97</v>
      </c>
      <c r="F5" s="52">
        <f t="shared" ref="F5:F11" si="1">E5*0.1</f>
        <v>2.6970000000000001</v>
      </c>
      <c r="G5" s="60">
        <f t="shared" ref="G5:G11" si="2">SUM(E5,-F5)</f>
        <v>24.273</v>
      </c>
    </row>
    <row r="6" spans="2:8" ht="24" customHeight="1" x14ac:dyDescent="0.25">
      <c r="B6" s="57" t="s">
        <v>41</v>
      </c>
      <c r="C6" s="52">
        <v>9.99</v>
      </c>
      <c r="D6" s="53">
        <v>1</v>
      </c>
      <c r="E6" s="52">
        <f t="shared" si="0"/>
        <v>9.99</v>
      </c>
      <c r="F6" s="52">
        <f t="shared" si="1"/>
        <v>0.99900000000000011</v>
      </c>
      <c r="G6" s="60">
        <f t="shared" si="2"/>
        <v>8.9909999999999997</v>
      </c>
    </row>
    <row r="7" spans="2:8" ht="24" customHeight="1" x14ac:dyDescent="0.25">
      <c r="B7" s="57" t="s">
        <v>42</v>
      </c>
      <c r="C7" s="52">
        <v>19.989999999999998</v>
      </c>
      <c r="D7" s="53">
        <v>1</v>
      </c>
      <c r="E7" s="52">
        <f t="shared" si="0"/>
        <v>19.989999999999998</v>
      </c>
      <c r="F7" s="52">
        <f t="shared" si="1"/>
        <v>1.9989999999999999</v>
      </c>
      <c r="G7" s="60">
        <f t="shared" si="2"/>
        <v>17.991</v>
      </c>
    </row>
    <row r="8" spans="2:8" ht="24" customHeight="1" x14ac:dyDescent="0.25">
      <c r="B8" s="57" t="s">
        <v>43</v>
      </c>
      <c r="C8" s="52">
        <v>14.99</v>
      </c>
      <c r="D8" s="53">
        <v>3</v>
      </c>
      <c r="E8" s="52">
        <f t="shared" si="0"/>
        <v>44.97</v>
      </c>
      <c r="F8" s="52">
        <f t="shared" si="1"/>
        <v>4.4969999999999999</v>
      </c>
      <c r="G8" s="60">
        <f t="shared" si="2"/>
        <v>40.472999999999999</v>
      </c>
    </row>
    <row r="9" spans="2:8" ht="24" customHeight="1" x14ac:dyDescent="0.25">
      <c r="B9" s="57" t="s">
        <v>44</v>
      </c>
      <c r="C9" s="52">
        <v>12.5</v>
      </c>
      <c r="D9" s="53">
        <v>2</v>
      </c>
      <c r="E9" s="52">
        <f t="shared" si="0"/>
        <v>25</v>
      </c>
      <c r="F9" s="52">
        <f t="shared" si="1"/>
        <v>2.5</v>
      </c>
      <c r="G9" s="60">
        <f t="shared" si="2"/>
        <v>22.5</v>
      </c>
    </row>
    <row r="10" spans="2:8" ht="24" customHeight="1" x14ac:dyDescent="0.25">
      <c r="B10" s="57" t="s">
        <v>45</v>
      </c>
      <c r="C10" s="52">
        <v>14.5</v>
      </c>
      <c r="D10" s="53">
        <v>1</v>
      </c>
      <c r="E10" s="52">
        <f t="shared" si="0"/>
        <v>14.5</v>
      </c>
      <c r="F10" s="52">
        <f t="shared" si="1"/>
        <v>1.4500000000000002</v>
      </c>
      <c r="G10" s="60">
        <f t="shared" si="2"/>
        <v>13.05</v>
      </c>
    </row>
    <row r="11" spans="2:8" ht="24" customHeight="1" x14ac:dyDescent="0.25">
      <c r="B11" s="58" t="s">
        <v>46</v>
      </c>
      <c r="C11" s="52">
        <v>19.989999999999998</v>
      </c>
      <c r="D11" s="53">
        <v>1</v>
      </c>
      <c r="E11" s="52">
        <f t="shared" si="0"/>
        <v>19.989999999999998</v>
      </c>
      <c r="F11" s="52">
        <f t="shared" si="1"/>
        <v>1.9989999999999999</v>
      </c>
      <c r="G11" s="60">
        <f t="shared" si="2"/>
        <v>17.991</v>
      </c>
    </row>
    <row r="12" spans="2:8" ht="9" customHeight="1" x14ac:dyDescent="0.25"/>
    <row r="13" spans="2:8" ht="15.6" x14ac:dyDescent="0.25">
      <c r="G13" s="62">
        <f>SUM(G4:G11)</f>
        <v>168.65100000000001</v>
      </c>
      <c r="H13" s="6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D301-9AD6-415D-8E81-EA8E3DD7BC4B}">
  <dimension ref="A1:F20"/>
  <sheetViews>
    <sheetView workbookViewId="0">
      <selection activeCell="B23" sqref="B23"/>
    </sheetView>
  </sheetViews>
  <sheetFormatPr defaultRowHeight="13.2" x14ac:dyDescent="0.25"/>
  <cols>
    <col min="1" max="1" width="12.21875" customWidth="1"/>
    <col min="2" max="2" width="17.5546875" bestFit="1" customWidth="1"/>
    <col min="3" max="3" width="13.109375" bestFit="1" customWidth="1"/>
    <col min="4" max="4" width="32.6640625" customWidth="1"/>
    <col min="5" max="5" width="33.6640625" customWidth="1"/>
    <col min="6" max="6" width="14.5546875" customWidth="1"/>
  </cols>
  <sheetData>
    <row r="1" spans="1:6" ht="15.6" x14ac:dyDescent="0.3">
      <c r="A1" s="51" t="s">
        <v>109</v>
      </c>
    </row>
    <row r="4" spans="1:6" x14ac:dyDescent="0.25">
      <c r="A4" s="47" t="s">
        <v>47</v>
      </c>
      <c r="B4" s="47" t="s">
        <v>48</v>
      </c>
      <c r="C4" s="47" t="s">
        <v>49</v>
      </c>
      <c r="D4" s="47" t="s">
        <v>50</v>
      </c>
      <c r="E4" s="47" t="s">
        <v>51</v>
      </c>
      <c r="F4" s="48" t="s">
        <v>52</v>
      </c>
    </row>
    <row r="5" spans="1:6" x14ac:dyDescent="0.25">
      <c r="A5" s="45" t="s">
        <v>53</v>
      </c>
      <c r="B5" s="45" t="s">
        <v>54</v>
      </c>
      <c r="C5" s="46">
        <v>44179</v>
      </c>
      <c r="D5" s="45" t="s">
        <v>55</v>
      </c>
      <c r="E5" s="50" t="s">
        <v>56</v>
      </c>
      <c r="F5" s="49" t="s">
        <v>57</v>
      </c>
    </row>
    <row r="6" spans="1:6" ht="26.4" x14ac:dyDescent="0.25">
      <c r="A6" s="45" t="s">
        <v>58</v>
      </c>
      <c r="B6" s="45" t="s">
        <v>59</v>
      </c>
      <c r="C6" s="46">
        <v>44181</v>
      </c>
      <c r="D6" s="45" t="s">
        <v>60</v>
      </c>
      <c r="E6" s="50" t="s">
        <v>61</v>
      </c>
      <c r="F6" s="49" t="s">
        <v>57</v>
      </c>
    </row>
    <row r="7" spans="1:6" ht="26.4" x14ac:dyDescent="0.25">
      <c r="A7" s="45" t="s">
        <v>62</v>
      </c>
      <c r="B7" s="45" t="s">
        <v>59</v>
      </c>
      <c r="C7" s="46">
        <v>44207</v>
      </c>
      <c r="D7" s="45" t="s">
        <v>63</v>
      </c>
      <c r="E7" s="50" t="s">
        <v>64</v>
      </c>
      <c r="F7" s="49" t="s">
        <v>57</v>
      </c>
    </row>
    <row r="8" spans="1:6" x14ac:dyDescent="0.25">
      <c r="A8" s="45" t="s">
        <v>65</v>
      </c>
      <c r="B8" s="45" t="s">
        <v>66</v>
      </c>
      <c r="C8" s="46">
        <v>44214</v>
      </c>
      <c r="D8" s="45" t="s">
        <v>67</v>
      </c>
      <c r="E8" s="50" t="s">
        <v>68</v>
      </c>
      <c r="F8" s="49" t="s">
        <v>57</v>
      </c>
    </row>
    <row r="9" spans="1:6" x14ac:dyDescent="0.25">
      <c r="A9" s="45" t="s">
        <v>69</v>
      </c>
      <c r="B9" s="45" t="s">
        <v>70</v>
      </c>
      <c r="C9" s="46">
        <v>44218</v>
      </c>
      <c r="D9" s="45" t="s">
        <v>71</v>
      </c>
      <c r="E9" s="50" t="s">
        <v>72</v>
      </c>
      <c r="F9" s="49" t="s">
        <v>57</v>
      </c>
    </row>
    <row r="10" spans="1:6" x14ac:dyDescent="0.25">
      <c r="A10" s="45" t="s">
        <v>73</v>
      </c>
      <c r="B10" s="45" t="s">
        <v>74</v>
      </c>
      <c r="C10" s="46">
        <v>44182</v>
      </c>
      <c r="D10" s="45" t="s">
        <v>71</v>
      </c>
      <c r="E10" s="50" t="s">
        <v>75</v>
      </c>
      <c r="F10" s="49" t="s">
        <v>57</v>
      </c>
    </row>
    <row r="11" spans="1:6" ht="26.4" x14ac:dyDescent="0.25">
      <c r="A11" s="45" t="s">
        <v>76</v>
      </c>
      <c r="B11" s="45" t="s">
        <v>74</v>
      </c>
      <c r="C11" s="46">
        <v>44182</v>
      </c>
      <c r="D11" s="45" t="s">
        <v>77</v>
      </c>
      <c r="E11" s="50" t="s">
        <v>78</v>
      </c>
      <c r="F11" s="49" t="s">
        <v>57</v>
      </c>
    </row>
    <row r="12" spans="1:6" ht="26.4" x14ac:dyDescent="0.25">
      <c r="A12" s="45" t="s">
        <v>79</v>
      </c>
      <c r="B12" s="45" t="s">
        <v>80</v>
      </c>
      <c r="C12" s="46">
        <v>44202</v>
      </c>
      <c r="D12" s="45" t="s">
        <v>81</v>
      </c>
      <c r="E12" s="50" t="s">
        <v>82</v>
      </c>
      <c r="F12" s="49" t="s">
        <v>83</v>
      </c>
    </row>
    <row r="13" spans="1:6" ht="26.4" x14ac:dyDescent="0.25">
      <c r="A13" s="45" t="s">
        <v>84</v>
      </c>
      <c r="B13" s="45" t="s">
        <v>85</v>
      </c>
      <c r="C13" s="46">
        <v>44222</v>
      </c>
      <c r="D13" s="45" t="s">
        <v>86</v>
      </c>
      <c r="E13" s="50" t="s">
        <v>87</v>
      </c>
      <c r="F13" s="49" t="s">
        <v>57</v>
      </c>
    </row>
    <row r="14" spans="1:6" x14ac:dyDescent="0.25">
      <c r="A14" s="45" t="s">
        <v>88</v>
      </c>
      <c r="B14" s="45" t="s">
        <v>89</v>
      </c>
      <c r="C14" s="46">
        <v>44216</v>
      </c>
      <c r="D14" s="45" t="s">
        <v>90</v>
      </c>
      <c r="E14" s="50" t="s">
        <v>75</v>
      </c>
      <c r="F14" s="49" t="s">
        <v>83</v>
      </c>
    </row>
    <row r="15" spans="1:6" ht="26.4" x14ac:dyDescent="0.25">
      <c r="A15" s="45" t="s">
        <v>91</v>
      </c>
      <c r="B15" s="45" t="s">
        <v>92</v>
      </c>
      <c r="C15" s="46">
        <v>44182</v>
      </c>
      <c r="D15" s="45" t="s">
        <v>93</v>
      </c>
      <c r="E15" s="50" t="s">
        <v>64</v>
      </c>
      <c r="F15" s="49" t="s">
        <v>57</v>
      </c>
    </row>
    <row r="16" spans="1:6" ht="26.4" x14ac:dyDescent="0.25">
      <c r="A16" s="45" t="s">
        <v>94</v>
      </c>
      <c r="B16" s="45" t="s">
        <v>85</v>
      </c>
      <c r="C16" s="46">
        <v>44179</v>
      </c>
      <c r="D16" s="45" t="s">
        <v>95</v>
      </c>
      <c r="E16" s="50" t="s">
        <v>96</v>
      </c>
      <c r="F16" s="49" t="s">
        <v>83</v>
      </c>
    </row>
    <row r="17" spans="1:6" ht="26.4" x14ac:dyDescent="0.25">
      <c r="A17" s="45" t="s">
        <v>97</v>
      </c>
      <c r="B17" s="45" t="s">
        <v>98</v>
      </c>
      <c r="C17" s="46">
        <v>44179</v>
      </c>
      <c r="D17" s="45" t="s">
        <v>99</v>
      </c>
      <c r="E17" s="50" t="s">
        <v>100</v>
      </c>
      <c r="F17" s="49" t="s">
        <v>83</v>
      </c>
    </row>
    <row r="18" spans="1:6" x14ac:dyDescent="0.25">
      <c r="A18" s="45" t="s">
        <v>101</v>
      </c>
      <c r="B18" s="45" t="s">
        <v>98</v>
      </c>
      <c r="C18" s="46">
        <v>44207</v>
      </c>
      <c r="D18" s="45" t="s">
        <v>102</v>
      </c>
      <c r="E18" s="50" t="s">
        <v>103</v>
      </c>
      <c r="F18" s="49" t="s">
        <v>57</v>
      </c>
    </row>
    <row r="19" spans="1:6" ht="26.4" x14ac:dyDescent="0.25">
      <c r="A19" s="45" t="s">
        <v>104</v>
      </c>
      <c r="B19" s="45" t="s">
        <v>54</v>
      </c>
      <c r="C19" s="46">
        <v>44215</v>
      </c>
      <c r="D19" s="45" t="s">
        <v>105</v>
      </c>
      <c r="E19" s="50" t="s">
        <v>64</v>
      </c>
      <c r="F19" s="49" t="s">
        <v>57</v>
      </c>
    </row>
    <row r="20" spans="1:6" x14ac:dyDescent="0.25">
      <c r="A20" s="45" t="s">
        <v>106</v>
      </c>
      <c r="B20" s="45" t="s">
        <v>85</v>
      </c>
      <c r="C20" s="46">
        <v>44203</v>
      </c>
      <c r="D20" s="45" t="s">
        <v>107</v>
      </c>
      <c r="E20" s="50" t="s">
        <v>108</v>
      </c>
      <c r="F20" s="49" t="s">
        <v>57</v>
      </c>
    </row>
  </sheetData>
  <dataValidations count="1">
    <dataValidation type="list" allowBlank="1" showInputMessage="1" showErrorMessage="1" sqref="B5:B20" xr:uid="{ABFB4B70-068D-45C1-B93C-0DF0E5007186}">
      <formula1>"Scotland, Wales, Northern Ireland, North East, Lakes, North West, East Midlands, West Midlands, London and SE, Devon and Cornwall, South West"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489B-A6A1-44A7-9BFE-D3CB13513EA4}">
  <dimension ref="B2:Q38"/>
  <sheetViews>
    <sheetView workbookViewId="0">
      <selection activeCell="E18" sqref="E18"/>
    </sheetView>
  </sheetViews>
  <sheetFormatPr defaultRowHeight="13.2" x14ac:dyDescent="0.25"/>
  <cols>
    <col min="2" max="2" width="18.88671875" customWidth="1"/>
    <col min="3" max="3" width="11.88671875" customWidth="1"/>
    <col min="4" max="5" width="21.109375" customWidth="1"/>
    <col min="6" max="6" width="22.6640625" customWidth="1"/>
    <col min="7" max="7" width="15.44140625" customWidth="1"/>
    <col min="8" max="8" width="15.33203125" customWidth="1"/>
  </cols>
  <sheetData>
    <row r="2" spans="2:9" ht="24.6" x14ac:dyDescent="0.35">
      <c r="B2" s="68"/>
      <c r="C2" s="70"/>
      <c r="D2" s="71"/>
      <c r="E2" s="88" t="s">
        <v>167</v>
      </c>
      <c r="F2" s="89"/>
      <c r="G2" s="89"/>
      <c r="H2" s="89"/>
      <c r="I2" s="72"/>
    </row>
    <row r="3" spans="2:9" x14ac:dyDescent="0.25">
      <c r="B3" s="68"/>
      <c r="C3" s="74"/>
      <c r="D3" s="75"/>
      <c r="E3" s="75"/>
      <c r="F3" s="75"/>
      <c r="G3" s="75"/>
      <c r="H3" s="75"/>
      <c r="I3" s="76"/>
    </row>
    <row r="4" spans="2:9" ht="21" x14ac:dyDescent="0.25">
      <c r="B4" s="68"/>
      <c r="C4" s="74"/>
      <c r="D4" s="73"/>
      <c r="E4" s="84" t="s">
        <v>110</v>
      </c>
      <c r="F4" s="85" t="s">
        <v>111</v>
      </c>
      <c r="G4" s="85" t="s">
        <v>112</v>
      </c>
      <c r="H4" s="85" t="s">
        <v>113</v>
      </c>
      <c r="I4" s="76"/>
    </row>
    <row r="5" spans="2:9" ht="17.399999999999999" customHeight="1" x14ac:dyDescent="0.3">
      <c r="B5" s="68"/>
      <c r="C5" s="77"/>
      <c r="D5" s="75"/>
      <c r="E5" s="78"/>
      <c r="F5" s="78"/>
      <c r="G5" s="78"/>
      <c r="H5" s="75"/>
      <c r="I5" s="76"/>
    </row>
    <row r="6" spans="2:9" ht="15.6" x14ac:dyDescent="0.25">
      <c r="B6" s="68"/>
      <c r="C6" s="74"/>
      <c r="D6" s="86" t="s">
        <v>114</v>
      </c>
      <c r="E6" s="86" t="s">
        <v>115</v>
      </c>
      <c r="F6" s="86" t="s">
        <v>116</v>
      </c>
      <c r="G6" s="87" t="s">
        <v>117</v>
      </c>
      <c r="H6" s="87">
        <v>2001</v>
      </c>
      <c r="I6" s="76"/>
    </row>
    <row r="7" spans="2:9" ht="15.6" x14ac:dyDescent="0.25">
      <c r="B7" s="68"/>
      <c r="C7" s="74"/>
      <c r="D7" s="86" t="s">
        <v>118</v>
      </c>
      <c r="E7" s="86" t="s">
        <v>119</v>
      </c>
      <c r="F7" s="86" t="s">
        <v>116</v>
      </c>
      <c r="G7" s="87" t="s">
        <v>120</v>
      </c>
      <c r="H7" s="87">
        <v>2000</v>
      </c>
      <c r="I7" s="76"/>
    </row>
    <row r="8" spans="2:9" ht="15.6" x14ac:dyDescent="0.25">
      <c r="B8" s="68"/>
      <c r="C8" s="74"/>
      <c r="D8" s="86" t="s">
        <v>121</v>
      </c>
      <c r="E8" s="86" t="s">
        <v>122</v>
      </c>
      <c r="F8" s="86" t="s">
        <v>123</v>
      </c>
      <c r="G8" s="87" t="s">
        <v>124</v>
      </c>
      <c r="H8" s="87">
        <v>2000</v>
      </c>
      <c r="I8" s="76"/>
    </row>
    <row r="9" spans="2:9" ht="15.6" x14ac:dyDescent="0.25">
      <c r="B9" s="68"/>
      <c r="C9" s="74"/>
      <c r="D9" s="86" t="s">
        <v>125</v>
      </c>
      <c r="E9" s="86" t="s">
        <v>122</v>
      </c>
      <c r="F9" s="86" t="s">
        <v>115</v>
      </c>
      <c r="G9" s="87" t="s">
        <v>126</v>
      </c>
      <c r="H9" s="87">
        <v>2001</v>
      </c>
      <c r="I9" s="76"/>
    </row>
    <row r="10" spans="2:9" ht="15.6" x14ac:dyDescent="0.25">
      <c r="B10" s="68"/>
      <c r="C10" s="74"/>
      <c r="D10" s="86" t="s">
        <v>127</v>
      </c>
      <c r="E10" s="86" t="s">
        <v>123</v>
      </c>
      <c r="F10" s="86" t="s">
        <v>128</v>
      </c>
      <c r="G10" s="87" t="s">
        <v>129</v>
      </c>
      <c r="H10" s="87">
        <v>1999</v>
      </c>
      <c r="I10" s="76"/>
    </row>
    <row r="11" spans="2:9" ht="15.6" x14ac:dyDescent="0.25">
      <c r="B11" s="68"/>
      <c r="C11" s="74"/>
      <c r="D11" s="86" t="s">
        <v>130</v>
      </c>
      <c r="E11" s="86" t="s">
        <v>131</v>
      </c>
      <c r="F11" s="86" t="s">
        <v>132</v>
      </c>
      <c r="G11" s="87" t="s">
        <v>133</v>
      </c>
      <c r="H11" s="87">
        <v>2006</v>
      </c>
      <c r="I11" s="76"/>
    </row>
    <row r="12" spans="2:9" ht="15.6" customHeight="1" x14ac:dyDescent="0.25">
      <c r="B12" s="69"/>
      <c r="C12" s="79"/>
      <c r="D12" s="86" t="s">
        <v>134</v>
      </c>
      <c r="E12" s="86" t="s">
        <v>135</v>
      </c>
      <c r="F12" s="86" t="s">
        <v>136</v>
      </c>
      <c r="G12" s="87" t="s">
        <v>137</v>
      </c>
      <c r="H12" s="87">
        <v>2002</v>
      </c>
      <c r="I12" s="76"/>
    </row>
    <row r="13" spans="2:9" ht="15.6" x14ac:dyDescent="0.25">
      <c r="B13" s="68"/>
      <c r="C13" s="74"/>
      <c r="D13" s="86" t="s">
        <v>138</v>
      </c>
      <c r="E13" s="86" t="s">
        <v>139</v>
      </c>
      <c r="F13" s="86" t="s">
        <v>123</v>
      </c>
      <c r="G13" s="87" t="s">
        <v>140</v>
      </c>
      <c r="H13" s="87">
        <v>2001</v>
      </c>
      <c r="I13" s="76"/>
    </row>
    <row r="14" spans="2:9" ht="15.6" x14ac:dyDescent="0.25">
      <c r="B14" s="68"/>
      <c r="C14" s="74"/>
      <c r="D14" s="86" t="s">
        <v>141</v>
      </c>
      <c r="E14" s="86" t="s">
        <v>128</v>
      </c>
      <c r="F14" s="86" t="s">
        <v>116</v>
      </c>
      <c r="G14" s="87" t="s">
        <v>142</v>
      </c>
      <c r="H14" s="87">
        <v>2002</v>
      </c>
      <c r="I14" s="76"/>
    </row>
    <row r="15" spans="2:9" ht="15.6" x14ac:dyDescent="0.25">
      <c r="B15" s="68"/>
      <c r="C15" s="74"/>
      <c r="D15" s="86" t="s">
        <v>143</v>
      </c>
      <c r="E15" s="86" t="s">
        <v>123</v>
      </c>
      <c r="F15" s="86" t="s">
        <v>136</v>
      </c>
      <c r="G15" s="87" t="s">
        <v>144</v>
      </c>
      <c r="H15" s="87">
        <v>2001</v>
      </c>
      <c r="I15" s="76"/>
    </row>
    <row r="16" spans="2:9" ht="15.6" x14ac:dyDescent="0.25">
      <c r="B16" s="68"/>
      <c r="C16" s="74"/>
      <c r="D16" s="86" t="s">
        <v>145</v>
      </c>
      <c r="E16" s="86" t="s">
        <v>146</v>
      </c>
      <c r="F16" s="86" t="s">
        <v>131</v>
      </c>
      <c r="G16" s="87" t="s">
        <v>147</v>
      </c>
      <c r="H16" s="87">
        <v>2001</v>
      </c>
      <c r="I16" s="76"/>
    </row>
    <row r="17" spans="2:17" ht="15.6" x14ac:dyDescent="0.25">
      <c r="B17" s="68"/>
      <c r="C17" s="74"/>
      <c r="D17" s="86" t="s">
        <v>148</v>
      </c>
      <c r="E17" s="86" t="s">
        <v>123</v>
      </c>
      <c r="F17" s="86" t="s">
        <v>115</v>
      </c>
      <c r="G17" s="87" t="s">
        <v>149</v>
      </c>
      <c r="H17" s="87">
        <v>2001</v>
      </c>
      <c r="I17" s="76"/>
    </row>
    <row r="18" spans="2:17" ht="15.6" x14ac:dyDescent="0.25">
      <c r="B18" s="68"/>
      <c r="C18" s="74"/>
      <c r="D18" s="86" t="s">
        <v>150</v>
      </c>
      <c r="E18" s="86" t="s">
        <v>151</v>
      </c>
      <c r="F18" s="86" t="s">
        <v>132</v>
      </c>
      <c r="G18" s="87" t="s">
        <v>152</v>
      </c>
      <c r="H18" s="87">
        <v>2005</v>
      </c>
      <c r="I18" s="76"/>
    </row>
    <row r="19" spans="2:17" ht="15.6" x14ac:dyDescent="0.3">
      <c r="B19" s="68"/>
      <c r="C19" s="80"/>
      <c r="D19" s="86" t="s">
        <v>153</v>
      </c>
      <c r="E19" s="86" t="s">
        <v>154</v>
      </c>
      <c r="F19" s="86" t="s">
        <v>132</v>
      </c>
      <c r="G19" s="87" t="s">
        <v>155</v>
      </c>
      <c r="H19" s="87">
        <v>2004</v>
      </c>
      <c r="I19" s="76"/>
      <c r="L19" s="67"/>
      <c r="M19" s="67"/>
      <c r="N19" s="67"/>
      <c r="O19" s="67"/>
      <c r="P19" s="67"/>
    </row>
    <row r="20" spans="2:17" ht="15.6" x14ac:dyDescent="0.3">
      <c r="B20" s="68"/>
      <c r="C20" s="74"/>
      <c r="D20" s="86" t="s">
        <v>156</v>
      </c>
      <c r="E20" s="86" t="s">
        <v>157</v>
      </c>
      <c r="F20" s="86" t="s">
        <v>116</v>
      </c>
      <c r="G20" s="87" t="s">
        <v>158</v>
      </c>
      <c r="H20" s="87">
        <v>1999</v>
      </c>
      <c r="I20" s="76"/>
      <c r="L20" s="67"/>
      <c r="M20" s="67"/>
      <c r="N20" s="67"/>
      <c r="O20" s="67"/>
      <c r="P20" s="67"/>
      <c r="Q20" s="66"/>
    </row>
    <row r="21" spans="2:17" ht="15.6" x14ac:dyDescent="0.25">
      <c r="B21" s="68"/>
      <c r="C21" s="74"/>
      <c r="D21" s="86" t="s">
        <v>159</v>
      </c>
      <c r="E21" s="86" t="s">
        <v>160</v>
      </c>
      <c r="F21" s="86" t="s">
        <v>161</v>
      </c>
      <c r="G21" s="87" t="s">
        <v>162</v>
      </c>
      <c r="H21" s="87">
        <v>1998</v>
      </c>
      <c r="I21" s="76"/>
    </row>
    <row r="22" spans="2:17" ht="15.6" x14ac:dyDescent="0.25">
      <c r="B22" s="68"/>
      <c r="C22" s="74"/>
      <c r="D22" s="86" t="s">
        <v>163</v>
      </c>
      <c r="E22" s="86" t="s">
        <v>122</v>
      </c>
      <c r="F22" s="86" t="s">
        <v>115</v>
      </c>
      <c r="G22" s="87" t="s">
        <v>162</v>
      </c>
      <c r="H22" s="87">
        <v>2001</v>
      </c>
      <c r="I22" s="76"/>
    </row>
    <row r="23" spans="2:17" ht="15.6" x14ac:dyDescent="0.25">
      <c r="B23" s="68"/>
      <c r="C23" s="74"/>
      <c r="D23" s="86" t="s">
        <v>164</v>
      </c>
      <c r="E23" s="86" t="s">
        <v>139</v>
      </c>
      <c r="F23" s="86" t="s">
        <v>123</v>
      </c>
      <c r="G23" s="87" t="s">
        <v>162</v>
      </c>
      <c r="H23" s="87">
        <v>2000</v>
      </c>
      <c r="I23" s="76"/>
    </row>
    <row r="24" spans="2:17" ht="15.6" x14ac:dyDescent="0.25">
      <c r="B24" s="68"/>
      <c r="C24" s="74"/>
      <c r="D24" s="86" t="s">
        <v>165</v>
      </c>
      <c r="E24" s="86" t="s">
        <v>146</v>
      </c>
      <c r="F24" s="86" t="s">
        <v>166</v>
      </c>
      <c r="G24" s="87" t="s">
        <v>162</v>
      </c>
      <c r="H24" s="87">
        <v>2000</v>
      </c>
      <c r="I24" s="76"/>
    </row>
    <row r="25" spans="2:17" ht="14.4" x14ac:dyDescent="0.3">
      <c r="B25" s="68"/>
      <c r="C25" s="81"/>
      <c r="D25" s="82"/>
      <c r="E25" s="82"/>
      <c r="F25" s="82"/>
      <c r="G25" s="82"/>
      <c r="H25" s="82"/>
      <c r="I25" s="83"/>
    </row>
    <row r="26" spans="2:17" ht="14.4" x14ac:dyDescent="0.3">
      <c r="B26" s="68"/>
      <c r="C26" s="68"/>
      <c r="D26" s="67"/>
      <c r="E26" s="67"/>
      <c r="F26" s="67"/>
      <c r="G26" s="67"/>
      <c r="H26" s="67"/>
    </row>
    <row r="27" spans="2:17" ht="14.4" x14ac:dyDescent="0.3">
      <c r="B27" s="68"/>
      <c r="C27" s="68"/>
      <c r="D27" s="67"/>
      <c r="E27" s="67"/>
      <c r="F27" s="67"/>
      <c r="G27" s="67"/>
      <c r="H27" s="67"/>
    </row>
    <row r="28" spans="2:17" ht="14.4" x14ac:dyDescent="0.3">
      <c r="B28" s="68"/>
      <c r="C28" s="68"/>
      <c r="D28" s="67"/>
      <c r="E28" s="67"/>
      <c r="F28" s="67"/>
      <c r="G28" s="67"/>
      <c r="H28" s="67"/>
    </row>
    <row r="29" spans="2:17" ht="14.4" x14ac:dyDescent="0.3">
      <c r="B29" s="68"/>
      <c r="C29" s="68"/>
      <c r="D29" s="67"/>
      <c r="E29" s="67"/>
      <c r="F29" s="67"/>
      <c r="G29" s="67"/>
      <c r="H29" s="67"/>
    </row>
    <row r="38" spans="2:2" ht="13.2" customHeight="1" x14ac:dyDescent="0.25">
      <c r="B38" s="6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5921-271E-4942-925C-57A87FF50B34}">
  <dimension ref="B3:E18"/>
  <sheetViews>
    <sheetView workbookViewId="0">
      <selection activeCell="C3" sqref="C3"/>
    </sheetView>
  </sheetViews>
  <sheetFormatPr defaultRowHeight="13.2" x14ac:dyDescent="0.25"/>
  <cols>
    <col min="1" max="1" width="11.6640625" customWidth="1"/>
    <col min="2" max="2" width="10.77734375" customWidth="1"/>
    <col min="3" max="4" width="13.88671875" customWidth="1"/>
    <col min="5" max="5" width="14.44140625" customWidth="1"/>
  </cols>
  <sheetData>
    <row r="3" spans="2:5" ht="15.6" x14ac:dyDescent="0.3">
      <c r="B3" s="93"/>
      <c r="C3" s="94" t="s">
        <v>172</v>
      </c>
      <c r="D3" s="95"/>
      <c r="E3" s="96"/>
    </row>
    <row r="4" spans="2:5" ht="14.4" x14ac:dyDescent="0.3">
      <c r="B4" s="91"/>
      <c r="C4" s="92"/>
      <c r="D4" s="92"/>
      <c r="E4" s="92"/>
    </row>
    <row r="5" spans="2:5" ht="14.4" x14ac:dyDescent="0.25">
      <c r="B5" s="97" t="s">
        <v>168</v>
      </c>
      <c r="C5" s="98" t="s">
        <v>171</v>
      </c>
      <c r="D5" s="99" t="s">
        <v>169</v>
      </c>
      <c r="E5" s="100" t="s">
        <v>170</v>
      </c>
    </row>
    <row r="6" spans="2:5" x14ac:dyDescent="0.25">
      <c r="B6" s="90"/>
      <c r="C6" s="90"/>
      <c r="D6" s="90"/>
      <c r="E6" s="90"/>
    </row>
    <row r="7" spans="2:5" ht="14.4" x14ac:dyDescent="0.3">
      <c r="B7" s="104">
        <v>38353</v>
      </c>
      <c r="C7" s="101">
        <v>424.03</v>
      </c>
      <c r="D7" s="102">
        <v>660.93</v>
      </c>
      <c r="E7" s="103">
        <v>109.93</v>
      </c>
    </row>
    <row r="8" spans="2:5" ht="14.4" x14ac:dyDescent="0.3">
      <c r="B8" s="104">
        <v>38384</v>
      </c>
      <c r="C8" s="101">
        <v>423.35</v>
      </c>
      <c r="D8" s="102">
        <v>703</v>
      </c>
      <c r="E8" s="103">
        <v>125.17</v>
      </c>
    </row>
    <row r="9" spans="2:5" ht="14.4" x14ac:dyDescent="0.3">
      <c r="B9" s="104">
        <v>38412</v>
      </c>
      <c r="C9" s="101">
        <v>434.32</v>
      </c>
      <c r="D9" s="102">
        <v>725.61</v>
      </c>
      <c r="E9" s="103">
        <v>136.37</v>
      </c>
    </row>
    <row r="10" spans="2:5" ht="14.4" x14ac:dyDescent="0.3">
      <c r="B10" s="104">
        <v>38443</v>
      </c>
      <c r="C10" s="101">
        <v>429.23</v>
      </c>
      <c r="D10" s="102">
        <v>711.88</v>
      </c>
      <c r="E10" s="103">
        <v>133.37</v>
      </c>
    </row>
    <row r="11" spans="2:5" ht="14.4" x14ac:dyDescent="0.3">
      <c r="B11" s="104">
        <v>38473</v>
      </c>
      <c r="C11" s="101">
        <v>421.87</v>
      </c>
      <c r="D11" s="102">
        <v>701.71</v>
      </c>
      <c r="E11" s="103">
        <v>123.99</v>
      </c>
    </row>
    <row r="12" spans="2:5" ht="14.4" x14ac:dyDescent="0.3">
      <c r="B12" s="104">
        <v>38504</v>
      </c>
      <c r="C12" s="101">
        <v>430.66</v>
      </c>
      <c r="D12" s="102">
        <v>731.05</v>
      </c>
      <c r="E12" s="103">
        <v>121.48</v>
      </c>
    </row>
    <row r="13" spans="2:5" ht="14.4" x14ac:dyDescent="0.3">
      <c r="B13" s="104">
        <v>38534</v>
      </c>
      <c r="C13" s="101">
        <v>424.48</v>
      </c>
      <c r="D13" s="102">
        <v>701.45</v>
      </c>
      <c r="E13" s="103">
        <v>127.6</v>
      </c>
    </row>
    <row r="14" spans="2:5" ht="14.4" x14ac:dyDescent="0.3">
      <c r="B14" s="104">
        <v>38565</v>
      </c>
      <c r="C14" s="101">
        <v>437.93</v>
      </c>
      <c r="D14" s="102">
        <v>704.19</v>
      </c>
      <c r="E14" s="103">
        <v>128.86000000000001</v>
      </c>
    </row>
    <row r="15" spans="2:5" ht="14.4" x14ac:dyDescent="0.3">
      <c r="B15" s="104">
        <v>38596</v>
      </c>
      <c r="C15" s="101">
        <v>456.05</v>
      </c>
      <c r="D15" s="102">
        <v>715.36</v>
      </c>
      <c r="E15" s="103">
        <v>131.47</v>
      </c>
    </row>
    <row r="16" spans="2:5" ht="14.4" x14ac:dyDescent="0.3">
      <c r="B16" s="104">
        <v>38626</v>
      </c>
      <c r="C16" s="101">
        <v>469.9</v>
      </c>
      <c r="D16" s="102">
        <v>767.05</v>
      </c>
      <c r="E16" s="103">
        <v>136.41</v>
      </c>
    </row>
    <row r="17" spans="2:5" ht="14.4" x14ac:dyDescent="0.3">
      <c r="B17" s="104">
        <v>38657</v>
      </c>
      <c r="C17" s="101">
        <v>476.67</v>
      </c>
      <c r="D17" s="102">
        <v>787.25</v>
      </c>
      <c r="E17" s="103">
        <v>142.01</v>
      </c>
    </row>
    <row r="18" spans="2:5" ht="14.4" x14ac:dyDescent="0.3">
      <c r="B18" s="104">
        <v>38687</v>
      </c>
      <c r="C18" s="101">
        <v>510.1</v>
      </c>
      <c r="D18" s="102">
        <v>863.98</v>
      </c>
      <c r="E18" s="103">
        <v>142.68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B8FA-31DA-417C-98B4-360D1ADE72FF}">
  <dimension ref="A1:F17"/>
  <sheetViews>
    <sheetView workbookViewId="0">
      <selection activeCell="D24" sqref="D24"/>
    </sheetView>
  </sheetViews>
  <sheetFormatPr defaultRowHeight="13.2" x14ac:dyDescent="0.25"/>
  <cols>
    <col min="2" max="2" width="17.21875" customWidth="1"/>
    <col min="3" max="3" width="12.88671875" customWidth="1"/>
    <col min="4" max="4" width="14.21875" customWidth="1"/>
    <col min="5" max="5" width="14.109375" customWidth="1"/>
  </cols>
  <sheetData>
    <row r="1" spans="1:6" x14ac:dyDescent="0.25">
      <c r="A1" s="64"/>
      <c r="B1" s="64"/>
      <c r="C1" s="64"/>
      <c r="D1" s="64"/>
      <c r="E1" s="64"/>
      <c r="F1" s="64"/>
    </row>
    <row r="2" spans="1:6" x14ac:dyDescent="0.25">
      <c r="A2" s="64"/>
      <c r="B2" s="64"/>
      <c r="C2" s="105" t="s">
        <v>197</v>
      </c>
      <c r="E2" s="64"/>
      <c r="F2" s="64"/>
    </row>
    <row r="3" spans="1:6" ht="11.4" customHeight="1" x14ac:dyDescent="0.25">
      <c r="A3" s="64"/>
      <c r="B3" s="64"/>
      <c r="C3" s="64"/>
      <c r="D3" s="64"/>
      <c r="E3" s="64"/>
      <c r="F3" s="64"/>
    </row>
    <row r="4" spans="1:6" ht="26.4" customHeight="1" x14ac:dyDescent="0.25">
      <c r="A4" s="64"/>
      <c r="B4" s="111" t="s">
        <v>173</v>
      </c>
      <c r="C4" s="112" t="s">
        <v>174</v>
      </c>
      <c r="D4" s="113" t="s">
        <v>175</v>
      </c>
      <c r="E4" s="114" t="s">
        <v>176</v>
      </c>
      <c r="F4" s="64"/>
    </row>
    <row r="5" spans="1:6" x14ac:dyDescent="0.25">
      <c r="A5" s="64"/>
      <c r="B5" s="64"/>
      <c r="C5" s="64"/>
      <c r="D5" s="64"/>
      <c r="E5" s="64"/>
      <c r="F5" s="64"/>
    </row>
    <row r="6" spans="1:6" x14ac:dyDescent="0.25">
      <c r="A6" s="64"/>
      <c r="B6" s="106" t="s">
        <v>177</v>
      </c>
      <c r="C6" s="106" t="s">
        <v>178</v>
      </c>
      <c r="D6" s="106" t="s">
        <v>179</v>
      </c>
      <c r="E6" s="115">
        <v>1.6519999999999999</v>
      </c>
      <c r="F6" s="64"/>
    </row>
    <row r="7" spans="1:6" x14ac:dyDescent="0.25">
      <c r="A7" s="64"/>
      <c r="B7" s="108" t="s">
        <v>180</v>
      </c>
      <c r="C7" s="108" t="s">
        <v>181</v>
      </c>
      <c r="D7" s="108" t="s">
        <v>182</v>
      </c>
      <c r="E7" s="116">
        <v>4.9800000000000004</v>
      </c>
      <c r="F7" s="64"/>
    </row>
    <row r="8" spans="1:6" x14ac:dyDescent="0.25">
      <c r="A8" s="64"/>
      <c r="B8" s="108" t="s">
        <v>183</v>
      </c>
      <c r="C8" s="108" t="s">
        <v>184</v>
      </c>
      <c r="D8" s="108" t="s">
        <v>182</v>
      </c>
      <c r="E8" s="116">
        <v>7.14</v>
      </c>
      <c r="F8" s="64"/>
    </row>
    <row r="9" spans="1:6" x14ac:dyDescent="0.25">
      <c r="A9" s="64"/>
      <c r="B9" s="109" t="s">
        <v>185</v>
      </c>
      <c r="C9" s="109" t="s">
        <v>186</v>
      </c>
      <c r="D9" s="109" t="s">
        <v>187</v>
      </c>
      <c r="E9" s="117">
        <v>6</v>
      </c>
      <c r="F9" s="64"/>
    </row>
    <row r="10" spans="1:6" x14ac:dyDescent="0.25">
      <c r="A10" s="64"/>
      <c r="B10" s="107" t="s">
        <v>188</v>
      </c>
      <c r="C10" s="107" t="s">
        <v>189</v>
      </c>
      <c r="D10" s="107" t="s">
        <v>190</v>
      </c>
      <c r="E10" s="118">
        <v>4.0199999999999996</v>
      </c>
      <c r="F10" s="64"/>
    </row>
    <row r="11" spans="1:6" x14ac:dyDescent="0.25">
      <c r="A11" s="64"/>
      <c r="B11" s="110" t="s">
        <v>191</v>
      </c>
      <c r="C11" s="110" t="s">
        <v>192</v>
      </c>
      <c r="D11" s="110" t="s">
        <v>193</v>
      </c>
      <c r="E11" s="119">
        <v>8.5500000000000007</v>
      </c>
      <c r="F11" s="64"/>
    </row>
    <row r="12" spans="1:6" x14ac:dyDescent="0.25">
      <c r="A12" s="64"/>
      <c r="B12" s="110" t="s">
        <v>194</v>
      </c>
      <c r="C12" s="110" t="s">
        <v>195</v>
      </c>
      <c r="D12" s="110" t="s">
        <v>196</v>
      </c>
      <c r="E12" s="119">
        <v>4.3209999999999997</v>
      </c>
      <c r="F12" s="64"/>
    </row>
    <row r="13" spans="1:6" x14ac:dyDescent="0.25">
      <c r="A13" s="64"/>
      <c r="B13" s="64"/>
      <c r="C13" s="64"/>
      <c r="D13" s="64"/>
      <c r="E13" s="64"/>
      <c r="F13" s="64"/>
    </row>
    <row r="14" spans="1:6" x14ac:dyDescent="0.25">
      <c r="A14" s="64"/>
      <c r="B14" s="64"/>
      <c r="C14" s="64"/>
      <c r="D14" s="64"/>
      <c r="E14" s="64"/>
      <c r="F14" s="64"/>
    </row>
    <row r="15" spans="1:6" x14ac:dyDescent="0.25">
      <c r="A15" s="64"/>
      <c r="B15" s="64"/>
      <c r="C15" s="64"/>
      <c r="D15" s="64"/>
      <c r="E15" s="64"/>
      <c r="F15" s="64"/>
    </row>
    <row r="16" spans="1:6" x14ac:dyDescent="0.25">
      <c r="A16" s="64"/>
      <c r="B16" s="64"/>
      <c r="C16" s="64"/>
      <c r="D16" s="64"/>
      <c r="E16" s="64"/>
      <c r="F16" s="64"/>
    </row>
    <row r="17" spans="2:6" x14ac:dyDescent="0.25">
      <c r="B17" s="64"/>
      <c r="C17" s="64"/>
      <c r="D17" s="64"/>
      <c r="E17" s="64"/>
      <c r="F17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025C-02F0-41DA-9893-BBF6CF1A2AB5}">
  <dimension ref="B1:E25"/>
  <sheetViews>
    <sheetView tabSelected="1" topLeftCell="B1" workbookViewId="0">
      <selection activeCell="D27" sqref="D27"/>
    </sheetView>
  </sheetViews>
  <sheetFormatPr defaultRowHeight="13.2" x14ac:dyDescent="0.25"/>
  <cols>
    <col min="2" max="2" width="10.33203125" customWidth="1"/>
    <col min="3" max="3" width="4" customWidth="1"/>
    <col min="4" max="4" width="51.6640625" customWidth="1"/>
    <col min="5" max="5" width="18" customWidth="1"/>
  </cols>
  <sheetData>
    <row r="1" spans="2:5" ht="13.8" thickBot="1" x14ac:dyDescent="0.3"/>
    <row r="2" spans="2:5" x14ac:dyDescent="0.25">
      <c r="C2" s="120"/>
      <c r="D2" s="144" t="s">
        <v>219</v>
      </c>
      <c r="E2" s="121"/>
    </row>
    <row r="3" spans="2:5" ht="14.4" customHeight="1" thickBot="1" x14ac:dyDescent="0.3">
      <c r="C3" s="123"/>
      <c r="D3" s="145" t="s">
        <v>198</v>
      </c>
      <c r="E3" s="124" t="s">
        <v>220</v>
      </c>
    </row>
    <row r="4" spans="2:5" ht="14.4" thickTop="1" thickBot="1" x14ac:dyDescent="0.3">
      <c r="C4" s="125">
        <v>1</v>
      </c>
      <c r="D4" s="137" t="s">
        <v>199</v>
      </c>
      <c r="E4" s="146">
        <v>1845034188</v>
      </c>
    </row>
    <row r="5" spans="2:5" ht="14.4" thickTop="1" thickBot="1" x14ac:dyDescent="0.3">
      <c r="B5" s="122"/>
      <c r="C5" s="126">
        <v>2</v>
      </c>
      <c r="D5" s="137" t="s">
        <v>200</v>
      </c>
      <c r="E5" s="147">
        <v>1129219252</v>
      </c>
    </row>
    <row r="6" spans="2:5" ht="14.4" thickTop="1" thickBot="1" x14ac:dyDescent="0.3">
      <c r="C6" s="125">
        <v>3</v>
      </c>
      <c r="D6" s="138" t="s">
        <v>201</v>
      </c>
      <c r="E6" s="148">
        <v>1060332628</v>
      </c>
    </row>
    <row r="7" spans="2:5" ht="14.4" thickTop="1" thickBot="1" x14ac:dyDescent="0.3">
      <c r="C7" s="125">
        <v>4</v>
      </c>
      <c r="D7" s="138" t="s">
        <v>202</v>
      </c>
      <c r="E7" s="148">
        <v>976475550</v>
      </c>
    </row>
    <row r="8" spans="2:5" ht="14.4" thickTop="1" thickBot="1" x14ac:dyDescent="0.3">
      <c r="C8" s="127">
        <v>5</v>
      </c>
      <c r="D8" s="137" t="s">
        <v>203</v>
      </c>
      <c r="E8" s="146">
        <v>954782262</v>
      </c>
    </row>
    <row r="9" spans="2:5" ht="14.4" thickTop="1" thickBot="1" x14ac:dyDescent="0.3">
      <c r="C9" s="128">
        <v>6</v>
      </c>
      <c r="D9" s="139" t="s">
        <v>204</v>
      </c>
      <c r="E9" s="149">
        <v>924300000</v>
      </c>
    </row>
    <row r="10" spans="2:5" ht="14.4" thickTop="1" thickBot="1" x14ac:dyDescent="0.3">
      <c r="C10" s="129">
        <v>7</v>
      </c>
      <c r="D10" s="140" t="s">
        <v>205</v>
      </c>
      <c r="E10" s="150">
        <v>921600000</v>
      </c>
    </row>
    <row r="11" spans="2:5" ht="14.4" thickTop="1" thickBot="1" x14ac:dyDescent="0.3">
      <c r="C11" s="129">
        <v>8</v>
      </c>
      <c r="D11" s="139" t="s">
        <v>206</v>
      </c>
      <c r="E11" s="149">
        <v>920665658</v>
      </c>
    </row>
    <row r="12" spans="2:5" ht="14.4" thickTop="1" thickBot="1" x14ac:dyDescent="0.3">
      <c r="C12" s="128">
        <v>9</v>
      </c>
      <c r="D12" s="140" t="s">
        <v>207</v>
      </c>
      <c r="E12" s="150">
        <v>914700000</v>
      </c>
    </row>
    <row r="13" spans="2:5" ht="14.4" thickTop="1" thickBot="1" x14ac:dyDescent="0.3">
      <c r="C13" s="130">
        <v>10</v>
      </c>
      <c r="D13" s="139" t="s">
        <v>208</v>
      </c>
      <c r="E13" s="151">
        <v>892194397</v>
      </c>
    </row>
    <row r="14" spans="2:5" ht="14.4" thickTop="1" thickBot="1" x14ac:dyDescent="0.3">
      <c r="C14" s="131">
        <v>11</v>
      </c>
      <c r="D14" s="141" t="s">
        <v>209</v>
      </c>
      <c r="E14" s="152">
        <v>890065018</v>
      </c>
    </row>
    <row r="15" spans="2:5" ht="14.4" thickTop="1" thickBot="1" x14ac:dyDescent="0.3">
      <c r="C15" s="131">
        <v>12</v>
      </c>
      <c r="D15" s="141" t="s">
        <v>210</v>
      </c>
      <c r="E15" s="152">
        <v>876700000</v>
      </c>
    </row>
    <row r="16" spans="2:5" ht="14.4" thickTop="1" thickBot="1" x14ac:dyDescent="0.3">
      <c r="C16" s="132">
        <v>13</v>
      </c>
      <c r="D16" s="141" t="s">
        <v>211</v>
      </c>
      <c r="E16" s="153">
        <v>872646000</v>
      </c>
    </row>
    <row r="17" spans="2:5" ht="14.4" thickTop="1" thickBot="1" x14ac:dyDescent="0.3">
      <c r="C17" s="132">
        <v>14</v>
      </c>
      <c r="D17" s="141" t="s">
        <v>212</v>
      </c>
      <c r="E17" s="153">
        <v>871368364</v>
      </c>
    </row>
    <row r="18" spans="2:5" ht="14.4" thickTop="1" thickBot="1" x14ac:dyDescent="0.3">
      <c r="C18" s="132">
        <v>15</v>
      </c>
      <c r="D18" s="141" t="s">
        <v>213</v>
      </c>
      <c r="E18" s="153">
        <v>864625978</v>
      </c>
    </row>
    <row r="19" spans="2:5" ht="14.4" thickTop="1" thickBot="1" x14ac:dyDescent="0.3">
      <c r="C19" s="133">
        <v>16</v>
      </c>
      <c r="D19" s="142" t="s">
        <v>214</v>
      </c>
      <c r="E19" s="154">
        <v>850000000</v>
      </c>
    </row>
    <row r="20" spans="2:5" ht="14.4" thickTop="1" thickBot="1" x14ac:dyDescent="0.3">
      <c r="C20" s="134">
        <v>17</v>
      </c>
      <c r="D20" s="142" t="s">
        <v>215</v>
      </c>
      <c r="E20" s="155">
        <v>821708551</v>
      </c>
    </row>
    <row r="21" spans="2:5" ht="14.4" thickTop="1" thickBot="1" x14ac:dyDescent="0.3">
      <c r="C21" s="134">
        <v>18</v>
      </c>
      <c r="D21" s="142" t="s">
        <v>216</v>
      </c>
      <c r="E21" s="155">
        <v>817000000</v>
      </c>
    </row>
    <row r="22" spans="2:5" ht="14.4" thickTop="1" thickBot="1" x14ac:dyDescent="0.3">
      <c r="C22" s="135">
        <v>19</v>
      </c>
      <c r="D22" s="143" t="s">
        <v>217</v>
      </c>
      <c r="E22" s="156">
        <v>792900000</v>
      </c>
    </row>
    <row r="23" spans="2:5" ht="14.4" thickTop="1" thickBot="1" x14ac:dyDescent="0.3">
      <c r="B23" s="122"/>
      <c r="C23" s="134">
        <v>20</v>
      </c>
      <c r="D23" s="142" t="s">
        <v>218</v>
      </c>
      <c r="E23" s="154">
        <v>789804554</v>
      </c>
    </row>
    <row r="24" spans="2:5" ht="13.8" thickTop="1" x14ac:dyDescent="0.25">
      <c r="C24" s="68"/>
      <c r="D24" s="68"/>
      <c r="E24" s="68"/>
    </row>
    <row r="25" spans="2:5" x14ac:dyDescent="0.25">
      <c r="D25" s="136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Credit Payments</vt:lpstr>
      <vt:lpstr>Telephone Call Stats</vt:lpstr>
      <vt:lpstr>Weight Loss </vt:lpstr>
      <vt:lpstr>Toys Ordered</vt:lpstr>
      <vt:lpstr>Interview Data</vt:lpstr>
      <vt:lpstr>Transfer Saga</vt:lpstr>
      <vt:lpstr>Metals Prices</vt:lpstr>
      <vt:lpstr>Muppets</vt:lpstr>
      <vt:lpstr>Top Films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Guilherme Sá</cp:lastModifiedBy>
  <cp:lastPrinted>2022-09-07T13:34:46Z</cp:lastPrinted>
  <dcterms:created xsi:type="dcterms:W3CDTF">2006-11-03T10:57:04Z</dcterms:created>
  <dcterms:modified xsi:type="dcterms:W3CDTF">2022-09-08T00:21:02Z</dcterms:modified>
</cp:coreProperties>
</file>