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Sá\Desktop\Nova pasta (2)\"/>
    </mc:Choice>
  </mc:AlternateContent>
  <xr:revisionPtr revIDLastSave="0" documentId="13_ncr:1_{31109F09-A03A-494E-8CE2-0A3C5E38F3F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erling to Euros" sheetId="1" r:id="rId1"/>
    <sheet name="Bob the Builder" sheetId="2" r:id="rId2"/>
    <sheet name="Cake Friday" sheetId="3" r:id="rId3"/>
    <sheet name="Movie Tickets" sheetId="4" r:id="rId4"/>
    <sheet name="Poohsticks Charity" sheetId="5" r:id="rId5"/>
    <sheet name="Sales Com Rates" sheetId="6" r:id="rId6"/>
    <sheet name="Metallica Orders" sheetId="7" r:id="rId7"/>
    <sheet name="Concert Tickets" sheetId="8" r:id="rId8"/>
    <sheet name="Store Bonus Sta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4" i="9"/>
  <c r="D5" i="8"/>
  <c r="D6" i="8"/>
  <c r="D7" i="8"/>
  <c r="D4" i="8"/>
  <c r="C7" i="8"/>
  <c r="B7" i="8"/>
  <c r="D5" i="7"/>
  <c r="D6" i="7"/>
  <c r="D7" i="7"/>
  <c r="D8" i="7"/>
  <c r="D9" i="7"/>
  <c r="D10" i="7"/>
  <c r="D11" i="7"/>
  <c r="D12" i="7"/>
  <c r="D4" i="7"/>
  <c r="B13" i="7"/>
  <c r="D6" i="6"/>
  <c r="D7" i="6"/>
  <c r="D8" i="6"/>
  <c r="D9" i="6"/>
  <c r="D10" i="6"/>
  <c r="D11" i="6"/>
  <c r="D12" i="6"/>
  <c r="D5" i="6"/>
  <c r="C13" i="6"/>
  <c r="D13" i="7" l="1"/>
  <c r="D13" i="6"/>
  <c r="E4" i="5"/>
  <c r="E5" i="5"/>
  <c r="E6" i="5"/>
  <c r="E7" i="5"/>
  <c r="E8" i="5"/>
  <c r="E9" i="5"/>
  <c r="E10" i="5"/>
  <c r="E11" i="5"/>
  <c r="E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D6" i="3"/>
  <c r="E6" i="3"/>
  <c r="F6" i="3"/>
  <c r="C6" i="3"/>
  <c r="E18" i="2"/>
  <c r="E7" i="2"/>
  <c r="E8" i="2"/>
  <c r="E9" i="2"/>
  <c r="E10" i="2"/>
  <c r="E11" i="2"/>
  <c r="E12" i="2"/>
  <c r="E13" i="2"/>
  <c r="E14" i="2"/>
  <c r="E15" i="2"/>
  <c r="E16" i="2"/>
  <c r="E6" i="2"/>
  <c r="F13" i="1"/>
  <c r="H7" i="1"/>
  <c r="H8" i="1"/>
  <c r="H9" i="1"/>
  <c r="H10" i="1"/>
  <c r="H11" i="1"/>
  <c r="H12" i="1"/>
  <c r="H6" i="1"/>
  <c r="H13" i="1" s="1"/>
  <c r="G7" i="1"/>
  <c r="G8" i="1"/>
  <c r="G9" i="1"/>
  <c r="G10" i="1"/>
  <c r="G11" i="1"/>
  <c r="G12" i="1"/>
  <c r="G6" i="1"/>
  <c r="G13" i="1" s="1"/>
</calcChain>
</file>

<file path=xl/sharedStrings.xml><?xml version="1.0" encoding="utf-8"?>
<sst xmlns="http://schemas.openxmlformats.org/spreadsheetml/2006/main" count="155" uniqueCount="141">
  <si>
    <t>Family Member</t>
  </si>
  <si>
    <t>Dad</t>
  </si>
  <si>
    <t>Mum</t>
  </si>
  <si>
    <t>Annie</t>
  </si>
  <si>
    <t>Josh</t>
  </si>
  <si>
    <t>Sarah</t>
  </si>
  <si>
    <t>Grandma</t>
  </si>
  <si>
    <t>Grandpa</t>
  </si>
  <si>
    <t>UK £ Sterling</t>
  </si>
  <si>
    <t>Holiday Spending Money - European Trip</t>
  </si>
  <si>
    <t>Euros</t>
  </si>
  <si>
    <t>Euro rate</t>
  </si>
  <si>
    <t>Czech Koruna rate</t>
  </si>
  <si>
    <t>Czech Korunas</t>
  </si>
  <si>
    <t>FAMILY TOTAL:</t>
  </si>
  <si>
    <t>Static Rates</t>
  </si>
  <si>
    <t>Bob the Dodgy Builder - Charge Sheet</t>
  </si>
  <si>
    <t>Item</t>
  </si>
  <si>
    <t>Hours</t>
  </si>
  <si>
    <t>Total</t>
  </si>
  <si>
    <t>Rate</t>
  </si>
  <si>
    <t>Removing old plaster</t>
  </si>
  <si>
    <t>Brew time</t>
  </si>
  <si>
    <t>Preparing walls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</si>
  <si>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</si>
  <si>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</si>
  <si>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</si>
  <si>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</si>
  <si>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</si>
  <si>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</si>
  <si>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</si>
  <si>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</si>
  <si>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</si>
  <si>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</si>
  <si>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</si>
  <si>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</si>
  <si>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</si>
  <si>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</si>
  <si>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</si>
  <si>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Movie</t>
  </si>
  <si>
    <t>World Gross ($)</t>
  </si>
  <si>
    <t>Tickets Sold</t>
  </si>
  <si>
    <t>Average ticket price ($)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</si>
  <si>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</si>
  <si>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</si>
  <si>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</si>
  <si>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</si>
  <si>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</si>
  <si>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</si>
  <si>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</si>
  <si>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</si>
  <si>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</si>
  <si>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</si>
  <si>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</si>
  <si>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</si>
  <si>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</si>
  <si>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</si>
  <si>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</si>
  <si>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</si>
  <si>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</si>
  <si>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</si>
  <si>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</si>
  <si>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</si>
  <si>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Name</t>
  </si>
  <si>
    <t>Animal</t>
  </si>
  <si>
    <t>Poohsticks score</t>
  </si>
  <si>
    <t>Charity Donation</t>
  </si>
  <si>
    <t>Donation per point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</si>
  <si>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</si>
  <si>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</si>
  <si>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</si>
  <si>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</si>
  <si>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</si>
  <si>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</si>
  <si>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</si>
  <si>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</si>
  <si>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</si>
  <si>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</si>
  <si>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</si>
  <si>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</si>
  <si>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</si>
  <si>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Printer Cartridge Reps Commission for This Month</t>
  </si>
  <si>
    <t>Sales Rep</t>
  </si>
  <si>
    <t>Sales</t>
  </si>
  <si>
    <t>Commission This Month</t>
  </si>
  <si>
    <t>Commission Rate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</si>
  <si>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</si>
  <si>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</si>
  <si>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</si>
  <si>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</si>
  <si>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</si>
  <si>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</si>
  <si>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</si>
  <si>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</si>
  <si>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</si>
  <si>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T-Shirt Orders for this Month</t>
  </si>
  <si>
    <t>Order No.</t>
  </si>
  <si>
    <t>Quantity</t>
  </si>
  <si>
    <t>Colour</t>
  </si>
  <si>
    <t>Order Cost</t>
  </si>
  <si>
    <t>Price</t>
  </si>
  <si>
    <t>AS/1101A-03</t>
  </si>
  <si>
    <t>Black</t>
  </si>
  <si>
    <t>AS/1101A-04</t>
  </si>
  <si>
    <t>AS/1101A-05</t>
  </si>
  <si>
    <t>White</t>
  </si>
  <si>
    <t>AS/1101A-06</t>
  </si>
  <si>
    <t>AS/1101A-07</t>
  </si>
  <si>
    <t>Blue</t>
  </si>
  <si>
    <t>AS/1101A-08</t>
  </si>
  <si>
    <t>AS/1101A-09</t>
  </si>
  <si>
    <t>AS/1101A-10</t>
  </si>
  <si>
    <t>AS/1101A-11</t>
  </si>
  <si>
    <t>TOTALS</t>
  </si>
  <si>
    <t>Year Summary of Concerts</t>
  </si>
  <si>
    <t xml:space="preserve">Ticket Sales </t>
  </si>
  <si>
    <t>Adult Sales</t>
  </si>
  <si>
    <t>Child Sales</t>
  </si>
  <si>
    <t>Revenue</t>
  </si>
  <si>
    <t>Christmas concert</t>
  </si>
  <si>
    <t>Easter Eggstravaganza</t>
  </si>
  <si>
    <t>Summer Concert</t>
  </si>
  <si>
    <t>CONCERT TOTALS</t>
  </si>
  <si>
    <t>Adult Ticket Price</t>
  </si>
  <si>
    <t>Child Ticket Price</t>
  </si>
  <si>
    <t>Revenue = (Adult Sales * Adult price) + (Child Sales * Child Price)</t>
  </si>
  <si>
    <t>Store Bonus Stats</t>
  </si>
  <si>
    <t>Store</t>
  </si>
  <si>
    <t>Sales Fig</t>
  </si>
  <si>
    <t>Team Bonus Earned</t>
  </si>
  <si>
    <t>Bonus</t>
  </si>
  <si>
    <t>Carlisle</t>
  </si>
  <si>
    <t>*on over £200,000</t>
  </si>
  <si>
    <t>Edinburgh</t>
  </si>
  <si>
    <t>Hull</t>
  </si>
  <si>
    <t>Kendal</t>
  </si>
  <si>
    <t>Leeds</t>
  </si>
  <si>
    <t>Newcastle</t>
  </si>
  <si>
    <t>Thirsk</t>
  </si>
  <si>
    <t>York</t>
  </si>
  <si>
    <t>Bonus = (Sales fig - 200000) * 12.50%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</si>
</sst>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&quot;£&quot;#,##0.00"/>
    <numFmt numFmtId="165" formatCode="_-* #,##0.00\ [$€-816]_-;\-* #,##0.00\ [$€-816]_-;_-* &quot;-&quot;??\ [$€-816]_-;_-@_-"/>
    <numFmt numFmtId="166" formatCode="_-[$£-809]* #,##0.00_-;\-[$£-809]* #,##0.00_-;_-[$£-809]* &quot;-&quot;??_-;_-@_-"/>
    <numFmt numFmtId="167" formatCode="_-[$$-409]* #,##0.00_ ;_-[$$-409]* \-#,##0.00\ ;_-[$$-409]* &quot;-&quot;??_ ;_-@_ "/>
    <numFmt numFmtId="168" formatCode="_-* #,##0_-;\-* #,##0_-;_-* &quot;-&quot;??_-;_-@_-"/>
    <numFmt numFmtId="169" formatCode="_-[$$-540A]* #,##0.00_ ;_-[$$-540A]* \-#,##0.00\ ;_-[$$-540A]* &quot;-&quot;??_ ;_-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666666"/>
      <name val="Open Sans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0" fillId="3" borderId="1" xfId="0" applyNumberFormat="1" applyFill="1" applyBorder="1"/>
    <xf numFmtId="0" fontId="2" fillId="4" borderId="0" xfId="0" applyFont="1" applyFill="1" applyAlignment="1">
      <alignment horizontal="center" vertical="center" wrapText="1"/>
    </xf>
    <xf numFmtId="165" fontId="0" fillId="0" borderId="1" xfId="0" applyNumberFormat="1" applyBorder="1"/>
    <xf numFmtId="165" fontId="0" fillId="3" borderId="1" xfId="0" applyNumberFormat="1" applyFill="1" applyBorder="1"/>
    <xf numFmtId="166" fontId="0" fillId="0" borderId="1" xfId="0" applyNumberFormat="1" applyBorder="1"/>
    <xf numFmtId="166" fontId="0" fillId="3" borderId="1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6" fillId="6" borderId="0" xfId="0" applyFont="1" applyFill="1"/>
    <xf numFmtId="0" fontId="0" fillId="5" borderId="6" xfId="0" applyFill="1" applyBorder="1"/>
    <xf numFmtId="0" fontId="0" fillId="5" borderId="0" xfId="0" applyFill="1"/>
    <xf numFmtId="0" fontId="7" fillId="7" borderId="7" xfId="0" applyFont="1" applyFill="1" applyBorder="1"/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0" fillId="8" borderId="5" xfId="0" applyFill="1" applyBorder="1"/>
    <xf numFmtId="0" fontId="0" fillId="9" borderId="10" xfId="0" applyFill="1" applyBorder="1" applyAlignment="1">
      <alignment horizontal="center"/>
    </xf>
    <xf numFmtId="44" fontId="0" fillId="0" borderId="1" xfId="2" applyFont="1" applyBorder="1"/>
    <xf numFmtId="0" fontId="0" fillId="9" borderId="12" xfId="0" applyFill="1" applyBorder="1" applyAlignment="1">
      <alignment horizontal="center"/>
    </xf>
    <xf numFmtId="0" fontId="0" fillId="8" borderId="13" xfId="0" applyFill="1" applyBorder="1"/>
    <xf numFmtId="0" fontId="0" fillId="9" borderId="11" xfId="0" applyFill="1" applyBorder="1" applyAlignment="1">
      <alignment horizontal="center"/>
    </xf>
    <xf numFmtId="0" fontId="7" fillId="7" borderId="1" xfId="0" applyFont="1" applyFill="1" applyBorder="1"/>
    <xf numFmtId="44" fontId="0" fillId="9" borderId="1" xfId="2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44" fontId="0" fillId="0" borderId="11" xfId="2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2" xfId="2" applyFont="1" applyBorder="1" applyAlignment="1">
      <alignment horizontal="right"/>
    </xf>
    <xf numFmtId="44" fontId="0" fillId="0" borderId="11" xfId="2" applyFont="1" applyBorder="1" applyAlignment="1">
      <alignment horizontal="right"/>
    </xf>
    <xf numFmtId="44" fontId="0" fillId="0" borderId="6" xfId="2" applyFont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5" xfId="0" applyFill="1" applyBorder="1"/>
    <xf numFmtId="164" fontId="0" fillId="0" borderId="6" xfId="0" applyNumberFormat="1" applyBorder="1" applyAlignment="1">
      <alignment horizontal="center"/>
    </xf>
    <xf numFmtId="164" fontId="0" fillId="0" borderId="11" xfId="2" applyNumberFormat="1" applyFont="1" applyBorder="1" applyAlignment="1">
      <alignment horizontal="center"/>
    </xf>
    <xf numFmtId="0" fontId="0" fillId="11" borderId="13" xfId="0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1" fillId="0" borderId="0" xfId="0" applyFont="1"/>
    <xf numFmtId="0" fontId="3" fillId="0" borderId="1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10" fontId="1" fillId="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2" fillId="0" borderId="0" xfId="0" applyFont="1"/>
    <xf numFmtId="0" fontId="3" fillId="13" borderId="0" xfId="0" applyFont="1" applyFill="1"/>
    <xf numFmtId="0" fontId="3" fillId="13" borderId="0" xfId="0" applyFont="1" applyFill="1" applyAlignment="1">
      <alignment horizontal="right"/>
    </xf>
    <xf numFmtId="0" fontId="3" fillId="13" borderId="0" xfId="0" applyFont="1" applyFill="1" applyAlignment="1">
      <alignment horizontal="center"/>
    </xf>
    <xf numFmtId="168" fontId="0" fillId="0" borderId="1" xfId="1" applyNumberFormat="1" applyFont="1" applyBorder="1"/>
    <xf numFmtId="168" fontId="0" fillId="0" borderId="7" xfId="1" applyNumberFormat="1" applyFont="1" applyBorder="1"/>
    <xf numFmtId="0" fontId="1" fillId="13" borderId="7" xfId="0" applyFont="1" applyFill="1" applyBorder="1"/>
    <xf numFmtId="168" fontId="1" fillId="13" borderId="1" xfId="1" applyNumberFormat="1" applyFont="1" applyFill="1" applyBorder="1"/>
    <xf numFmtId="168" fontId="1" fillId="0" borderId="0" xfId="1" applyNumberFormat="1" applyFont="1" applyFill="1" applyBorder="1"/>
    <xf numFmtId="169" fontId="0" fillId="0" borderId="1" xfId="0" applyNumberFormat="1" applyBorder="1"/>
    <xf numFmtId="169" fontId="1" fillId="13" borderId="1" xfId="0" applyNumberFormat="1" applyFont="1" applyFill="1" applyBorder="1"/>
    <xf numFmtId="167" fontId="1" fillId="2" borderId="1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 wrapText="1"/>
    </xf>
    <xf numFmtId="0" fontId="0" fillId="0" borderId="1" xfId="0" applyBorder="1" applyAlignment="1">
      <alignment wrapText="1"/>
    </xf>
    <xf numFmtId="164" fontId="0" fillId="14" borderId="1" xfId="0" applyNumberFormat="1" applyFill="1" applyBorder="1"/>
    <xf numFmtId="0" fontId="15" fillId="0" borderId="0" xfId="0" applyFont="1"/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right" vertical="top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10" fontId="1" fillId="15" borderId="1" xfId="0" applyNumberFormat="1" applyFont="1" applyFill="1" applyBorder="1" applyAlignment="1">
      <alignment vertical="center" wrapText="1"/>
    </xf>
    <xf numFmtId="168" fontId="0" fillId="0" borderId="0" xfId="1" applyNumberFormat="1" applyFont="1"/>
    <xf numFmtId="0" fontId="15" fillId="4" borderId="0" xfId="0" applyFont="1" applyFill="1" applyAlignment="1">
      <alignment horizontal="center" vertical="center" wrapText="1"/>
    </xf>
    <xf numFmtId="166" fontId="0" fillId="0" borderId="1" xfId="1" applyNumberFormat="1" applyFont="1" applyBorder="1"/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/>
    </xf>
    <xf numFmtId="0" fontId="1" fillId="16" borderId="10" xfId="0" applyFont="1" applyFill="1" applyBorder="1"/>
    <xf numFmtId="0" fontId="1" fillId="16" borderId="10" xfId="0" applyFont="1" applyFill="1" applyBorder="1" applyAlignment="1">
      <alignment horizontal="right"/>
    </xf>
    <xf numFmtId="0" fontId="1" fillId="16" borderId="4" xfId="0" applyFont="1" applyFill="1" applyBorder="1" applyAlignment="1">
      <alignment horizontal="right"/>
    </xf>
    <xf numFmtId="0" fontId="0" fillId="17" borderId="12" xfId="0" applyFill="1" applyBorder="1"/>
    <xf numFmtId="0" fontId="0" fillId="17" borderId="11" xfId="0" applyFill="1" applyBorder="1"/>
    <xf numFmtId="0" fontId="1" fillId="16" borderId="1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52618</xdr:rowOff>
    </xdr:from>
    <xdr:to>
      <xdr:col>1</xdr:col>
      <xdr:colOff>22861</xdr:colOff>
      <xdr:row>1</xdr:row>
      <xdr:rowOff>45719</xdr:rowOff>
    </xdr:to>
    <xdr:pic>
      <xdr:nvPicPr>
        <xdr:cNvPr id="2" name="Picture 2" descr="Related image">
          <a:extLst>
            <a:ext uri="{FF2B5EF4-FFF2-40B4-BE49-F238E27FC236}">
              <a16:creationId xmlns:a16="http://schemas.microsoft.com/office/drawing/2014/main" id="{C536BBDB-93B8-4151-A749-88CF262457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3" t="25896" r="3435" b="27490"/>
        <a:stretch/>
      </xdr:blipFill>
      <xdr:spPr bwMode="auto">
        <a:xfrm>
          <a:off x="1" y="52618"/>
          <a:ext cx="982980" cy="41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K13"/>
  <sheetViews>
    <sheetView topLeftCell="D1" workbookViewId="0">
      <selection activeCell="H10" sqref="H10"/>
    </sheetView>
  </sheetViews>
  <sheetFormatPr defaultRowHeight="14.4" x14ac:dyDescent="0.3"/>
  <cols>
    <col min="1" max="1" width="15.5546875" customWidth="1"/>
    <col min="2" max="2" width="11.33203125" bestFit="1" customWidth="1"/>
    <col min="4" max="4" width="15.6640625" customWidth="1"/>
    <col min="5" max="5" width="22.33203125" customWidth="1"/>
    <col min="6" max="6" width="15.88671875" bestFit="1" customWidth="1"/>
    <col min="7" max="7" width="18.44140625" customWidth="1"/>
    <col min="8" max="8" width="17.6640625" customWidth="1"/>
    <col min="9" max="9" width="16.33203125" customWidth="1"/>
    <col min="10" max="10" width="18.33203125" customWidth="1"/>
  </cols>
  <sheetData>
    <row r="3" spans="5:11" ht="46.8" x14ac:dyDescent="0.3">
      <c r="E3" s="8" t="s">
        <v>9</v>
      </c>
    </row>
    <row r="4" spans="5:11" x14ac:dyDescent="0.3">
      <c r="K4" s="4" t="s">
        <v>15</v>
      </c>
    </row>
    <row r="5" spans="5:11" x14ac:dyDescent="0.3">
      <c r="E5" s="5" t="s">
        <v>0</v>
      </c>
      <c r="F5" s="5" t="s">
        <v>8</v>
      </c>
      <c r="G5" s="6" t="s">
        <v>10</v>
      </c>
      <c r="H5" s="6" t="s">
        <v>13</v>
      </c>
      <c r="J5" t="s">
        <v>11</v>
      </c>
      <c r="K5" s="2">
        <v>1.1299999999999999</v>
      </c>
    </row>
    <row r="6" spans="5:11" x14ac:dyDescent="0.3">
      <c r="E6" s="1" t="s">
        <v>1</v>
      </c>
      <c r="F6" s="11">
        <v>500</v>
      </c>
      <c r="G6" s="9">
        <f t="shared" ref="G6:G12" si="0">SUM(F6*$K$5)</f>
        <v>565</v>
      </c>
      <c r="H6" s="3">
        <f t="shared" ref="H6:H12" si="1">SUM(F6*$K$6)</f>
        <v>14215</v>
      </c>
      <c r="J6" t="s">
        <v>12</v>
      </c>
      <c r="K6" s="2">
        <v>28.43</v>
      </c>
    </row>
    <row r="7" spans="5:11" x14ac:dyDescent="0.3">
      <c r="E7" s="1" t="s">
        <v>2</v>
      </c>
      <c r="F7" s="11">
        <v>500</v>
      </c>
      <c r="G7" s="9">
        <f t="shared" si="0"/>
        <v>565</v>
      </c>
      <c r="H7" s="3">
        <f t="shared" si="1"/>
        <v>14215</v>
      </c>
    </row>
    <row r="8" spans="5:11" x14ac:dyDescent="0.3">
      <c r="E8" s="1" t="s">
        <v>3</v>
      </c>
      <c r="F8" s="11">
        <v>150</v>
      </c>
      <c r="G8" s="9">
        <f t="shared" si="0"/>
        <v>169.49999999999997</v>
      </c>
      <c r="H8" s="3">
        <f t="shared" si="1"/>
        <v>4264.5</v>
      </c>
    </row>
    <row r="9" spans="5:11" x14ac:dyDescent="0.3">
      <c r="E9" s="1" t="s">
        <v>4</v>
      </c>
      <c r="F9" s="11">
        <v>150</v>
      </c>
      <c r="G9" s="9">
        <f t="shared" si="0"/>
        <v>169.49999999999997</v>
      </c>
      <c r="H9" s="3">
        <f t="shared" si="1"/>
        <v>4264.5</v>
      </c>
    </row>
    <row r="10" spans="5:11" x14ac:dyDescent="0.3">
      <c r="E10" s="1" t="s">
        <v>5</v>
      </c>
      <c r="F10" s="11">
        <v>200</v>
      </c>
      <c r="G10" s="9">
        <f t="shared" si="0"/>
        <v>225.99999999999997</v>
      </c>
      <c r="H10" s="3">
        <f t="shared" si="1"/>
        <v>5686</v>
      </c>
    </row>
    <row r="11" spans="5:11" x14ac:dyDescent="0.3">
      <c r="E11" s="1" t="s">
        <v>6</v>
      </c>
      <c r="F11" s="11">
        <v>300</v>
      </c>
      <c r="G11" s="9">
        <f t="shared" si="0"/>
        <v>338.99999999999994</v>
      </c>
      <c r="H11" s="3">
        <f t="shared" si="1"/>
        <v>8529</v>
      </c>
    </row>
    <row r="12" spans="5:11" x14ac:dyDescent="0.3">
      <c r="E12" s="1" t="s">
        <v>7</v>
      </c>
      <c r="F12" s="11">
        <v>300</v>
      </c>
      <c r="G12" s="9">
        <f t="shared" si="0"/>
        <v>338.99999999999994</v>
      </c>
      <c r="H12" s="3">
        <f t="shared" si="1"/>
        <v>8529</v>
      </c>
    </row>
    <row r="13" spans="5:11" x14ac:dyDescent="0.3">
      <c r="E13" s="1" t="s">
        <v>14</v>
      </c>
      <c r="F13" s="12">
        <f>SUM(F6:F12)</f>
        <v>2100</v>
      </c>
      <c r="G13" s="10">
        <f>SUM(G6:G12)</f>
        <v>2373</v>
      </c>
      <c r="H13" s="7">
        <f>SUM(H6:H12)</f>
        <v>59703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4583-F279-453C-80F2-8EF578452718}">
  <dimension ref="B2:H19"/>
  <sheetViews>
    <sheetView workbookViewId="0">
      <selection activeCell="C6" sqref="C6"/>
    </sheetView>
  </sheetViews>
  <sheetFormatPr defaultRowHeight="14.4" x14ac:dyDescent="0.3"/>
  <cols>
    <col min="2" max="2" width="6.21875" customWidth="1"/>
    <col min="3" max="3" width="36.6640625" customWidth="1"/>
    <col min="4" max="4" width="10.88671875" customWidth="1"/>
    <col min="5" max="5" width="10.6640625" bestFit="1" customWidth="1"/>
  </cols>
  <sheetData>
    <row r="2" spans="2:8" x14ac:dyDescent="0.3">
      <c r="B2" s="13"/>
      <c r="C2" s="14"/>
      <c r="D2" s="14"/>
      <c r="E2" s="14"/>
      <c r="F2" s="14"/>
      <c r="G2" s="14"/>
      <c r="H2" s="15"/>
    </row>
    <row r="3" spans="2:8" x14ac:dyDescent="0.3">
      <c r="B3" s="16"/>
      <c r="C3" s="17" t="s">
        <v>16</v>
      </c>
      <c r="D3" s="17"/>
      <c r="E3" s="17"/>
      <c r="F3" s="17"/>
      <c r="G3" s="17"/>
      <c r="H3" s="18"/>
    </row>
    <row r="4" spans="2:8" x14ac:dyDescent="0.3">
      <c r="B4" s="16"/>
      <c r="C4" s="19"/>
      <c r="D4" s="19"/>
      <c r="E4" s="19"/>
      <c r="F4" s="19"/>
      <c r="G4" s="19"/>
      <c r="H4" s="18"/>
    </row>
    <row r="5" spans="2:8" x14ac:dyDescent="0.3">
      <c r="B5" s="16"/>
      <c r="C5" s="20" t="s">
        <v>17</v>
      </c>
      <c r="D5" s="21" t="s">
        <v>18</v>
      </c>
      <c r="E5" s="22" t="s">
        <v>19</v>
      </c>
      <c r="F5" s="19"/>
      <c r="G5" s="23" t="s">
        <v>20</v>
      </c>
      <c r="H5" s="18"/>
    </row>
    <row r="6" spans="2:8" x14ac:dyDescent="0.3">
      <c r="B6" s="16"/>
      <c r="C6" s="24" t="s">
        <v>21</v>
      </c>
      <c r="D6" s="25">
        <v>4</v>
      </c>
      <c r="E6" s="35">
        <f>SUM(D6*$G$6)</f>
        <v>200</v>
      </c>
      <c r="F6" s="19"/>
      <c r="G6" s="26">
        <v>50</v>
      </c>
      <c r="H6" s="18"/>
    </row>
    <row r="7" spans="2:8" x14ac:dyDescent="0.3">
      <c r="B7" s="16"/>
      <c r="C7" s="24" t="s">
        <v>22</v>
      </c>
      <c r="D7" s="27">
        <v>0.5</v>
      </c>
      <c r="E7" s="35">
        <f t="shared" ref="E7:E16" si="0">SUM(D7*$G$6)</f>
        <v>25</v>
      </c>
      <c r="F7" s="19"/>
      <c r="G7" s="19"/>
      <c r="H7" s="18"/>
    </row>
    <row r="8" spans="2:8" x14ac:dyDescent="0.3">
      <c r="B8" s="16"/>
      <c r="C8" s="24" t="s">
        <v>23</v>
      </c>
      <c r="D8" s="27">
        <v>3</v>
      </c>
      <c r="E8" s="35">
        <f t="shared" si="0"/>
        <v>150</v>
      </c>
      <c r="F8" s="19"/>
      <c r="G8" s="19"/>
      <c r="H8" s="18"/>
    </row>
    <row r="9" spans="2:8" x14ac:dyDescent="0.3">
      <c r="B9" s="16"/>
      <c r="C9" s="24" t="s">
        <v>23</v>
      </c>
      <c r="D9" s="27">
        <v>1</v>
      </c>
      <c r="E9" s="35">
        <f t="shared" si="0"/>
        <v>50</v>
      </c>
      <c r="F9" s="19"/>
      <c r="G9" s="19"/>
      <c r="H9" s="18"/>
    </row>
    <row r="10" spans="2:8" x14ac:dyDescent="0.3">
      <c r="B10" s="16"/>
      <c r="C10" s="24" t="s">
        <v>24</v>
      </c>
      <c r="D10" s="27">
        <v>7.5</v>
      </c>
      <c r="E10" s="35">
        <f t="shared" si="0"/>
        <v>375</v>
      </c>
      <c r="F10" s="19"/>
      <c r="G10" s="19"/>
      <c r="H10" s="18"/>
    </row>
    <row r="11" spans="2:8" x14ac:dyDescent="0.3">
      <c r="B11" s="16"/>
      <c r="C11" s="24" t="s">
        <v>25</v>
      </c>
      <c r="D11" s="27">
        <v>0.5</v>
      </c>
      <c r="E11" s="35">
        <f t="shared" si="0"/>
        <v>25</v>
      </c>
      <c r="F11" s="19"/>
      <c r="G11" s="19"/>
      <c r="H11" s="18"/>
    </row>
    <row r="12" spans="2:8" x14ac:dyDescent="0.3">
      <c r="B12" s="16"/>
      <c r="C12" s="24" t="s">
        <v>26</v>
      </c>
      <c r="D12" s="27">
        <v>2</v>
      </c>
      <c r="E12" s="35">
        <f t="shared" si="0"/>
        <v>100</v>
      </c>
      <c r="F12" s="19"/>
      <c r="G12" s="19"/>
      <c r="H12" s="18"/>
    </row>
    <row r="13" spans="2:8" x14ac:dyDescent="0.3">
      <c r="B13" s="16"/>
      <c r="C13" s="24" t="s">
        <v>27</v>
      </c>
      <c r="D13" s="27">
        <v>3</v>
      </c>
      <c r="E13" s="35">
        <f t="shared" si="0"/>
        <v>150</v>
      </c>
      <c r="F13" s="19"/>
      <c r="G13" s="19"/>
      <c r="H13" s="18"/>
    </row>
    <row r="14" spans="2:8" x14ac:dyDescent="0.3">
      <c r="B14" s="16"/>
      <c r="C14" s="24" t="s">
        <v>22</v>
      </c>
      <c r="D14" s="27">
        <v>0.5</v>
      </c>
      <c r="E14" s="35">
        <f t="shared" si="0"/>
        <v>25</v>
      </c>
      <c r="F14" s="19"/>
      <c r="G14" s="19"/>
      <c r="H14" s="18"/>
    </row>
    <row r="15" spans="2:8" x14ac:dyDescent="0.3">
      <c r="B15" s="16"/>
      <c r="C15" s="24" t="s">
        <v>27</v>
      </c>
      <c r="D15" s="27">
        <v>3</v>
      </c>
      <c r="E15" s="35">
        <f t="shared" si="0"/>
        <v>150</v>
      </c>
      <c r="F15" s="19"/>
      <c r="G15" s="19"/>
      <c r="H15" s="18"/>
    </row>
    <row r="16" spans="2:8" x14ac:dyDescent="0.3">
      <c r="B16" s="16"/>
      <c r="C16" s="28" t="s">
        <v>28</v>
      </c>
      <c r="D16" s="29">
        <v>2</v>
      </c>
      <c r="E16" s="35">
        <f t="shared" si="0"/>
        <v>100</v>
      </c>
      <c r="F16" s="19"/>
      <c r="G16" s="19"/>
      <c r="H16" s="18"/>
    </row>
    <row r="17" spans="2:8" x14ac:dyDescent="0.3">
      <c r="B17" s="16"/>
      <c r="C17" s="19"/>
      <c r="D17" s="19"/>
      <c r="E17" s="19"/>
      <c r="F17" s="19"/>
      <c r="G17" s="19"/>
      <c r="H17" s="18"/>
    </row>
    <row r="18" spans="2:8" x14ac:dyDescent="0.3">
      <c r="B18" s="16"/>
      <c r="C18" s="19"/>
      <c r="D18" s="30" t="s">
        <v>29</v>
      </c>
      <c r="E18" s="31">
        <f>SUM(E6:E17)</f>
        <v>1350</v>
      </c>
      <c r="F18" s="19"/>
      <c r="G18" s="19"/>
      <c r="H18" s="18"/>
    </row>
    <row r="19" spans="2:8" x14ac:dyDescent="0.3">
      <c r="B19" s="32"/>
      <c r="C19" s="33"/>
      <c r="D19" s="33"/>
      <c r="E19" s="33"/>
      <c r="F19" s="33"/>
      <c r="G19" s="33"/>
      <c r="H1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76B9-1892-4BE4-94DF-4431A40072B7}">
  <dimension ref="B2:F9"/>
  <sheetViews>
    <sheetView tabSelected="1" workbookViewId="0">
      <selection activeCell="B2" sqref="B2"/>
    </sheetView>
  </sheetViews>
  <sheetFormatPr defaultRowHeight="14.4" x14ac:dyDescent="0.3"/>
  <cols>
    <col min="2" max="2" width="24.88671875" customWidth="1"/>
  </cols>
  <sheetData>
    <row r="2" spans="2:6" ht="18" x14ac:dyDescent="0.35">
      <c r="B2" s="99" t="s">
        <v>30</v>
      </c>
      <c r="C2" s="37"/>
      <c r="D2" s="37"/>
      <c r="E2" s="37"/>
      <c r="F2" s="37"/>
    </row>
    <row r="3" spans="2:6" ht="18" x14ac:dyDescent="0.35">
      <c r="B3" s="36"/>
      <c r="C3" s="37"/>
      <c r="D3" s="37"/>
      <c r="E3" s="37"/>
      <c r="F3" s="37"/>
    </row>
    <row r="4" spans="2:6" ht="15.6" x14ac:dyDescent="0.3">
      <c r="C4" s="95" t="s">
        <v>31</v>
      </c>
      <c r="D4" s="95" t="s">
        <v>32</v>
      </c>
      <c r="E4" s="95" t="s">
        <v>33</v>
      </c>
      <c r="F4" s="95" t="s">
        <v>34</v>
      </c>
    </row>
    <row r="5" spans="2:6" x14ac:dyDescent="0.3">
      <c r="B5" s="1" t="s">
        <v>35</v>
      </c>
      <c r="C5" s="38">
        <v>24</v>
      </c>
      <c r="D5" s="38">
        <v>22</v>
      </c>
      <c r="E5" s="38">
        <v>19</v>
      </c>
      <c r="F5" s="38">
        <v>27</v>
      </c>
    </row>
    <row r="6" spans="2:6" x14ac:dyDescent="0.3">
      <c r="B6" s="1" t="s">
        <v>36</v>
      </c>
      <c r="C6" s="38">
        <f>SUM(C5*$C$8)+2</f>
        <v>74</v>
      </c>
      <c r="D6" s="38">
        <f>SUM(D5*$C$8)+2</f>
        <v>68</v>
      </c>
      <c r="E6" s="38">
        <f>SUM(E5*$C$8)+2</f>
        <v>59</v>
      </c>
      <c r="F6" s="38">
        <f>SUM(F5*$C$8)+2</f>
        <v>83</v>
      </c>
    </row>
    <row r="7" spans="2:6" x14ac:dyDescent="0.3">
      <c r="C7" s="37"/>
      <c r="D7" s="37"/>
      <c r="E7" s="37"/>
      <c r="F7" s="37"/>
    </row>
    <row r="8" spans="2:6" x14ac:dyDescent="0.3">
      <c r="B8" s="1" t="s">
        <v>37</v>
      </c>
      <c r="C8" s="38">
        <v>3</v>
      </c>
      <c r="D8" s="37"/>
      <c r="E8" s="37"/>
      <c r="F8" s="37"/>
    </row>
    <row r="9" spans="2:6" s="98" customFormat="1" x14ac:dyDescent="0.3">
      <c r="B9" s="96" t="s">
        <v>38</v>
      </c>
      <c r="C9" s="97"/>
      <c r="D9" s="97"/>
      <c r="E9" s="97"/>
      <c r="F9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8738-660C-4956-B805-609C28A9FE0B}">
  <dimension ref="B2:F22"/>
  <sheetViews>
    <sheetView workbookViewId="0">
      <selection activeCell="F15" sqref="F15"/>
    </sheetView>
  </sheetViews>
  <sheetFormatPr defaultRowHeight="14.4" x14ac:dyDescent="0.3"/>
  <cols>
    <col min="2" max="2" width="35.33203125" customWidth="1"/>
    <col min="3" max="3" width="20.6640625" customWidth="1"/>
    <col min="4" max="4" width="18.6640625" customWidth="1"/>
    <col min="6" max="6" width="20.109375" customWidth="1"/>
  </cols>
  <sheetData>
    <row r="2" spans="2:6" x14ac:dyDescent="0.3">
      <c r="B2" s="89" t="s">
        <v>39</v>
      </c>
      <c r="C2" s="90" t="s">
        <v>40</v>
      </c>
      <c r="D2" s="91" t="s">
        <v>41</v>
      </c>
      <c r="F2" s="94" t="s">
        <v>42</v>
      </c>
    </row>
    <row r="3" spans="2:6" x14ac:dyDescent="0.3">
      <c r="B3" s="92" t="s">
        <v>43</v>
      </c>
      <c r="C3" s="40">
        <v>887436184</v>
      </c>
      <c r="D3" s="42">
        <f>SUM(C3/$F$3)</f>
        <v>177487236.80000001</v>
      </c>
      <c r="F3" s="39">
        <v>5</v>
      </c>
    </row>
    <row r="4" spans="2:6" x14ac:dyDescent="0.3">
      <c r="B4" s="92" t="s">
        <v>44</v>
      </c>
      <c r="C4" s="40">
        <v>553080025</v>
      </c>
      <c r="D4" s="42">
        <f t="shared" ref="D4:D22" si="0">SUM(C4/$F$3)</f>
        <v>110616005</v>
      </c>
    </row>
    <row r="5" spans="2:6" x14ac:dyDescent="0.3">
      <c r="B5" s="92" t="s">
        <v>45</v>
      </c>
      <c r="C5" s="40">
        <v>391081192</v>
      </c>
      <c r="D5" s="42">
        <f t="shared" si="0"/>
        <v>78216238.400000006</v>
      </c>
    </row>
    <row r="6" spans="2:6" x14ac:dyDescent="0.3">
      <c r="B6" s="92" t="s">
        <v>46</v>
      </c>
      <c r="C6" s="40">
        <v>784024485</v>
      </c>
      <c r="D6" s="42">
        <f t="shared" si="0"/>
        <v>156804897</v>
      </c>
    </row>
    <row r="7" spans="2:6" x14ac:dyDescent="0.3">
      <c r="B7" s="92" t="s">
        <v>47</v>
      </c>
      <c r="C7" s="40">
        <v>1835400000</v>
      </c>
      <c r="D7" s="42">
        <f t="shared" si="0"/>
        <v>367080000</v>
      </c>
    </row>
    <row r="8" spans="2:6" x14ac:dyDescent="0.3">
      <c r="B8" s="92" t="s">
        <v>48</v>
      </c>
      <c r="C8" s="40">
        <v>748806957</v>
      </c>
      <c r="D8" s="42">
        <f t="shared" si="0"/>
        <v>149761391.40000001</v>
      </c>
    </row>
    <row r="9" spans="2:6" x14ac:dyDescent="0.3">
      <c r="B9" s="92" t="s">
        <v>49</v>
      </c>
      <c r="C9" s="40">
        <v>217700000</v>
      </c>
      <c r="D9" s="42">
        <f t="shared" si="0"/>
        <v>43540000</v>
      </c>
    </row>
    <row r="10" spans="2:6" x14ac:dyDescent="0.3">
      <c r="B10" s="92" t="s">
        <v>50</v>
      </c>
      <c r="C10" s="40">
        <v>120698890</v>
      </c>
      <c r="D10" s="42">
        <f t="shared" si="0"/>
        <v>24139778</v>
      </c>
    </row>
    <row r="11" spans="2:6" x14ac:dyDescent="0.3">
      <c r="B11" s="92" t="s">
        <v>51</v>
      </c>
      <c r="C11" s="40">
        <v>264246220</v>
      </c>
      <c r="D11" s="42">
        <f t="shared" si="0"/>
        <v>52849244</v>
      </c>
    </row>
    <row r="12" spans="2:6" x14ac:dyDescent="0.3">
      <c r="B12" s="92" t="s">
        <v>52</v>
      </c>
      <c r="C12" s="40">
        <v>433058296</v>
      </c>
      <c r="D12" s="42">
        <f t="shared" si="0"/>
        <v>86611659.200000003</v>
      </c>
    </row>
    <row r="13" spans="2:6" x14ac:dyDescent="0.3">
      <c r="B13" s="92" t="s">
        <v>53</v>
      </c>
      <c r="C13" s="40">
        <v>296596043</v>
      </c>
      <c r="D13" s="42">
        <f t="shared" si="0"/>
        <v>59319208.600000001</v>
      </c>
    </row>
    <row r="14" spans="2:6" x14ac:dyDescent="0.3">
      <c r="B14" s="92" t="s">
        <v>54</v>
      </c>
      <c r="C14" s="40">
        <v>300150546</v>
      </c>
      <c r="D14" s="42">
        <f t="shared" si="0"/>
        <v>60030109.200000003</v>
      </c>
    </row>
    <row r="15" spans="2:6" x14ac:dyDescent="0.3">
      <c r="B15" s="92" t="s">
        <v>55</v>
      </c>
      <c r="C15" s="40">
        <v>733012359</v>
      </c>
      <c r="D15" s="42">
        <f t="shared" si="0"/>
        <v>146602471.80000001</v>
      </c>
    </row>
    <row r="16" spans="2:6" x14ac:dyDescent="0.3">
      <c r="B16" s="92" t="s">
        <v>56</v>
      </c>
      <c r="C16" s="40">
        <v>181674817</v>
      </c>
      <c r="D16" s="42">
        <f t="shared" si="0"/>
        <v>36334963.399999999</v>
      </c>
    </row>
    <row r="17" spans="2:4" x14ac:dyDescent="0.3">
      <c r="B17" s="92" t="s">
        <v>57</v>
      </c>
      <c r="C17" s="40">
        <v>167297191</v>
      </c>
      <c r="D17" s="42">
        <f t="shared" si="0"/>
        <v>33459438.199999999</v>
      </c>
    </row>
    <row r="18" spans="2:4" x14ac:dyDescent="0.3">
      <c r="B18" s="92" t="s">
        <v>58</v>
      </c>
      <c r="C18" s="40">
        <v>450500000</v>
      </c>
      <c r="D18" s="42">
        <f t="shared" si="0"/>
        <v>90100000</v>
      </c>
    </row>
    <row r="19" spans="2:4" x14ac:dyDescent="0.3">
      <c r="B19" s="92" t="s">
        <v>59</v>
      </c>
      <c r="C19" s="40">
        <v>892213036</v>
      </c>
      <c r="D19" s="42">
        <f t="shared" si="0"/>
        <v>178442607.19999999</v>
      </c>
    </row>
    <row r="20" spans="2:4" x14ac:dyDescent="0.3">
      <c r="B20" s="92" t="s">
        <v>60</v>
      </c>
      <c r="C20" s="40">
        <v>822828538</v>
      </c>
      <c r="D20" s="42">
        <f t="shared" si="0"/>
        <v>164565707.59999999</v>
      </c>
    </row>
    <row r="21" spans="2:4" x14ac:dyDescent="0.3">
      <c r="B21" s="92" t="s">
        <v>61</v>
      </c>
      <c r="C21" s="40">
        <v>397501348</v>
      </c>
      <c r="D21" s="42">
        <f t="shared" si="0"/>
        <v>79500269.599999994</v>
      </c>
    </row>
    <row r="22" spans="2:4" x14ac:dyDescent="0.3">
      <c r="B22" s="93" t="s">
        <v>62</v>
      </c>
      <c r="C22" s="41">
        <v>497298577</v>
      </c>
      <c r="D22" s="42">
        <f t="shared" si="0"/>
        <v>99459715.400000006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50DF-9AF4-4C4D-A21A-AB9897C7985D}">
  <dimension ref="B2:G11"/>
  <sheetViews>
    <sheetView workbookViewId="0">
      <selection activeCell="F6" sqref="F6"/>
    </sheetView>
  </sheetViews>
  <sheetFormatPr defaultRowHeight="14.4" x14ac:dyDescent="0.3"/>
  <cols>
    <col min="2" max="2" width="17" customWidth="1"/>
    <col min="4" max="4" width="15.88671875" customWidth="1"/>
    <col min="5" max="5" width="15.109375" customWidth="1"/>
    <col min="7" max="7" width="15.5546875" customWidth="1"/>
  </cols>
  <sheetData>
    <row r="2" spans="2:7" x14ac:dyDescent="0.3">
      <c r="B2" s="43" t="s">
        <v>63</v>
      </c>
      <c r="C2" s="44" t="s">
        <v>64</v>
      </c>
      <c r="D2" s="44" t="s">
        <v>65</v>
      </c>
      <c r="E2" s="45" t="s">
        <v>66</v>
      </c>
      <c r="G2" s="46" t="s">
        <v>67</v>
      </c>
    </row>
    <row r="3" spans="2:7" x14ac:dyDescent="0.3">
      <c r="B3" s="47" t="s">
        <v>68</v>
      </c>
      <c r="C3" t="s">
        <v>69</v>
      </c>
      <c r="D3" s="37">
        <v>14</v>
      </c>
      <c r="E3" s="48">
        <f>SUM(D3*$G$3)</f>
        <v>70</v>
      </c>
      <c r="G3" s="49">
        <v>5</v>
      </c>
    </row>
    <row r="4" spans="2:7" x14ac:dyDescent="0.3">
      <c r="B4" s="47" t="s">
        <v>70</v>
      </c>
      <c r="C4" t="s">
        <v>71</v>
      </c>
      <c r="D4" s="37">
        <v>13</v>
      </c>
      <c r="E4" s="48">
        <f t="shared" ref="E4:E11" si="0">SUM(D4*$G$3)</f>
        <v>65</v>
      </c>
    </row>
    <row r="5" spans="2:7" x14ac:dyDescent="0.3">
      <c r="B5" s="47" t="s">
        <v>72</v>
      </c>
      <c r="C5" t="s">
        <v>69</v>
      </c>
      <c r="D5" s="37">
        <v>16</v>
      </c>
      <c r="E5" s="48">
        <f t="shared" si="0"/>
        <v>80</v>
      </c>
    </row>
    <row r="6" spans="2:7" x14ac:dyDescent="0.3">
      <c r="B6" s="47" t="s">
        <v>73</v>
      </c>
      <c r="C6" t="s">
        <v>74</v>
      </c>
      <c r="D6" s="37">
        <v>16</v>
      </c>
      <c r="E6" s="48">
        <f t="shared" si="0"/>
        <v>80</v>
      </c>
    </row>
    <row r="7" spans="2:7" x14ac:dyDescent="0.3">
      <c r="B7" s="47" t="s">
        <v>75</v>
      </c>
      <c r="C7" t="s">
        <v>69</v>
      </c>
      <c r="D7" s="37">
        <v>17</v>
      </c>
      <c r="E7" s="48">
        <f t="shared" si="0"/>
        <v>85</v>
      </c>
    </row>
    <row r="8" spans="2:7" x14ac:dyDescent="0.3">
      <c r="B8" s="47" t="s">
        <v>76</v>
      </c>
      <c r="C8" t="s">
        <v>71</v>
      </c>
      <c r="D8" s="37">
        <v>12</v>
      </c>
      <c r="E8" s="48">
        <f t="shared" si="0"/>
        <v>60</v>
      </c>
    </row>
    <row r="9" spans="2:7" x14ac:dyDescent="0.3">
      <c r="B9" s="47" t="s">
        <v>77</v>
      </c>
      <c r="C9" t="s">
        <v>78</v>
      </c>
      <c r="D9" s="37">
        <v>13</v>
      </c>
      <c r="E9" s="48">
        <f t="shared" si="0"/>
        <v>65</v>
      </c>
    </row>
    <row r="10" spans="2:7" x14ac:dyDescent="0.3">
      <c r="B10" s="47" t="s">
        <v>79</v>
      </c>
      <c r="C10" t="s">
        <v>69</v>
      </c>
      <c r="D10" s="37">
        <v>17</v>
      </c>
      <c r="E10" s="48">
        <f t="shared" si="0"/>
        <v>85</v>
      </c>
    </row>
    <row r="11" spans="2:7" x14ac:dyDescent="0.3">
      <c r="B11" s="50" t="s">
        <v>80</v>
      </c>
      <c r="C11" s="51" t="s">
        <v>69</v>
      </c>
      <c r="D11" s="52">
        <v>18</v>
      </c>
      <c r="E11" s="53">
        <f t="shared" si="0"/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52F3-57B1-40E2-A851-A03D454276B9}">
  <dimension ref="B2:G13"/>
  <sheetViews>
    <sheetView workbookViewId="0">
      <selection activeCell="G5" sqref="G5"/>
    </sheetView>
  </sheetViews>
  <sheetFormatPr defaultRowHeight="14.4" x14ac:dyDescent="0.3"/>
  <cols>
    <col min="2" max="2" width="15.109375" customWidth="1"/>
    <col min="3" max="3" width="13.77734375" customWidth="1"/>
    <col min="4" max="4" width="10.21875" customWidth="1"/>
  </cols>
  <sheetData>
    <row r="2" spans="2:7" ht="21" x14ac:dyDescent="0.4">
      <c r="B2" s="54" t="s">
        <v>81</v>
      </c>
    </row>
    <row r="4" spans="2:7" ht="43.2" x14ac:dyDescent="0.3">
      <c r="B4" s="5" t="s">
        <v>82</v>
      </c>
      <c r="C4" s="6" t="s">
        <v>83</v>
      </c>
      <c r="D4" s="55" t="s">
        <v>84</v>
      </c>
      <c r="F4" s="56" t="s">
        <v>85</v>
      </c>
      <c r="G4" s="57">
        <v>0.15</v>
      </c>
    </row>
    <row r="5" spans="2:7" x14ac:dyDescent="0.3">
      <c r="B5" s="1" t="s">
        <v>86</v>
      </c>
      <c r="C5" s="3">
        <v>25000</v>
      </c>
      <c r="D5" s="3">
        <f>SUM(C5*$G$4)</f>
        <v>3750</v>
      </c>
    </row>
    <row r="6" spans="2:7" x14ac:dyDescent="0.3">
      <c r="B6" s="1" t="s">
        <v>87</v>
      </c>
      <c r="C6" s="3">
        <v>19000</v>
      </c>
      <c r="D6" s="3">
        <f t="shared" ref="D6:D12" si="0">SUM(C6*$G$4)</f>
        <v>2850</v>
      </c>
    </row>
    <row r="7" spans="2:7" x14ac:dyDescent="0.3">
      <c r="B7" s="1" t="s">
        <v>88</v>
      </c>
      <c r="C7" s="3">
        <v>27500</v>
      </c>
      <c r="D7" s="3">
        <f t="shared" si="0"/>
        <v>4125</v>
      </c>
    </row>
    <row r="8" spans="2:7" x14ac:dyDescent="0.3">
      <c r="B8" s="1" t="s">
        <v>89</v>
      </c>
      <c r="C8" s="3">
        <v>14000</v>
      </c>
      <c r="D8" s="3">
        <f t="shared" si="0"/>
        <v>2100</v>
      </c>
    </row>
    <row r="9" spans="2:7" x14ac:dyDescent="0.3">
      <c r="B9" s="1" t="s">
        <v>90</v>
      </c>
      <c r="C9" s="3">
        <v>33300</v>
      </c>
      <c r="D9" s="3">
        <f t="shared" si="0"/>
        <v>4995</v>
      </c>
    </row>
    <row r="10" spans="2:7" x14ac:dyDescent="0.3">
      <c r="B10" s="1" t="s">
        <v>91</v>
      </c>
      <c r="C10" s="3">
        <v>41800</v>
      </c>
      <c r="D10" s="3">
        <f t="shared" si="0"/>
        <v>6270</v>
      </c>
    </row>
    <row r="11" spans="2:7" x14ac:dyDescent="0.3">
      <c r="B11" s="1" t="s">
        <v>92</v>
      </c>
      <c r="C11" s="3">
        <v>17300</v>
      </c>
      <c r="D11" s="3">
        <f t="shared" si="0"/>
        <v>2595</v>
      </c>
    </row>
    <row r="12" spans="2:7" x14ac:dyDescent="0.3">
      <c r="B12" s="1" t="s">
        <v>93</v>
      </c>
      <c r="C12" s="3">
        <v>23800</v>
      </c>
      <c r="D12" s="3">
        <f t="shared" si="0"/>
        <v>3570</v>
      </c>
    </row>
    <row r="13" spans="2:7" x14ac:dyDescent="0.3">
      <c r="B13" s="58" t="s">
        <v>94</v>
      </c>
      <c r="C13" s="59">
        <f>SUM(C5:C12)</f>
        <v>201700</v>
      </c>
      <c r="D13" s="59">
        <f>SUM(D5:D12)</f>
        <v>30255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5F05-C7F2-48EA-8240-DF922175BCC3}">
  <dimension ref="A1:G13"/>
  <sheetViews>
    <sheetView workbookViewId="0">
      <selection activeCell="D13" sqref="D13"/>
    </sheetView>
  </sheetViews>
  <sheetFormatPr defaultRowHeight="14.4" x14ac:dyDescent="0.3"/>
  <cols>
    <col min="1" max="1" width="14" customWidth="1"/>
    <col min="2" max="2" width="15.109375" customWidth="1"/>
    <col min="3" max="3" width="13.6640625" customWidth="1"/>
    <col min="4" max="4" width="12.21875" customWidth="1"/>
  </cols>
  <sheetData>
    <row r="1" spans="1:7" ht="33" customHeight="1" x14ac:dyDescent="0.35">
      <c r="B1" s="60" t="s">
        <v>95</v>
      </c>
      <c r="C1" s="60"/>
    </row>
    <row r="3" spans="1:7" x14ac:dyDescent="0.3">
      <c r="A3" s="61" t="s">
        <v>96</v>
      </c>
      <c r="B3" s="62" t="s">
        <v>97</v>
      </c>
      <c r="C3" s="63" t="s">
        <v>98</v>
      </c>
      <c r="D3" s="62" t="s">
        <v>99</v>
      </c>
      <c r="F3" t="s">
        <v>100</v>
      </c>
      <c r="G3" s="71">
        <v>17.989999999999998</v>
      </c>
    </row>
    <row r="4" spans="1:7" x14ac:dyDescent="0.3">
      <c r="A4" s="1" t="s">
        <v>101</v>
      </c>
      <c r="B4" s="64">
        <v>1500</v>
      </c>
      <c r="C4" s="38" t="s">
        <v>102</v>
      </c>
      <c r="D4" s="69">
        <f>SUM(B4*$G$3)</f>
        <v>26984.999999999996</v>
      </c>
    </row>
    <row r="5" spans="1:7" x14ac:dyDescent="0.3">
      <c r="A5" s="1" t="s">
        <v>103</v>
      </c>
      <c r="B5" s="64">
        <v>950</v>
      </c>
      <c r="C5" s="38" t="s">
        <v>102</v>
      </c>
      <c r="D5" s="69">
        <f t="shared" ref="D5:D12" si="0">SUM(B5*$G$3)</f>
        <v>17090.5</v>
      </c>
    </row>
    <row r="6" spans="1:7" x14ac:dyDescent="0.3">
      <c r="A6" s="1" t="s">
        <v>104</v>
      </c>
      <c r="B6" s="64">
        <v>2000</v>
      </c>
      <c r="C6" s="38" t="s">
        <v>105</v>
      </c>
      <c r="D6" s="69">
        <f t="shared" si="0"/>
        <v>35980</v>
      </c>
    </row>
    <row r="7" spans="1:7" x14ac:dyDescent="0.3">
      <c r="A7" s="1" t="s">
        <v>106</v>
      </c>
      <c r="B7" s="64">
        <v>4000</v>
      </c>
      <c r="C7" s="38" t="s">
        <v>102</v>
      </c>
      <c r="D7" s="69">
        <f t="shared" si="0"/>
        <v>71960</v>
      </c>
    </row>
    <row r="8" spans="1:7" x14ac:dyDescent="0.3">
      <c r="A8" s="1" t="s">
        <v>107</v>
      </c>
      <c r="B8" s="64">
        <v>800</v>
      </c>
      <c r="C8" s="38" t="s">
        <v>108</v>
      </c>
      <c r="D8" s="69">
        <f t="shared" si="0"/>
        <v>14391.999999999998</v>
      </c>
    </row>
    <row r="9" spans="1:7" x14ac:dyDescent="0.3">
      <c r="A9" s="1" t="s">
        <v>109</v>
      </c>
      <c r="B9" s="64">
        <v>1200</v>
      </c>
      <c r="C9" s="38" t="s">
        <v>102</v>
      </c>
      <c r="D9" s="69">
        <f t="shared" si="0"/>
        <v>21587.999999999996</v>
      </c>
    </row>
    <row r="10" spans="1:7" x14ac:dyDescent="0.3">
      <c r="A10" s="1" t="s">
        <v>110</v>
      </c>
      <c r="B10" s="64">
        <v>750</v>
      </c>
      <c r="C10" s="38" t="s">
        <v>102</v>
      </c>
      <c r="D10" s="69">
        <f t="shared" si="0"/>
        <v>13492.499999999998</v>
      </c>
    </row>
    <row r="11" spans="1:7" x14ac:dyDescent="0.3">
      <c r="A11" s="1" t="s">
        <v>111</v>
      </c>
      <c r="B11" s="64">
        <v>1100</v>
      </c>
      <c r="C11" s="38" t="s">
        <v>108</v>
      </c>
      <c r="D11" s="69">
        <f t="shared" si="0"/>
        <v>19789</v>
      </c>
    </row>
    <row r="12" spans="1:7" x14ac:dyDescent="0.3">
      <c r="A12" s="1" t="s">
        <v>112</v>
      </c>
      <c r="B12" s="65">
        <v>1700</v>
      </c>
      <c r="C12" s="38" t="s">
        <v>102</v>
      </c>
      <c r="D12" s="69">
        <f t="shared" si="0"/>
        <v>30582.999999999996</v>
      </c>
    </row>
    <row r="13" spans="1:7" x14ac:dyDescent="0.3">
      <c r="A13" s="66" t="s">
        <v>113</v>
      </c>
      <c r="B13" s="67">
        <f>SUM(B4:B12)</f>
        <v>14000</v>
      </c>
      <c r="C13" s="68"/>
      <c r="D13" s="70">
        <f>SUM(D4:D12)</f>
        <v>251860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DE49-67DD-4FB8-87E0-1F61A329275E}">
  <dimension ref="A1:F10"/>
  <sheetViews>
    <sheetView workbookViewId="0">
      <selection activeCell="H21" sqref="H21"/>
    </sheetView>
  </sheetViews>
  <sheetFormatPr defaultRowHeight="14.4" x14ac:dyDescent="0.3"/>
  <cols>
    <col min="1" max="1" width="22" customWidth="1"/>
  </cols>
  <sheetData>
    <row r="1" spans="1:6" ht="15.6" x14ac:dyDescent="0.3">
      <c r="A1" s="72" t="s">
        <v>114</v>
      </c>
      <c r="B1" s="73"/>
      <c r="C1" s="73"/>
      <c r="D1" s="73"/>
    </row>
    <row r="2" spans="1:6" ht="15.6" x14ac:dyDescent="0.3">
      <c r="A2" s="72"/>
      <c r="B2" s="87" t="s">
        <v>115</v>
      </c>
      <c r="C2" s="87"/>
      <c r="D2" s="87"/>
    </row>
    <row r="3" spans="1:6" ht="28.8" x14ac:dyDescent="0.35">
      <c r="A3" s="74"/>
      <c r="B3" s="75" t="s">
        <v>116</v>
      </c>
      <c r="C3" s="75" t="s">
        <v>117</v>
      </c>
      <c r="D3" s="75" t="s">
        <v>118</v>
      </c>
      <c r="F3" s="78" t="s">
        <v>125</v>
      </c>
    </row>
    <row r="4" spans="1:6" x14ac:dyDescent="0.3">
      <c r="A4" t="s">
        <v>119</v>
      </c>
      <c r="B4" s="76">
        <v>120</v>
      </c>
      <c r="C4" s="76">
        <v>35</v>
      </c>
      <c r="D4" s="76">
        <f>SUM(B4*$B$9)+(C4*$B$10)</f>
        <v>970</v>
      </c>
    </row>
    <row r="5" spans="1:6" x14ac:dyDescent="0.3">
      <c r="A5" t="s">
        <v>120</v>
      </c>
      <c r="B5" s="76">
        <v>147</v>
      </c>
      <c r="C5" s="76">
        <v>22</v>
      </c>
      <c r="D5" s="76">
        <f t="shared" ref="D5:D7" si="0">SUM(B5*$B$9)+(C5*$B$10)</f>
        <v>1146.5</v>
      </c>
    </row>
    <row r="6" spans="1:6" x14ac:dyDescent="0.3">
      <c r="A6" t="s">
        <v>121</v>
      </c>
      <c r="B6" s="76">
        <v>191</v>
      </c>
      <c r="C6" s="76">
        <v>15</v>
      </c>
      <c r="D6" s="76">
        <f t="shared" si="0"/>
        <v>1462.5</v>
      </c>
    </row>
    <row r="7" spans="1:6" x14ac:dyDescent="0.3">
      <c r="A7" t="s">
        <v>122</v>
      </c>
      <c r="B7" s="76">
        <f t="shared" ref="B7:C7" si="1">SUM(B4:B6)</f>
        <v>458</v>
      </c>
      <c r="C7" s="76">
        <f t="shared" si="1"/>
        <v>72</v>
      </c>
      <c r="D7" s="76">
        <f t="shared" si="0"/>
        <v>3579</v>
      </c>
    </row>
    <row r="8" spans="1:6" x14ac:dyDescent="0.3">
      <c r="B8" s="73"/>
      <c r="C8" s="73"/>
      <c r="D8" s="73"/>
    </row>
    <row r="9" spans="1:6" x14ac:dyDescent="0.3">
      <c r="A9" t="s">
        <v>123</v>
      </c>
      <c r="B9" s="77">
        <v>7.5</v>
      </c>
      <c r="C9" s="73"/>
      <c r="D9" s="73"/>
    </row>
    <row r="10" spans="1:6" x14ac:dyDescent="0.3">
      <c r="A10" t="s">
        <v>124</v>
      </c>
      <c r="B10" s="77">
        <v>2</v>
      </c>
      <c r="C10" s="73"/>
      <c r="D10" s="73"/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11F6-7D12-4554-9A32-C6839A751ABF}">
  <dimension ref="A1:L11"/>
  <sheetViews>
    <sheetView workbookViewId="0">
      <selection activeCell="H15" sqref="H15"/>
    </sheetView>
  </sheetViews>
  <sheetFormatPr defaultRowHeight="14.4" x14ac:dyDescent="0.3"/>
  <cols>
    <col min="1" max="1" width="11.6640625" customWidth="1"/>
    <col min="3" max="3" width="11.21875" bestFit="1" customWidth="1"/>
    <col min="9" max="9" width="38.21875" customWidth="1"/>
  </cols>
  <sheetData>
    <row r="1" spans="1:12" ht="18" x14ac:dyDescent="0.35">
      <c r="A1" s="36" t="s">
        <v>126</v>
      </c>
    </row>
    <row r="3" spans="1:12" ht="30" customHeight="1" x14ac:dyDescent="0.3">
      <c r="A3" s="79" t="s">
        <v>127</v>
      </c>
      <c r="B3" s="80" t="s">
        <v>128</v>
      </c>
      <c r="C3" s="80" t="s">
        <v>129</v>
      </c>
      <c r="D3" s="81"/>
      <c r="E3" s="82" t="s">
        <v>130</v>
      </c>
      <c r="F3" s="83">
        <v>0.125</v>
      </c>
      <c r="I3" s="85" t="s">
        <v>140</v>
      </c>
      <c r="J3" s="73"/>
      <c r="K3" s="73"/>
      <c r="L3" s="73"/>
    </row>
    <row r="4" spans="1:12" x14ac:dyDescent="0.3">
      <c r="A4" t="s">
        <v>131</v>
      </c>
      <c r="B4" s="84">
        <v>645900</v>
      </c>
      <c r="C4" s="86">
        <f>SUM(B4-200000)*$F$3</f>
        <v>55737.5</v>
      </c>
      <c r="E4" s="88" t="s">
        <v>132</v>
      </c>
      <c r="F4" s="88"/>
    </row>
    <row r="5" spans="1:12" x14ac:dyDescent="0.3">
      <c r="A5" t="s">
        <v>133</v>
      </c>
      <c r="B5" s="84">
        <v>982600</v>
      </c>
      <c r="C5" s="86">
        <f t="shared" ref="C5:C11" si="0">SUM(B5-200000)*$F$3</f>
        <v>97825</v>
      </c>
    </row>
    <row r="6" spans="1:12" x14ac:dyDescent="0.3">
      <c r="A6" t="s">
        <v>134</v>
      </c>
      <c r="B6" s="84">
        <v>485750</v>
      </c>
      <c r="C6" s="86">
        <f t="shared" si="0"/>
        <v>35718.75</v>
      </c>
    </row>
    <row r="7" spans="1:12" x14ac:dyDescent="0.3">
      <c r="A7" t="s">
        <v>135</v>
      </c>
      <c r="B7" s="84">
        <v>375660</v>
      </c>
      <c r="C7" s="86">
        <f t="shared" si="0"/>
        <v>21957.5</v>
      </c>
    </row>
    <row r="8" spans="1:12" x14ac:dyDescent="0.3">
      <c r="A8" t="s">
        <v>136</v>
      </c>
      <c r="B8" s="84">
        <v>910340</v>
      </c>
      <c r="C8" s="86">
        <f t="shared" si="0"/>
        <v>88792.5</v>
      </c>
    </row>
    <row r="9" spans="1:12" x14ac:dyDescent="0.3">
      <c r="A9" t="s">
        <v>137</v>
      </c>
      <c r="B9" s="84">
        <v>772980</v>
      </c>
      <c r="C9" s="86">
        <f t="shared" si="0"/>
        <v>71622.5</v>
      </c>
    </row>
    <row r="10" spans="1:12" x14ac:dyDescent="0.3">
      <c r="A10" t="s">
        <v>138</v>
      </c>
      <c r="B10" s="84">
        <v>275800</v>
      </c>
      <c r="C10" s="86">
        <f t="shared" si="0"/>
        <v>9475</v>
      </c>
    </row>
    <row r="11" spans="1:12" x14ac:dyDescent="0.3">
      <c r="A11" t="s">
        <v>139</v>
      </c>
      <c r="B11" s="84">
        <v>723150</v>
      </c>
      <c r="C11" s="86">
        <f t="shared" si="0"/>
        <v>65393.75</v>
      </c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Sterling to Euros</vt:lpstr>
      <vt:lpstr>Bob the Builder</vt:lpstr>
      <vt:lpstr>Cake Friday</vt:lpstr>
      <vt:lpstr>Movie Tickets</vt:lpstr>
      <vt:lpstr>Poohsticks Charity</vt:lpstr>
      <vt:lpstr>Sales Com Rates</vt:lpstr>
      <vt:lpstr>Metallica Orders</vt:lpstr>
      <vt:lpstr>Concert Tickets</vt:lpstr>
      <vt:lpstr>Store Bonus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Guilherme Sá</cp:lastModifiedBy>
  <dcterms:created xsi:type="dcterms:W3CDTF">2018-02-07T09:05:51Z</dcterms:created>
  <dcterms:modified xsi:type="dcterms:W3CDTF">2022-09-23T10:35:30Z</dcterms:modified>
</cp:coreProperties>
</file>