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1cf50a23d546b2d8/Documentos/ARQUIVOS FACULDADE/Dados API 1/"/>
    </mc:Choice>
  </mc:AlternateContent>
  <xr:revisionPtr revIDLastSave="1" documentId="8_{F385A7DE-02E8-4ECB-9ABF-87778637BC4B}" xr6:coauthVersionLast="47" xr6:coauthVersionMax="47" xr10:uidLastSave="{8D6D1879-C5FF-4A48-8C76-09AEBB3897BB}"/>
  <bookViews>
    <workbookView minimized="1" xWindow="4185" yWindow="3390" windowWidth="15375" windowHeight="7875" activeTab="4" xr2:uid="{3D816394-9032-43A2-9C45-9B78DB5051DD}"/>
  </bookViews>
  <sheets>
    <sheet name="EXPORTAÇÕES" sheetId="1" r:id="rId1"/>
    <sheet name="DASH.EXP" sheetId="5" r:id="rId2"/>
    <sheet name="IMPORTAÇÕES" sheetId="3" r:id="rId3"/>
    <sheet name="DASH.IMP" sheetId="6" r:id="rId4"/>
    <sheet name="CONCLUSÕE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7" l="1"/>
  <c r="D45" i="3"/>
  <c r="D44" i="3"/>
  <c r="D48" i="1"/>
  <c r="D47" i="1"/>
  <c r="C6" i="1"/>
  <c r="E6" i="3"/>
  <c r="C6" i="3"/>
  <c r="G6" i="3" s="1"/>
  <c r="E39" i="1"/>
  <c r="C39" i="1"/>
  <c r="G39" i="1" s="1"/>
  <c r="E23" i="1"/>
  <c r="C23" i="1"/>
  <c r="G23" i="1" s="1"/>
  <c r="G6" i="1"/>
  <c r="E6" i="1"/>
  <c r="E34" i="3"/>
  <c r="C34" i="3"/>
  <c r="G34" i="3" s="1"/>
  <c r="E23" i="3"/>
  <c r="C23" i="3"/>
  <c r="G23" i="3" s="1"/>
</calcChain>
</file>

<file path=xl/sharedStrings.xml><?xml version="1.0" encoding="utf-8"?>
<sst xmlns="http://schemas.openxmlformats.org/spreadsheetml/2006/main" count="384" uniqueCount="80">
  <si>
    <t>EXPORTAÇÃO</t>
  </si>
  <si>
    <t>São Jose dos Campos</t>
  </si>
  <si>
    <t>Circuitos integrados e microconjuntos electrónicos</t>
  </si>
  <si>
    <t>Instrumentos e aparelhos para regulação ou controlo, automáticos</t>
  </si>
  <si>
    <t>Máquinas e aparelhos, elétricos, com função própria, não especificados nem compreendidos em outras posições do presente capítulo</t>
  </si>
  <si>
    <t>Bússolas, incluídas as agulhas de marear; outros instrumentos e aparelhos de navegação</t>
  </si>
  <si>
    <t>Ferramentas manuais (incluídos os corta-vidros) não especificadas nem compreendidas em outras posições; lâmpadas ou lamparinas de soldar (maçaricos) e semelhantes; tornos de apertar, sargentos e semelhantes, exceto os acessórios ou partes de máquinas-fer</t>
  </si>
  <si>
    <t>Aparelhos receptores de televisão, mesmo incorporando um aparelho receptor de radiodifusão ou um aparelho de gravação ou de reprodução de som ou de imagens; monitores e projectores de video</t>
  </si>
  <si>
    <t>Máquinas automáticas para processamento de dados e suas unidades; leitores magnéticos ou ópticos, máquinas para registar dados em suporte sob forma codificada, e máquinas para processamento desses dados, não especificadas nem compreendidas em outras posiç</t>
  </si>
  <si>
    <t>Outros motores e máquinas motrizes</t>
  </si>
  <si>
    <t>Aparelhos de iluminação (incluídos os projectores) e suas partes, não especificados nem compreendidos em outras posições; anúncios, tabuletas ou cartazes e placas indicadoras luminosos, e artigos semelhantes, que contenham uma fonte luminosa fixa permanen</t>
  </si>
  <si>
    <t>Suportes preparados para gravação de som ou para gravações semelhantes, não gravados, exceto os produtos do Capítulo 37</t>
  </si>
  <si>
    <t>Instrumentos e aparelhos para medida ou controlo do caudal (vazão), do nível, da pressão ou de outras características variáveis dos líquidos ou gases (por exemplo: medidores de caudal, indicadores de nível, manómetros, contadores de calor), exceto os ins</t>
  </si>
  <si>
    <t>Jacarei</t>
  </si>
  <si>
    <t>valor agregado</t>
  </si>
  <si>
    <t>peso</t>
  </si>
  <si>
    <t>codigo</t>
  </si>
  <si>
    <t>Valor FOB</t>
  </si>
  <si>
    <t>Taubaté</t>
  </si>
  <si>
    <t>cidade</t>
  </si>
  <si>
    <t xml:space="preserve">descrição </t>
  </si>
  <si>
    <t>Cidade</t>
  </si>
  <si>
    <t>Aparelhos para interrupção, seccionamento, protecção, derivação, ligação ou conexão de circuitos elétricos (por exemplo: interruptores, comutadores, relés, corta-circuitos, eliminadores de onda, tomadas de corrente, machos e fêmeas, suportes para lâmpada</t>
  </si>
  <si>
    <t>valor agregado total da cidade</t>
  </si>
  <si>
    <t>Aparelhos elétricos de sinalização acústica ou visual (por exemplo: campainhas, sirenes, quadros indicadores, aparelhos de alarme para protecção contra roubo ou incêndio), exceto os das posições 8512 ou 8530</t>
  </si>
  <si>
    <t>Partes e acessórios, dos artigos das posições 9301 a 9304</t>
  </si>
  <si>
    <t>Quadros, painéis, consolas, cabinas, armários e outros suportes, com dois ou mais aparelhos das posições 8535 ou 8536, para comando eléctrico ou distribuição de energia eléctrica, incluídos os que incorporem instrumentos ou aparelhos do Capítulo 90, assim</t>
  </si>
  <si>
    <t>Lentes, prismas, espelhos e outros elementos de óptica, de qualquer matéria, montados, para instrumentos e aparelhos, exceto os de vidro não trabalhado opticamente</t>
  </si>
  <si>
    <t>Transformadores elétricos, conversores elétricos estáticos (rectificadores, por exemplo), bobinas de reactância e de auto-indução</t>
  </si>
  <si>
    <t>porcentagem do agregado</t>
  </si>
  <si>
    <t>valor agregado acima de R$200.00,00 peso abaixo de Kg11.000</t>
  </si>
  <si>
    <t>DESCRIÇÃO ABREVIADA</t>
  </si>
  <si>
    <t xml:space="preserve"> </t>
  </si>
  <si>
    <t>VALOR FOB TOTAL DA CIDADE</t>
  </si>
  <si>
    <t>Bússulas</t>
  </si>
  <si>
    <t>Aparelhos receptores</t>
  </si>
  <si>
    <t>Elementos químicos radioactivos e isótopos radioactivos (incluídos os elementos químicos e isótopos cindíveis ou férteis), e seus compostos; misturas e resíduos contendo esses produtos</t>
  </si>
  <si>
    <t>Elementos químicos</t>
  </si>
  <si>
    <t>Ferramentas intercambiáveis para ferramentas manuais, mesmo mecânicas, ou para máquinas-ferramentas (por exemplo: de embutir, estampar, puncionar, roscar (interior ou exteriormente), furar, escarear, mandrilar, fresar, tornear, aparafusar), incluídas as f</t>
  </si>
  <si>
    <t>Ferramentas intercambiáveis</t>
  </si>
  <si>
    <t>Artigos e aparelhos ortopédicos, incluídas as cintas e fundas médico-cirúrgicas e as muletas; talas, goteiras e outros artigos e aparelhos para fracturas; artigos e aparelhos de prótese; aparelhos para facilitar a audição dos surdos e outros aparelhos par</t>
  </si>
  <si>
    <t>Artigos e aparelhos ortopédicos</t>
  </si>
  <si>
    <t>Máquinas e leitores magnéticos ou óptcos</t>
  </si>
  <si>
    <t>Medicamentos (exceto os produtos das posições 3002, 3005 ou 3006) constituídos por produtos misturados ou não misturados, preparados para fins terapêuticos ou profilácticos, apresentados em doses (incluindo os destinados a serem administrados por via sub</t>
  </si>
  <si>
    <t>Medicamentos</t>
  </si>
  <si>
    <t xml:space="preserve">Microeletrónicos </t>
  </si>
  <si>
    <t>Motores e geradores, elétricos, exceto os grupos electrogéneos</t>
  </si>
  <si>
    <t>Motores e geradores, elétricos</t>
  </si>
  <si>
    <t>Sangue humano; sangue animal preparado para usos terapêuticos, profilácticos ou de diagnóstico; anti-soros, outras fracções do sangue, produtos imunológicos modificados, mesmo obtidos por via biotecnológica; vacinas, toxinas, culturas de microrganismos (e</t>
  </si>
  <si>
    <t>Sangue</t>
  </si>
  <si>
    <t>Máquinas e aparelhos, elétricos</t>
  </si>
  <si>
    <t>valor agregado acima de R$200.00,00</t>
  </si>
  <si>
    <t>Aparelhos de iluminação</t>
  </si>
  <si>
    <t>Suportes para gravação</t>
  </si>
  <si>
    <t>Aparelhos detectores de radiação</t>
  </si>
  <si>
    <t>Osciloscópios, analisadores de espectro e outros instrumentos e aparelhos para medida ou controlo de grandezas elétricas; instrumentos e aparelhos para medida ou detecção de radiações alfa, beta, gama, X, cósmicas ou outras radiações ionizantes</t>
  </si>
  <si>
    <t>Outros tecidos de fibras sintéticas descontínuas</t>
  </si>
  <si>
    <t>Tecidos de fibras sintéticas</t>
  </si>
  <si>
    <t>Outras obras de cobre</t>
  </si>
  <si>
    <t>Obras de cobre</t>
  </si>
  <si>
    <t>Transformadores elétricos</t>
  </si>
  <si>
    <t xml:space="preserve">Lente e ,prismas </t>
  </si>
  <si>
    <t>Quadros</t>
  </si>
  <si>
    <t>Partes e acessório</t>
  </si>
  <si>
    <t>Aparelhos elétricos de sinalização acústica ou visual</t>
  </si>
  <si>
    <t xml:space="preserve">Instrumentos e aparelhos automaticos </t>
  </si>
  <si>
    <t>Aparelhos para interrupção</t>
  </si>
  <si>
    <t>manómetros e medidores</t>
  </si>
  <si>
    <t>Motores e maquinas</t>
  </si>
  <si>
    <t>Ferramentas manuais</t>
  </si>
  <si>
    <t xml:space="preserve">AEROVIARIO </t>
  </si>
  <si>
    <t>valor agregado total</t>
  </si>
  <si>
    <t xml:space="preserve">peso total </t>
  </si>
  <si>
    <t>IMPORTAÇÕES</t>
  </si>
  <si>
    <t>EXPORTAÇÕES</t>
  </si>
  <si>
    <t xml:space="preserve">TOTAL </t>
  </si>
  <si>
    <t>POTENCIAL DE CARGA MENSAL</t>
  </si>
  <si>
    <t>→</t>
  </si>
  <si>
    <t>POTENCIAL DE IMPORT. MENSAL</t>
  </si>
  <si>
    <t>POTENCIAL DE EXPORT. MENSAL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</si>
</sst>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3" x14ac:knownFonts="1">
    <font>
      <sz val="11"/>
      <color theme="1"/>
      <name val="Calibri"/>
      <family val="2"/>
      <scheme val="minor"/>
    </font>
    <font>
      <sz val="11"/>
      <color theme="1"/>
      <name val="Calibri"/>
      <family val="2"/>
      <scheme val="minor"/>
    </font>
    <font>
      <sz val="11"/>
      <color theme="1"/>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44" fontId="0" fillId="0" borderId="0" xfId="1" applyFont="1"/>
    <xf numFmtId="0" fontId="0" fillId="0" borderId="0" xfId="0" applyAlignment="1">
      <alignment horizontal="center" vertical="center"/>
    </xf>
    <xf numFmtId="44" fontId="0" fillId="0" borderId="1" xfId="1" applyFont="1" applyBorder="1" applyAlignment="1">
      <alignment horizontal="center" vertical="center"/>
    </xf>
    <xf numFmtId="0" fontId="0" fillId="0" borderId="1" xfId="0" applyBorder="1" applyAlignment="1">
      <alignment horizontal="center" vertical="center"/>
    </xf>
    <xf numFmtId="44" fontId="0" fillId="0" borderId="1" xfId="1" applyFont="1" applyBorder="1"/>
    <xf numFmtId="0" fontId="0" fillId="0" borderId="1" xfId="0" applyBorder="1"/>
    <xf numFmtId="0" fontId="0" fillId="0" borderId="2" xfId="0" applyBorder="1"/>
    <xf numFmtId="44" fontId="0" fillId="0" borderId="0" xfId="1" applyFont="1" applyBorder="1"/>
    <xf numFmtId="44" fontId="0" fillId="0" borderId="2" xfId="1" applyFont="1" applyBorder="1" applyAlignment="1">
      <alignment horizontal="center" vertical="center"/>
    </xf>
    <xf numFmtId="0" fontId="0" fillId="0" borderId="2" xfId="0" applyBorder="1" applyAlignment="1">
      <alignment horizontal="center" vertical="center"/>
    </xf>
    <xf numFmtId="44" fontId="0" fillId="0" borderId="0" xfId="0" applyNumberFormat="1"/>
    <xf numFmtId="9" fontId="0" fillId="0" borderId="1" xfId="2" applyFont="1" applyBorder="1"/>
    <xf numFmtId="44" fontId="0" fillId="0" borderId="3" xfId="1" applyFont="1" applyBorder="1"/>
    <xf numFmtId="2" fontId="0" fillId="0" borderId="1" xfId="0" applyNumberFormat="1" applyBorder="1"/>
    <xf numFmtId="0" fontId="0" fillId="0" borderId="1" xfId="0" applyBorder="1" applyAlignment="1">
      <alignment horizontal="center" vertical="center"/>
    </xf>
    <xf numFmtId="44" fontId="0" fillId="0" borderId="1" xfId="0" applyNumberFormat="1" applyBorder="1"/>
    <xf numFmtId="0" fontId="0" fillId="0" borderId="1" xfId="0" applyBorder="1" applyAlignment="1">
      <alignment horizontal="center"/>
    </xf>
    <xf numFmtId="2" fontId="0" fillId="0" borderId="1" xfId="1" applyNumberFormat="1" applyFont="1" applyBorder="1"/>
    <xf numFmtId="0" fontId="2" fillId="0" borderId="4" xfId="0" applyFont="1" applyBorder="1" applyAlignment="1">
      <alignment horizontal="center" vertical="center"/>
    </xf>
    <xf numFmtId="0" fontId="0" fillId="0" borderId="4" xfId="0" applyBorder="1" applyAlignment="1">
      <alignment horizontal="center" vertical="center"/>
    </xf>
  </cellXfs>
  <cellStyles count="3">
    <cellStyle name="Moeda" xfId="1" builtinId="4"/>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6338A-0D3A-45DD-AB6C-3CE25CB3A7A2}">
  <dimension ref="A1:N48"/>
  <sheetViews>
    <sheetView showGridLines="0" topLeftCell="A30" zoomScale="70" zoomScaleNormal="70" workbookViewId="0">
      <selection activeCell="C46" sqref="C46:D48"/>
    </sheetView>
  </sheetViews>
  <sheetFormatPr defaultRowHeight="15" x14ac:dyDescent="0.25"/>
  <cols>
    <col min="1" max="1" width="29.42578125" bestFit="1" customWidth="1"/>
    <col min="2" max="2" width="16.85546875" bestFit="1" customWidth="1"/>
    <col min="3" max="3" width="46.85546875" bestFit="1" customWidth="1"/>
    <col min="4" max="4" width="47.85546875" style="1" bestFit="1" customWidth="1"/>
    <col min="5" max="5" width="20.5703125" bestFit="1" customWidth="1"/>
    <col min="6" max="6" width="26" style="1" bestFit="1" customWidth="1"/>
    <col min="7" max="7" width="26" bestFit="1" customWidth="1"/>
    <col min="8" max="8" width="12.5703125" bestFit="1" customWidth="1"/>
  </cols>
  <sheetData>
    <row r="1" spans="1:14" x14ac:dyDescent="0.25">
      <c r="A1" s="15" t="s">
        <v>0</v>
      </c>
      <c r="B1" s="15"/>
      <c r="C1" s="15"/>
      <c r="D1" s="15"/>
      <c r="E1" s="15"/>
      <c r="F1" s="15"/>
      <c r="G1" s="15"/>
      <c r="H1" s="2"/>
      <c r="I1" s="2"/>
      <c r="J1" s="2"/>
      <c r="K1" s="2"/>
      <c r="L1" s="2"/>
    </row>
    <row r="2" spans="1:14" x14ac:dyDescent="0.25">
      <c r="A2" s="15" t="s">
        <v>51</v>
      </c>
      <c r="B2" s="15"/>
      <c r="C2" s="15"/>
      <c r="D2" s="15"/>
      <c r="E2" s="15"/>
      <c r="F2" s="15"/>
      <c r="G2" s="15"/>
      <c r="H2" s="2"/>
      <c r="I2" s="2"/>
      <c r="J2" s="2"/>
      <c r="K2" s="2"/>
      <c r="L2" s="2"/>
    </row>
    <row r="3" spans="1:14" x14ac:dyDescent="0.25">
      <c r="A3" s="2"/>
      <c r="B3" s="2"/>
      <c r="C3" s="2"/>
      <c r="D3" s="2"/>
      <c r="E3" s="2"/>
      <c r="F3" s="2"/>
      <c r="G3" s="2"/>
      <c r="H3" s="2"/>
      <c r="I3" s="2"/>
      <c r="J3" s="2"/>
      <c r="K3" s="2"/>
      <c r="L3" s="2"/>
      <c r="M3" s="2"/>
      <c r="N3" s="2"/>
    </row>
    <row r="4" spans="1:14" x14ac:dyDescent="0.25">
      <c r="A4" s="2"/>
      <c r="B4" s="2"/>
      <c r="C4" s="2"/>
      <c r="D4" s="2"/>
      <c r="E4" s="2"/>
      <c r="F4" s="2"/>
      <c r="G4" s="2"/>
      <c r="H4" s="2"/>
      <c r="I4" s="2"/>
      <c r="J4" s="2"/>
      <c r="K4" s="2"/>
      <c r="L4" s="2"/>
      <c r="M4" s="2"/>
      <c r="N4" s="2"/>
    </row>
    <row r="5" spans="1:14" x14ac:dyDescent="0.25">
      <c r="A5" s="3" t="s">
        <v>23</v>
      </c>
      <c r="B5" s="3" t="s">
        <v>21</v>
      </c>
      <c r="C5" s="3" t="s">
        <v>14</v>
      </c>
      <c r="D5" s="3"/>
      <c r="E5" s="4" t="s">
        <v>15</v>
      </c>
      <c r="F5" s="3" t="s">
        <v>17</v>
      </c>
      <c r="G5" s="5" t="s">
        <v>29</v>
      </c>
      <c r="H5" s="2"/>
      <c r="I5" s="2"/>
      <c r="J5" s="2"/>
      <c r="K5" s="2"/>
      <c r="L5" s="2"/>
      <c r="M5" s="2"/>
      <c r="N5" s="2"/>
    </row>
    <row r="6" spans="1:14" x14ac:dyDescent="0.25">
      <c r="A6" s="5">
        <v>64628385</v>
      </c>
      <c r="B6" s="3" t="s">
        <v>1</v>
      </c>
      <c r="C6" s="5">
        <f>SUM(E9:E19)</f>
        <v>18977680</v>
      </c>
      <c r="D6" s="5"/>
      <c r="E6" s="6">
        <f>SUM(F9:F19)</f>
        <v>41636</v>
      </c>
      <c r="F6" s="5">
        <v>18762767734</v>
      </c>
      <c r="G6" s="12">
        <f>C6/A6</f>
        <v>0.293643110531077</v>
      </c>
    </row>
    <row r="7" spans="1:14" x14ac:dyDescent="0.25">
      <c r="C7" s="2"/>
      <c r="D7" s="2"/>
      <c r="E7" s="8"/>
      <c r="F7"/>
      <c r="G7" s="8"/>
    </row>
    <row r="8" spans="1:14" x14ac:dyDescent="0.25">
      <c r="A8" s="6" t="s">
        <v>19</v>
      </c>
      <c r="B8" s="6" t="s">
        <v>16</v>
      </c>
      <c r="C8" s="6" t="s">
        <v>20</v>
      </c>
      <c r="D8" s="6" t="s">
        <v>31</v>
      </c>
      <c r="E8" s="3" t="s">
        <v>14</v>
      </c>
      <c r="F8" s="4" t="s">
        <v>15</v>
      </c>
      <c r="G8" s="3" t="s">
        <v>17</v>
      </c>
    </row>
    <row r="9" spans="1:14" x14ac:dyDescent="0.25">
      <c r="A9" s="6" t="s">
        <v>1</v>
      </c>
      <c r="B9" s="6">
        <v>8542</v>
      </c>
      <c r="C9" s="6" t="s">
        <v>2</v>
      </c>
      <c r="D9" s="6" t="s">
        <v>45</v>
      </c>
      <c r="E9" s="5">
        <v>4845408</v>
      </c>
      <c r="F9" s="6">
        <v>3026</v>
      </c>
      <c r="G9" s="5">
        <v>16427083</v>
      </c>
      <c r="H9" t="s">
        <v>70</v>
      </c>
    </row>
    <row r="10" spans="1:14" x14ac:dyDescent="0.25">
      <c r="A10" s="6" t="s">
        <v>1</v>
      </c>
      <c r="B10" s="6">
        <v>9032</v>
      </c>
      <c r="C10" s="6" t="s">
        <v>3</v>
      </c>
      <c r="D10" s="6" t="s">
        <v>65</v>
      </c>
      <c r="E10" s="5">
        <v>2928685</v>
      </c>
      <c r="F10" s="6">
        <v>10245</v>
      </c>
      <c r="G10" s="5">
        <v>24854350</v>
      </c>
      <c r="H10" t="s">
        <v>70</v>
      </c>
    </row>
    <row r="11" spans="1:14" x14ac:dyDescent="0.25">
      <c r="A11" s="6" t="s">
        <v>1</v>
      </c>
      <c r="B11" s="6">
        <v>8543</v>
      </c>
      <c r="C11" s="6" t="s">
        <v>4</v>
      </c>
      <c r="D11" s="6" t="s">
        <v>50</v>
      </c>
      <c r="E11" s="5">
        <v>2597790</v>
      </c>
      <c r="F11" s="6">
        <v>3740</v>
      </c>
      <c r="G11" s="5">
        <v>19276180</v>
      </c>
    </row>
    <row r="12" spans="1:14" x14ac:dyDescent="0.25">
      <c r="A12" s="6" t="s">
        <v>1</v>
      </c>
      <c r="B12" s="6">
        <v>9014</v>
      </c>
      <c r="C12" s="6" t="s">
        <v>5</v>
      </c>
      <c r="D12" s="6" t="s">
        <v>34</v>
      </c>
      <c r="E12" s="5">
        <v>1990452</v>
      </c>
      <c r="F12" s="6">
        <v>1020</v>
      </c>
      <c r="G12" s="5">
        <v>16324920</v>
      </c>
    </row>
    <row r="13" spans="1:14" x14ac:dyDescent="0.25">
      <c r="A13" s="6" t="s">
        <v>1</v>
      </c>
      <c r="B13" s="6">
        <v>8205</v>
      </c>
      <c r="C13" s="6" t="s">
        <v>6</v>
      </c>
      <c r="D13" s="6" t="s">
        <v>69</v>
      </c>
      <c r="E13" s="5">
        <v>1150190</v>
      </c>
      <c r="F13" s="6">
        <v>2460</v>
      </c>
      <c r="G13" s="5">
        <v>4132770</v>
      </c>
    </row>
    <row r="14" spans="1:14" x14ac:dyDescent="0.25">
      <c r="A14" s="6" t="s">
        <v>1</v>
      </c>
      <c r="B14" s="6">
        <v>8528</v>
      </c>
      <c r="C14" s="6" t="s">
        <v>7</v>
      </c>
      <c r="D14" s="6" t="s">
        <v>35</v>
      </c>
      <c r="E14" s="5">
        <v>1064795</v>
      </c>
      <c r="F14" s="6">
        <v>697</v>
      </c>
      <c r="G14" s="5">
        <v>1538160</v>
      </c>
    </row>
    <row r="15" spans="1:14" x14ac:dyDescent="0.25">
      <c r="A15" s="6" t="s">
        <v>1</v>
      </c>
      <c r="B15" s="6">
        <v>8471</v>
      </c>
      <c r="C15" s="6" t="s">
        <v>8</v>
      </c>
      <c r="D15" s="6" t="s">
        <v>42</v>
      </c>
      <c r="E15" s="5">
        <v>976086</v>
      </c>
      <c r="F15" s="6">
        <v>5373</v>
      </c>
      <c r="G15" s="5">
        <v>6910740</v>
      </c>
      <c r="H15" t="s">
        <v>70</v>
      </c>
    </row>
    <row r="16" spans="1:14" x14ac:dyDescent="0.25">
      <c r="A16" s="6" t="s">
        <v>1</v>
      </c>
      <c r="B16" s="6">
        <v>8412</v>
      </c>
      <c r="C16" s="6" t="s">
        <v>9</v>
      </c>
      <c r="D16" s="6" t="s">
        <v>68</v>
      </c>
      <c r="E16" s="5">
        <v>913507</v>
      </c>
      <c r="F16" s="6">
        <v>7476</v>
      </c>
      <c r="G16" s="5">
        <v>17800412</v>
      </c>
    </row>
    <row r="17" spans="1:8" x14ac:dyDescent="0.25">
      <c r="A17" s="6" t="s">
        <v>1</v>
      </c>
      <c r="B17" s="6">
        <v>9405</v>
      </c>
      <c r="C17" s="6" t="s">
        <v>10</v>
      </c>
      <c r="D17" s="6" t="s">
        <v>52</v>
      </c>
      <c r="E17" s="5">
        <v>851040</v>
      </c>
      <c r="F17" s="6">
        <v>2500</v>
      </c>
      <c r="G17" s="5">
        <v>2841080</v>
      </c>
    </row>
    <row r="18" spans="1:8" x14ac:dyDescent="0.25">
      <c r="A18" s="6" t="s">
        <v>1</v>
      </c>
      <c r="B18" s="6">
        <v>8523</v>
      </c>
      <c r="C18" s="6" t="s">
        <v>11</v>
      </c>
      <c r="D18" s="6" t="s">
        <v>53</v>
      </c>
      <c r="E18" s="5">
        <v>845295</v>
      </c>
      <c r="F18" s="6">
        <v>615</v>
      </c>
      <c r="G18" s="5">
        <v>1330110</v>
      </c>
    </row>
    <row r="19" spans="1:8" x14ac:dyDescent="0.25">
      <c r="A19" s="6" t="s">
        <v>1</v>
      </c>
      <c r="B19" s="6">
        <v>9026</v>
      </c>
      <c r="C19" s="6" t="s">
        <v>12</v>
      </c>
      <c r="D19" s="6" t="s">
        <v>67</v>
      </c>
      <c r="E19" s="5">
        <v>814432</v>
      </c>
      <c r="F19" s="6">
        <v>4484</v>
      </c>
      <c r="G19" s="5">
        <v>3153052</v>
      </c>
    </row>
    <row r="20" spans="1:8" x14ac:dyDescent="0.25">
      <c r="D20"/>
      <c r="E20" s="1"/>
      <c r="F20"/>
      <c r="G20" s="1"/>
    </row>
    <row r="21" spans="1:8" x14ac:dyDescent="0.25">
      <c r="D21"/>
      <c r="E21" s="1"/>
      <c r="F21"/>
      <c r="G21" s="1"/>
    </row>
    <row r="22" spans="1:8" x14ac:dyDescent="0.25">
      <c r="A22" s="3" t="s">
        <v>23</v>
      </c>
      <c r="B22" s="9" t="s">
        <v>21</v>
      </c>
      <c r="C22" s="9" t="s">
        <v>14</v>
      </c>
      <c r="D22" s="9"/>
      <c r="E22" s="10" t="s">
        <v>15</v>
      </c>
      <c r="F22" s="9" t="s">
        <v>17</v>
      </c>
      <c r="G22" s="5" t="s">
        <v>29</v>
      </c>
    </row>
    <row r="23" spans="1:8" x14ac:dyDescent="0.25">
      <c r="A23" s="5">
        <v>18269653</v>
      </c>
      <c r="B23" s="3" t="s">
        <v>18</v>
      </c>
      <c r="C23" s="5">
        <f>SUM(E26:E35)</f>
        <v>4359105</v>
      </c>
      <c r="D23" s="5"/>
      <c r="E23" s="6">
        <f>SUM(F26:F35)</f>
        <v>13679</v>
      </c>
      <c r="F23" s="5">
        <v>5813002521</v>
      </c>
      <c r="G23" s="12">
        <f>C23/A23</f>
        <v>0.23859812772579753</v>
      </c>
    </row>
    <row r="24" spans="1:8" x14ac:dyDescent="0.25">
      <c r="D24"/>
      <c r="E24" s="1"/>
      <c r="F24"/>
      <c r="G24" s="1"/>
    </row>
    <row r="25" spans="1:8" x14ac:dyDescent="0.25">
      <c r="A25" s="6" t="s">
        <v>19</v>
      </c>
      <c r="B25" s="6" t="s">
        <v>16</v>
      </c>
      <c r="C25" s="6" t="s">
        <v>20</v>
      </c>
      <c r="D25" s="6" t="s">
        <v>31</v>
      </c>
      <c r="E25" s="3" t="s">
        <v>14</v>
      </c>
      <c r="F25" s="4" t="s">
        <v>15</v>
      </c>
      <c r="G25" s="3" t="s">
        <v>17</v>
      </c>
    </row>
    <row r="26" spans="1:8" x14ac:dyDescent="0.25">
      <c r="A26" s="6" t="s">
        <v>18</v>
      </c>
      <c r="B26" s="6">
        <v>8536</v>
      </c>
      <c r="C26" s="6" t="s">
        <v>22</v>
      </c>
      <c r="D26" s="6" t="s">
        <v>66</v>
      </c>
      <c r="E26" s="5">
        <v>1269400</v>
      </c>
      <c r="F26" s="6">
        <v>2260</v>
      </c>
      <c r="G26" s="5">
        <v>4058460</v>
      </c>
    </row>
    <row r="27" spans="1:8" x14ac:dyDescent="0.25">
      <c r="A27" s="6" t="s">
        <v>18</v>
      </c>
      <c r="B27" s="6">
        <v>9405</v>
      </c>
      <c r="C27" s="6" t="s">
        <v>10</v>
      </c>
      <c r="D27" s="6" t="s">
        <v>52</v>
      </c>
      <c r="E27" s="5">
        <v>590100</v>
      </c>
      <c r="F27" s="6">
        <v>500</v>
      </c>
      <c r="G27" s="5">
        <v>1131660</v>
      </c>
    </row>
    <row r="28" spans="1:8" x14ac:dyDescent="0.25">
      <c r="A28" s="6" t="s">
        <v>18</v>
      </c>
      <c r="B28" s="6">
        <v>9032</v>
      </c>
      <c r="C28" s="6" t="s">
        <v>3</v>
      </c>
      <c r="D28" s="6" t="s">
        <v>65</v>
      </c>
      <c r="E28" s="5">
        <v>470350</v>
      </c>
      <c r="F28" s="6">
        <v>1015</v>
      </c>
      <c r="G28" s="5">
        <v>6448395</v>
      </c>
      <c r="H28" t="s">
        <v>70</v>
      </c>
    </row>
    <row r="29" spans="1:8" x14ac:dyDescent="0.25">
      <c r="A29" s="6" t="s">
        <v>18</v>
      </c>
      <c r="B29" s="6">
        <v>8413</v>
      </c>
      <c r="C29" s="6" t="s">
        <v>24</v>
      </c>
      <c r="D29" s="6" t="s">
        <v>64</v>
      </c>
      <c r="E29" s="5">
        <v>350136</v>
      </c>
      <c r="F29" s="6">
        <v>5148</v>
      </c>
      <c r="G29" s="5">
        <v>2557296</v>
      </c>
    </row>
    <row r="30" spans="1:8" x14ac:dyDescent="0.25">
      <c r="A30" s="6" t="s">
        <v>18</v>
      </c>
      <c r="B30" s="6">
        <v>8531</v>
      </c>
      <c r="C30" s="6" t="s">
        <v>24</v>
      </c>
      <c r="D30" s="6" t="s">
        <v>64</v>
      </c>
      <c r="E30" s="5">
        <v>348196</v>
      </c>
      <c r="F30" s="6">
        <v>3580</v>
      </c>
      <c r="G30" s="5">
        <v>1596024</v>
      </c>
    </row>
    <row r="31" spans="1:8" x14ac:dyDescent="0.25">
      <c r="A31" s="6" t="s">
        <v>18</v>
      </c>
      <c r="B31" s="6">
        <v>9305</v>
      </c>
      <c r="C31" s="6" t="s">
        <v>25</v>
      </c>
      <c r="D31" s="6" t="s">
        <v>63</v>
      </c>
      <c r="E31" s="5">
        <v>325437</v>
      </c>
      <c r="F31" s="6">
        <v>28</v>
      </c>
      <c r="G31" s="5">
        <v>1301748</v>
      </c>
    </row>
    <row r="32" spans="1:8" x14ac:dyDescent="0.25">
      <c r="A32" s="6" t="s">
        <v>18</v>
      </c>
      <c r="B32" s="6">
        <v>8471</v>
      </c>
      <c r="C32" s="6" t="s">
        <v>8</v>
      </c>
      <c r="D32" s="6" t="s">
        <v>42</v>
      </c>
      <c r="E32" s="5">
        <v>317124</v>
      </c>
      <c r="F32" s="6">
        <v>216</v>
      </c>
      <c r="G32" s="5">
        <v>1180260</v>
      </c>
      <c r="H32" t="s">
        <v>70</v>
      </c>
    </row>
    <row r="33" spans="1:8" x14ac:dyDescent="0.25">
      <c r="A33" s="6" t="s">
        <v>18</v>
      </c>
      <c r="B33" s="6">
        <v>8537</v>
      </c>
      <c r="C33" s="6" t="s">
        <v>26</v>
      </c>
      <c r="D33" s="6" t="s">
        <v>62</v>
      </c>
      <c r="E33" s="5">
        <v>266828</v>
      </c>
      <c r="F33" s="6">
        <v>334</v>
      </c>
      <c r="G33" s="5">
        <v>782334</v>
      </c>
    </row>
    <row r="34" spans="1:8" x14ac:dyDescent="0.25">
      <c r="A34" s="6" t="s">
        <v>18</v>
      </c>
      <c r="B34" s="6">
        <v>9002</v>
      </c>
      <c r="C34" s="6" t="s">
        <v>27</v>
      </c>
      <c r="D34" s="7" t="s">
        <v>61</v>
      </c>
      <c r="E34" s="5">
        <v>218144</v>
      </c>
      <c r="F34" s="6">
        <v>4</v>
      </c>
      <c r="G34" s="5">
        <v>218144</v>
      </c>
    </row>
    <row r="35" spans="1:8" x14ac:dyDescent="0.25">
      <c r="A35" s="6" t="s">
        <v>18</v>
      </c>
      <c r="B35" s="6">
        <v>8504</v>
      </c>
      <c r="C35" s="6" t="s">
        <v>28</v>
      </c>
      <c r="D35" s="6" t="s">
        <v>60</v>
      </c>
      <c r="E35" s="5">
        <v>203390</v>
      </c>
      <c r="F35" s="6">
        <v>594</v>
      </c>
      <c r="G35" s="5">
        <v>1356410</v>
      </c>
    </row>
    <row r="36" spans="1:8" x14ac:dyDescent="0.25">
      <c r="D36"/>
      <c r="E36" s="8"/>
      <c r="F36"/>
      <c r="G36" s="8"/>
    </row>
    <row r="37" spans="1:8" x14ac:dyDescent="0.25">
      <c r="D37" t="s">
        <v>32</v>
      </c>
      <c r="E37" s="1"/>
      <c r="F37"/>
      <c r="G37" s="1"/>
    </row>
    <row r="38" spans="1:8" x14ac:dyDescent="0.25">
      <c r="A38" s="3" t="s">
        <v>23</v>
      </c>
      <c r="B38" s="9" t="s">
        <v>21</v>
      </c>
      <c r="C38" s="9" t="s">
        <v>14</v>
      </c>
      <c r="D38" s="3"/>
      <c r="E38" s="10" t="s">
        <v>15</v>
      </c>
      <c r="F38" s="9" t="s">
        <v>17</v>
      </c>
      <c r="G38" s="5" t="s">
        <v>29</v>
      </c>
    </row>
    <row r="39" spans="1:8" x14ac:dyDescent="0.25">
      <c r="A39" s="5">
        <v>3773956</v>
      </c>
      <c r="B39" s="6" t="s">
        <v>13</v>
      </c>
      <c r="C39" s="5">
        <f>SUM(E42:E42)</f>
        <v>798354</v>
      </c>
      <c r="D39" s="13"/>
      <c r="E39" s="6">
        <f>SUM(F42:F42)</f>
        <v>102</v>
      </c>
      <c r="F39" s="5">
        <v>3395568890</v>
      </c>
      <c r="G39" s="12">
        <f>C39/A39</f>
        <v>0.21154300686070532</v>
      </c>
    </row>
    <row r="40" spans="1:8" x14ac:dyDescent="0.25">
      <c r="D40"/>
      <c r="E40" s="1"/>
      <c r="F40"/>
      <c r="G40" s="1"/>
    </row>
    <row r="41" spans="1:8" x14ac:dyDescent="0.25">
      <c r="A41" s="6" t="s">
        <v>19</v>
      </c>
      <c r="B41" s="6" t="s">
        <v>16</v>
      </c>
      <c r="C41" s="6" t="s">
        <v>20</v>
      </c>
      <c r="D41" s="6" t="s">
        <v>31</v>
      </c>
      <c r="E41" s="3" t="s">
        <v>14</v>
      </c>
      <c r="F41" s="4" t="s">
        <v>15</v>
      </c>
      <c r="G41" s="3" t="s">
        <v>17</v>
      </c>
    </row>
    <row r="42" spans="1:8" x14ac:dyDescent="0.25">
      <c r="A42" s="6" t="s">
        <v>13</v>
      </c>
      <c r="B42" s="6">
        <v>8542</v>
      </c>
      <c r="C42" s="6" t="s">
        <v>2</v>
      </c>
      <c r="D42" s="6" t="s">
        <v>45</v>
      </c>
      <c r="E42" s="5">
        <v>798354</v>
      </c>
      <c r="F42" s="6">
        <v>102</v>
      </c>
      <c r="G42" s="5">
        <v>870060</v>
      </c>
      <c r="H42" t="s">
        <v>70</v>
      </c>
    </row>
    <row r="46" spans="1:8" x14ac:dyDescent="0.25">
      <c r="C46" s="17" t="s">
        <v>74</v>
      </c>
      <c r="D46" s="17"/>
    </row>
    <row r="47" spans="1:8" x14ac:dyDescent="0.25">
      <c r="C47" s="6" t="s">
        <v>71</v>
      </c>
      <c r="D47" s="16">
        <f>SUM(C6,C23,C39)</f>
        <v>24135139</v>
      </c>
    </row>
    <row r="48" spans="1:8" x14ac:dyDescent="0.25">
      <c r="C48" s="6" t="s">
        <v>72</v>
      </c>
      <c r="D48" s="18">
        <f>SUM(E6,E23,E39)</f>
        <v>55417</v>
      </c>
    </row>
  </sheetData>
  <mergeCells count="3">
    <mergeCell ref="A1:G1"/>
    <mergeCell ref="A2:G2"/>
    <mergeCell ref="C46:D46"/>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AAC9-4532-440B-8C18-733ED25F3570}">
  <dimension ref="A1:L24"/>
  <sheetViews>
    <sheetView showGridLines="0" workbookViewId="0">
      <selection activeCell="E3" sqref="E3"/>
    </sheetView>
  </sheetViews>
  <sheetFormatPr defaultRowHeight="15" x14ac:dyDescent="0.25"/>
  <cols>
    <col min="1" max="1" width="29.42578125" bestFit="1" customWidth="1"/>
    <col min="2" max="2" width="16.85546875" bestFit="1" customWidth="1"/>
    <col min="3" max="3" width="19.85546875" customWidth="1"/>
    <col min="4" max="4" width="17.5703125" style="1" customWidth="1"/>
    <col min="5" max="5" width="20.5703125" bestFit="1" customWidth="1"/>
    <col min="6" max="6" width="26" style="1" bestFit="1" customWidth="1"/>
    <col min="7" max="7" width="26" bestFit="1" customWidth="1"/>
  </cols>
  <sheetData>
    <row r="1" spans="1:12" x14ac:dyDescent="0.25">
      <c r="A1" s="15" t="s">
        <v>0</v>
      </c>
      <c r="B1" s="15"/>
      <c r="C1" s="15"/>
      <c r="D1" s="15"/>
      <c r="E1" s="15"/>
      <c r="F1" s="15"/>
      <c r="G1" s="15"/>
      <c r="H1" s="2"/>
      <c r="I1" s="2"/>
      <c r="J1" s="2"/>
      <c r="K1" s="2"/>
      <c r="L1" s="2"/>
    </row>
    <row r="2" spans="1:12" x14ac:dyDescent="0.25">
      <c r="A2" s="6" t="s">
        <v>19</v>
      </c>
      <c r="B2" s="6" t="s">
        <v>16</v>
      </c>
      <c r="C2" s="6" t="s">
        <v>20</v>
      </c>
      <c r="D2" s="6" t="s">
        <v>31</v>
      </c>
      <c r="E2" s="3" t="s">
        <v>14</v>
      </c>
      <c r="F2" s="4" t="s">
        <v>15</v>
      </c>
      <c r="G2" s="3" t="s">
        <v>17</v>
      </c>
    </row>
    <row r="3" spans="1:12" x14ac:dyDescent="0.25">
      <c r="A3" s="6" t="s">
        <v>1</v>
      </c>
      <c r="B3" s="6">
        <v>8542</v>
      </c>
      <c r="C3" s="6" t="s">
        <v>2</v>
      </c>
      <c r="D3" s="6" t="s">
        <v>45</v>
      </c>
      <c r="E3" s="5">
        <v>4845408</v>
      </c>
      <c r="F3" s="6">
        <v>3026</v>
      </c>
      <c r="G3" s="5">
        <v>16427083</v>
      </c>
    </row>
    <row r="4" spans="1:12" x14ac:dyDescent="0.25">
      <c r="A4" s="6" t="s">
        <v>1</v>
      </c>
      <c r="B4" s="6">
        <v>9032</v>
      </c>
      <c r="C4" s="6" t="s">
        <v>3</v>
      </c>
      <c r="D4" s="6" t="s">
        <v>65</v>
      </c>
      <c r="E4" s="5">
        <v>2928685</v>
      </c>
      <c r="F4" s="6">
        <v>10245</v>
      </c>
      <c r="G4" s="5">
        <v>24854350</v>
      </c>
    </row>
    <row r="5" spans="1:12" x14ac:dyDescent="0.25">
      <c r="A5" s="6" t="s">
        <v>1</v>
      </c>
      <c r="B5" s="6">
        <v>8543</v>
      </c>
      <c r="C5" s="6" t="s">
        <v>4</v>
      </c>
      <c r="D5" s="6" t="s">
        <v>50</v>
      </c>
      <c r="E5" s="5">
        <v>2597790</v>
      </c>
      <c r="F5" s="6">
        <v>3740</v>
      </c>
      <c r="G5" s="5">
        <v>19276180</v>
      </c>
    </row>
    <row r="6" spans="1:12" x14ac:dyDescent="0.25">
      <c r="A6" s="6" t="s">
        <v>1</v>
      </c>
      <c r="B6" s="6">
        <v>9014</v>
      </c>
      <c r="C6" s="6" t="s">
        <v>5</v>
      </c>
      <c r="D6" s="6" t="s">
        <v>34</v>
      </c>
      <c r="E6" s="5">
        <v>1990452</v>
      </c>
      <c r="F6" s="6">
        <v>1020</v>
      </c>
      <c r="G6" s="5">
        <v>16324920</v>
      </c>
    </row>
    <row r="7" spans="1:12" x14ac:dyDescent="0.25">
      <c r="A7" s="6" t="s">
        <v>1</v>
      </c>
      <c r="B7" s="6">
        <v>8205</v>
      </c>
      <c r="C7" s="6" t="s">
        <v>6</v>
      </c>
      <c r="D7" s="6" t="s">
        <v>69</v>
      </c>
      <c r="E7" s="5">
        <v>1150190</v>
      </c>
      <c r="F7" s="6">
        <v>2460</v>
      </c>
      <c r="G7" s="5">
        <v>4132770</v>
      </c>
    </row>
    <row r="8" spans="1:12" x14ac:dyDescent="0.25">
      <c r="A8" s="6" t="s">
        <v>1</v>
      </c>
      <c r="B8" s="6">
        <v>8528</v>
      </c>
      <c r="C8" s="6" t="s">
        <v>7</v>
      </c>
      <c r="D8" s="6" t="s">
        <v>35</v>
      </c>
      <c r="E8" s="5">
        <v>1064795</v>
      </c>
      <c r="F8" s="6">
        <v>697</v>
      </c>
      <c r="G8" s="5">
        <v>1538160</v>
      </c>
    </row>
    <row r="9" spans="1:12" x14ac:dyDescent="0.25">
      <c r="A9" s="6" t="s">
        <v>1</v>
      </c>
      <c r="B9" s="6">
        <v>8471</v>
      </c>
      <c r="C9" s="6" t="s">
        <v>8</v>
      </c>
      <c r="D9" s="6" t="s">
        <v>42</v>
      </c>
      <c r="E9" s="5">
        <v>976086</v>
      </c>
      <c r="F9" s="6">
        <v>5373</v>
      </c>
      <c r="G9" s="5">
        <v>6910740</v>
      </c>
    </row>
    <row r="10" spans="1:12" x14ac:dyDescent="0.25">
      <c r="A10" s="6" t="s">
        <v>1</v>
      </c>
      <c r="B10" s="6">
        <v>8412</v>
      </c>
      <c r="C10" s="6" t="s">
        <v>9</v>
      </c>
      <c r="D10" s="6" t="s">
        <v>68</v>
      </c>
      <c r="E10" s="5">
        <v>913507</v>
      </c>
      <c r="F10" s="6">
        <v>7476</v>
      </c>
      <c r="G10" s="5">
        <v>17800412</v>
      </c>
    </row>
    <row r="11" spans="1:12" x14ac:dyDescent="0.25">
      <c r="A11" s="6" t="s">
        <v>1</v>
      </c>
      <c r="B11" s="6">
        <v>9405</v>
      </c>
      <c r="C11" s="6" t="s">
        <v>10</v>
      </c>
      <c r="D11" s="6" t="s">
        <v>52</v>
      </c>
      <c r="E11" s="5">
        <v>851040</v>
      </c>
      <c r="F11" s="6">
        <v>2500</v>
      </c>
      <c r="G11" s="5">
        <v>2841080</v>
      </c>
    </row>
    <row r="12" spans="1:12" x14ac:dyDescent="0.25">
      <c r="A12" s="6" t="s">
        <v>1</v>
      </c>
      <c r="B12" s="6">
        <v>8523</v>
      </c>
      <c r="C12" s="6" t="s">
        <v>11</v>
      </c>
      <c r="D12" s="6" t="s">
        <v>53</v>
      </c>
      <c r="E12" s="5">
        <v>845295</v>
      </c>
      <c r="F12" s="6">
        <v>615</v>
      </c>
      <c r="G12" s="5">
        <v>1330110</v>
      </c>
    </row>
    <row r="13" spans="1:12" x14ac:dyDescent="0.25">
      <c r="A13" s="6" t="s">
        <v>1</v>
      </c>
      <c r="B13" s="6">
        <v>9026</v>
      </c>
      <c r="C13" s="6" t="s">
        <v>12</v>
      </c>
      <c r="D13" s="6" t="s">
        <v>67</v>
      </c>
      <c r="E13" s="5">
        <v>814432</v>
      </c>
      <c r="F13" s="6">
        <v>4484</v>
      </c>
      <c r="G13" s="5">
        <v>3153052</v>
      </c>
    </row>
    <row r="14" spans="1:12" x14ac:dyDescent="0.25">
      <c r="A14" s="6" t="s">
        <v>18</v>
      </c>
      <c r="B14" s="6">
        <v>8536</v>
      </c>
      <c r="C14" s="6" t="s">
        <v>22</v>
      </c>
      <c r="D14" s="6" t="s">
        <v>66</v>
      </c>
      <c r="E14" s="5">
        <v>1269400</v>
      </c>
      <c r="F14" s="6">
        <v>2260</v>
      </c>
      <c r="G14" s="5">
        <v>4058460</v>
      </c>
    </row>
    <row r="15" spans="1:12" x14ac:dyDescent="0.25">
      <c r="A15" s="6" t="s">
        <v>18</v>
      </c>
      <c r="B15" s="6">
        <v>9405</v>
      </c>
      <c r="C15" s="6" t="s">
        <v>10</v>
      </c>
      <c r="D15" s="6" t="s">
        <v>52</v>
      </c>
      <c r="E15" s="5">
        <v>590100</v>
      </c>
      <c r="F15" s="6">
        <v>500</v>
      </c>
      <c r="G15" s="5">
        <v>1131660</v>
      </c>
    </row>
    <row r="16" spans="1:12" x14ac:dyDescent="0.25">
      <c r="A16" s="6" t="s">
        <v>18</v>
      </c>
      <c r="B16" s="6">
        <v>9032</v>
      </c>
      <c r="C16" s="6" t="s">
        <v>3</v>
      </c>
      <c r="D16" s="6" t="s">
        <v>65</v>
      </c>
      <c r="E16" s="5">
        <v>470350</v>
      </c>
      <c r="F16" s="6">
        <v>1015</v>
      </c>
      <c r="G16" s="5">
        <v>6448395</v>
      </c>
    </row>
    <row r="17" spans="1:7" x14ac:dyDescent="0.25">
      <c r="A17" s="6" t="s">
        <v>18</v>
      </c>
      <c r="B17" s="6">
        <v>8413</v>
      </c>
      <c r="C17" s="6" t="s">
        <v>24</v>
      </c>
      <c r="D17" s="6" t="s">
        <v>64</v>
      </c>
      <c r="E17" s="5">
        <v>350136</v>
      </c>
      <c r="F17" s="6">
        <v>5148</v>
      </c>
      <c r="G17" s="5">
        <v>2557296</v>
      </c>
    </row>
    <row r="18" spans="1:7" x14ac:dyDescent="0.25">
      <c r="A18" s="6" t="s">
        <v>18</v>
      </c>
      <c r="B18" s="6">
        <v>8531</v>
      </c>
      <c r="C18" s="6" t="s">
        <v>24</v>
      </c>
      <c r="D18" s="6" t="s">
        <v>64</v>
      </c>
      <c r="E18" s="5">
        <v>348196</v>
      </c>
      <c r="F18" s="6">
        <v>3580</v>
      </c>
      <c r="G18" s="5">
        <v>1596024</v>
      </c>
    </row>
    <row r="19" spans="1:7" x14ac:dyDescent="0.25">
      <c r="A19" s="6" t="s">
        <v>18</v>
      </c>
      <c r="B19" s="6">
        <v>9305</v>
      </c>
      <c r="C19" s="6" t="s">
        <v>25</v>
      </c>
      <c r="D19" s="6" t="s">
        <v>63</v>
      </c>
      <c r="E19" s="5">
        <v>325437</v>
      </c>
      <c r="F19" s="6">
        <v>28</v>
      </c>
      <c r="G19" s="5">
        <v>1301748</v>
      </c>
    </row>
    <row r="20" spans="1:7" x14ac:dyDescent="0.25">
      <c r="A20" s="6" t="s">
        <v>18</v>
      </c>
      <c r="B20" s="6">
        <v>8471</v>
      </c>
      <c r="C20" s="6" t="s">
        <v>8</v>
      </c>
      <c r="D20" s="6" t="s">
        <v>42</v>
      </c>
      <c r="E20" s="5">
        <v>317124</v>
      </c>
      <c r="F20" s="6">
        <v>216</v>
      </c>
      <c r="G20" s="5">
        <v>1180260</v>
      </c>
    </row>
    <row r="21" spans="1:7" x14ac:dyDescent="0.25">
      <c r="A21" s="6" t="s">
        <v>18</v>
      </c>
      <c r="B21" s="6">
        <v>8537</v>
      </c>
      <c r="C21" s="6" t="s">
        <v>26</v>
      </c>
      <c r="D21" s="6" t="s">
        <v>62</v>
      </c>
      <c r="E21" s="5">
        <v>266828</v>
      </c>
      <c r="F21" s="6">
        <v>334</v>
      </c>
      <c r="G21" s="5">
        <v>782334</v>
      </c>
    </row>
    <row r="22" spans="1:7" x14ac:dyDescent="0.25">
      <c r="A22" s="6" t="s">
        <v>18</v>
      </c>
      <c r="B22" s="6">
        <v>9002</v>
      </c>
      <c r="C22" s="6" t="s">
        <v>27</v>
      </c>
      <c r="D22" s="7" t="s">
        <v>61</v>
      </c>
      <c r="E22" s="5">
        <v>218144</v>
      </c>
      <c r="F22" s="6">
        <v>4</v>
      </c>
      <c r="G22" s="5">
        <v>218144</v>
      </c>
    </row>
    <row r="23" spans="1:7" x14ac:dyDescent="0.25">
      <c r="A23" s="6" t="s">
        <v>18</v>
      </c>
      <c r="B23" s="6">
        <v>8504</v>
      </c>
      <c r="C23" s="6" t="s">
        <v>28</v>
      </c>
      <c r="D23" s="6" t="s">
        <v>60</v>
      </c>
      <c r="E23" s="5">
        <v>203390</v>
      </c>
      <c r="F23" s="6">
        <v>594</v>
      </c>
      <c r="G23" s="5">
        <v>1356410</v>
      </c>
    </row>
    <row r="24" spans="1:7" x14ac:dyDescent="0.25">
      <c r="A24" s="6" t="s">
        <v>13</v>
      </c>
      <c r="B24" s="6">
        <v>8542</v>
      </c>
      <c r="C24" s="6" t="s">
        <v>2</v>
      </c>
      <c r="D24" s="6" t="s">
        <v>45</v>
      </c>
      <c r="E24" s="5">
        <v>798354</v>
      </c>
      <c r="F24" s="6">
        <v>102</v>
      </c>
      <c r="G24" s="5">
        <v>870060</v>
      </c>
    </row>
  </sheetData>
  <mergeCells count="1">
    <mergeCell ref="A1:G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9306-4377-418E-89BE-6657584461D7}">
  <dimension ref="A1:O45"/>
  <sheetViews>
    <sheetView showGridLines="0" topLeftCell="A22" zoomScale="90" zoomScaleNormal="90" workbookViewId="0">
      <selection activeCell="C43" sqref="C43:D45"/>
    </sheetView>
  </sheetViews>
  <sheetFormatPr defaultRowHeight="15" x14ac:dyDescent="0.25"/>
  <cols>
    <col min="1" max="1" width="29.42578125" bestFit="1" customWidth="1"/>
    <col min="2" max="2" width="21.140625" bestFit="1" customWidth="1"/>
    <col min="3" max="4" width="38.28515625" customWidth="1"/>
    <col min="5" max="5" width="18" style="1" bestFit="1" customWidth="1"/>
    <col min="6" max="6" width="27.7109375" bestFit="1" customWidth="1"/>
    <col min="7" max="7" width="26" style="1" bestFit="1" customWidth="1"/>
    <col min="8" max="8" width="12.140625" bestFit="1" customWidth="1"/>
  </cols>
  <sheetData>
    <row r="1" spans="1:15" x14ac:dyDescent="0.25">
      <c r="A1" s="15" t="s">
        <v>0</v>
      </c>
      <c r="B1" s="15"/>
      <c r="C1" s="15"/>
      <c r="D1" s="15"/>
      <c r="E1" s="15"/>
      <c r="F1" s="15"/>
      <c r="G1" s="15"/>
      <c r="H1" s="2"/>
      <c r="I1" s="2"/>
      <c r="J1" s="2"/>
      <c r="K1" s="2"/>
      <c r="L1" s="2"/>
      <c r="M1" s="2"/>
    </row>
    <row r="2" spans="1:15" x14ac:dyDescent="0.25">
      <c r="A2" s="15" t="s">
        <v>30</v>
      </c>
      <c r="B2" s="15"/>
      <c r="C2" s="15"/>
      <c r="D2" s="15"/>
      <c r="E2" s="15"/>
      <c r="F2" s="15"/>
      <c r="G2" s="15"/>
      <c r="H2" s="2"/>
      <c r="I2" s="2"/>
      <c r="J2" s="2"/>
      <c r="K2" s="2"/>
      <c r="L2" s="2"/>
      <c r="M2" s="2"/>
    </row>
    <row r="3" spans="1:15" x14ac:dyDescent="0.25">
      <c r="A3" s="2"/>
      <c r="B3" s="2"/>
      <c r="C3" s="2"/>
      <c r="D3" s="2"/>
      <c r="E3" s="2"/>
      <c r="F3" s="2"/>
      <c r="G3" s="2"/>
      <c r="H3" s="2"/>
      <c r="I3" s="2"/>
      <c r="J3" s="2"/>
      <c r="K3" s="2"/>
      <c r="L3" s="2"/>
      <c r="M3" s="2"/>
    </row>
    <row r="4" spans="1:15" x14ac:dyDescent="0.25">
      <c r="A4" s="2"/>
      <c r="B4" s="2"/>
      <c r="C4" s="2"/>
      <c r="D4" s="2"/>
      <c r="E4" s="2"/>
      <c r="F4" s="2"/>
      <c r="G4" s="2"/>
      <c r="H4" s="2"/>
      <c r="I4" s="2"/>
      <c r="J4" s="2"/>
      <c r="K4" s="2"/>
      <c r="L4" s="2"/>
      <c r="M4" s="2"/>
    </row>
    <row r="5" spans="1:15" x14ac:dyDescent="0.25">
      <c r="A5" s="3" t="s">
        <v>23</v>
      </c>
      <c r="B5" s="3" t="s">
        <v>21</v>
      </c>
      <c r="C5" s="3" t="s">
        <v>14</v>
      </c>
      <c r="D5" s="3"/>
      <c r="E5" s="4" t="s">
        <v>15</v>
      </c>
      <c r="F5" s="3" t="s">
        <v>33</v>
      </c>
      <c r="G5" s="5" t="s">
        <v>29</v>
      </c>
      <c r="H5" s="2"/>
      <c r="I5" s="2"/>
      <c r="J5" s="2"/>
      <c r="K5" s="2"/>
      <c r="L5" s="2"/>
      <c r="M5" s="2"/>
      <c r="N5" s="2"/>
      <c r="O5" s="2"/>
    </row>
    <row r="6" spans="1:15" x14ac:dyDescent="0.25">
      <c r="A6" s="5">
        <v>123212819</v>
      </c>
      <c r="B6" s="3" t="s">
        <v>1</v>
      </c>
      <c r="C6" s="5">
        <f>SUM(E9:E19)</f>
        <v>51614409</v>
      </c>
      <c r="D6" s="5"/>
      <c r="E6" s="14">
        <f>SUM(F9:F19)</f>
        <v>4547659</v>
      </c>
      <c r="F6" s="5">
        <v>29908262805</v>
      </c>
      <c r="G6" s="12">
        <f>C6/A6</f>
        <v>0.41890453784682907</v>
      </c>
      <c r="H6" s="2"/>
      <c r="I6" s="2"/>
      <c r="J6" s="2"/>
      <c r="K6" s="2"/>
      <c r="L6" s="2"/>
      <c r="M6" s="2"/>
      <c r="N6" s="2"/>
      <c r="O6" s="2"/>
    </row>
    <row r="7" spans="1:15" x14ac:dyDescent="0.25">
      <c r="C7" s="2"/>
      <c r="D7" s="2"/>
      <c r="E7" s="8"/>
      <c r="G7" s="8"/>
      <c r="H7" s="2"/>
      <c r="I7" s="2"/>
      <c r="J7" s="2"/>
      <c r="K7" s="2"/>
      <c r="L7" s="2"/>
      <c r="M7" s="2"/>
      <c r="N7" s="2"/>
      <c r="O7" s="2"/>
    </row>
    <row r="8" spans="1:15" x14ac:dyDescent="0.25">
      <c r="A8" s="6" t="s">
        <v>19</v>
      </c>
      <c r="B8" s="6" t="s">
        <v>16</v>
      </c>
      <c r="C8" s="6" t="s">
        <v>20</v>
      </c>
      <c r="D8" s="6" t="s">
        <v>31</v>
      </c>
      <c r="E8" s="3" t="s">
        <v>14</v>
      </c>
      <c r="F8" s="4" t="s">
        <v>15</v>
      </c>
      <c r="G8" s="3" t="s">
        <v>17</v>
      </c>
    </row>
    <row r="9" spans="1:15" x14ac:dyDescent="0.25">
      <c r="A9" s="6" t="s">
        <v>1</v>
      </c>
      <c r="B9" s="6">
        <v>8471</v>
      </c>
      <c r="C9" s="6" t="s">
        <v>8</v>
      </c>
      <c r="D9" s="6" t="s">
        <v>42</v>
      </c>
      <c r="E9" s="5">
        <v>13347063</v>
      </c>
      <c r="F9" s="14">
        <v>190296</v>
      </c>
      <c r="G9" s="5">
        <v>223760718</v>
      </c>
      <c r="H9" t="s">
        <v>70</v>
      </c>
    </row>
    <row r="10" spans="1:15" x14ac:dyDescent="0.25">
      <c r="A10" s="6" t="s">
        <v>1</v>
      </c>
      <c r="B10" s="6">
        <v>8542</v>
      </c>
      <c r="C10" s="6" t="s">
        <v>2</v>
      </c>
      <c r="D10" s="6" t="s">
        <v>45</v>
      </c>
      <c r="E10" s="5">
        <v>11108038</v>
      </c>
      <c r="F10" s="14">
        <v>1213341</v>
      </c>
      <c r="G10" s="5">
        <v>1109712162</v>
      </c>
      <c r="H10" t="s">
        <v>70</v>
      </c>
    </row>
    <row r="11" spans="1:15" x14ac:dyDescent="0.25">
      <c r="A11" s="6" t="s">
        <v>1</v>
      </c>
      <c r="B11" s="6">
        <v>3004</v>
      </c>
      <c r="C11" s="6" t="s">
        <v>43</v>
      </c>
      <c r="D11" s="6" t="s">
        <v>44</v>
      </c>
      <c r="E11" s="5">
        <v>6072898</v>
      </c>
      <c r="F11" s="14">
        <v>1319110</v>
      </c>
      <c r="G11" s="5">
        <v>1308885591</v>
      </c>
      <c r="H11" t="s">
        <v>70</v>
      </c>
    </row>
    <row r="12" spans="1:15" x14ac:dyDescent="0.25">
      <c r="A12" s="6" t="s">
        <v>1</v>
      </c>
      <c r="B12" s="6">
        <v>8501</v>
      </c>
      <c r="C12" s="6" t="s">
        <v>46</v>
      </c>
      <c r="D12" s="6" t="s">
        <v>47</v>
      </c>
      <c r="E12" s="5">
        <v>5503342</v>
      </c>
      <c r="F12" s="14">
        <v>1374518</v>
      </c>
      <c r="G12" s="5">
        <v>360450983</v>
      </c>
    </row>
    <row r="13" spans="1:15" x14ac:dyDescent="0.25">
      <c r="A13" s="6" t="s">
        <v>1</v>
      </c>
      <c r="B13" s="6">
        <v>3002</v>
      </c>
      <c r="C13" s="6" t="s">
        <v>48</v>
      </c>
      <c r="D13" s="6" t="s">
        <v>49</v>
      </c>
      <c r="E13" s="5">
        <v>4096815</v>
      </c>
      <c r="F13" s="14">
        <v>321390</v>
      </c>
      <c r="G13" s="5">
        <v>3406440675</v>
      </c>
      <c r="H13" t="s">
        <v>70</v>
      </c>
    </row>
    <row r="14" spans="1:15" x14ac:dyDescent="0.25">
      <c r="A14" s="6" t="s">
        <v>1</v>
      </c>
      <c r="B14" s="6">
        <v>8543</v>
      </c>
      <c r="C14" s="6" t="s">
        <v>4</v>
      </c>
      <c r="D14" s="6" t="s">
        <v>50</v>
      </c>
      <c r="E14" s="5">
        <v>3631670</v>
      </c>
      <c r="F14" s="14">
        <v>99780</v>
      </c>
      <c r="G14" s="5">
        <v>146489110</v>
      </c>
    </row>
    <row r="15" spans="1:15" x14ac:dyDescent="0.25">
      <c r="A15" s="6" t="s">
        <v>1</v>
      </c>
      <c r="B15" s="6">
        <v>9014</v>
      </c>
      <c r="C15" s="6" t="s">
        <v>5</v>
      </c>
      <c r="D15" s="6" t="s">
        <v>34</v>
      </c>
      <c r="E15" s="5">
        <v>2539600</v>
      </c>
      <c r="F15" s="14">
        <v>11472</v>
      </c>
      <c r="G15" s="5">
        <v>88077252</v>
      </c>
    </row>
    <row r="16" spans="1:15" x14ac:dyDescent="0.25">
      <c r="A16" s="6" t="s">
        <v>1</v>
      </c>
      <c r="B16" s="6">
        <v>8528</v>
      </c>
      <c r="C16" s="6" t="s">
        <v>7</v>
      </c>
      <c r="D16" s="6" t="s">
        <v>35</v>
      </c>
      <c r="E16" s="5">
        <v>2127839</v>
      </c>
      <c r="F16" s="14">
        <v>4726</v>
      </c>
      <c r="G16" s="5">
        <v>8162992</v>
      </c>
    </row>
    <row r="17" spans="1:8" x14ac:dyDescent="0.25">
      <c r="A17" s="6" t="s">
        <v>1</v>
      </c>
      <c r="B17" s="6">
        <v>2842</v>
      </c>
      <c r="C17" s="6" t="s">
        <v>36</v>
      </c>
      <c r="D17" s="6" t="s">
        <v>37</v>
      </c>
      <c r="E17" s="5">
        <v>1500777</v>
      </c>
      <c r="F17" s="14">
        <v>72</v>
      </c>
      <c r="G17" s="5">
        <v>12006234</v>
      </c>
    </row>
    <row r="18" spans="1:8" x14ac:dyDescent="0.25">
      <c r="A18" s="6" t="s">
        <v>1</v>
      </c>
      <c r="B18" s="6">
        <v>8207</v>
      </c>
      <c r="C18" s="6" t="s">
        <v>38</v>
      </c>
      <c r="D18" s="6" t="s">
        <v>39</v>
      </c>
      <c r="E18" s="5">
        <v>1264990</v>
      </c>
      <c r="F18" s="14">
        <v>6970</v>
      </c>
      <c r="G18" s="5">
        <v>3985780</v>
      </c>
    </row>
    <row r="19" spans="1:8" x14ac:dyDescent="0.25">
      <c r="A19" s="6" t="s">
        <v>1</v>
      </c>
      <c r="B19" s="6">
        <v>9021</v>
      </c>
      <c r="C19" s="6" t="s">
        <v>40</v>
      </c>
      <c r="D19" s="6" t="s">
        <v>41</v>
      </c>
      <c r="E19" s="5">
        <v>421377</v>
      </c>
      <c r="F19" s="14">
        <v>5984</v>
      </c>
      <c r="G19" s="5">
        <v>8684225</v>
      </c>
    </row>
    <row r="22" spans="1:8" x14ac:dyDescent="0.25">
      <c r="A22" s="3" t="s">
        <v>23</v>
      </c>
      <c r="B22" s="9" t="s">
        <v>21</v>
      </c>
      <c r="C22" s="9" t="s">
        <v>14</v>
      </c>
      <c r="D22" s="9"/>
      <c r="E22" s="10" t="s">
        <v>15</v>
      </c>
      <c r="F22" s="3" t="s">
        <v>33</v>
      </c>
      <c r="G22" s="5" t="s">
        <v>29</v>
      </c>
    </row>
    <row r="23" spans="1:8" x14ac:dyDescent="0.25">
      <c r="A23" s="5">
        <v>62442037</v>
      </c>
      <c r="B23" s="3" t="s">
        <v>18</v>
      </c>
      <c r="C23" s="5">
        <f>SUM(E26:E30)</f>
        <v>36604928</v>
      </c>
      <c r="D23" s="5"/>
      <c r="E23" s="6">
        <f>SUM(F26:F30)</f>
        <v>17114</v>
      </c>
      <c r="F23" s="5">
        <v>8050116495</v>
      </c>
      <c r="G23" s="12">
        <f>C23/A23</f>
        <v>0.58622251545060899</v>
      </c>
    </row>
    <row r="25" spans="1:8" x14ac:dyDescent="0.25">
      <c r="A25" s="6" t="s">
        <v>19</v>
      </c>
      <c r="B25" s="6" t="s">
        <v>16</v>
      </c>
      <c r="C25" s="6" t="s">
        <v>20</v>
      </c>
      <c r="D25" s="6" t="s">
        <v>31</v>
      </c>
      <c r="E25" s="3" t="s">
        <v>14</v>
      </c>
      <c r="F25" s="4" t="s">
        <v>15</v>
      </c>
      <c r="G25" s="3" t="s">
        <v>17</v>
      </c>
    </row>
    <row r="26" spans="1:8" x14ac:dyDescent="0.25">
      <c r="A26" s="6" t="s">
        <v>18</v>
      </c>
      <c r="B26" s="6">
        <v>3002</v>
      </c>
      <c r="C26" s="6" t="s">
        <v>48</v>
      </c>
      <c r="D26" s="6" t="s">
        <v>49</v>
      </c>
      <c r="E26" s="5">
        <v>31871625</v>
      </c>
      <c r="F26" s="6">
        <v>15</v>
      </c>
      <c r="G26" s="5">
        <v>31871625</v>
      </c>
      <c r="H26" t="s">
        <v>70</v>
      </c>
    </row>
    <row r="27" spans="1:8" x14ac:dyDescent="0.25">
      <c r="A27" s="6" t="s">
        <v>18</v>
      </c>
      <c r="B27" s="6">
        <v>8542</v>
      </c>
      <c r="C27" s="6" t="s">
        <v>2</v>
      </c>
      <c r="D27" s="6" t="s">
        <v>45</v>
      </c>
      <c r="E27" s="5">
        <v>2117877</v>
      </c>
      <c r="F27" s="6">
        <v>1224</v>
      </c>
      <c r="G27" s="5">
        <v>3678341</v>
      </c>
      <c r="H27" t="s">
        <v>70</v>
      </c>
    </row>
    <row r="28" spans="1:8" x14ac:dyDescent="0.25">
      <c r="A28" s="6" t="s">
        <v>18</v>
      </c>
      <c r="B28" s="6">
        <v>9405</v>
      </c>
      <c r="C28" s="6" t="s">
        <v>10</v>
      </c>
      <c r="D28" s="6" t="s">
        <v>52</v>
      </c>
      <c r="E28" s="5">
        <v>1381820</v>
      </c>
      <c r="F28" s="6">
        <v>11240</v>
      </c>
      <c r="G28" s="5">
        <v>5535020</v>
      </c>
    </row>
    <row r="29" spans="1:8" x14ac:dyDescent="0.25">
      <c r="A29" s="6" t="s">
        <v>18</v>
      </c>
      <c r="B29" s="6">
        <v>8523</v>
      </c>
      <c r="C29" s="6" t="s">
        <v>11</v>
      </c>
      <c r="D29" s="6" t="s">
        <v>53</v>
      </c>
      <c r="E29" s="5">
        <v>763230</v>
      </c>
      <c r="F29" s="6">
        <v>1995</v>
      </c>
      <c r="G29" s="5">
        <v>1009380</v>
      </c>
    </row>
    <row r="30" spans="1:8" x14ac:dyDescent="0.25">
      <c r="A30" s="6" t="s">
        <v>18</v>
      </c>
      <c r="B30" s="6">
        <v>9030</v>
      </c>
      <c r="C30" s="6" t="s">
        <v>55</v>
      </c>
      <c r="D30" s="6" t="s">
        <v>54</v>
      </c>
      <c r="E30" s="5">
        <v>470376</v>
      </c>
      <c r="F30" s="6">
        <v>2640</v>
      </c>
      <c r="G30" s="5">
        <v>1211916</v>
      </c>
    </row>
    <row r="31" spans="1:8" x14ac:dyDescent="0.25">
      <c r="E31" s="8"/>
      <c r="G31" s="8"/>
    </row>
    <row r="32" spans="1:8" x14ac:dyDescent="0.25">
      <c r="D32" t="s">
        <v>32</v>
      </c>
    </row>
    <row r="33" spans="1:7" x14ac:dyDescent="0.25">
      <c r="A33" s="3" t="s">
        <v>23</v>
      </c>
      <c r="B33" s="9" t="s">
        <v>21</v>
      </c>
      <c r="C33" s="9" t="s">
        <v>14</v>
      </c>
      <c r="D33" s="3"/>
      <c r="E33" s="10" t="s">
        <v>15</v>
      </c>
      <c r="F33" s="3" t="s">
        <v>33</v>
      </c>
      <c r="G33" s="5" t="s">
        <v>29</v>
      </c>
    </row>
    <row r="34" spans="1:7" x14ac:dyDescent="0.25">
      <c r="A34" s="5">
        <v>11535906</v>
      </c>
      <c r="B34" s="6" t="s">
        <v>13</v>
      </c>
      <c r="C34" s="5">
        <f>SUM(E37:E39)</f>
        <v>887635</v>
      </c>
      <c r="D34" s="13"/>
      <c r="E34" s="6">
        <f>SUM(F37:F39)</f>
        <v>5709</v>
      </c>
      <c r="F34" s="5">
        <v>7085024433</v>
      </c>
      <c r="G34" s="12">
        <f>C34/A34</f>
        <v>7.694540853574916E-2</v>
      </c>
    </row>
    <row r="36" spans="1:7" x14ac:dyDescent="0.25">
      <c r="A36" s="6" t="s">
        <v>19</v>
      </c>
      <c r="B36" s="6" t="s">
        <v>16</v>
      </c>
      <c r="C36" s="6" t="s">
        <v>20</v>
      </c>
      <c r="D36" s="6" t="s">
        <v>31</v>
      </c>
      <c r="E36" s="3" t="s">
        <v>14</v>
      </c>
      <c r="F36" s="4" t="s">
        <v>15</v>
      </c>
      <c r="G36" s="3" t="s">
        <v>17</v>
      </c>
    </row>
    <row r="37" spans="1:7" x14ac:dyDescent="0.25">
      <c r="A37" s="6" t="s">
        <v>13</v>
      </c>
      <c r="B37" s="6">
        <v>5515</v>
      </c>
      <c r="C37" s="6" t="s">
        <v>56</v>
      </c>
      <c r="D37" s="6" t="s">
        <v>57</v>
      </c>
      <c r="E37" s="5">
        <v>373900</v>
      </c>
      <c r="F37" s="6">
        <v>90</v>
      </c>
      <c r="G37" s="5">
        <v>373900</v>
      </c>
    </row>
    <row r="38" spans="1:7" x14ac:dyDescent="0.25">
      <c r="A38" s="6" t="s">
        <v>13</v>
      </c>
      <c r="B38" s="6">
        <v>7419</v>
      </c>
      <c r="C38" s="6" t="s">
        <v>58</v>
      </c>
      <c r="D38" s="6" t="s">
        <v>59</v>
      </c>
      <c r="E38" s="5">
        <v>283385</v>
      </c>
      <c r="F38" s="6">
        <v>570</v>
      </c>
      <c r="G38" s="5">
        <v>1011565</v>
      </c>
    </row>
    <row r="39" spans="1:7" x14ac:dyDescent="0.25">
      <c r="A39" s="6" t="s">
        <v>13</v>
      </c>
      <c r="B39" s="6">
        <v>8528</v>
      </c>
      <c r="C39" s="6" t="s">
        <v>7</v>
      </c>
      <c r="D39" s="6" t="s">
        <v>35</v>
      </c>
      <c r="E39" s="5">
        <v>230350</v>
      </c>
      <c r="F39" s="6">
        <v>5049</v>
      </c>
      <c r="G39" s="5">
        <v>2570485</v>
      </c>
    </row>
    <row r="43" spans="1:7" x14ac:dyDescent="0.25">
      <c r="C43" s="17" t="s">
        <v>73</v>
      </c>
      <c r="D43" s="17"/>
    </row>
    <row r="44" spans="1:7" x14ac:dyDescent="0.25">
      <c r="C44" s="6" t="s">
        <v>71</v>
      </c>
      <c r="D44" s="16">
        <f>SUM(C6,C23,C34)</f>
        <v>89106972</v>
      </c>
    </row>
    <row r="45" spans="1:7" x14ac:dyDescent="0.25">
      <c r="C45" s="6" t="s">
        <v>72</v>
      </c>
      <c r="D45" s="14">
        <f>SUM(E6,E23,E34)</f>
        <v>4570482</v>
      </c>
    </row>
  </sheetData>
  <mergeCells count="3">
    <mergeCell ref="A1:G1"/>
    <mergeCell ref="A2:G2"/>
    <mergeCell ref="C43:D4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2264-2955-490F-8A6B-617B088D4E8D}">
  <dimension ref="A1:H20"/>
  <sheetViews>
    <sheetView showGridLines="0" zoomScale="90" zoomScaleNormal="90" workbookViewId="0">
      <selection activeCell="E2" sqref="E2:E20"/>
    </sheetView>
  </sheetViews>
  <sheetFormatPr defaultRowHeight="15" x14ac:dyDescent="0.25"/>
  <cols>
    <col min="1" max="1" width="29.42578125" bestFit="1" customWidth="1"/>
    <col min="2" max="2" width="21.140625" bestFit="1" customWidth="1"/>
    <col min="3" max="4" width="38.28515625" customWidth="1"/>
    <col min="5" max="5" width="18" style="1" bestFit="1" customWidth="1"/>
    <col min="6" max="6" width="27.7109375" bestFit="1" customWidth="1"/>
    <col min="7" max="7" width="26" style="1" bestFit="1" customWidth="1"/>
    <col min="8" max="8" width="12.140625" bestFit="1" customWidth="1"/>
  </cols>
  <sheetData>
    <row r="1" spans="1:8" x14ac:dyDescent="0.25">
      <c r="A1" s="6" t="s">
        <v>19</v>
      </c>
      <c r="B1" s="6" t="s">
        <v>16</v>
      </c>
      <c r="C1" s="6" t="s">
        <v>20</v>
      </c>
      <c r="D1" s="6" t="s">
        <v>31</v>
      </c>
      <c r="E1" s="3" t="s">
        <v>14</v>
      </c>
      <c r="F1" s="4" t="s">
        <v>15</v>
      </c>
      <c r="G1" s="3" t="s">
        <v>17</v>
      </c>
    </row>
    <row r="2" spans="1:8" x14ac:dyDescent="0.25">
      <c r="A2" s="6" t="s">
        <v>1</v>
      </c>
      <c r="B2" s="6">
        <v>8471</v>
      </c>
      <c r="C2" s="6" t="s">
        <v>8</v>
      </c>
      <c r="D2" s="6" t="s">
        <v>42</v>
      </c>
      <c r="E2" s="5">
        <v>13347063</v>
      </c>
      <c r="F2" s="14">
        <v>190296</v>
      </c>
      <c r="G2" s="5">
        <v>223760718</v>
      </c>
    </row>
    <row r="3" spans="1:8" x14ac:dyDescent="0.25">
      <c r="A3" s="6" t="s">
        <v>1</v>
      </c>
      <c r="B3" s="6">
        <v>8542</v>
      </c>
      <c r="C3" s="6" t="s">
        <v>2</v>
      </c>
      <c r="D3" s="6" t="s">
        <v>45</v>
      </c>
      <c r="E3" s="5">
        <v>11108038</v>
      </c>
      <c r="F3" s="14">
        <v>1213341</v>
      </c>
      <c r="G3" s="5">
        <v>1109712162</v>
      </c>
    </row>
    <row r="4" spans="1:8" x14ac:dyDescent="0.25">
      <c r="A4" s="6" t="s">
        <v>1</v>
      </c>
      <c r="B4" s="6">
        <v>3004</v>
      </c>
      <c r="C4" s="6" t="s">
        <v>43</v>
      </c>
      <c r="D4" s="6" t="s">
        <v>44</v>
      </c>
      <c r="E4" s="5">
        <v>6072898</v>
      </c>
      <c r="F4" s="14">
        <v>1319110</v>
      </c>
      <c r="G4" s="5">
        <v>1308885591</v>
      </c>
    </row>
    <row r="5" spans="1:8" x14ac:dyDescent="0.25">
      <c r="A5" s="6" t="s">
        <v>1</v>
      </c>
      <c r="B5" s="6">
        <v>8501</v>
      </c>
      <c r="C5" s="6" t="s">
        <v>46</v>
      </c>
      <c r="D5" s="6" t="s">
        <v>47</v>
      </c>
      <c r="E5" s="5">
        <v>5503342</v>
      </c>
      <c r="F5" s="14">
        <v>1374518</v>
      </c>
      <c r="G5" s="5">
        <v>360450983</v>
      </c>
    </row>
    <row r="6" spans="1:8" x14ac:dyDescent="0.25">
      <c r="A6" s="6" t="s">
        <v>1</v>
      </c>
      <c r="B6" s="6">
        <v>3002</v>
      </c>
      <c r="C6" s="6" t="s">
        <v>48</v>
      </c>
      <c r="D6" s="6" t="s">
        <v>49</v>
      </c>
      <c r="E6" s="5">
        <v>4096815</v>
      </c>
      <c r="F6" s="14">
        <v>321390</v>
      </c>
      <c r="G6" s="5">
        <v>3406440675</v>
      </c>
    </row>
    <row r="7" spans="1:8" x14ac:dyDescent="0.25">
      <c r="A7" s="6" t="s">
        <v>1</v>
      </c>
      <c r="B7" s="6">
        <v>8543</v>
      </c>
      <c r="C7" s="6" t="s">
        <v>4</v>
      </c>
      <c r="D7" s="6" t="s">
        <v>50</v>
      </c>
      <c r="E7" s="5">
        <v>3631670</v>
      </c>
      <c r="F7" s="14">
        <v>99780</v>
      </c>
      <c r="G7" s="5">
        <v>146489110</v>
      </c>
    </row>
    <row r="8" spans="1:8" x14ac:dyDescent="0.25">
      <c r="A8" s="6" t="s">
        <v>1</v>
      </c>
      <c r="B8" s="6">
        <v>9014</v>
      </c>
      <c r="C8" s="6" t="s">
        <v>5</v>
      </c>
      <c r="D8" s="6" t="s">
        <v>34</v>
      </c>
      <c r="E8" s="5">
        <v>2539600</v>
      </c>
      <c r="F8" s="14">
        <v>11472</v>
      </c>
      <c r="G8" s="5">
        <v>88077252</v>
      </c>
    </row>
    <row r="9" spans="1:8" x14ac:dyDescent="0.25">
      <c r="A9" s="6" t="s">
        <v>1</v>
      </c>
      <c r="B9" s="6">
        <v>8528</v>
      </c>
      <c r="C9" s="6" t="s">
        <v>7</v>
      </c>
      <c r="D9" s="6" t="s">
        <v>35</v>
      </c>
      <c r="E9" s="5">
        <v>2127839</v>
      </c>
      <c r="F9" s="14">
        <v>4726</v>
      </c>
      <c r="G9" s="5">
        <v>8162992</v>
      </c>
    </row>
    <row r="10" spans="1:8" x14ac:dyDescent="0.25">
      <c r="A10" s="6" t="s">
        <v>1</v>
      </c>
      <c r="B10" s="6">
        <v>2842</v>
      </c>
      <c r="C10" s="6" t="s">
        <v>36</v>
      </c>
      <c r="D10" s="6" t="s">
        <v>37</v>
      </c>
      <c r="E10" s="5">
        <v>1500777</v>
      </c>
      <c r="F10" s="14">
        <v>72</v>
      </c>
      <c r="G10" s="5">
        <v>12006234</v>
      </c>
    </row>
    <row r="11" spans="1:8" x14ac:dyDescent="0.25">
      <c r="A11" s="6" t="s">
        <v>1</v>
      </c>
      <c r="B11" s="6">
        <v>8207</v>
      </c>
      <c r="C11" s="6" t="s">
        <v>38</v>
      </c>
      <c r="D11" s="6" t="s">
        <v>39</v>
      </c>
      <c r="E11" s="5">
        <v>1264990</v>
      </c>
      <c r="F11" s="14">
        <v>6970</v>
      </c>
      <c r="G11" s="5">
        <v>3985780</v>
      </c>
    </row>
    <row r="12" spans="1:8" x14ac:dyDescent="0.25">
      <c r="A12" s="6" t="s">
        <v>1</v>
      </c>
      <c r="B12" s="6">
        <v>9021</v>
      </c>
      <c r="C12" s="6" t="s">
        <v>40</v>
      </c>
      <c r="D12" s="6" t="s">
        <v>41</v>
      </c>
      <c r="E12" s="5">
        <v>421377</v>
      </c>
      <c r="F12" s="14">
        <v>5984</v>
      </c>
      <c r="G12" s="5">
        <v>8684225</v>
      </c>
    </row>
    <row r="13" spans="1:8" x14ac:dyDescent="0.25">
      <c r="A13" s="6" t="s">
        <v>18</v>
      </c>
      <c r="B13" s="6">
        <v>3002</v>
      </c>
      <c r="C13" s="6" t="s">
        <v>48</v>
      </c>
      <c r="D13" s="6" t="s">
        <v>49</v>
      </c>
      <c r="E13" s="5">
        <v>31871625</v>
      </c>
      <c r="F13" s="6">
        <v>15</v>
      </c>
      <c r="G13" s="5">
        <v>31871625</v>
      </c>
    </row>
    <row r="14" spans="1:8" x14ac:dyDescent="0.25">
      <c r="A14" s="6" t="s">
        <v>18</v>
      </c>
      <c r="B14" s="6">
        <v>8542</v>
      </c>
      <c r="C14" s="6" t="s">
        <v>2</v>
      </c>
      <c r="D14" s="6" t="s">
        <v>45</v>
      </c>
      <c r="E14" s="5">
        <v>2117877</v>
      </c>
      <c r="F14" s="6">
        <v>1224</v>
      </c>
      <c r="G14" s="5">
        <v>3678341</v>
      </c>
      <c r="H14" s="11"/>
    </row>
    <row r="15" spans="1:8" x14ac:dyDescent="0.25">
      <c r="A15" s="6" t="s">
        <v>18</v>
      </c>
      <c r="B15" s="6">
        <v>9405</v>
      </c>
      <c r="C15" s="6" t="s">
        <v>10</v>
      </c>
      <c r="D15" s="6" t="s">
        <v>52</v>
      </c>
      <c r="E15" s="5">
        <v>1381820</v>
      </c>
      <c r="F15" s="6">
        <v>11240</v>
      </c>
      <c r="G15" s="5">
        <v>5535020</v>
      </c>
    </row>
    <row r="16" spans="1:8" x14ac:dyDescent="0.25">
      <c r="A16" s="6" t="s">
        <v>18</v>
      </c>
      <c r="B16" s="6">
        <v>8523</v>
      </c>
      <c r="C16" s="6" t="s">
        <v>11</v>
      </c>
      <c r="D16" s="6" t="s">
        <v>53</v>
      </c>
      <c r="E16" s="5">
        <v>763230</v>
      </c>
      <c r="F16" s="6">
        <v>1995</v>
      </c>
      <c r="G16" s="5">
        <v>1009380</v>
      </c>
    </row>
    <row r="17" spans="1:7" x14ac:dyDescent="0.25">
      <c r="A17" s="6" t="s">
        <v>18</v>
      </c>
      <c r="B17" s="6">
        <v>9030</v>
      </c>
      <c r="C17" s="6" t="s">
        <v>55</v>
      </c>
      <c r="D17" s="6" t="s">
        <v>54</v>
      </c>
      <c r="E17" s="5">
        <v>470376</v>
      </c>
      <c r="F17" s="6">
        <v>2640</v>
      </c>
      <c r="G17" s="5">
        <v>1211916</v>
      </c>
    </row>
    <row r="18" spans="1:7" x14ac:dyDescent="0.25">
      <c r="A18" s="6" t="s">
        <v>13</v>
      </c>
      <c r="B18" s="6">
        <v>5515</v>
      </c>
      <c r="C18" s="6" t="s">
        <v>56</v>
      </c>
      <c r="D18" s="6" t="s">
        <v>57</v>
      </c>
      <c r="E18" s="5">
        <v>373900</v>
      </c>
      <c r="F18" s="6">
        <v>90</v>
      </c>
      <c r="G18" s="5">
        <v>373900</v>
      </c>
    </row>
    <row r="19" spans="1:7" x14ac:dyDescent="0.25">
      <c r="A19" s="6" t="s">
        <v>13</v>
      </c>
      <c r="B19" s="6">
        <v>7419</v>
      </c>
      <c r="C19" s="6" t="s">
        <v>58</v>
      </c>
      <c r="D19" s="6" t="s">
        <v>59</v>
      </c>
      <c r="E19" s="5">
        <v>283385</v>
      </c>
      <c r="F19" s="6">
        <v>570</v>
      </c>
      <c r="G19" s="5">
        <v>1011565</v>
      </c>
    </row>
    <row r="20" spans="1:7" x14ac:dyDescent="0.25">
      <c r="A20" s="6" t="s">
        <v>13</v>
      </c>
      <c r="B20" s="6">
        <v>8528</v>
      </c>
      <c r="C20" s="6" t="s">
        <v>7</v>
      </c>
      <c r="D20" s="6" t="s">
        <v>35</v>
      </c>
      <c r="E20" s="5">
        <v>230350</v>
      </c>
      <c r="F20" s="6">
        <v>5049</v>
      </c>
      <c r="G20" s="5">
        <v>2570485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4CCF1-9A69-4EA2-9A82-6663CBC1B5CA}">
  <dimension ref="A1:D11"/>
  <sheetViews>
    <sheetView showGridLines="0" tabSelected="1" workbookViewId="0">
      <selection activeCell="G18" sqref="G18"/>
    </sheetView>
  </sheetViews>
  <sheetFormatPr defaultRowHeight="15" x14ac:dyDescent="0.25"/>
  <cols>
    <col min="1" max="1" width="18.85546875" bestFit="1" customWidth="1"/>
    <col min="2" max="2" width="18" bestFit="1" customWidth="1"/>
    <col min="4" max="4" width="30" bestFit="1" customWidth="1"/>
  </cols>
  <sheetData>
    <row r="1" spans="1:4" x14ac:dyDescent="0.25">
      <c r="A1" s="17" t="s">
        <v>74</v>
      </c>
      <c r="B1" s="17"/>
      <c r="C1" s="19" t="s">
        <v>77</v>
      </c>
      <c r="D1" s="6" t="s">
        <v>79</v>
      </c>
    </row>
    <row r="2" spans="1:4" x14ac:dyDescent="0.25">
      <c r="A2" s="6" t="s">
        <v>71</v>
      </c>
      <c r="B2" s="5">
        <v>24135139</v>
      </c>
      <c r="C2" s="20"/>
      <c r="D2" s="16">
        <v>2011261.58333333</v>
      </c>
    </row>
    <row r="3" spans="1:4" x14ac:dyDescent="0.25">
      <c r="A3" s="6" t="s">
        <v>72</v>
      </c>
      <c r="B3" s="14">
        <v>55417</v>
      </c>
      <c r="C3" s="20"/>
      <c r="D3" s="14">
        <v>4618.083333333333</v>
      </c>
    </row>
    <row r="5" spans="1:4" x14ac:dyDescent="0.25">
      <c r="A5" s="17" t="s">
        <v>73</v>
      </c>
      <c r="B5" s="17"/>
      <c r="C5" s="19" t="s">
        <v>77</v>
      </c>
      <c r="D5" s="6" t="s">
        <v>78</v>
      </c>
    </row>
    <row r="6" spans="1:4" x14ac:dyDescent="0.25">
      <c r="A6" s="6" t="s">
        <v>71</v>
      </c>
      <c r="B6" s="5">
        <v>89106972</v>
      </c>
      <c r="C6" s="20"/>
      <c r="D6" s="16">
        <v>7425581</v>
      </c>
    </row>
    <row r="7" spans="1:4" x14ac:dyDescent="0.25">
      <c r="A7" s="6" t="s">
        <v>72</v>
      </c>
      <c r="B7" s="14">
        <v>4570482</v>
      </c>
      <c r="C7" s="20"/>
      <c r="D7" s="14">
        <v>380873.5</v>
      </c>
    </row>
    <row r="9" spans="1:4" x14ac:dyDescent="0.25">
      <c r="A9" s="17" t="s">
        <v>75</v>
      </c>
      <c r="B9" s="17"/>
      <c r="C9" s="19" t="s">
        <v>77</v>
      </c>
      <c r="D9" s="6" t="s">
        <v>76</v>
      </c>
    </row>
    <row r="10" spans="1:4" x14ac:dyDescent="0.25">
      <c r="A10" s="6" t="s">
        <v>71</v>
      </c>
      <c r="B10" s="16">
        <f>SUM(B2,B6)</f>
        <v>113242111</v>
      </c>
      <c r="C10" s="20"/>
      <c r="D10" s="16">
        <v>9436842.5833333302</v>
      </c>
    </row>
    <row r="11" spans="1:4" x14ac:dyDescent="0.25">
      <c r="A11" s="6" t="s">
        <v>72</v>
      </c>
      <c r="B11" s="14">
        <v>4625899</v>
      </c>
      <c r="C11" s="20"/>
      <c r="D11" s="14">
        <v>385491.58333333331</v>
      </c>
    </row>
  </sheetData>
  <mergeCells count="6">
    <mergeCell ref="A1:B1"/>
    <mergeCell ref="A5:B5"/>
    <mergeCell ref="A9:B9"/>
    <mergeCell ref="C1:C3"/>
    <mergeCell ref="C5:C7"/>
    <mergeCell ref="C9:C1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EXPORTAÇÕES</vt:lpstr>
      <vt:lpstr>DASH.EXP</vt:lpstr>
      <vt:lpstr>IMPORTAÇÕES</vt:lpstr>
      <vt:lpstr>DASH.IMP</vt:lpstr>
      <vt:lpstr>CONCLUSÕES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Supervisor</dc:creator>
  <cp:lastModifiedBy>Pedro Supervisor</cp:lastModifiedBy>
  <dcterms:created xsi:type="dcterms:W3CDTF">2023-10-30T23:29:55Z</dcterms:created>
  <dcterms:modified xsi:type="dcterms:W3CDTF">2023-11-25T19:00:37Z</dcterms:modified>
</cp:coreProperties>
</file>