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9\PASSO A PASSO\AULA 14\"/>
    </mc:Choice>
  </mc:AlternateContent>
  <xr:revisionPtr revIDLastSave="0" documentId="13_ncr:1_{D8C23683-E44A-4862-A544-0247E4BD442F}" xr6:coauthVersionLast="47" xr6:coauthVersionMax="47" xr10:uidLastSave="{00000000-0000-0000-0000-000000000000}"/>
  <bookViews>
    <workbookView xWindow="1560" yWindow="1560" windowWidth="15375" windowHeight="7875" xr2:uid="{887F6BC5-4720-4A25-B3F5-954CBDFB833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E17" i="1"/>
  <c r="E18" i="1"/>
  <c r="E19" i="1"/>
  <c r="E20" i="1"/>
  <c r="E21" i="1"/>
  <c r="E22" i="1"/>
  <c r="E23" i="1"/>
  <c r="E24" i="1"/>
  <c r="E16" i="1"/>
  <c r="D17" i="1"/>
  <c r="D18" i="1"/>
  <c r="D19" i="1"/>
  <c r="D20" i="1"/>
  <c r="D21" i="1"/>
  <c r="D22" i="1"/>
  <c r="D23" i="1"/>
  <c r="D24" i="1"/>
  <c r="D16" i="1"/>
  <c r="D28" i="1"/>
  <c r="B28" i="1"/>
  <c r="F5" i="1"/>
  <c r="F6" i="1"/>
  <c r="F7" i="1"/>
  <c r="F8" i="1"/>
  <c r="F9" i="1"/>
  <c r="F10" i="1"/>
  <c r="F11" i="1"/>
  <c r="F12" i="1"/>
  <c r="F4" i="1"/>
  <c r="C21" i="1" l="1"/>
  <c r="B21" i="1"/>
  <c r="B20" i="1"/>
  <c r="C20" i="1"/>
  <c r="C19" i="1"/>
  <c r="B19" i="1"/>
  <c r="C18" i="1"/>
  <c r="B18" i="1"/>
  <c r="C17" i="1"/>
  <c r="B17" i="1"/>
  <c r="B16" i="1"/>
  <c r="C16" i="1"/>
  <c r="C24" i="1"/>
  <c r="B24" i="1"/>
  <c r="B23" i="1"/>
  <c r="C23" i="1"/>
  <c r="C22" i="1"/>
  <c r="B22" i="1"/>
  <c r="F28" i="1" s="1"/>
</calcChain>
</file>

<file path=xl/sharedStrings.xml><?xml version="1.0" encoding="utf-8"?>
<sst xmlns="http://schemas.openxmlformats.org/spreadsheetml/2006/main" count="40" uniqueCount="27">
  <si>
    <t>Empréstimos e Aplicações</t>
  </si>
  <si>
    <t>ID do cliente</t>
  </si>
  <si>
    <t>Nome</t>
  </si>
  <si>
    <t>Valor do Empréstimo</t>
  </si>
  <si>
    <t>Taxa de Juros/Mês</t>
  </si>
  <si>
    <t>Número de Parcelas</t>
  </si>
  <si>
    <t>Parcela</t>
  </si>
  <si>
    <t>Aplicações</t>
  </si>
  <si>
    <t>Henrique José</t>
  </si>
  <si>
    <t>Luiza Maria</t>
  </si>
  <si>
    <t>Carlos Daniel</t>
  </si>
  <si>
    <t>João Carlos</t>
  </si>
  <si>
    <t>Esmeralda</t>
  </si>
  <si>
    <t>Claudia Diana</t>
  </si>
  <si>
    <t>Diana Souza</t>
  </si>
  <si>
    <t>Mariana Maria</t>
  </si>
  <si>
    <t>Fernanda Porto</t>
  </si>
  <si>
    <t>Clientes</t>
  </si>
  <si>
    <t>Total a ser pago</t>
  </si>
  <si>
    <t>Taxa de Juros/Mensal</t>
  </si>
  <si>
    <t>Valor da Parcela</t>
  </si>
  <si>
    <t>Valor Presente</t>
  </si>
  <si>
    <t>Cliente</t>
  </si>
  <si>
    <t>Empréstimo</t>
  </si>
  <si>
    <t>Total à ser pago</t>
  </si>
  <si>
    <t>Valor a ser atingido (VF)</t>
  </si>
  <si>
    <t>Taxa de Juros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</si>
</sst>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#,##0.00;[Red]\-&quot;R$&quot;#,##0.00"/>
    <numFmt numFmtId="165" formatCode="_-&quot;R$&quot;* #,##0.00_-;\-&quot;R$&quot;* #,##0.00_-;_-&quot;R$&quot;* &quot;-&quot;??_-;_-@_-"/>
    <numFmt numFmtId="166" formatCode="&quot;R$&quot;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0"/>
      <name val="Aller Display"/>
      <family val="2"/>
    </font>
    <font>
      <sz val="11"/>
      <color theme="1"/>
      <name val="Aller Display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165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1" applyFont="1"/>
    <xf numFmtId="0" fontId="1" fillId="2" borderId="0" xfId="2" applyAlignment="1">
      <alignment horizontal="center"/>
    </xf>
    <xf numFmtId="0" fontId="3" fillId="3" borderId="1" xfId="3" applyFont="1" applyBorder="1" applyAlignment="1">
      <alignment horizontal="center" vertical="center"/>
    </xf>
    <xf numFmtId="0" fontId="3" fillId="3" borderId="2" xfId="3" applyFont="1" applyBorder="1" applyAlignment="1">
      <alignment horizontal="center" vertical="center"/>
    </xf>
    <xf numFmtId="0" fontId="3" fillId="3" borderId="3" xfId="3" applyFont="1" applyBorder="1" applyAlignment="1">
      <alignment horizontal="center" vertical="center"/>
    </xf>
    <xf numFmtId="0" fontId="3" fillId="3" borderId="0" xfId="3" applyFont="1" applyBorder="1" applyAlignment="1">
      <alignment horizontal="center" vertical="center"/>
    </xf>
    <xf numFmtId="0" fontId="1" fillId="2" borderId="4" xfId="2" applyNumberFormat="1" applyBorder="1" applyAlignment="1">
      <alignment horizontal="center"/>
    </xf>
    <xf numFmtId="0" fontId="1" fillId="2" borderId="4" xfId="2" applyBorder="1" applyAlignment="1">
      <alignment horizontal="center"/>
    </xf>
    <xf numFmtId="166" fontId="1" fillId="2" borderId="4" xfId="2" applyNumberFormat="1" applyBorder="1" applyAlignment="1">
      <alignment horizontal="center"/>
    </xf>
    <xf numFmtId="9" fontId="1" fillId="2" borderId="4" xfId="2" applyNumberFormat="1" applyBorder="1" applyAlignment="1">
      <alignment horizontal="center"/>
    </xf>
    <xf numFmtId="164" fontId="1" fillId="2" borderId="4" xfId="2" applyNumberFormat="1" applyBorder="1" applyAlignment="1">
      <alignment horizontal="center"/>
    </xf>
    <xf numFmtId="164" fontId="1" fillId="2" borderId="4" xfId="2" applyNumberFormat="1" applyBorder="1"/>
    <xf numFmtId="1" fontId="1" fillId="2" borderId="4" xfId="2" applyNumberFormat="1" applyBorder="1"/>
    <xf numFmtId="0" fontId="3" fillId="3" borderId="0" xfId="3" applyFont="1" applyBorder="1" applyAlignment="1">
      <alignment vertical="center"/>
    </xf>
    <xf numFmtId="0" fontId="0" fillId="0" borderId="0" xfId="0" applyAlignment="1"/>
    <xf numFmtId="9" fontId="1" fillId="2" borderId="4" xfId="2" applyNumberFormat="1" applyBorder="1"/>
    <xf numFmtId="0" fontId="1" fillId="2" borderId="0" xfId="2" applyBorder="1" applyAlignment="1">
      <alignment horizontal="center"/>
    </xf>
    <xf numFmtId="0" fontId="1" fillId="2" borderId="0" xfId="2" applyAlignment="1">
      <alignment horizontal="center"/>
    </xf>
    <xf numFmtId="165" fontId="1" fillId="2" borderId="0" xfId="4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3" borderId="0" xfId="3" applyFont="1" applyBorder="1" applyAlignment="1">
      <alignment horizontal="center" vertical="center"/>
    </xf>
    <xf numFmtId="164" fontId="1" fillId="2" borderId="5" xfId="2" applyNumberFormat="1" applyBorder="1" applyAlignment="1">
      <alignment horizontal="center"/>
    </xf>
    <xf numFmtId="0" fontId="1" fillId="2" borderId="6" xfId="2" applyBorder="1" applyAlignment="1">
      <alignment horizontal="center"/>
    </xf>
    <xf numFmtId="0" fontId="1" fillId="2" borderId="5" xfId="2" applyBorder="1" applyAlignment="1">
      <alignment horizontal="center"/>
    </xf>
    <xf numFmtId="165" fontId="1" fillId="2" borderId="5" xfId="4" applyFill="1" applyBorder="1" applyAlignment="1">
      <alignment horizontal="center"/>
    </xf>
    <xf numFmtId="165" fontId="1" fillId="2" borderId="6" xfId="4" applyFill="1" applyBorder="1" applyAlignment="1">
      <alignment horizontal="center"/>
    </xf>
    <xf numFmtId="0" fontId="3" fillId="3" borderId="7" xfId="3" applyFont="1" applyBorder="1" applyAlignment="1">
      <alignment horizontal="center" vertical="center"/>
    </xf>
    <xf numFmtId="0" fontId="3" fillId="3" borderId="0" xfId="3" applyFont="1" applyBorder="1" applyAlignment="1">
      <alignment horizontal="center" vertical="center" wrapText="1"/>
    </xf>
    <xf numFmtId="9" fontId="1" fillId="2" borderId="5" xfId="4" applyNumberFormat="1" applyFill="1" applyBorder="1" applyAlignment="1">
      <alignment horizontal="center"/>
    </xf>
    <xf numFmtId="9" fontId="1" fillId="2" borderId="6" xfId="4" applyNumberFormat="1" applyFill="1" applyBorder="1" applyAlignment="1">
      <alignment horizontal="center"/>
    </xf>
  </cellXfs>
  <cellStyles count="5">
    <cellStyle name="40% - Ênfase2" xfId="2" builtinId="35"/>
    <cellStyle name="60% - Ênfase2" xfId="3" builtinId="36"/>
    <cellStyle name="Moeda" xfId="4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08CC-8E78-47F7-B18D-4338BBBE7B3A}">
  <dimension ref="A1:N28"/>
  <sheetViews>
    <sheetView tabSelected="1" topLeftCell="E1" zoomScale="70" zoomScaleNormal="70" workbookViewId="0">
      <selection activeCell="J18" sqref="J18"/>
    </sheetView>
  </sheetViews>
  <sheetFormatPr defaultRowHeight="15"/>
  <cols>
    <col min="1" max="1" width="14.5703125" customWidth="1"/>
    <col min="2" max="2" width="17.7109375" bestFit="1" customWidth="1"/>
    <col min="3" max="3" width="23.42578125" bestFit="1" customWidth="1"/>
    <col min="4" max="4" width="23" bestFit="1" customWidth="1"/>
    <col min="5" max="5" width="21.85546875" bestFit="1" customWidth="1"/>
    <col min="6" max="6" width="12.7109375" customWidth="1"/>
    <col min="7" max="7" width="14.85546875" bestFit="1" customWidth="1"/>
    <col min="10" max="10" width="15.5703125" customWidth="1"/>
    <col min="12" max="12" width="13.42578125" customWidth="1"/>
    <col min="14" max="14" width="10.85546875" customWidth="1"/>
  </cols>
  <sheetData>
    <row r="1" spans="1:14">
      <c r="A1" s="23" t="s">
        <v>0</v>
      </c>
      <c r="B1" s="23"/>
      <c r="C1" s="23"/>
      <c r="D1" s="23"/>
      <c r="E1" s="23"/>
      <c r="F1" s="23"/>
      <c r="G1" s="23"/>
    </row>
    <row r="2" spans="1:14" ht="15.75" thickBot="1">
      <c r="A2" s="23"/>
      <c r="B2" s="23"/>
      <c r="C2" s="23"/>
      <c r="D2" s="23"/>
      <c r="E2" s="23"/>
      <c r="F2" s="23"/>
      <c r="G2" s="23"/>
    </row>
    <row r="3" spans="1:14" ht="30.75" customHeight="1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8" t="s">
        <v>7</v>
      </c>
      <c r="I3" s="31" t="s">
        <v>25</v>
      </c>
      <c r="J3" s="31"/>
      <c r="K3" s="17" t="s">
        <v>5</v>
      </c>
      <c r="L3" s="17"/>
      <c r="M3" s="18"/>
      <c r="N3" s="18"/>
    </row>
    <row r="4" spans="1:14">
      <c r="A4" s="10">
        <v>101</v>
      </c>
      <c r="B4" s="11" t="s">
        <v>8</v>
      </c>
      <c r="C4" s="12">
        <v>1000</v>
      </c>
      <c r="D4" s="13">
        <v>5.0000000000000001E-3</v>
      </c>
      <c r="E4" s="11">
        <v>10</v>
      </c>
      <c r="F4" s="14">
        <f>PMT(D4,E4,-C4)</f>
        <v>102.77057274728728</v>
      </c>
      <c r="G4" s="14"/>
      <c r="I4" s="27"/>
      <c r="J4" s="26"/>
      <c r="K4" s="27"/>
      <c r="L4" s="26"/>
      <c r="M4" s="18"/>
      <c r="N4" s="18"/>
    </row>
    <row r="5" spans="1:14">
      <c r="A5" s="10">
        <v>102</v>
      </c>
      <c r="B5" s="11" t="s">
        <v>9</v>
      </c>
      <c r="C5" s="12">
        <v>2500</v>
      </c>
      <c r="D5" s="13">
        <v>0.05</v>
      </c>
      <c r="E5" s="11">
        <v>20</v>
      </c>
      <c r="F5" s="14">
        <f t="shared" ref="F5:F12" si="0">PMT(D5,E5,-C5)</f>
        <v>200.60646797672828</v>
      </c>
      <c r="G5" s="11"/>
      <c r="I5" s="28">
        <v>10000</v>
      </c>
      <c r="J5" s="29"/>
      <c r="K5" s="27">
        <v>20</v>
      </c>
      <c r="L5" s="26"/>
      <c r="M5" s="18"/>
      <c r="N5" s="18"/>
    </row>
    <row r="6" spans="1:14">
      <c r="A6" s="11">
        <v>103</v>
      </c>
      <c r="B6" s="11" t="s">
        <v>10</v>
      </c>
      <c r="C6" s="12">
        <v>4200</v>
      </c>
      <c r="D6" s="13">
        <v>0.1</v>
      </c>
      <c r="E6" s="11">
        <v>15</v>
      </c>
      <c r="F6" s="14">
        <f t="shared" si="0"/>
        <v>552.18986292696343</v>
      </c>
      <c r="G6" s="11"/>
    </row>
    <row r="7" spans="1:14">
      <c r="A7" s="10">
        <v>104</v>
      </c>
      <c r="B7" s="11" t="s">
        <v>11</v>
      </c>
      <c r="C7" s="12">
        <v>3000</v>
      </c>
      <c r="D7" s="13">
        <v>0.08</v>
      </c>
      <c r="E7" s="11">
        <v>18</v>
      </c>
      <c r="F7" s="14">
        <f t="shared" si="0"/>
        <v>320.10628771451326</v>
      </c>
      <c r="G7" s="11"/>
    </row>
    <row r="8" spans="1:14">
      <c r="A8" s="10">
        <v>105</v>
      </c>
      <c r="B8" s="11" t="s">
        <v>12</v>
      </c>
      <c r="C8" s="12">
        <v>800</v>
      </c>
      <c r="D8" s="13">
        <v>7.0000000000000007E-2</v>
      </c>
      <c r="E8" s="11">
        <v>5</v>
      </c>
      <c r="F8" s="14">
        <f t="shared" si="0"/>
        <v>195.11255555309924</v>
      </c>
      <c r="G8" s="11"/>
      <c r="I8" s="24" t="s">
        <v>26</v>
      </c>
      <c r="J8" s="24"/>
      <c r="K8" s="30" t="s">
        <v>6</v>
      </c>
      <c r="L8" s="30"/>
    </row>
    <row r="9" spans="1:14">
      <c r="A9" s="11">
        <v>106</v>
      </c>
      <c r="B9" s="11" t="s">
        <v>13</v>
      </c>
      <c r="C9" s="12">
        <v>5000</v>
      </c>
      <c r="D9" s="13">
        <v>0.06</v>
      </c>
      <c r="E9" s="11">
        <v>12</v>
      </c>
      <c r="F9" s="14">
        <f t="shared" si="0"/>
        <v>596.38514690331829</v>
      </c>
      <c r="G9" s="11"/>
      <c r="I9" s="27"/>
      <c r="J9" s="26"/>
      <c r="K9" s="27"/>
      <c r="L9" s="26"/>
    </row>
    <row r="10" spans="1:14">
      <c r="A10" s="10">
        <v>107</v>
      </c>
      <c r="B10" s="11" t="s">
        <v>14</v>
      </c>
      <c r="C10" s="12">
        <v>1500</v>
      </c>
      <c r="D10" s="13">
        <v>0.03</v>
      </c>
      <c r="E10" s="11">
        <v>10</v>
      </c>
      <c r="F10" s="14">
        <f t="shared" si="0"/>
        <v>175.84575990773936</v>
      </c>
      <c r="G10" s="11"/>
      <c r="I10" s="32">
        <v>0.1</v>
      </c>
      <c r="J10" s="33"/>
      <c r="K10" s="28">
        <v>200</v>
      </c>
      <c r="L10" s="29"/>
    </row>
    <row r="11" spans="1:14">
      <c r="A11" s="10">
        <v>108</v>
      </c>
      <c r="B11" s="11" t="s">
        <v>15</v>
      </c>
      <c r="C11" s="12">
        <v>10000</v>
      </c>
      <c r="D11" s="13">
        <v>0.04</v>
      </c>
      <c r="E11" s="11">
        <v>12</v>
      </c>
      <c r="F11" s="14">
        <f t="shared" si="0"/>
        <v>1065.5217268605659</v>
      </c>
      <c r="G11" s="11"/>
    </row>
    <row r="12" spans="1:14">
      <c r="A12" s="11">
        <v>109</v>
      </c>
      <c r="B12" s="11" t="s">
        <v>16</v>
      </c>
      <c r="C12" s="12">
        <v>900</v>
      </c>
      <c r="D12" s="13">
        <v>0.01</v>
      </c>
      <c r="E12" s="11">
        <v>3</v>
      </c>
      <c r="F12" s="14">
        <f t="shared" si="0"/>
        <v>306.01990033332231</v>
      </c>
      <c r="G12" s="11"/>
    </row>
    <row r="13" spans="1:14">
      <c r="A13" s="2"/>
      <c r="B13" s="1"/>
      <c r="C13" s="3"/>
      <c r="D13" s="4"/>
    </row>
    <row r="14" spans="1:14">
      <c r="A14" s="2"/>
      <c r="B14" s="1"/>
      <c r="C14" s="3"/>
      <c r="D14" s="4"/>
    </row>
    <row r="15" spans="1:14" ht="30" customHeight="1">
      <c r="A15" s="9" t="s">
        <v>17</v>
      </c>
      <c r="B15" s="9" t="s">
        <v>18</v>
      </c>
      <c r="C15" s="9" t="s">
        <v>5</v>
      </c>
      <c r="D15" s="9" t="s">
        <v>19</v>
      </c>
      <c r="E15" s="9" t="s">
        <v>20</v>
      </c>
      <c r="F15" s="24" t="s">
        <v>21</v>
      </c>
      <c r="G15" s="24"/>
    </row>
    <row r="16" spans="1:14">
      <c r="A16" s="11" t="s">
        <v>8</v>
      </c>
      <c r="B16" s="15">
        <f>FV(D4,E4,-F4,0)</f>
        <v>1051.1401320407597</v>
      </c>
      <c r="C16" s="16">
        <f>NPER(D4,-F4,C4)</f>
        <v>10.000000000000224</v>
      </c>
      <c r="D16" s="19">
        <f>RATE(E4,-F4,C4)</f>
        <v>5.0000000000514251E-3</v>
      </c>
      <c r="E16" s="15">
        <f>PMT(D4,E4,-C4)</f>
        <v>102.77057274728728</v>
      </c>
      <c r="F16" s="25">
        <f>PV(I10,K5,-K10,I5)</f>
        <v>216.27646371027816</v>
      </c>
      <c r="G16" s="26"/>
    </row>
    <row r="17" spans="1:7">
      <c r="A17" s="11" t="s">
        <v>9</v>
      </c>
      <c r="B17" s="15">
        <f>FV(D5,E5,-F5,0)</f>
        <v>6633.2442628610515</v>
      </c>
      <c r="C17" s="16">
        <f t="shared" ref="C17:C24" si="1">NPER(D5,-F5,C5)</f>
        <v>19.999999999999986</v>
      </c>
      <c r="D17" s="19">
        <f t="shared" ref="D17:D24" si="2">RATE(E5,-F5,C5)</f>
        <v>5.0000000000394902E-2</v>
      </c>
      <c r="E17" s="15">
        <f t="shared" ref="E17:E24" si="3">PMT(D5,E5,-C5)</f>
        <v>200.60646797672828</v>
      </c>
      <c r="F17" s="25"/>
      <c r="G17" s="26"/>
    </row>
    <row r="18" spans="1:7">
      <c r="A18" s="11" t="s">
        <v>10</v>
      </c>
      <c r="B18" s="15">
        <f t="shared" ref="B18:B24" si="4">FV(D6,E6,-F6,0)</f>
        <v>17544.442311545761</v>
      </c>
      <c r="C18" s="16">
        <f t="shared" si="1"/>
        <v>14.99999999999998</v>
      </c>
      <c r="D18" s="19">
        <f t="shared" si="2"/>
        <v>0.1</v>
      </c>
      <c r="E18" s="15">
        <f t="shared" si="3"/>
        <v>552.18986292696343</v>
      </c>
      <c r="F18" s="25"/>
      <c r="G18" s="26"/>
    </row>
    <row r="19" spans="1:7">
      <c r="A19" s="11" t="s">
        <v>11</v>
      </c>
      <c r="B19" s="15">
        <f t="shared" si="4"/>
        <v>11988.058497554803</v>
      </c>
      <c r="C19" s="16">
        <f t="shared" si="1"/>
        <v>17.999999999999986</v>
      </c>
      <c r="D19" s="19">
        <f t="shared" si="2"/>
        <v>8.0000000000000127E-2</v>
      </c>
      <c r="E19" s="15">
        <f t="shared" si="3"/>
        <v>320.10628771451326</v>
      </c>
      <c r="F19" s="25"/>
      <c r="G19" s="26"/>
    </row>
    <row r="20" spans="1:7">
      <c r="A20" s="11" t="s">
        <v>12</v>
      </c>
      <c r="B20" s="15">
        <f t="shared" si="4"/>
        <v>1122.0413845600003</v>
      </c>
      <c r="C20" s="16">
        <f t="shared" si="1"/>
        <v>4.9999999999999947</v>
      </c>
      <c r="D20" s="19">
        <f t="shared" si="2"/>
        <v>7.0000000000000701E-2</v>
      </c>
      <c r="E20" s="15">
        <f t="shared" si="3"/>
        <v>195.11255555309924</v>
      </c>
      <c r="F20" s="25"/>
      <c r="G20" s="26"/>
    </row>
    <row r="21" spans="1:7">
      <c r="A21" s="11" t="s">
        <v>13</v>
      </c>
      <c r="B21" s="15">
        <f t="shared" si="4"/>
        <v>10060.982359177768</v>
      </c>
      <c r="C21" s="16">
        <f t="shared" si="1"/>
        <v>11.999999999999988</v>
      </c>
      <c r="D21" s="19">
        <f t="shared" si="2"/>
        <v>6.0000000000021779E-2</v>
      </c>
      <c r="E21" s="15">
        <f t="shared" si="3"/>
        <v>596.38514690331829</v>
      </c>
      <c r="F21" s="25"/>
      <c r="G21" s="26"/>
    </row>
    <row r="22" spans="1:7">
      <c r="A22" s="11" t="s">
        <v>14</v>
      </c>
      <c r="B22" s="15">
        <f t="shared" si="4"/>
        <v>2015.8745690161818</v>
      </c>
      <c r="C22" s="16">
        <f t="shared" si="1"/>
        <v>9.9999999999999929</v>
      </c>
      <c r="D22" s="19">
        <f t="shared" si="2"/>
        <v>2.9999999999999586E-2</v>
      </c>
      <c r="E22" s="15">
        <f t="shared" si="3"/>
        <v>175.84575990773936</v>
      </c>
      <c r="F22" s="25"/>
      <c r="G22" s="26"/>
    </row>
    <row r="23" spans="1:7">
      <c r="A23" s="11" t="s">
        <v>15</v>
      </c>
      <c r="B23" s="15">
        <f t="shared" si="4"/>
        <v>16010.322185676832</v>
      </c>
      <c r="C23" s="16">
        <f t="shared" si="1"/>
        <v>11.999999999999991</v>
      </c>
      <c r="D23" s="19">
        <f t="shared" si="2"/>
        <v>4.0000000000000036E-2</v>
      </c>
      <c r="E23" s="15">
        <f t="shared" si="3"/>
        <v>1065.5217268605659</v>
      </c>
      <c r="F23" s="25"/>
      <c r="G23" s="26"/>
    </row>
    <row r="24" spans="1:7">
      <c r="A24" s="11" t="s">
        <v>16</v>
      </c>
      <c r="B24" s="15">
        <f t="shared" si="4"/>
        <v>927.27089999999725</v>
      </c>
      <c r="C24" s="16">
        <f t="shared" si="1"/>
        <v>2.9999999999999885</v>
      </c>
      <c r="D24" s="19">
        <f t="shared" si="2"/>
        <v>1.0000000000225478E-2</v>
      </c>
      <c r="E24" s="15">
        <f t="shared" si="3"/>
        <v>306.01990033332231</v>
      </c>
      <c r="F24" s="25"/>
      <c r="G24" s="26"/>
    </row>
    <row r="27" spans="1:7">
      <c r="A27" s="9" t="s">
        <v>22</v>
      </c>
      <c r="B27" s="24" t="s">
        <v>2</v>
      </c>
      <c r="C27" s="24"/>
      <c r="D27" s="24" t="s">
        <v>23</v>
      </c>
      <c r="E27" s="24"/>
      <c r="F27" s="24" t="s">
        <v>24</v>
      </c>
      <c r="G27" s="24"/>
    </row>
    <row r="28" spans="1:7">
      <c r="A28" s="5">
        <v>102</v>
      </c>
      <c r="B28" s="20" t="str">
        <f>VLOOKUP(A28,A4:G12,2)</f>
        <v>Luiza Maria</v>
      </c>
      <c r="C28" s="20"/>
      <c r="D28" s="21">
        <f>VLOOKUP(A28,A4:G12,3)</f>
        <v>2500</v>
      </c>
      <c r="E28" s="21"/>
      <c r="F28" s="22">
        <f>VLOOKUP(B28,A16:G24,2)</f>
        <v>2015.8745690161818</v>
      </c>
      <c r="G28" s="22"/>
    </row>
  </sheetData>
  <mergeCells count="28">
    <mergeCell ref="K10:L10"/>
    <mergeCell ref="K8:L8"/>
    <mergeCell ref="F24:G24"/>
    <mergeCell ref="I3:J3"/>
    <mergeCell ref="I4:J4"/>
    <mergeCell ref="K4:L4"/>
    <mergeCell ref="I5:J5"/>
    <mergeCell ref="K5:L5"/>
    <mergeCell ref="I8:J8"/>
    <mergeCell ref="I9:J9"/>
    <mergeCell ref="K9:L9"/>
    <mergeCell ref="I10:J10"/>
    <mergeCell ref="B28:C28"/>
    <mergeCell ref="D28:E28"/>
    <mergeCell ref="F28:G28"/>
    <mergeCell ref="A1:G2"/>
    <mergeCell ref="F15:G15"/>
    <mergeCell ref="B27:C27"/>
    <mergeCell ref="D27:E27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</mergeCells>
  <dataValidations count="1">
    <dataValidation type="list" allowBlank="1" showInputMessage="1" showErrorMessage="1" sqref="A28" xr:uid="{654C9F86-DB18-4223-9EA8-29E5B9505320}">
      <formula1>$A$4:$A$12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Skull</dc:creator>
  <cp:lastModifiedBy>Administrador</cp:lastModifiedBy>
  <dcterms:created xsi:type="dcterms:W3CDTF">2019-06-13T12:32:13Z</dcterms:created>
  <dcterms:modified xsi:type="dcterms:W3CDTF">2024-03-02T16:06:55Z</dcterms:modified>
</cp:coreProperties>
</file>