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33682\OC\P5\PROJET\"/>
    </mc:Choice>
  </mc:AlternateContent>
  <xr:revisionPtr revIDLastSave="0" documentId="13_ncr:1_{228F1C0B-13A3-45EA-9A82-6272901B7419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2" i="1"/>
  <c r="G3" i="1"/>
  <c r="G4" i="1"/>
  <c r="G5" i="1"/>
  <c r="G6" i="1"/>
  <c r="G7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3" i="1"/>
  <c r="G34" i="1"/>
  <c r="G36" i="1"/>
  <c r="G2" i="1"/>
  <c r="F3" i="1"/>
  <c r="F4" i="1"/>
  <c r="F5" i="1"/>
  <c r="F6" i="1"/>
  <c r="F7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3" i="1"/>
  <c r="F34" i="1"/>
  <c r="F36" i="1"/>
  <c r="F2" i="1"/>
</calcChain>
</file>

<file path=xl/sharedStrings.xml><?xml version="1.0" encoding="utf-8"?>
<sst xmlns="http://schemas.openxmlformats.org/spreadsheetml/2006/main" count="46" uniqueCount="43">
  <si>
    <t>product_id</t>
  </si>
  <si>
    <t>id_web</t>
  </si>
  <si>
    <t>price</t>
  </si>
  <si>
    <t>post_title</t>
  </si>
  <si>
    <t>Champagne Egly-Ouriet Grand Cru Millésimé 2008</t>
  </si>
  <si>
    <t>David Duband Charmes-Chambertin Grand Cru 2014</t>
  </si>
  <si>
    <t>Coteaux Champenois Egly-Ouriet Ambonnay Rouge 2016</t>
  </si>
  <si>
    <t>Cognac Frapin VIP XO</t>
  </si>
  <si>
    <t>Camille Giroud Clos de Vougeot 2016</t>
  </si>
  <si>
    <t>Cognac Frapin Château de Fontpinot 1989 20 Ans d'Age</t>
  </si>
  <si>
    <t>Domaine Des Croix Corton Charlemagne Grand Cru 2016</t>
  </si>
  <si>
    <t>Champagne Gosset Célébris Vintage 2007</t>
  </si>
  <si>
    <t>Champagne Egly-Ouriet Grand Cru Blanc de Noirs</t>
  </si>
  <si>
    <t>Domaine Weinbach Gewurztraminer Grand Cru Furstentum SGN 2010 1/2</t>
  </si>
  <si>
    <t>Wemyss Malts Single Cask Scotch Whisky Choc 'n' Nut Pretzel 2001 Bunnahabhain</t>
  </si>
  <si>
    <t>Domaine des Comtes Lafon Volnay 1er Cru Champans 2016</t>
  </si>
  <si>
    <t>Domaine des Comtes Lafon Volnay 1er Cru Santenots du Milieu 2016</t>
  </si>
  <si>
    <t>Domaine Clerget Echezeaux Grand Cru En Orveaux 2015</t>
  </si>
  <si>
    <t>Domaine des Comtes Lafon Volnay 1er Cru Champans 2014</t>
  </si>
  <si>
    <t>Domaine des Comtes Lafon Volnay 1er Cru Santenots du Milieu 2015</t>
  </si>
  <si>
    <t>Wemyss Malts Single Cask Scotch Whisky Chai Caramel Latte 2002 Craigellachie</t>
  </si>
  <si>
    <t>Champagne Agrapart &amp;amp; Fils L'Avizoise Extra Brut Blanc de Blancs Grand Cru 2012</t>
  </si>
  <si>
    <t>Château de Meursault Puligny-Montrachet 1er Cru Champ Canet 2014</t>
  </si>
  <si>
    <t>Cognac Frapin Château de Fontpinot XO</t>
  </si>
  <si>
    <t>David Duband Chambolle-Musigny 1er Cru Les Sentiers 2016</t>
  </si>
  <si>
    <t>Domaine des Comtes Lafon Volnay 1er Cru Santenots du Milieu 2013</t>
  </si>
  <si>
    <t>Domaine des Comtes Lafon Volnay 1er Cru Santenots du Milieu 2014</t>
  </si>
  <si>
    <t>Cognac Frapin Cigar Blend</t>
  </si>
  <si>
    <t>Domaine Des Croix Corton Grand Cru Les Grèves 2017</t>
  </si>
  <si>
    <t>Zind-Humbrecht Riesling Grand Cru Rangen De Thann Clos Saint-Urbain 2017</t>
  </si>
  <si>
    <t>Domaine des Comtes Lafon Volnay 1er Cru Champans 2013</t>
  </si>
  <si>
    <t>Wemyss Malts Single Cask Scotch Whisky Chocolate Moka Cake 2005 Strathclyde</t>
  </si>
  <si>
    <t>Tempier Bandol Cabassaou 2017</t>
  </si>
  <si>
    <t>Zind-Humbrecht Pinot Gris Grand Cru Rangen De Thann Clos Saint-Urbain 2012</t>
  </si>
  <si>
    <t>Champagne Agrapart &amp;amp; Fils Minéral Extra Brut Blanc de Blancs Grand Cru 2012</t>
  </si>
  <si>
    <t>Champagne Larmandier-Bernier Grand Cru Les Chemins d'Avize 2011</t>
  </si>
  <si>
    <t>Lucien Boillot Puligny-Montrachet 1er Cru Les Perrières 2016</t>
  </si>
  <si>
    <t>price on internet</t>
  </si>
  <si>
    <t>website</t>
  </si>
  <si>
    <t>vérification impossible, nom du vin pas disponible. Prix internet mis par défautt au prix sur le site</t>
  </si>
  <si>
    <t>vivino.com</t>
  </si>
  <si>
    <t>diff</t>
  </si>
  <si>
    <t>variation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</si>
</sst>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&#233;l&#233;chargements\comparaison_vins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id_web</v>
          </cell>
          <cell r="E1" t="str">
            <v>price on internet</v>
          </cell>
          <cell r="F1" t="str">
            <v>website</v>
          </cell>
        </row>
        <row r="2">
          <cell r="A2">
            <v>15940</v>
          </cell>
          <cell r="E2">
            <v>225</v>
          </cell>
          <cell r="F2" t="str">
            <v>vivino.com</v>
          </cell>
        </row>
        <row r="3">
          <cell r="A3">
            <v>14581</v>
          </cell>
          <cell r="E3">
            <v>199</v>
          </cell>
          <cell r="F3" t="str">
            <v>millesima.fr</v>
          </cell>
        </row>
        <row r="4">
          <cell r="A4">
            <v>14983</v>
          </cell>
          <cell r="E4">
            <v>191.3</v>
          </cell>
          <cell r="F4" t="str">
            <v>nasti.vin</v>
          </cell>
        </row>
        <row r="5">
          <cell r="A5">
            <v>3510</v>
          </cell>
          <cell r="E5">
            <v>169</v>
          </cell>
          <cell r="F5" t="str">
            <v>premiersgrandscrus.com</v>
          </cell>
        </row>
        <row r="6">
          <cell r="A6">
            <v>15185</v>
          </cell>
          <cell r="E6">
            <v>175</v>
          </cell>
          <cell r="F6" t="str">
            <v>nasti.vin</v>
          </cell>
        </row>
        <row r="7">
          <cell r="A7">
            <v>7819</v>
          </cell>
          <cell r="E7">
            <v>145</v>
          </cell>
          <cell r="F7" t="str">
            <v>whisky.fr</v>
          </cell>
        </row>
        <row r="8">
          <cell r="A8">
            <v>14220</v>
          </cell>
          <cell r="E8">
            <v>120</v>
          </cell>
          <cell r="F8" t="str">
            <v>idealwine.com</v>
          </cell>
        </row>
        <row r="9">
          <cell r="A9">
            <v>14923</v>
          </cell>
          <cell r="E9">
            <v>159.94999999999999</v>
          </cell>
          <cell r="F9" t="str">
            <v>plus-de-bulles.com</v>
          </cell>
        </row>
        <row r="10">
          <cell r="A10">
            <v>12589</v>
          </cell>
          <cell r="E10">
            <v>157.9</v>
          </cell>
          <cell r="F10" t="str">
            <v>https://www.lesbellescaves.fr/</v>
          </cell>
        </row>
        <row r="11">
          <cell r="A11">
            <v>14915</v>
          </cell>
          <cell r="E11">
            <v>124.8</v>
          </cell>
          <cell r="F11" t="str">
            <v>nasti.vin</v>
          </cell>
        </row>
        <row r="12">
          <cell r="A12">
            <v>14775</v>
          </cell>
          <cell r="E12">
            <v>122</v>
          </cell>
          <cell r="F12" t="str">
            <v>nasti.vin</v>
          </cell>
        </row>
        <row r="13">
          <cell r="A13">
            <v>15072</v>
          </cell>
          <cell r="E13">
            <v>165</v>
          </cell>
          <cell r="F13" t="str">
            <v>idealwine.com</v>
          </cell>
        </row>
        <row r="14">
          <cell r="A14">
            <v>15070</v>
          </cell>
          <cell r="E14">
            <v>121</v>
          </cell>
          <cell r="F14" t="str">
            <v>nasti.vin</v>
          </cell>
        </row>
        <row r="15">
          <cell r="A15">
            <v>15126</v>
          </cell>
          <cell r="E15">
            <v>166</v>
          </cell>
          <cell r="F15" t="str">
            <v>wine-searcher.com</v>
          </cell>
        </row>
        <row r="16">
          <cell r="A16">
            <v>13996</v>
          </cell>
          <cell r="E16">
            <v>111.43</v>
          </cell>
          <cell r="F16" t="str">
            <v>wine-searcher.com</v>
          </cell>
        </row>
        <row r="17">
          <cell r="A17">
            <v>12790</v>
          </cell>
          <cell r="E17">
            <v>115</v>
          </cell>
          <cell r="F17" t="str">
            <v>nasti.vin</v>
          </cell>
        </row>
        <row r="18">
          <cell r="A18">
            <v>14773</v>
          </cell>
          <cell r="E18">
            <v>114</v>
          </cell>
          <cell r="F18" t="str">
            <v>nasti.vin</v>
          </cell>
        </row>
        <row r="19">
          <cell r="A19">
            <v>13914</v>
          </cell>
          <cell r="E19">
            <v>123</v>
          </cell>
          <cell r="F19" t="str">
            <v>enviedechamp.com</v>
          </cell>
        </row>
        <row r="20">
          <cell r="A20">
            <v>12857</v>
          </cell>
          <cell r="E20">
            <v>127</v>
          </cell>
          <cell r="F20" t="str">
            <v>vinesima.com</v>
          </cell>
        </row>
        <row r="21">
          <cell r="A21">
            <v>3507</v>
          </cell>
          <cell r="E21">
            <v>102.9</v>
          </cell>
          <cell r="F21" t="str">
            <v>premiersgrandscrus.com</v>
          </cell>
        </row>
        <row r="22">
          <cell r="A22">
            <v>14596</v>
          </cell>
          <cell r="E22">
            <v>113.33</v>
          </cell>
          <cell r="F22" t="str">
            <v>millesima.fr</v>
          </cell>
        </row>
        <row r="23">
          <cell r="A23">
            <v>12791</v>
          </cell>
          <cell r="E23">
            <v>127</v>
          </cell>
          <cell r="F23" t="str">
            <v>idealwine.com</v>
          </cell>
        </row>
        <row r="24">
          <cell r="A24">
            <v>11602</v>
          </cell>
          <cell r="E24">
            <v>100</v>
          </cell>
          <cell r="F24" t="str">
            <v>idealwine.com</v>
          </cell>
        </row>
        <row r="25">
          <cell r="A25">
            <v>3509</v>
          </cell>
          <cell r="E25">
            <v>90</v>
          </cell>
          <cell r="F25" t="str">
            <v>premiersgrandscrus.com</v>
          </cell>
        </row>
        <row r="26">
          <cell r="A26">
            <v>14805</v>
          </cell>
          <cell r="E26">
            <v>115</v>
          </cell>
          <cell r="F26" t="str">
            <v>lacaveduchateau.com</v>
          </cell>
        </row>
        <row r="27">
          <cell r="A27">
            <v>15382</v>
          </cell>
          <cell r="E27">
            <v>93</v>
          </cell>
          <cell r="F27" t="str">
            <v>mundovin.com</v>
          </cell>
        </row>
        <row r="28">
          <cell r="A28">
            <v>11601</v>
          </cell>
          <cell r="E28">
            <v>99</v>
          </cell>
          <cell r="F28" t="str">
            <v>nasti.vin</v>
          </cell>
        </row>
        <row r="29">
          <cell r="A29">
            <v>14774</v>
          </cell>
          <cell r="E29">
            <v>93</v>
          </cell>
          <cell r="F29" t="str">
            <v>nasti.vin</v>
          </cell>
        </row>
        <row r="30">
          <cell r="A30">
            <v>19822</v>
          </cell>
          <cell r="E30">
            <v>119</v>
          </cell>
          <cell r="F30" t="str">
            <v>lespassionesduvin.com</v>
          </cell>
        </row>
        <row r="31">
          <cell r="A31">
            <v>11668</v>
          </cell>
          <cell r="E31">
            <v>78.099999999999994</v>
          </cell>
          <cell r="F31" t="str">
            <v>alsace-vintage.com</v>
          </cell>
        </row>
        <row r="32">
          <cell r="A32">
            <v>13913</v>
          </cell>
          <cell r="E32">
            <v>84</v>
          </cell>
          <cell r="F32" t="str">
            <v>vivino.com</v>
          </cell>
        </row>
        <row r="33">
          <cell r="A33">
            <v>13853</v>
          </cell>
          <cell r="E33">
            <v>82.95</v>
          </cell>
          <cell r="F33" t="str">
            <v>plus-de-bulles.com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8"/>
  <sheetViews>
    <sheetView tabSelected="1" workbookViewId="0">
      <selection activeCell="E14" sqref="E14"/>
    </sheetView>
  </sheetViews>
  <sheetFormatPr defaultRowHeight="15" x14ac:dyDescent="0.25"/>
  <cols>
    <col min="2" max="2" width="10.5703125" bestFit="1" customWidth="1"/>
    <col min="5" max="5" width="77" bestFit="1" customWidth="1"/>
    <col min="6" max="6" width="16" bestFit="1" customWidth="1"/>
    <col min="7" max="7" width="45.42578125" bestFit="1" customWidth="1"/>
  </cols>
  <sheetData>
    <row r="1" spans="1:9" x14ac:dyDescent="0.25">
      <c r="B1" s="1" t="s">
        <v>0</v>
      </c>
      <c r="C1" s="1" t="s">
        <v>1</v>
      </c>
      <c r="D1" s="1" t="s">
        <v>2</v>
      </c>
      <c r="E1" s="1" t="s">
        <v>3</v>
      </c>
      <c r="F1" s="2" t="s">
        <v>37</v>
      </c>
      <c r="G1" s="2" t="s">
        <v>38</v>
      </c>
      <c r="H1" s="3" t="s">
        <v>41</v>
      </c>
      <c r="I1" s="3" t="s">
        <v>42</v>
      </c>
    </row>
    <row r="2" spans="1:9" x14ac:dyDescent="0.25">
      <c r="A2" s="1">
        <v>208</v>
      </c>
      <c r="B2">
        <v>4352</v>
      </c>
      <c r="C2">
        <v>15940</v>
      </c>
      <c r="D2">
        <v>225</v>
      </c>
      <c r="E2" t="s">
        <v>4</v>
      </c>
      <c r="F2">
        <f>_xlfn.XLOOKUP(C2,[1]Sheet1!$A:$A,[1]Sheet1!$E:$E,FALSE)</f>
        <v>225</v>
      </c>
      <c r="G2" t="str">
        <f>_xlfn.XLOOKUP(C2,[1]Sheet1!$A:$A,[1]Sheet1!$F:$F,FALSE)</f>
        <v>vivino.com</v>
      </c>
      <c r="H2">
        <f>D2-F2</f>
        <v>0</v>
      </c>
      <c r="I2">
        <f>H2/D2</f>
        <v>0</v>
      </c>
    </row>
    <row r="3" spans="1:9" x14ac:dyDescent="0.25">
      <c r="A3" s="1">
        <v>460</v>
      </c>
      <c r="B3">
        <v>5001</v>
      </c>
      <c r="C3">
        <v>14581</v>
      </c>
      <c r="D3">
        <v>217.5</v>
      </c>
      <c r="E3" t="s">
        <v>5</v>
      </c>
      <c r="F3">
        <f>_xlfn.XLOOKUP(C3,[1]Sheet1!$A:$A,[1]Sheet1!$E:$E,FALSE)</f>
        <v>199</v>
      </c>
      <c r="G3" t="str">
        <f>_xlfn.XLOOKUP(C3,[1]Sheet1!$A:$A,[1]Sheet1!$F:$F,FALSE)</f>
        <v>millesima.fr</v>
      </c>
      <c r="H3">
        <f t="shared" ref="H3:H38" si="0">D3-F3</f>
        <v>18.5</v>
      </c>
      <c r="I3">
        <f>H3/D3</f>
        <v>8.5057471264367815E-2</v>
      </c>
    </row>
    <row r="4" spans="1:9" x14ac:dyDescent="0.25">
      <c r="A4" s="1">
        <v>635</v>
      </c>
      <c r="B4">
        <v>5892</v>
      </c>
      <c r="C4">
        <v>14983</v>
      </c>
      <c r="D4">
        <v>191.3</v>
      </c>
      <c r="E4" t="s">
        <v>6</v>
      </c>
      <c r="F4">
        <f>_xlfn.XLOOKUP(C4,[1]Sheet1!$A:$A,[1]Sheet1!$E:$E,FALSE)</f>
        <v>191.3</v>
      </c>
      <c r="G4" t="str">
        <f>_xlfn.XLOOKUP(C4,[1]Sheet1!$A:$A,[1]Sheet1!$F:$F,FALSE)</f>
        <v>nasti.vin</v>
      </c>
      <c r="H4">
        <f t="shared" si="0"/>
        <v>0</v>
      </c>
      <c r="I4">
        <f t="shared" ref="I3:I38" si="1">H4/D4</f>
        <v>0</v>
      </c>
    </row>
    <row r="5" spans="1:9" x14ac:dyDescent="0.25">
      <c r="A5" s="1">
        <v>227</v>
      </c>
      <c r="B5">
        <v>4402</v>
      </c>
      <c r="C5">
        <v>3510</v>
      </c>
      <c r="D5">
        <v>176</v>
      </c>
      <c r="E5" t="s">
        <v>7</v>
      </c>
      <c r="F5">
        <f>_xlfn.XLOOKUP(C5,[1]Sheet1!$A:$A,[1]Sheet1!$E:$E,FALSE)</f>
        <v>169</v>
      </c>
      <c r="G5" t="str">
        <f>_xlfn.XLOOKUP(C5,[1]Sheet1!$A:$A,[1]Sheet1!$F:$F,FALSE)</f>
        <v>premiersgrandscrus.com</v>
      </c>
      <c r="H5">
        <f t="shared" si="0"/>
        <v>7</v>
      </c>
      <c r="I5">
        <f t="shared" si="1"/>
        <v>3.9772727272727272E-2</v>
      </c>
    </row>
    <row r="6" spans="1:9" x14ac:dyDescent="0.25">
      <c r="A6" s="1">
        <v>598</v>
      </c>
      <c r="B6">
        <v>5767</v>
      </c>
      <c r="C6">
        <v>15185</v>
      </c>
      <c r="D6">
        <v>175</v>
      </c>
      <c r="E6" t="s">
        <v>8</v>
      </c>
      <c r="F6">
        <f>_xlfn.XLOOKUP(C6,[1]Sheet1!$A:$A,[1]Sheet1!$E:$E,FALSE)</f>
        <v>175</v>
      </c>
      <c r="G6" t="str">
        <f>_xlfn.XLOOKUP(C6,[1]Sheet1!$A:$A,[1]Sheet1!$F:$F,FALSE)</f>
        <v>nasti.vin</v>
      </c>
      <c r="H6">
        <f t="shared" si="0"/>
        <v>0</v>
      </c>
      <c r="I6">
        <f t="shared" si="1"/>
        <v>0</v>
      </c>
    </row>
    <row r="7" spans="1:9" x14ac:dyDescent="0.25">
      <c r="A7" s="1">
        <v>230</v>
      </c>
      <c r="B7">
        <v>4406</v>
      </c>
      <c r="C7">
        <v>7819</v>
      </c>
      <c r="D7">
        <v>157</v>
      </c>
      <c r="E7" t="s">
        <v>9</v>
      </c>
      <c r="F7">
        <f>_xlfn.XLOOKUP(C7,[1]Sheet1!$A:$A,[1]Sheet1!$E:$E,FALSE)</f>
        <v>145</v>
      </c>
      <c r="G7" t="str">
        <f>_xlfn.XLOOKUP(C7,[1]Sheet1!$A:$A,[1]Sheet1!$F:$F,FALSE)</f>
        <v>whisky.fr</v>
      </c>
      <c r="H7">
        <f t="shared" si="0"/>
        <v>12</v>
      </c>
      <c r="I7">
        <f t="shared" si="1"/>
        <v>7.6433121019108277E-2</v>
      </c>
    </row>
    <row r="8" spans="1:9" x14ac:dyDescent="0.25">
      <c r="A8" s="1">
        <v>242</v>
      </c>
      <c r="B8">
        <v>4594</v>
      </c>
      <c r="D8">
        <v>144</v>
      </c>
      <c r="F8">
        <v>144</v>
      </c>
      <c r="G8" t="s">
        <v>39</v>
      </c>
      <c r="H8">
        <f t="shared" si="0"/>
        <v>0</v>
      </c>
      <c r="I8">
        <f t="shared" si="1"/>
        <v>0</v>
      </c>
    </row>
    <row r="9" spans="1:9" x14ac:dyDescent="0.25">
      <c r="A9" s="1">
        <v>411</v>
      </c>
      <c r="B9">
        <v>4904</v>
      </c>
      <c r="C9">
        <v>14220</v>
      </c>
      <c r="D9">
        <v>137</v>
      </c>
      <c r="E9" t="s">
        <v>10</v>
      </c>
      <c r="F9">
        <f>_xlfn.XLOOKUP(C9,[1]Sheet1!$A:$A,[1]Sheet1!$E:$E,FALSE)</f>
        <v>120</v>
      </c>
      <c r="G9" t="str">
        <f>_xlfn.XLOOKUP(C9,[1]Sheet1!$A:$A,[1]Sheet1!$F:$F,FALSE)</f>
        <v>idealwine.com</v>
      </c>
      <c r="H9">
        <f t="shared" si="0"/>
        <v>17</v>
      </c>
      <c r="I9">
        <f t="shared" si="1"/>
        <v>0.12408759124087591</v>
      </c>
    </row>
    <row r="10" spans="1:9" x14ac:dyDescent="0.25">
      <c r="A10" s="1">
        <v>697</v>
      </c>
      <c r="B10">
        <v>6126</v>
      </c>
      <c r="C10">
        <v>14923</v>
      </c>
      <c r="D10">
        <v>135</v>
      </c>
      <c r="E10" t="s">
        <v>11</v>
      </c>
      <c r="F10">
        <f>_xlfn.XLOOKUP(C10,[1]Sheet1!$A:$A,[1]Sheet1!$E:$E,FALSE)</f>
        <v>159.94999999999999</v>
      </c>
      <c r="G10" t="str">
        <f>_xlfn.XLOOKUP(C10,[1]Sheet1!$A:$A,[1]Sheet1!$F:$F,FALSE)</f>
        <v>plus-de-bulles.com</v>
      </c>
      <c r="H10">
        <f t="shared" si="0"/>
        <v>-24.949999999999989</v>
      </c>
      <c r="I10">
        <f t="shared" si="1"/>
        <v>-0.18481481481481474</v>
      </c>
    </row>
    <row r="11" spans="1:9" x14ac:dyDescent="0.25">
      <c r="A11" s="1">
        <v>210</v>
      </c>
      <c r="B11">
        <v>4355</v>
      </c>
      <c r="C11">
        <v>12589</v>
      </c>
      <c r="D11">
        <v>126.5</v>
      </c>
      <c r="E11" t="s">
        <v>12</v>
      </c>
      <c r="F11">
        <f>_xlfn.XLOOKUP(C11,[1]Sheet1!$A:$A,[1]Sheet1!$E:$E,FALSE)</f>
        <v>157.9</v>
      </c>
      <c r="G11" t="str">
        <f>_xlfn.XLOOKUP(C11,[1]Sheet1!$A:$A,[1]Sheet1!$F:$F,FALSE)</f>
        <v>https://www.lesbellescaves.fr/</v>
      </c>
      <c r="H11">
        <f t="shared" si="0"/>
        <v>-31.400000000000006</v>
      </c>
      <c r="I11">
        <f t="shared" si="1"/>
        <v>-0.24822134387351782</v>
      </c>
    </row>
    <row r="12" spans="1:9" x14ac:dyDescent="0.25">
      <c r="A12" s="1">
        <v>556</v>
      </c>
      <c r="B12">
        <v>5612</v>
      </c>
      <c r="C12">
        <v>14915</v>
      </c>
      <c r="D12">
        <v>124.8</v>
      </c>
      <c r="E12" t="s">
        <v>13</v>
      </c>
      <c r="F12">
        <f>_xlfn.XLOOKUP(C12,[1]Sheet1!$A:$A,[1]Sheet1!$E:$E,FALSE)</f>
        <v>124.8</v>
      </c>
      <c r="G12" t="str">
        <f>_xlfn.XLOOKUP(C12,[1]Sheet1!$A:$A,[1]Sheet1!$F:$F,FALSE)</f>
        <v>nasti.vin</v>
      </c>
      <c r="H12">
        <f t="shared" si="0"/>
        <v>0</v>
      </c>
      <c r="I12">
        <f t="shared" si="1"/>
        <v>0</v>
      </c>
    </row>
    <row r="13" spans="1:9" x14ac:dyDescent="0.25">
      <c r="A13" s="1">
        <v>651</v>
      </c>
      <c r="B13">
        <v>5917</v>
      </c>
      <c r="C13">
        <v>14775</v>
      </c>
      <c r="D13">
        <v>122</v>
      </c>
      <c r="E13" t="s">
        <v>14</v>
      </c>
      <c r="F13">
        <f>_xlfn.XLOOKUP(C13,[1]Sheet1!$A:$A,[1]Sheet1!$E:$E,FALSE)</f>
        <v>122</v>
      </c>
      <c r="G13" t="str">
        <f>_xlfn.XLOOKUP(C13,[1]Sheet1!$A:$A,[1]Sheet1!$F:$F,FALSE)</f>
        <v>nasti.vin</v>
      </c>
      <c r="H13">
        <f t="shared" si="0"/>
        <v>0</v>
      </c>
      <c r="I13">
        <f t="shared" si="1"/>
        <v>0</v>
      </c>
    </row>
    <row r="14" spans="1:9" x14ac:dyDescent="0.25">
      <c r="A14" s="1">
        <v>712</v>
      </c>
      <c r="B14">
        <v>6216</v>
      </c>
      <c r="C14">
        <v>15070</v>
      </c>
      <c r="D14">
        <v>121</v>
      </c>
      <c r="E14" t="s">
        <v>15</v>
      </c>
      <c r="F14">
        <f>_xlfn.XLOOKUP(C14,[1]Sheet1!$A:$A,[1]Sheet1!$E:$E,FALSE)</f>
        <v>121</v>
      </c>
      <c r="G14" t="str">
        <f>_xlfn.XLOOKUP(C14,[1]Sheet1!$A:$A,[1]Sheet1!$F:$F,FALSE)</f>
        <v>nasti.vin</v>
      </c>
      <c r="H14">
        <f t="shared" si="0"/>
        <v>0</v>
      </c>
      <c r="I14">
        <f t="shared" si="1"/>
        <v>0</v>
      </c>
    </row>
    <row r="15" spans="1:9" x14ac:dyDescent="0.25">
      <c r="A15" s="1">
        <v>709</v>
      </c>
      <c r="B15">
        <v>6213</v>
      </c>
      <c r="C15">
        <v>15072</v>
      </c>
      <c r="D15">
        <v>121</v>
      </c>
      <c r="E15" t="s">
        <v>16</v>
      </c>
      <c r="F15">
        <f>_xlfn.XLOOKUP(C15,[1]Sheet1!$A:$A,[1]Sheet1!$E:$E,FALSE)</f>
        <v>165</v>
      </c>
      <c r="G15" t="str">
        <f>_xlfn.XLOOKUP(C15,[1]Sheet1!$A:$A,[1]Sheet1!$F:$F,FALSE)</f>
        <v>idealwine.com</v>
      </c>
      <c r="H15">
        <f t="shared" si="0"/>
        <v>-44</v>
      </c>
      <c r="I15">
        <f t="shared" si="1"/>
        <v>-0.36363636363636365</v>
      </c>
    </row>
    <row r="16" spans="1:9" x14ac:dyDescent="0.25">
      <c r="A16" s="1">
        <v>703</v>
      </c>
      <c r="B16">
        <v>6202</v>
      </c>
      <c r="C16">
        <v>15126</v>
      </c>
      <c r="D16">
        <v>116.4</v>
      </c>
      <c r="E16" t="s">
        <v>17</v>
      </c>
      <c r="F16">
        <f>_xlfn.XLOOKUP(C16,[1]Sheet1!$A:$A,[1]Sheet1!$E:$E,FALSE)</f>
        <v>166</v>
      </c>
      <c r="G16" t="str">
        <f>_xlfn.XLOOKUP(C16,[1]Sheet1!$A:$A,[1]Sheet1!$F:$F,FALSE)</f>
        <v>wine-searcher.com</v>
      </c>
      <c r="H16">
        <f t="shared" si="0"/>
        <v>-49.599999999999994</v>
      </c>
      <c r="I16">
        <f t="shared" si="1"/>
        <v>-0.42611683848797244</v>
      </c>
    </row>
    <row r="17" spans="1:9" x14ac:dyDescent="0.25">
      <c r="A17" s="1">
        <v>711</v>
      </c>
      <c r="B17">
        <v>6215</v>
      </c>
      <c r="C17">
        <v>12790</v>
      </c>
      <c r="D17">
        <v>115</v>
      </c>
      <c r="E17" t="s">
        <v>18</v>
      </c>
      <c r="F17">
        <f>_xlfn.XLOOKUP(C17,[1]Sheet1!$A:$A,[1]Sheet1!$E:$E,FALSE)</f>
        <v>115</v>
      </c>
      <c r="G17" t="str">
        <f>_xlfn.XLOOKUP(C17,[1]Sheet1!$A:$A,[1]Sheet1!$F:$F,FALSE)</f>
        <v>nasti.vin</v>
      </c>
      <c r="H17">
        <f t="shared" si="0"/>
        <v>0</v>
      </c>
      <c r="I17">
        <f t="shared" si="1"/>
        <v>0</v>
      </c>
    </row>
    <row r="18" spans="1:9" x14ac:dyDescent="0.25">
      <c r="A18" s="1">
        <v>708</v>
      </c>
      <c r="B18">
        <v>6212</v>
      </c>
      <c r="C18">
        <v>13996</v>
      </c>
      <c r="D18">
        <v>115</v>
      </c>
      <c r="E18" t="s">
        <v>19</v>
      </c>
      <c r="F18">
        <f>_xlfn.XLOOKUP(C18,[1]Sheet1!$A:$A,[1]Sheet1!$E:$E,FALSE)</f>
        <v>111.43</v>
      </c>
      <c r="G18" t="str">
        <f>_xlfn.XLOOKUP(C18,[1]Sheet1!$A:$A,[1]Sheet1!$F:$F,FALSE)</f>
        <v>wine-searcher.com</v>
      </c>
      <c r="H18">
        <f t="shared" si="0"/>
        <v>3.5699999999999932</v>
      </c>
      <c r="I18">
        <f t="shared" si="1"/>
        <v>3.1043478260869506E-2</v>
      </c>
    </row>
    <row r="19" spans="1:9" x14ac:dyDescent="0.25">
      <c r="A19" s="1">
        <v>652</v>
      </c>
      <c r="B19">
        <v>5918</v>
      </c>
      <c r="C19">
        <v>14773</v>
      </c>
      <c r="D19">
        <v>114</v>
      </c>
      <c r="E19" t="s">
        <v>20</v>
      </c>
      <c r="F19">
        <f>_xlfn.XLOOKUP(C19,[1]Sheet1!$A:$A,[1]Sheet1!$E:$E,FALSE)</f>
        <v>114</v>
      </c>
      <c r="G19" t="str">
        <f>_xlfn.XLOOKUP(C19,[1]Sheet1!$A:$A,[1]Sheet1!$F:$F,FALSE)</f>
        <v>nasti.vin</v>
      </c>
      <c r="H19">
        <f t="shared" si="0"/>
        <v>0</v>
      </c>
      <c r="I19">
        <f t="shared" si="1"/>
        <v>0</v>
      </c>
    </row>
    <row r="20" spans="1:9" x14ac:dyDescent="0.25">
      <c r="A20" s="1">
        <v>475</v>
      </c>
      <c r="B20">
        <v>5025</v>
      </c>
      <c r="C20">
        <v>13914</v>
      </c>
      <c r="D20">
        <v>112</v>
      </c>
      <c r="E20" t="s">
        <v>21</v>
      </c>
      <c r="F20">
        <f>_xlfn.XLOOKUP(C20,[1]Sheet1!$A:$A,[1]Sheet1!$E:$E,FALSE)</f>
        <v>123</v>
      </c>
      <c r="G20" t="str">
        <f>_xlfn.XLOOKUP(C20,[1]Sheet1!$A:$A,[1]Sheet1!$F:$F,FALSE)</f>
        <v>enviedechamp.com</v>
      </c>
      <c r="H20">
        <f t="shared" si="0"/>
        <v>-11</v>
      </c>
      <c r="I20">
        <f t="shared" si="1"/>
        <v>-9.8214285714285712E-2</v>
      </c>
    </row>
    <row r="21" spans="1:9" x14ac:dyDescent="0.25">
      <c r="A21" s="1">
        <v>240</v>
      </c>
      <c r="B21">
        <v>4582</v>
      </c>
      <c r="C21">
        <v>12857</v>
      </c>
      <c r="D21">
        <v>109.6</v>
      </c>
      <c r="E21" t="s">
        <v>22</v>
      </c>
      <c r="F21">
        <f>_xlfn.XLOOKUP(C21,[1]Sheet1!$A:$A,[1]Sheet1!$E:$E,FALSE)</f>
        <v>127</v>
      </c>
      <c r="G21" t="str">
        <f>_xlfn.XLOOKUP(C21,[1]Sheet1!$A:$A,[1]Sheet1!$F:$F,FALSE)</f>
        <v>vinesima.com</v>
      </c>
      <c r="H21">
        <f t="shared" si="0"/>
        <v>-17.400000000000006</v>
      </c>
      <c r="I21">
        <f t="shared" si="1"/>
        <v>-0.1587591240875913</v>
      </c>
    </row>
    <row r="22" spans="1:9" x14ac:dyDescent="0.25">
      <c r="A22" s="1">
        <v>228</v>
      </c>
      <c r="B22">
        <v>4404</v>
      </c>
      <c r="C22">
        <v>3507</v>
      </c>
      <c r="D22">
        <v>108.5</v>
      </c>
      <c r="E22" t="s">
        <v>23</v>
      </c>
      <c r="F22">
        <f>_xlfn.XLOOKUP(C22,[1]Sheet1!$A:$A,[1]Sheet1!$E:$E,FALSE)</f>
        <v>102.9</v>
      </c>
      <c r="G22" t="str">
        <f>_xlfn.XLOOKUP(C22,[1]Sheet1!$A:$A,[1]Sheet1!$F:$F,FALSE)</f>
        <v>premiersgrandscrus.com</v>
      </c>
      <c r="H22">
        <f t="shared" si="0"/>
        <v>5.5999999999999943</v>
      </c>
      <c r="I22">
        <f t="shared" si="1"/>
        <v>5.1612903225806396E-2</v>
      </c>
    </row>
    <row r="23" spans="1:9" x14ac:dyDescent="0.25">
      <c r="A23" s="1">
        <v>702</v>
      </c>
      <c r="B23">
        <v>6201</v>
      </c>
      <c r="C23">
        <v>14596</v>
      </c>
      <c r="D23">
        <v>105.6</v>
      </c>
      <c r="E23" t="s">
        <v>24</v>
      </c>
      <c r="F23">
        <f>_xlfn.XLOOKUP(C23,[1]Sheet1!$A:$A,[1]Sheet1!$E:$E,FALSE)</f>
        <v>113.33</v>
      </c>
      <c r="G23" t="str">
        <f>_xlfn.XLOOKUP(C23,[1]Sheet1!$A:$A,[1]Sheet1!$F:$F,FALSE)</f>
        <v>millesima.fr</v>
      </c>
      <c r="H23">
        <f t="shared" si="0"/>
        <v>-7.730000000000004</v>
      </c>
      <c r="I23">
        <f t="shared" si="1"/>
        <v>-7.3200757575757613E-2</v>
      </c>
    </row>
    <row r="24" spans="1:9" x14ac:dyDescent="0.25">
      <c r="A24" s="1">
        <v>466</v>
      </c>
      <c r="B24">
        <v>5008</v>
      </c>
      <c r="C24">
        <v>11602</v>
      </c>
      <c r="D24">
        <v>105</v>
      </c>
      <c r="E24" t="s">
        <v>25</v>
      </c>
      <c r="F24">
        <f>_xlfn.XLOOKUP(C24,[1]Sheet1!$A:$A,[1]Sheet1!$E:$E,FALSE)</f>
        <v>100</v>
      </c>
      <c r="G24" t="str">
        <f>_xlfn.XLOOKUP(C24,[1]Sheet1!$A:$A,[1]Sheet1!$F:$F,FALSE)</f>
        <v>idealwine.com</v>
      </c>
      <c r="H24">
        <f t="shared" si="0"/>
        <v>5</v>
      </c>
      <c r="I24">
        <f t="shared" si="1"/>
        <v>4.7619047619047616E-2</v>
      </c>
    </row>
    <row r="25" spans="1:9" x14ac:dyDescent="0.25">
      <c r="A25" s="1">
        <v>465</v>
      </c>
      <c r="B25">
        <v>5007</v>
      </c>
      <c r="C25">
        <v>12791</v>
      </c>
      <c r="D25">
        <v>105</v>
      </c>
      <c r="E25" t="s">
        <v>26</v>
      </c>
      <c r="F25">
        <f>_xlfn.XLOOKUP(C25,[1]Sheet1!$A:$A,[1]Sheet1!$E:$E,FALSE)</f>
        <v>127</v>
      </c>
      <c r="G25" t="str">
        <f>_xlfn.XLOOKUP(C25,[1]Sheet1!$A:$A,[1]Sheet1!$F:$F,FALSE)</f>
        <v>idealwine.com</v>
      </c>
      <c r="H25">
        <f t="shared" si="0"/>
        <v>-22</v>
      </c>
      <c r="I25">
        <f t="shared" si="1"/>
        <v>-0.20952380952380953</v>
      </c>
    </row>
    <row r="26" spans="1:9" x14ac:dyDescent="0.25">
      <c r="A26" s="1">
        <v>231</v>
      </c>
      <c r="B26">
        <v>4407</v>
      </c>
      <c r="C26">
        <v>3509</v>
      </c>
      <c r="D26">
        <v>104</v>
      </c>
      <c r="E26" t="s">
        <v>27</v>
      </c>
      <c r="F26">
        <f>_xlfn.XLOOKUP(C26,[1]Sheet1!$A:$A,[1]Sheet1!$E:$E,FALSE)</f>
        <v>90</v>
      </c>
      <c r="G26" t="str">
        <f>_xlfn.XLOOKUP(C26,[1]Sheet1!$A:$A,[1]Sheet1!$F:$F,FALSE)</f>
        <v>premiersgrandscrus.com</v>
      </c>
      <c r="H26">
        <f t="shared" si="0"/>
        <v>14</v>
      </c>
      <c r="I26">
        <f t="shared" si="1"/>
        <v>0.13461538461538461</v>
      </c>
    </row>
    <row r="27" spans="1:9" x14ac:dyDescent="0.25">
      <c r="A27" s="1">
        <v>410</v>
      </c>
      <c r="B27">
        <v>4903</v>
      </c>
      <c r="C27">
        <v>14805</v>
      </c>
      <c r="D27">
        <v>102.3</v>
      </c>
      <c r="E27" t="s">
        <v>28</v>
      </c>
      <c r="F27">
        <f>_xlfn.XLOOKUP(C27,[1]Sheet1!$A:$A,[1]Sheet1!$E:$E,FALSE)</f>
        <v>115</v>
      </c>
      <c r="G27" t="str">
        <f>_xlfn.XLOOKUP(C27,[1]Sheet1!$A:$A,[1]Sheet1!$F:$F,FALSE)</f>
        <v>lacaveduchateau.com</v>
      </c>
      <c r="H27">
        <f t="shared" si="0"/>
        <v>-12.700000000000003</v>
      </c>
      <c r="I27">
        <f t="shared" si="1"/>
        <v>-0.12414467253176933</v>
      </c>
    </row>
    <row r="28" spans="1:9" x14ac:dyDescent="0.25">
      <c r="A28" s="1">
        <v>66</v>
      </c>
      <c r="B28">
        <v>4115</v>
      </c>
      <c r="C28">
        <v>15382</v>
      </c>
      <c r="D28">
        <v>100</v>
      </c>
      <c r="E28" t="s">
        <v>29</v>
      </c>
      <c r="F28">
        <f>_xlfn.XLOOKUP(C28,[1]Sheet1!$A:$A,[1]Sheet1!$E:$E,FALSE)</f>
        <v>93</v>
      </c>
      <c r="G28" t="str">
        <f>_xlfn.XLOOKUP(C28,[1]Sheet1!$A:$A,[1]Sheet1!$F:$F,FALSE)</f>
        <v>mundovin.com</v>
      </c>
      <c r="H28">
        <f t="shared" si="0"/>
        <v>7</v>
      </c>
      <c r="I28">
        <f t="shared" si="1"/>
        <v>7.0000000000000007E-2</v>
      </c>
    </row>
    <row r="29" spans="1:9" x14ac:dyDescent="0.25">
      <c r="A29" s="1">
        <v>710</v>
      </c>
      <c r="B29">
        <v>6214</v>
      </c>
      <c r="C29">
        <v>11601</v>
      </c>
      <c r="D29">
        <v>99</v>
      </c>
      <c r="E29" t="s">
        <v>30</v>
      </c>
      <c r="F29">
        <f>_xlfn.XLOOKUP(C29,[1]Sheet1!$A:$A,[1]Sheet1!$E:$E,FALSE)</f>
        <v>99</v>
      </c>
      <c r="G29" t="str">
        <f>_xlfn.XLOOKUP(C29,[1]Sheet1!$A:$A,[1]Sheet1!$F:$F,FALSE)</f>
        <v>nasti.vin</v>
      </c>
      <c r="H29">
        <f t="shared" si="0"/>
        <v>0</v>
      </c>
      <c r="I29">
        <f t="shared" si="1"/>
        <v>0</v>
      </c>
    </row>
    <row r="30" spans="1:9" x14ac:dyDescent="0.25">
      <c r="A30" s="1">
        <v>650</v>
      </c>
      <c r="B30">
        <v>5916</v>
      </c>
      <c r="C30">
        <v>14774</v>
      </c>
      <c r="D30">
        <v>93</v>
      </c>
      <c r="E30" t="s">
        <v>31</v>
      </c>
      <c r="F30">
        <f>_xlfn.XLOOKUP(C30,[1]Sheet1!$A:$A,[1]Sheet1!$E:$E,FALSE)</f>
        <v>93</v>
      </c>
      <c r="G30" t="str">
        <f>_xlfn.XLOOKUP(C30,[1]Sheet1!$A:$A,[1]Sheet1!$F:$F,FALSE)</f>
        <v>nasti.vin</v>
      </c>
      <c r="H30">
        <f t="shared" si="0"/>
        <v>0</v>
      </c>
      <c r="I30">
        <f t="shared" si="1"/>
        <v>0</v>
      </c>
    </row>
    <row r="31" spans="1:9" x14ac:dyDescent="0.25">
      <c r="A31" s="1">
        <v>545</v>
      </c>
      <c r="B31">
        <v>5565</v>
      </c>
      <c r="C31">
        <v>19822</v>
      </c>
      <c r="D31">
        <v>92</v>
      </c>
      <c r="E31" t="s">
        <v>32</v>
      </c>
      <c r="F31">
        <f>_xlfn.XLOOKUP(C31,[1]Sheet1!$A:$A,[1]Sheet1!$E:$E,FALSE)</f>
        <v>119</v>
      </c>
      <c r="G31" t="str">
        <f>_xlfn.XLOOKUP(C31,[1]Sheet1!$A:$A,[1]Sheet1!$F:$F,FALSE)</f>
        <v>lespassionesduvin.com</v>
      </c>
      <c r="H31">
        <f t="shared" si="0"/>
        <v>-27</v>
      </c>
      <c r="I31">
        <f t="shared" si="1"/>
        <v>-0.29347826086956524</v>
      </c>
    </row>
    <row r="32" spans="1:9" x14ac:dyDescent="0.25">
      <c r="A32" s="1">
        <v>724</v>
      </c>
      <c r="B32">
        <v>6324</v>
      </c>
      <c r="D32">
        <v>92</v>
      </c>
      <c r="F32">
        <v>92</v>
      </c>
      <c r="G32" t="s">
        <v>39</v>
      </c>
      <c r="H32">
        <f t="shared" si="0"/>
        <v>0</v>
      </c>
      <c r="I32">
        <f t="shared" si="1"/>
        <v>0</v>
      </c>
    </row>
    <row r="33" spans="1:9" x14ac:dyDescent="0.25">
      <c r="A33" s="1">
        <v>68</v>
      </c>
      <c r="B33">
        <v>4132</v>
      </c>
      <c r="C33">
        <v>11668</v>
      </c>
      <c r="D33">
        <v>88.4</v>
      </c>
      <c r="E33" t="s">
        <v>33</v>
      </c>
      <c r="F33">
        <f>_xlfn.XLOOKUP(C33,[1]Sheet1!$A:$A,[1]Sheet1!$E:$E,FALSE)</f>
        <v>78.099999999999994</v>
      </c>
      <c r="G33" t="str">
        <f>_xlfn.XLOOKUP(C33,[1]Sheet1!$A:$A,[1]Sheet1!$F:$F,FALSE)</f>
        <v>alsace-vintage.com</v>
      </c>
      <c r="H33">
        <f t="shared" si="0"/>
        <v>10.300000000000011</v>
      </c>
      <c r="I33">
        <f t="shared" si="1"/>
        <v>0.11651583710407253</v>
      </c>
    </row>
    <row r="34" spans="1:9" x14ac:dyDescent="0.25">
      <c r="A34" s="1">
        <v>476</v>
      </c>
      <c r="B34">
        <v>5026</v>
      </c>
      <c r="C34">
        <v>13913</v>
      </c>
      <c r="D34">
        <v>86.8</v>
      </c>
      <c r="E34" t="s">
        <v>34</v>
      </c>
      <c r="F34">
        <f>_xlfn.XLOOKUP(C34,[1]Sheet1!$A:$A,[1]Sheet1!$E:$E,FALSE)</f>
        <v>84</v>
      </c>
      <c r="G34" t="str">
        <f>_xlfn.XLOOKUP(C34,[1]Sheet1!$A:$A,[1]Sheet1!$F:$F,FALSE)</f>
        <v>vivino.com</v>
      </c>
      <c r="H34">
        <f t="shared" si="0"/>
        <v>2.7999999999999972</v>
      </c>
      <c r="I34">
        <f t="shared" si="1"/>
        <v>3.2258064516129004E-2</v>
      </c>
    </row>
    <row r="35" spans="1:9" x14ac:dyDescent="0.25">
      <c r="A35" s="1">
        <v>19</v>
      </c>
      <c r="B35">
        <v>4055</v>
      </c>
      <c r="D35">
        <v>86.1</v>
      </c>
      <c r="F35">
        <v>86.1</v>
      </c>
      <c r="G35" t="s">
        <v>39</v>
      </c>
      <c r="H35">
        <f t="shared" si="0"/>
        <v>0</v>
      </c>
      <c r="I35">
        <f t="shared" si="1"/>
        <v>0</v>
      </c>
    </row>
    <row r="36" spans="1:9" x14ac:dyDescent="0.25">
      <c r="A36" s="1">
        <v>214</v>
      </c>
      <c r="B36">
        <v>4359</v>
      </c>
      <c r="C36">
        <v>13853</v>
      </c>
      <c r="D36">
        <v>85.6</v>
      </c>
      <c r="E36" t="s">
        <v>35</v>
      </c>
      <c r="F36">
        <f>_xlfn.XLOOKUP(C36,[1]Sheet1!$A:$A,[1]Sheet1!$E:$E,FALSE)</f>
        <v>82.95</v>
      </c>
      <c r="G36" t="str">
        <f>_xlfn.XLOOKUP(C36,[1]Sheet1!$A:$A,[1]Sheet1!$F:$F,FALSE)</f>
        <v>plus-de-bulles.com</v>
      </c>
      <c r="H36">
        <f t="shared" si="0"/>
        <v>2.6499999999999915</v>
      </c>
      <c r="I36">
        <f t="shared" si="1"/>
        <v>3.0957943925233548E-2</v>
      </c>
    </row>
    <row r="37" spans="1:9" x14ac:dyDescent="0.25">
      <c r="A37" s="1">
        <v>486</v>
      </c>
      <c r="B37">
        <v>5070</v>
      </c>
      <c r="D37">
        <v>84.7</v>
      </c>
      <c r="F37">
        <v>84.7</v>
      </c>
      <c r="G37" t="s">
        <v>39</v>
      </c>
      <c r="H37">
        <f t="shared" si="0"/>
        <v>0</v>
      </c>
      <c r="I37">
        <f t="shared" si="1"/>
        <v>0</v>
      </c>
    </row>
    <row r="38" spans="1:9" x14ac:dyDescent="0.25">
      <c r="A38" s="1">
        <v>551</v>
      </c>
      <c r="B38">
        <v>5580</v>
      </c>
      <c r="C38">
        <v>13982</v>
      </c>
      <c r="D38">
        <v>83.7</v>
      </c>
      <c r="E38" t="s">
        <v>36</v>
      </c>
      <c r="F38">
        <v>87</v>
      </c>
      <c r="G38" t="s">
        <v>40</v>
      </c>
      <c r="H38">
        <f t="shared" si="0"/>
        <v>-3.2999999999999972</v>
      </c>
      <c r="I38">
        <f t="shared" si="1"/>
        <v>-3.9426523297491002E-2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Le Lay</dc:creator>
  <cp:lastModifiedBy>Guillaume Le Lay</cp:lastModifiedBy>
  <dcterms:created xsi:type="dcterms:W3CDTF">2021-12-26T16:08:24Z</dcterms:created>
  <dcterms:modified xsi:type="dcterms:W3CDTF">2021-12-26T16:48:42Z</dcterms:modified>
</cp:coreProperties>
</file>