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opingal\USAGES PÉDAGOGIQUES\CARTOGRAPHIE\Cadrage AMU DEF\"/>
    </mc:Choice>
  </mc:AlternateContent>
  <bookViews>
    <workbookView xWindow="0" yWindow="0" windowWidth="20490" windowHeight="7620" tabRatio="500" activeTab="1"/>
  </bookViews>
  <sheets>
    <sheet name="Tableau de bord" sheetId="1" state="hidden" r:id="rId1"/>
    <sheet name="Carto. des compétences - Inter." sheetId="2" r:id="rId2"/>
    <sheet name="Carto. des compétences - Exter." sheetId="3" state="hidden" r:id="rId3"/>
    <sheet name="Sources données" sheetId="4" state="hidden" r:id="rId4"/>
    <sheet name="Nb de ressources thématiques" sheetId="5" state="hidden" r:id="rId5"/>
    <sheet name="Nb de ressources discipline" sheetId="6" state="hidden" r:id="rId6"/>
    <sheet name="Nb de ressources académie" sheetId="7" state="hidden" r:id="rId7"/>
  </sheets>
  <definedNames>
    <definedName name="_xlnm._FilterDatabase" localSheetId="3">'Sources données'!$I$1:$I$31</definedName>
    <definedName name="Académies">'Sources données'!$I$2:$I$33</definedName>
    <definedName name="Degrés">'Sources données'!$E$2:$E$4</definedName>
    <definedName name="Disciplines">'Sources données'!$C$2:$C$17</definedName>
    <definedName name="Régions">'Sources données'!$G$2:$G$19</definedName>
    <definedName name="Régions_académiques">'Sources données'!$G$2:$G$19</definedName>
    <definedName name="Thématiques">'Sources données'!$A$2:$A$18</definedName>
  </definedNames>
  <calcPr calcId="162913"/>
  <pivotCaches>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155" i="3" l="1"/>
  <c r="I155" i="3"/>
  <c r="H155" i="3"/>
  <c r="G155" i="3"/>
  <c r="F155" i="3"/>
  <c r="E155" i="3"/>
  <c r="D155" i="3"/>
  <c r="C155" i="3"/>
  <c r="B155" i="3" a="1"/>
  <c r="B155" i="3" s="1"/>
  <c r="J154" i="3"/>
  <c r="I154" i="3"/>
  <c r="H154" i="3"/>
  <c r="G154" i="3"/>
  <c r="F154" i="3"/>
  <c r="E154" i="3"/>
  <c r="D154" i="3"/>
  <c r="C154" i="3"/>
  <c r="B154" i="3" a="1"/>
  <c r="B154" i="3" s="1"/>
  <c r="J153" i="3"/>
  <c r="I153" i="3"/>
  <c r="H153" i="3"/>
  <c r="G153" i="3"/>
  <c r="F153" i="3"/>
  <c r="E153" i="3"/>
  <c r="D153" i="3"/>
  <c r="C153" i="3"/>
  <c r="B153" i="3" a="1"/>
  <c r="B153" i="3" s="1"/>
  <c r="J152" i="3"/>
  <c r="I152" i="3"/>
  <c r="H152" i="3"/>
  <c r="G152" i="3"/>
  <c r="F152" i="3"/>
  <c r="E152" i="3"/>
  <c r="D152" i="3"/>
  <c r="C152" i="3"/>
  <c r="B152" i="3" a="1"/>
  <c r="B152" i="3" s="1"/>
  <c r="J151" i="3"/>
  <c r="I151" i="3"/>
  <c r="H151" i="3"/>
  <c r="G151" i="3"/>
  <c r="F151" i="3"/>
  <c r="E151" i="3"/>
  <c r="D151" i="3"/>
  <c r="C151" i="3"/>
  <c r="B151" i="3" a="1"/>
  <c r="B151" i="3" s="1"/>
  <c r="J150" i="3"/>
  <c r="I150" i="3"/>
  <c r="H150" i="3"/>
  <c r="G150" i="3"/>
  <c r="F150" i="3"/>
  <c r="E150" i="3"/>
  <c r="D150" i="3"/>
  <c r="C150" i="3"/>
  <c r="B150" i="3" a="1"/>
  <c r="B150" i="3" s="1"/>
  <c r="J149" i="3"/>
  <c r="I149" i="3"/>
  <c r="H149" i="3"/>
  <c r="G149" i="3"/>
  <c r="F149" i="3"/>
  <c r="E149" i="3"/>
  <c r="D149" i="3"/>
  <c r="C149" i="3"/>
  <c r="B149" i="3" a="1"/>
  <c r="B149" i="3" s="1"/>
  <c r="J148" i="3"/>
  <c r="I148" i="3"/>
  <c r="H148" i="3"/>
  <c r="G148" i="3"/>
  <c r="F148" i="3"/>
  <c r="E148" i="3"/>
  <c r="D148" i="3"/>
  <c r="C148" i="3"/>
  <c r="B148" i="3" a="1"/>
  <c r="B148" i="3" s="1"/>
  <c r="J147" i="3"/>
  <c r="I147" i="3"/>
  <c r="H147" i="3"/>
  <c r="G147" i="3"/>
  <c r="F147" i="3"/>
  <c r="E147" i="3"/>
  <c r="D147" i="3"/>
  <c r="C147" i="3"/>
  <c r="B147" i="3" a="1"/>
  <c r="B147" i="3" s="1"/>
  <c r="J146" i="3"/>
  <c r="I146" i="3"/>
  <c r="H146" i="3"/>
  <c r="G146" i="3"/>
  <c r="F146" i="3"/>
  <c r="E146" i="3"/>
  <c r="D146" i="3"/>
  <c r="C146" i="3"/>
  <c r="B146" i="3" a="1"/>
  <c r="B146" i="3" s="1"/>
  <c r="J145" i="3"/>
  <c r="I145" i="3"/>
  <c r="H145" i="3"/>
  <c r="G145" i="3"/>
  <c r="F145" i="3"/>
  <c r="E145" i="3"/>
  <c r="D145" i="3"/>
  <c r="C145" i="3"/>
  <c r="B145" i="3" a="1"/>
  <c r="B145" i="3" s="1"/>
  <c r="J144" i="3"/>
  <c r="I144" i="3"/>
  <c r="H144" i="3"/>
  <c r="G144" i="3"/>
  <c r="F144" i="3"/>
  <c r="E144" i="3"/>
  <c r="D144" i="3"/>
  <c r="C144" i="3"/>
  <c r="B144" i="3" a="1"/>
  <c r="B144" i="3" s="1"/>
  <c r="J143" i="3"/>
  <c r="I143" i="3"/>
  <c r="H143" i="3"/>
  <c r="G143" i="3"/>
  <c r="F143" i="3"/>
  <c r="E143" i="3"/>
  <c r="D143" i="3"/>
  <c r="C143" i="3"/>
  <c r="B143" i="3" a="1"/>
  <c r="B143" i="3" s="1"/>
  <c r="J142" i="3"/>
  <c r="I142" i="3"/>
  <c r="H142" i="3"/>
  <c r="G142" i="3"/>
  <c r="F142" i="3"/>
  <c r="E142" i="3"/>
  <c r="D142" i="3"/>
  <c r="C142" i="3"/>
  <c r="B142" i="3" a="1"/>
  <c r="B142" i="3" s="1"/>
  <c r="J141" i="3"/>
  <c r="I141" i="3"/>
  <c r="H141" i="3"/>
  <c r="G141" i="3"/>
  <c r="F141" i="3"/>
  <c r="E141" i="3"/>
  <c r="D141" i="3"/>
  <c r="C141" i="3"/>
  <c r="B141" i="3" a="1"/>
  <c r="B141" i="3" s="1"/>
  <c r="J140" i="3"/>
  <c r="I140" i="3"/>
  <c r="H140" i="3"/>
  <c r="G140" i="3"/>
  <c r="F140" i="3"/>
  <c r="E140" i="3"/>
  <c r="D140" i="3"/>
  <c r="C140" i="3"/>
  <c r="B140" i="3" a="1"/>
  <c r="B140" i="3" s="1"/>
  <c r="J139" i="3"/>
  <c r="I139" i="3"/>
  <c r="H139" i="3"/>
  <c r="G139" i="3"/>
  <c r="F139" i="3"/>
  <c r="E139" i="3"/>
  <c r="D139" i="3"/>
  <c r="C139" i="3"/>
  <c r="B139" i="3" a="1"/>
  <c r="B139" i="3" s="1"/>
  <c r="J138" i="3"/>
  <c r="I138" i="3"/>
  <c r="H138" i="3"/>
  <c r="G138" i="3"/>
  <c r="F138" i="3"/>
  <c r="E138" i="3"/>
  <c r="D138" i="3"/>
  <c r="C138" i="3"/>
  <c r="B138" i="3" a="1"/>
  <c r="B138" i="3" s="1"/>
  <c r="J137" i="3"/>
  <c r="I137" i="3"/>
  <c r="H137" i="3"/>
  <c r="G137" i="3"/>
  <c r="F137" i="3"/>
  <c r="E137" i="3"/>
  <c r="D137" i="3"/>
  <c r="C137" i="3"/>
  <c r="B137" i="3" a="1"/>
  <c r="B137" i="3" s="1"/>
  <c r="J136" i="3"/>
  <c r="I136" i="3"/>
  <c r="H136" i="3"/>
  <c r="G136" i="3"/>
  <c r="F136" i="3"/>
  <c r="E136" i="3"/>
  <c r="D136" i="3"/>
  <c r="C136" i="3"/>
  <c r="B136" i="3" a="1"/>
  <c r="B136" i="3" s="1"/>
  <c r="J135" i="3"/>
  <c r="I135" i="3"/>
  <c r="H135" i="3"/>
  <c r="G135" i="3"/>
  <c r="F135" i="3"/>
  <c r="E135" i="3"/>
  <c r="D135" i="3"/>
  <c r="C135" i="3"/>
  <c r="B135" i="3" a="1"/>
  <c r="B135" i="3" s="1"/>
  <c r="J134" i="3"/>
  <c r="I134" i="3"/>
  <c r="H134" i="3"/>
  <c r="G134" i="3"/>
  <c r="F134" i="3"/>
  <c r="E134" i="3"/>
  <c r="D134" i="3"/>
  <c r="C134" i="3"/>
  <c r="B134" i="3" a="1"/>
  <c r="B134" i="3" s="1"/>
  <c r="J133" i="3"/>
  <c r="I133" i="3"/>
  <c r="H133" i="3"/>
  <c r="G133" i="3"/>
  <c r="F133" i="3"/>
  <c r="E133" i="3"/>
  <c r="D133" i="3"/>
  <c r="C133" i="3"/>
  <c r="B133" i="3" a="1"/>
  <c r="B133" i="3" s="1"/>
  <c r="J132" i="3"/>
  <c r="I132" i="3"/>
  <c r="H132" i="3"/>
  <c r="G132" i="3"/>
  <c r="F132" i="3"/>
  <c r="E132" i="3"/>
  <c r="D132" i="3"/>
  <c r="C132" i="3"/>
  <c r="B132" i="3" a="1"/>
  <c r="B132" i="3" s="1"/>
  <c r="J131" i="3"/>
  <c r="I131" i="3"/>
  <c r="H131" i="3"/>
  <c r="G131" i="3"/>
  <c r="F131" i="3"/>
  <c r="E131" i="3"/>
  <c r="D131" i="3"/>
  <c r="C131" i="3"/>
  <c r="B131" i="3" a="1"/>
  <c r="B131" i="3" s="1"/>
  <c r="J130" i="3"/>
  <c r="I130" i="3"/>
  <c r="H130" i="3"/>
  <c r="G130" i="3"/>
  <c r="F130" i="3"/>
  <c r="E130" i="3"/>
  <c r="D130" i="3"/>
  <c r="C130" i="3"/>
  <c r="B130" i="3" a="1"/>
  <c r="B130" i="3" s="1"/>
  <c r="J129" i="3"/>
  <c r="I129" i="3"/>
  <c r="H129" i="3"/>
  <c r="G129" i="3"/>
  <c r="F129" i="3"/>
  <c r="E129" i="3"/>
  <c r="D129" i="3"/>
  <c r="C129" i="3"/>
  <c r="B129" i="3" a="1"/>
  <c r="B129" i="3" s="1"/>
  <c r="J128" i="3"/>
  <c r="I128" i="3"/>
  <c r="H128" i="3"/>
  <c r="G128" i="3"/>
  <c r="F128" i="3"/>
  <c r="E128" i="3"/>
  <c r="D128" i="3"/>
  <c r="C128" i="3"/>
  <c r="B128" i="3" a="1"/>
  <c r="B128" i="3" s="1"/>
  <c r="J127" i="3"/>
  <c r="I127" i="3"/>
  <c r="H127" i="3"/>
  <c r="G127" i="3"/>
  <c r="F127" i="3"/>
  <c r="E127" i="3"/>
  <c r="D127" i="3"/>
  <c r="C127" i="3"/>
  <c r="B127" i="3" a="1"/>
  <c r="B127" i="3" s="1"/>
  <c r="J126" i="3"/>
  <c r="I126" i="3"/>
  <c r="H126" i="3"/>
  <c r="G126" i="3"/>
  <c r="F126" i="3"/>
  <c r="E126" i="3"/>
  <c r="D126" i="3"/>
  <c r="C126" i="3"/>
  <c r="B126" i="3" a="1"/>
  <c r="B126" i="3" s="1"/>
  <c r="J125" i="3"/>
  <c r="I125" i="3"/>
  <c r="H125" i="3"/>
  <c r="G125" i="3"/>
  <c r="F125" i="3"/>
  <c r="E125" i="3"/>
  <c r="D125" i="3"/>
  <c r="C125" i="3"/>
  <c r="B125" i="3" a="1"/>
  <c r="B125" i="3" s="1"/>
  <c r="J124" i="3"/>
  <c r="I124" i="3"/>
  <c r="H124" i="3"/>
  <c r="G124" i="3"/>
  <c r="F124" i="3"/>
  <c r="E124" i="3"/>
  <c r="D124" i="3"/>
  <c r="C124" i="3"/>
  <c r="B124" i="3" a="1"/>
  <c r="B124" i="3" s="1"/>
  <c r="J123" i="3"/>
  <c r="I123" i="3"/>
  <c r="H123" i="3"/>
  <c r="G123" i="3"/>
  <c r="F123" i="3"/>
  <c r="E123" i="3"/>
  <c r="D123" i="3"/>
  <c r="C123" i="3"/>
  <c r="B123" i="3" a="1"/>
  <c r="B123" i="3" s="1"/>
  <c r="J122" i="3"/>
  <c r="I122" i="3"/>
  <c r="H122" i="3"/>
  <c r="G122" i="3"/>
  <c r="F122" i="3"/>
  <c r="E122" i="3"/>
  <c r="D122" i="3"/>
  <c r="C122" i="3"/>
  <c r="B122" i="3" a="1"/>
  <c r="B122" i="3" s="1"/>
  <c r="J121" i="3"/>
  <c r="I121" i="3"/>
  <c r="H121" i="3"/>
  <c r="G121" i="3"/>
  <c r="F121" i="3"/>
  <c r="E121" i="3"/>
  <c r="D121" i="3"/>
  <c r="C121" i="3"/>
  <c r="B121" i="3" a="1"/>
  <c r="B121" i="3" s="1"/>
  <c r="J120" i="3"/>
  <c r="I120" i="3"/>
  <c r="H120" i="3"/>
  <c r="G120" i="3"/>
  <c r="F120" i="3"/>
  <c r="E120" i="3"/>
  <c r="D120" i="3"/>
  <c r="C120" i="3"/>
  <c r="B120" i="3" a="1"/>
  <c r="B120" i="3" s="1"/>
  <c r="J119" i="3"/>
  <c r="I119" i="3"/>
  <c r="H119" i="3"/>
  <c r="G119" i="3"/>
  <c r="F119" i="3"/>
  <c r="E119" i="3"/>
  <c r="D119" i="3"/>
  <c r="C119" i="3"/>
  <c r="B119" i="3" a="1"/>
  <c r="B119" i="3" s="1"/>
  <c r="J118" i="3"/>
  <c r="I118" i="3"/>
  <c r="H118" i="3"/>
  <c r="G118" i="3"/>
  <c r="F118" i="3"/>
  <c r="E118" i="3"/>
  <c r="D118" i="3"/>
  <c r="C118" i="3"/>
  <c r="B118" i="3" a="1"/>
  <c r="B118" i="3" s="1"/>
  <c r="J117" i="3"/>
  <c r="I117" i="3"/>
  <c r="H117" i="3"/>
  <c r="G117" i="3"/>
  <c r="F117" i="3"/>
  <c r="E117" i="3"/>
  <c r="D117" i="3"/>
  <c r="C117" i="3"/>
  <c r="B117" i="3" a="1"/>
  <c r="B117" i="3" s="1"/>
  <c r="J116" i="3"/>
  <c r="I116" i="3"/>
  <c r="H116" i="3"/>
  <c r="G116" i="3"/>
  <c r="F116" i="3"/>
  <c r="E116" i="3"/>
  <c r="D116" i="3"/>
  <c r="C116" i="3"/>
  <c r="B116" i="3" a="1"/>
  <c r="B116" i="3" s="1"/>
  <c r="J115" i="3"/>
  <c r="I115" i="3"/>
  <c r="H115" i="3"/>
  <c r="G115" i="3"/>
  <c r="F115" i="3"/>
  <c r="E115" i="3"/>
  <c r="D115" i="3"/>
  <c r="C115" i="3"/>
  <c r="B115" i="3" a="1"/>
  <c r="B115" i="3" s="1"/>
  <c r="J114" i="3"/>
  <c r="I114" i="3"/>
  <c r="H114" i="3"/>
  <c r="G114" i="3"/>
  <c r="F114" i="3"/>
  <c r="E114" i="3"/>
  <c r="D114" i="3"/>
  <c r="C114" i="3"/>
  <c r="B114" i="3" a="1"/>
  <c r="B114" i="3" s="1"/>
  <c r="J113" i="3"/>
  <c r="I113" i="3"/>
  <c r="H113" i="3"/>
  <c r="G113" i="3"/>
  <c r="F113" i="3"/>
  <c r="E113" i="3"/>
  <c r="D113" i="3"/>
  <c r="C113" i="3"/>
  <c r="B113" i="3" a="1"/>
  <c r="B113" i="3" s="1"/>
  <c r="J112" i="3"/>
  <c r="I112" i="3"/>
  <c r="H112" i="3"/>
  <c r="G112" i="3"/>
  <c r="F112" i="3"/>
  <c r="E112" i="3"/>
  <c r="D112" i="3"/>
  <c r="C112" i="3"/>
  <c r="B112" i="3" a="1"/>
  <c r="B112" i="3" s="1"/>
  <c r="J111" i="3"/>
  <c r="I111" i="3"/>
  <c r="H111" i="3"/>
  <c r="G111" i="3"/>
  <c r="F111" i="3"/>
  <c r="E111" i="3"/>
  <c r="D111" i="3"/>
  <c r="C111" i="3"/>
  <c r="B111" i="3" a="1"/>
  <c r="B111" i="3" s="1"/>
  <c r="J110" i="3"/>
  <c r="I110" i="3"/>
  <c r="H110" i="3"/>
  <c r="G110" i="3"/>
  <c r="F110" i="3"/>
  <c r="E110" i="3"/>
  <c r="D110" i="3"/>
  <c r="C110" i="3"/>
  <c r="B110" i="3" a="1"/>
  <c r="B110" i="3" s="1"/>
  <c r="J109" i="3"/>
  <c r="I109" i="3"/>
  <c r="H109" i="3"/>
  <c r="G109" i="3"/>
  <c r="F109" i="3"/>
  <c r="E109" i="3"/>
  <c r="D109" i="3"/>
  <c r="C109" i="3"/>
  <c r="B109" i="3" a="1"/>
  <c r="B109" i="3" s="1"/>
  <c r="J108" i="3"/>
  <c r="I108" i="3"/>
  <c r="H108" i="3"/>
  <c r="G108" i="3"/>
  <c r="F108" i="3"/>
  <c r="E108" i="3"/>
  <c r="D108" i="3"/>
  <c r="C108" i="3"/>
  <c r="B108" i="3" a="1"/>
  <c r="B108" i="3" s="1"/>
  <c r="J107" i="3"/>
  <c r="I107" i="3"/>
  <c r="H107" i="3"/>
  <c r="G107" i="3"/>
  <c r="F107" i="3"/>
  <c r="E107" i="3"/>
  <c r="D107" i="3"/>
  <c r="C107" i="3"/>
  <c r="B107" i="3" a="1"/>
  <c r="B107" i="3" s="1"/>
  <c r="J106" i="3"/>
  <c r="I106" i="3"/>
  <c r="H106" i="3"/>
  <c r="G106" i="3"/>
  <c r="F106" i="3"/>
  <c r="E106" i="3"/>
  <c r="D106" i="3"/>
  <c r="C106" i="3"/>
  <c r="B106" i="3" a="1"/>
  <c r="B106" i="3" s="1"/>
  <c r="J105" i="3"/>
  <c r="I105" i="3"/>
  <c r="H105" i="3"/>
  <c r="G105" i="3"/>
  <c r="F105" i="3"/>
  <c r="E105" i="3"/>
  <c r="D105" i="3"/>
  <c r="C105" i="3"/>
  <c r="B105" i="3" a="1"/>
  <c r="B105" i="3" s="1"/>
  <c r="J104" i="3"/>
  <c r="I104" i="3"/>
  <c r="H104" i="3"/>
  <c r="G104" i="3"/>
  <c r="F104" i="3"/>
  <c r="E104" i="3"/>
  <c r="D104" i="3"/>
  <c r="C104" i="3"/>
  <c r="B104" i="3" a="1"/>
  <c r="B104" i="3" s="1"/>
  <c r="J103" i="3"/>
  <c r="I103" i="3"/>
  <c r="H103" i="3"/>
  <c r="G103" i="3"/>
  <c r="F103" i="3"/>
  <c r="E103" i="3"/>
  <c r="D103" i="3"/>
  <c r="C103" i="3"/>
  <c r="B103" i="3" a="1"/>
  <c r="B103" i="3" s="1"/>
  <c r="J102" i="3"/>
  <c r="I102" i="3"/>
  <c r="H102" i="3"/>
  <c r="G102" i="3"/>
  <c r="F102" i="3"/>
  <c r="E102" i="3"/>
  <c r="D102" i="3"/>
  <c r="C102" i="3"/>
  <c r="B102" i="3" a="1"/>
  <c r="B102" i="3" s="1"/>
  <c r="J101" i="3"/>
  <c r="I101" i="3"/>
  <c r="H101" i="3"/>
  <c r="G101" i="3"/>
  <c r="F101" i="3"/>
  <c r="E101" i="3"/>
  <c r="D101" i="3"/>
  <c r="C101" i="3"/>
  <c r="B101" i="3" a="1"/>
  <c r="B101" i="3" s="1"/>
  <c r="J100" i="3"/>
  <c r="I100" i="3"/>
  <c r="H100" i="3"/>
  <c r="G100" i="3"/>
  <c r="F100" i="3"/>
  <c r="E100" i="3"/>
  <c r="D100" i="3"/>
  <c r="C100" i="3"/>
  <c r="B100" i="3" a="1"/>
  <c r="B100" i="3" s="1"/>
  <c r="J99" i="3"/>
  <c r="I99" i="3"/>
  <c r="H99" i="3"/>
  <c r="G99" i="3"/>
  <c r="F99" i="3"/>
  <c r="E99" i="3"/>
  <c r="D99" i="3"/>
  <c r="C99" i="3"/>
  <c r="B99" i="3" a="1"/>
  <c r="B99" i="3" s="1"/>
  <c r="J98" i="3"/>
  <c r="I98" i="3"/>
  <c r="H98" i="3"/>
  <c r="G98" i="3"/>
  <c r="F98" i="3"/>
  <c r="E98" i="3"/>
  <c r="D98" i="3"/>
  <c r="C98" i="3"/>
  <c r="B98" i="3" a="1"/>
  <c r="B98" i="3" s="1"/>
  <c r="J97" i="3"/>
  <c r="I97" i="3"/>
  <c r="H97" i="3"/>
  <c r="G97" i="3"/>
  <c r="F97" i="3"/>
  <c r="E97" i="3"/>
  <c r="D97" i="3"/>
  <c r="C97" i="3"/>
  <c r="B97" i="3" a="1"/>
  <c r="B97" i="3" s="1"/>
  <c r="J96" i="3"/>
  <c r="I96" i="3"/>
  <c r="H96" i="3"/>
  <c r="G96" i="3"/>
  <c r="F96" i="3"/>
  <c r="E96" i="3"/>
  <c r="D96" i="3"/>
  <c r="C96" i="3"/>
  <c r="B96" i="3" a="1"/>
  <c r="B96" i="3" s="1"/>
  <c r="J95" i="3"/>
  <c r="I95" i="3"/>
  <c r="H95" i="3"/>
  <c r="G95" i="3"/>
  <c r="F95" i="3"/>
  <c r="E95" i="3"/>
  <c r="D95" i="3"/>
  <c r="C95" i="3"/>
  <c r="B95" i="3" a="1"/>
  <c r="B95" i="3" s="1"/>
  <c r="J94" i="3"/>
  <c r="I94" i="3"/>
  <c r="H94" i="3"/>
  <c r="G94" i="3"/>
  <c r="F94" i="3"/>
  <c r="E94" i="3"/>
  <c r="D94" i="3"/>
  <c r="C94" i="3"/>
  <c r="B94" i="3" a="1"/>
  <c r="B94" i="3" s="1"/>
  <c r="J93" i="3"/>
  <c r="I93" i="3"/>
  <c r="H93" i="3"/>
  <c r="G93" i="3"/>
  <c r="F93" i="3"/>
  <c r="E93" i="3"/>
  <c r="D93" i="3"/>
  <c r="C93" i="3"/>
  <c r="B93" i="3" a="1"/>
  <c r="B93" i="3" s="1"/>
  <c r="J92" i="3"/>
  <c r="I92" i="3"/>
  <c r="H92" i="3"/>
  <c r="G92" i="3"/>
  <c r="F92" i="3"/>
  <c r="E92" i="3"/>
  <c r="D92" i="3"/>
  <c r="C92" i="3"/>
  <c r="B92" i="3" a="1"/>
  <c r="B92" i="3" s="1"/>
  <c r="J91" i="3"/>
  <c r="I91" i="3"/>
  <c r="H91" i="3"/>
  <c r="G91" i="3"/>
  <c r="F91" i="3"/>
  <c r="E91" i="3"/>
  <c r="D91" i="3"/>
  <c r="C91" i="3"/>
  <c r="B91" i="3" a="1"/>
  <c r="B91" i="3" s="1"/>
  <c r="J90" i="3"/>
  <c r="I90" i="3"/>
  <c r="H90" i="3"/>
  <c r="G90" i="3"/>
  <c r="F90" i="3"/>
  <c r="E90" i="3"/>
  <c r="D90" i="3"/>
  <c r="C90" i="3"/>
  <c r="B90" i="3" a="1"/>
  <c r="B90" i="3" s="1"/>
  <c r="J89" i="3"/>
  <c r="I89" i="3"/>
  <c r="H89" i="3"/>
  <c r="G89" i="3"/>
  <c r="F89" i="3"/>
  <c r="E89" i="3"/>
  <c r="D89" i="3"/>
  <c r="C89" i="3"/>
  <c r="B89" i="3" a="1"/>
  <c r="B89" i="3" s="1"/>
  <c r="J88" i="3"/>
  <c r="I88" i="3"/>
  <c r="H88" i="3"/>
  <c r="G88" i="3"/>
  <c r="F88" i="3"/>
  <c r="E88" i="3"/>
  <c r="D88" i="3"/>
  <c r="C88" i="3"/>
  <c r="B88" i="3" a="1"/>
  <c r="B88" i="3" s="1"/>
  <c r="J87" i="3"/>
  <c r="I87" i="3"/>
  <c r="H87" i="3"/>
  <c r="G87" i="3"/>
  <c r="F87" i="3"/>
  <c r="E87" i="3"/>
  <c r="D87" i="3"/>
  <c r="C87" i="3"/>
  <c r="B87" i="3" a="1"/>
  <c r="B87" i="3" s="1"/>
  <c r="J86" i="3"/>
  <c r="I86" i="3"/>
  <c r="H86" i="3"/>
  <c r="G86" i="3"/>
  <c r="F86" i="3"/>
  <c r="E86" i="3"/>
  <c r="D86" i="3"/>
  <c r="C86" i="3"/>
  <c r="B86" i="3" a="1"/>
  <c r="B86" i="3" s="1"/>
  <c r="J85" i="3"/>
  <c r="I85" i="3"/>
  <c r="H85" i="3"/>
  <c r="G85" i="3"/>
  <c r="F85" i="3"/>
  <c r="E85" i="3"/>
  <c r="D85" i="3"/>
  <c r="C85" i="3"/>
  <c r="B85" i="3" a="1"/>
  <c r="B85" i="3" s="1"/>
  <c r="J84" i="3"/>
  <c r="I84" i="3"/>
  <c r="H84" i="3"/>
  <c r="G84" i="3"/>
  <c r="F84" i="3"/>
  <c r="E84" i="3"/>
  <c r="D84" i="3"/>
  <c r="C84" i="3"/>
  <c r="B84" i="3" a="1"/>
  <c r="B84" i="3" s="1"/>
  <c r="J83" i="3"/>
  <c r="I83" i="3"/>
  <c r="H83" i="3"/>
  <c r="G83" i="3"/>
  <c r="F83" i="3"/>
  <c r="E83" i="3"/>
  <c r="D83" i="3"/>
  <c r="C83" i="3"/>
  <c r="B83" i="3" a="1"/>
  <c r="B83" i="3" s="1"/>
  <c r="J82" i="3"/>
  <c r="I82" i="3"/>
  <c r="H82" i="3"/>
  <c r="G82" i="3"/>
  <c r="F82" i="3"/>
  <c r="E82" i="3"/>
  <c r="D82" i="3"/>
  <c r="C82" i="3"/>
  <c r="B82" i="3" a="1"/>
  <c r="B82" i="3" s="1"/>
  <c r="J81" i="3"/>
  <c r="I81" i="3"/>
  <c r="H81" i="3"/>
  <c r="G81" i="3"/>
  <c r="F81" i="3"/>
  <c r="E81" i="3"/>
  <c r="D81" i="3"/>
  <c r="C81" i="3"/>
  <c r="B81" i="3" a="1"/>
  <c r="B81" i="3" s="1"/>
  <c r="J80" i="3"/>
  <c r="I80" i="3"/>
  <c r="H80" i="3"/>
  <c r="G80" i="3"/>
  <c r="F80" i="3"/>
  <c r="E80" i="3"/>
  <c r="D80" i="3"/>
  <c r="C80" i="3"/>
  <c r="B80" i="3" a="1"/>
  <c r="B80" i="3" s="1"/>
  <c r="J79" i="3"/>
  <c r="I79" i="3"/>
  <c r="H79" i="3"/>
  <c r="G79" i="3"/>
  <c r="F79" i="3"/>
  <c r="E79" i="3"/>
  <c r="D79" i="3"/>
  <c r="C79" i="3"/>
  <c r="B79" i="3" a="1"/>
  <c r="B79" i="3" s="1"/>
  <c r="J78" i="3"/>
  <c r="I78" i="3"/>
  <c r="H78" i="3"/>
  <c r="G78" i="3"/>
  <c r="F78" i="3"/>
  <c r="E78" i="3"/>
  <c r="D78" i="3"/>
  <c r="C78" i="3"/>
  <c r="B78" i="3" a="1"/>
  <c r="B78" i="3" s="1"/>
  <c r="J77" i="3"/>
  <c r="I77" i="3"/>
  <c r="H77" i="3"/>
  <c r="G77" i="3"/>
  <c r="F77" i="3"/>
  <c r="E77" i="3"/>
  <c r="D77" i="3"/>
  <c r="C77" i="3"/>
  <c r="B77" i="3" a="1"/>
  <c r="B77" i="3" s="1"/>
  <c r="J76" i="3"/>
  <c r="I76" i="3"/>
  <c r="H76" i="3"/>
  <c r="G76" i="3"/>
  <c r="F76" i="3"/>
  <c r="E76" i="3"/>
  <c r="D76" i="3"/>
  <c r="C76" i="3"/>
  <c r="B76" i="3" a="1"/>
  <c r="B76" i="3" s="1"/>
  <c r="J75" i="3"/>
  <c r="I75" i="3"/>
  <c r="H75" i="3"/>
  <c r="G75" i="3"/>
  <c r="F75" i="3"/>
  <c r="E75" i="3"/>
  <c r="D75" i="3"/>
  <c r="C75" i="3"/>
  <c r="B75" i="3" a="1"/>
  <c r="B75" i="3" s="1"/>
  <c r="J74" i="3"/>
  <c r="I74" i="3"/>
  <c r="H74" i="3"/>
  <c r="G74" i="3"/>
  <c r="F74" i="3"/>
  <c r="E74" i="3"/>
  <c r="D74" i="3"/>
  <c r="C74" i="3"/>
  <c r="B74" i="3" a="1"/>
  <c r="B74" i="3" s="1"/>
  <c r="J73" i="3"/>
  <c r="I73" i="3"/>
  <c r="H73" i="3"/>
  <c r="G73" i="3"/>
  <c r="F73" i="3"/>
  <c r="E73" i="3"/>
  <c r="D73" i="3"/>
  <c r="C73" i="3"/>
  <c r="B73" i="3" a="1"/>
  <c r="B73" i="3" s="1"/>
  <c r="J72" i="3"/>
  <c r="I72" i="3"/>
  <c r="H72" i="3"/>
  <c r="G72" i="3"/>
  <c r="F72" i="3"/>
  <c r="E72" i="3"/>
  <c r="D72" i="3"/>
  <c r="C72" i="3"/>
  <c r="B72" i="3" a="1"/>
  <c r="B72" i="3" s="1"/>
  <c r="J71" i="3"/>
  <c r="I71" i="3"/>
  <c r="H71" i="3"/>
  <c r="G71" i="3"/>
  <c r="F71" i="3"/>
  <c r="E71" i="3"/>
  <c r="D71" i="3"/>
  <c r="C71" i="3"/>
  <c r="B71" i="3" a="1"/>
  <c r="B71" i="3" s="1"/>
  <c r="J70" i="3"/>
  <c r="I70" i="3"/>
  <c r="H70" i="3"/>
  <c r="G70" i="3"/>
  <c r="F70" i="3"/>
  <c r="E70" i="3"/>
  <c r="D70" i="3"/>
  <c r="C70" i="3"/>
  <c r="B70" i="3" a="1"/>
  <c r="B70" i="3" s="1"/>
  <c r="J69" i="3"/>
  <c r="I69" i="3"/>
  <c r="H69" i="3"/>
  <c r="G69" i="3"/>
  <c r="F69" i="3"/>
  <c r="E69" i="3"/>
  <c r="D69" i="3"/>
  <c r="C69" i="3"/>
  <c r="B69" i="3" a="1"/>
  <c r="B69" i="3" s="1"/>
  <c r="J68" i="3"/>
  <c r="I68" i="3"/>
  <c r="H68" i="3"/>
  <c r="G68" i="3"/>
  <c r="F68" i="3"/>
  <c r="E68" i="3"/>
  <c r="D68" i="3"/>
  <c r="C68" i="3"/>
  <c r="B68" i="3" a="1"/>
  <c r="B68" i="3" s="1"/>
  <c r="J67" i="3"/>
  <c r="I67" i="3"/>
  <c r="H67" i="3"/>
  <c r="G67" i="3"/>
  <c r="F67" i="3"/>
  <c r="E67" i="3"/>
  <c r="D67" i="3"/>
  <c r="C67" i="3"/>
  <c r="B67" i="3" a="1"/>
  <c r="B67" i="3" s="1"/>
  <c r="J66" i="3"/>
  <c r="I66" i="3"/>
  <c r="H66" i="3"/>
  <c r="G66" i="3"/>
  <c r="F66" i="3"/>
  <c r="E66" i="3"/>
  <c r="D66" i="3"/>
  <c r="C66" i="3"/>
  <c r="B66" i="3" a="1"/>
  <c r="B66" i="3" s="1"/>
  <c r="J65" i="3"/>
  <c r="I65" i="3"/>
  <c r="H65" i="3"/>
  <c r="G65" i="3"/>
  <c r="F65" i="3"/>
  <c r="E65" i="3"/>
  <c r="D65" i="3"/>
  <c r="C65" i="3"/>
  <c r="B65" i="3" a="1"/>
  <c r="B65" i="3" s="1"/>
  <c r="J64" i="3"/>
  <c r="I64" i="3"/>
  <c r="H64" i="3"/>
  <c r="G64" i="3"/>
  <c r="F64" i="3"/>
  <c r="E64" i="3"/>
  <c r="D64" i="3"/>
  <c r="C64" i="3"/>
  <c r="B64" i="3" a="1"/>
  <c r="B64" i="3" s="1"/>
  <c r="J63" i="3"/>
  <c r="I63" i="3"/>
  <c r="H63" i="3"/>
  <c r="G63" i="3"/>
  <c r="F63" i="3"/>
  <c r="E63" i="3"/>
  <c r="D63" i="3"/>
  <c r="C63" i="3"/>
  <c r="B63" i="3" a="1"/>
  <c r="B63" i="3" s="1"/>
  <c r="J62" i="3"/>
  <c r="I62" i="3"/>
  <c r="H62" i="3"/>
  <c r="G62" i="3"/>
  <c r="F62" i="3"/>
  <c r="E62" i="3"/>
  <c r="D62" i="3"/>
  <c r="C62" i="3"/>
  <c r="B62" i="3" a="1"/>
  <c r="B62" i="3" s="1"/>
  <c r="J61" i="3"/>
  <c r="I61" i="3"/>
  <c r="H61" i="3"/>
  <c r="G61" i="3"/>
  <c r="F61" i="3"/>
  <c r="E61" i="3"/>
  <c r="D61" i="3"/>
  <c r="C61" i="3"/>
  <c r="B61" i="3" a="1"/>
  <c r="B61" i="3" s="1"/>
  <c r="J60" i="3"/>
  <c r="I60" i="3"/>
  <c r="H60" i="3"/>
  <c r="G60" i="3"/>
  <c r="F60" i="3"/>
  <c r="E60" i="3"/>
  <c r="D60" i="3"/>
  <c r="C60" i="3"/>
  <c r="B60" i="3" a="1"/>
  <c r="B60" i="3" s="1"/>
  <c r="J59" i="3"/>
  <c r="I59" i="3"/>
  <c r="H59" i="3"/>
  <c r="G59" i="3"/>
  <c r="F59" i="3"/>
  <c r="E59" i="3"/>
  <c r="D59" i="3"/>
  <c r="C59" i="3"/>
  <c r="B59" i="3" a="1"/>
  <c r="B59" i="3" s="1"/>
  <c r="J58" i="3"/>
  <c r="I58" i="3"/>
  <c r="H58" i="3"/>
  <c r="G58" i="3"/>
  <c r="F58" i="3"/>
  <c r="E58" i="3"/>
  <c r="D58" i="3"/>
  <c r="C58" i="3"/>
  <c r="B58" i="3" a="1"/>
  <c r="B58" i="3" s="1"/>
  <c r="J57" i="3"/>
  <c r="I57" i="3"/>
  <c r="H57" i="3"/>
  <c r="G57" i="3"/>
  <c r="F57" i="3"/>
  <c r="E57" i="3"/>
  <c r="D57" i="3"/>
  <c r="C57" i="3"/>
  <c r="B57" i="3" a="1"/>
  <c r="B57" i="3" s="1"/>
  <c r="J56" i="3"/>
  <c r="I56" i="3"/>
  <c r="H56" i="3"/>
  <c r="G56" i="3"/>
  <c r="F56" i="3"/>
  <c r="E56" i="3"/>
  <c r="D56" i="3"/>
  <c r="C56" i="3"/>
  <c r="B56" i="3" a="1"/>
  <c r="B56" i="3" s="1"/>
  <c r="J55" i="3"/>
  <c r="I55" i="3"/>
  <c r="H55" i="3"/>
  <c r="G55" i="3"/>
  <c r="F55" i="3"/>
  <c r="E55" i="3"/>
  <c r="D55" i="3"/>
  <c r="C55" i="3"/>
  <c r="B55" i="3" a="1"/>
  <c r="B55" i="3" s="1"/>
  <c r="J54" i="3"/>
  <c r="I54" i="3"/>
  <c r="H54" i="3"/>
  <c r="G54" i="3"/>
  <c r="F54" i="3"/>
  <c r="E54" i="3"/>
  <c r="D54" i="3"/>
  <c r="C54" i="3"/>
  <c r="B54" i="3" a="1"/>
  <c r="B54" i="3" s="1"/>
  <c r="J53" i="3"/>
  <c r="I53" i="3"/>
  <c r="H53" i="3"/>
  <c r="G53" i="3"/>
  <c r="F53" i="3"/>
  <c r="E53" i="3"/>
  <c r="D53" i="3"/>
  <c r="C53" i="3"/>
  <c r="B53" i="3" a="1"/>
  <c r="B53" i="3" s="1"/>
  <c r="J52" i="3"/>
  <c r="I52" i="3"/>
  <c r="H52" i="3"/>
  <c r="G52" i="3"/>
  <c r="F52" i="3"/>
  <c r="E52" i="3"/>
  <c r="D52" i="3"/>
  <c r="C52" i="3"/>
  <c r="B52" i="3" a="1"/>
  <c r="B52" i="3" s="1"/>
  <c r="J51" i="3"/>
  <c r="I51" i="3"/>
  <c r="H51" i="3"/>
  <c r="G51" i="3"/>
  <c r="F51" i="3"/>
  <c r="E51" i="3"/>
  <c r="D51" i="3"/>
  <c r="C51" i="3"/>
  <c r="B51" i="3" a="1"/>
  <c r="B51" i="3" s="1"/>
  <c r="J50" i="3"/>
  <c r="I50" i="3"/>
  <c r="H50" i="3"/>
  <c r="G50" i="3"/>
  <c r="F50" i="3"/>
  <c r="E50" i="3"/>
  <c r="D50" i="3"/>
  <c r="C50" i="3"/>
  <c r="B50" i="3" a="1"/>
  <c r="B50" i="3" s="1"/>
  <c r="J49" i="3"/>
  <c r="I49" i="3"/>
  <c r="H49" i="3"/>
  <c r="G49" i="3"/>
  <c r="F49" i="3"/>
  <c r="E49" i="3"/>
  <c r="D49" i="3"/>
  <c r="C49" i="3"/>
  <c r="B49" i="3" a="1"/>
  <c r="B49" i="3" s="1"/>
  <c r="J48" i="3"/>
  <c r="I48" i="3"/>
  <c r="H48" i="3"/>
  <c r="G48" i="3"/>
  <c r="F48" i="3"/>
  <c r="E48" i="3"/>
  <c r="D48" i="3"/>
  <c r="C48" i="3"/>
  <c r="B48" i="3" a="1"/>
  <c r="B48" i="3" s="1"/>
  <c r="J47" i="3"/>
  <c r="I47" i="3"/>
  <c r="H47" i="3"/>
  <c r="G47" i="3"/>
  <c r="F47" i="3"/>
  <c r="E47" i="3"/>
  <c r="D47" i="3"/>
  <c r="C47" i="3"/>
  <c r="B47" i="3" a="1"/>
  <c r="B47" i="3" s="1"/>
  <c r="J46" i="3"/>
  <c r="I46" i="3"/>
  <c r="H46" i="3"/>
  <c r="G46" i="3"/>
  <c r="F46" i="3"/>
  <c r="E46" i="3"/>
  <c r="D46" i="3"/>
  <c r="C46" i="3"/>
  <c r="B46" i="3" a="1"/>
  <c r="B46" i="3" s="1"/>
  <c r="J45" i="3"/>
  <c r="I45" i="3"/>
  <c r="H45" i="3"/>
  <c r="G45" i="3"/>
  <c r="F45" i="3"/>
  <c r="E45" i="3"/>
  <c r="D45" i="3"/>
  <c r="C45" i="3"/>
  <c r="B45" i="3" a="1"/>
  <c r="B45" i="3" s="1"/>
  <c r="J44" i="3"/>
  <c r="I44" i="3"/>
  <c r="H44" i="3"/>
  <c r="G44" i="3"/>
  <c r="F44" i="3"/>
  <c r="E44" i="3"/>
  <c r="D44" i="3"/>
  <c r="C44" i="3"/>
  <c r="B44" i="3" a="1"/>
  <c r="B44" i="3" s="1"/>
  <c r="J43" i="3"/>
  <c r="I43" i="3"/>
  <c r="H43" i="3"/>
  <c r="G43" i="3"/>
  <c r="F43" i="3"/>
  <c r="E43" i="3"/>
  <c r="D43" i="3"/>
  <c r="C43" i="3"/>
  <c r="B43" i="3" a="1"/>
  <c r="B43" i="3" s="1"/>
  <c r="J42" i="3"/>
  <c r="I42" i="3"/>
  <c r="H42" i="3"/>
  <c r="G42" i="3"/>
  <c r="F42" i="3"/>
  <c r="E42" i="3"/>
  <c r="D42" i="3"/>
  <c r="C42" i="3"/>
  <c r="B42" i="3" a="1"/>
  <c r="B42" i="3" s="1"/>
  <c r="J41" i="3"/>
  <c r="I41" i="3"/>
  <c r="H41" i="3"/>
  <c r="G41" i="3"/>
  <c r="F41" i="3"/>
  <c r="E41" i="3"/>
  <c r="D41" i="3"/>
  <c r="C41" i="3"/>
  <c r="B41" i="3" a="1"/>
  <c r="B41" i="3" s="1"/>
  <c r="J40" i="3"/>
  <c r="I40" i="3"/>
  <c r="H40" i="3"/>
  <c r="G40" i="3"/>
  <c r="F40" i="3"/>
  <c r="E40" i="3"/>
  <c r="D40" i="3"/>
  <c r="C40" i="3"/>
  <c r="B40" i="3" a="1"/>
  <c r="B40" i="3" s="1"/>
  <c r="J39" i="3"/>
  <c r="I39" i="3"/>
  <c r="H39" i="3"/>
  <c r="G39" i="3"/>
  <c r="F39" i="3"/>
  <c r="E39" i="3"/>
  <c r="D39" i="3"/>
  <c r="C39" i="3"/>
  <c r="B39" i="3" a="1"/>
  <c r="B39" i="3" s="1"/>
  <c r="J38" i="3"/>
  <c r="I38" i="3"/>
  <c r="H38" i="3"/>
  <c r="G38" i="3"/>
  <c r="F38" i="3"/>
  <c r="E38" i="3"/>
  <c r="D38" i="3"/>
  <c r="C38" i="3"/>
  <c r="B38" i="3" a="1"/>
  <c r="B38" i="3" s="1"/>
  <c r="J37" i="3"/>
  <c r="I37" i="3"/>
  <c r="H37" i="3"/>
  <c r="G37" i="3"/>
  <c r="F37" i="3"/>
  <c r="E37" i="3"/>
  <c r="D37" i="3"/>
  <c r="C37" i="3"/>
  <c r="B37" i="3" a="1"/>
  <c r="B37" i="3" s="1"/>
  <c r="J36" i="3"/>
  <c r="I36" i="3"/>
  <c r="H36" i="3"/>
  <c r="G36" i="3"/>
  <c r="F36" i="3"/>
  <c r="E36" i="3"/>
  <c r="D36" i="3"/>
  <c r="C36" i="3"/>
  <c r="B36" i="3" a="1"/>
  <c r="B36" i="3" s="1"/>
  <c r="J35" i="3"/>
  <c r="I35" i="3"/>
  <c r="H35" i="3"/>
  <c r="G35" i="3"/>
  <c r="F35" i="3"/>
  <c r="E35" i="3"/>
  <c r="D35" i="3"/>
  <c r="C35" i="3"/>
  <c r="B35" i="3" a="1"/>
  <c r="B35" i="3" s="1"/>
  <c r="J34" i="3"/>
  <c r="I34" i="3"/>
  <c r="H34" i="3"/>
  <c r="G34" i="3"/>
  <c r="F34" i="3"/>
  <c r="E34" i="3"/>
  <c r="D34" i="3"/>
  <c r="C34" i="3"/>
  <c r="B34" i="3" a="1"/>
  <c r="B34" i="3" s="1"/>
  <c r="J33" i="3"/>
  <c r="I33" i="3"/>
  <c r="H33" i="3"/>
  <c r="G33" i="3"/>
  <c r="F33" i="3"/>
  <c r="E33" i="3"/>
  <c r="D33" i="3"/>
  <c r="C33" i="3"/>
  <c r="B33" i="3" a="1"/>
  <c r="B33" i="3" s="1"/>
  <c r="J32" i="3"/>
  <c r="I32" i="3"/>
  <c r="H32" i="3"/>
  <c r="G32" i="3"/>
  <c r="F32" i="3"/>
  <c r="E32" i="3"/>
  <c r="D32" i="3"/>
  <c r="C32" i="3"/>
  <c r="B32" i="3" a="1"/>
  <c r="B32" i="3" s="1"/>
  <c r="J31" i="3"/>
  <c r="I31" i="3"/>
  <c r="H31" i="3"/>
  <c r="G31" i="3"/>
  <c r="F31" i="3"/>
  <c r="E31" i="3"/>
  <c r="D31" i="3"/>
  <c r="C31" i="3"/>
  <c r="B31" i="3" a="1"/>
  <c r="B31" i="3" s="1"/>
  <c r="J30" i="3"/>
  <c r="I30" i="3"/>
  <c r="H30" i="3"/>
  <c r="G30" i="3"/>
  <c r="F30" i="3"/>
  <c r="E30" i="3"/>
  <c r="D30" i="3"/>
  <c r="C30" i="3"/>
  <c r="B30" i="3" a="1"/>
  <c r="B30" i="3" s="1"/>
  <c r="J29" i="3"/>
  <c r="I29" i="3"/>
  <c r="H29" i="3"/>
  <c r="G29" i="3"/>
  <c r="F29" i="3"/>
  <c r="E29" i="3"/>
  <c r="D29" i="3"/>
  <c r="C29" i="3"/>
  <c r="B29" i="3" a="1"/>
  <c r="B29" i="3" s="1"/>
  <c r="J28" i="3"/>
  <c r="I28" i="3"/>
  <c r="H28" i="3"/>
  <c r="G28" i="3"/>
  <c r="F28" i="3"/>
  <c r="E28" i="3"/>
  <c r="D28" i="3"/>
  <c r="C28" i="3"/>
  <c r="B28" i="3" a="1"/>
  <c r="B28" i="3" s="1"/>
  <c r="J27" i="3"/>
  <c r="I27" i="3"/>
  <c r="H27" i="3"/>
  <c r="G27" i="3"/>
  <c r="F27" i="3"/>
  <c r="E27" i="3"/>
  <c r="D27" i="3"/>
  <c r="C27" i="3"/>
  <c r="B27" i="3" a="1"/>
  <c r="B27" i="3" s="1"/>
  <c r="J26" i="3"/>
  <c r="I26" i="3"/>
  <c r="H26" i="3"/>
  <c r="G26" i="3"/>
  <c r="F26" i="3"/>
  <c r="E26" i="3"/>
  <c r="D26" i="3"/>
  <c r="C26" i="3"/>
  <c r="B26" i="3" a="1"/>
  <c r="B26" i="3" s="1"/>
  <c r="J25" i="3"/>
  <c r="I25" i="3"/>
  <c r="H25" i="3"/>
  <c r="G25" i="3"/>
  <c r="F25" i="3"/>
  <c r="E25" i="3"/>
  <c r="D25" i="3"/>
  <c r="C25" i="3"/>
  <c r="B25" i="3" a="1"/>
  <c r="B25" i="3" s="1"/>
  <c r="J24" i="3"/>
  <c r="I24" i="3"/>
  <c r="H24" i="3"/>
  <c r="G24" i="3"/>
  <c r="F24" i="3"/>
  <c r="E24" i="3"/>
  <c r="D24" i="3"/>
  <c r="C24" i="3"/>
  <c r="B24" i="3" a="1"/>
  <c r="B24" i="3" s="1"/>
  <c r="J23" i="3"/>
  <c r="I23" i="3"/>
  <c r="H23" i="3"/>
  <c r="G23" i="3"/>
  <c r="F23" i="3"/>
  <c r="E23" i="3"/>
  <c r="D23" i="3"/>
  <c r="C23" i="3"/>
  <c r="B23" i="3" a="1"/>
  <c r="B23" i="3" s="1"/>
  <c r="J22" i="3"/>
  <c r="I22" i="3"/>
  <c r="H22" i="3"/>
  <c r="G22" i="3"/>
  <c r="F22" i="3"/>
  <c r="E22" i="3"/>
  <c r="D22" i="3"/>
  <c r="C22" i="3"/>
  <c r="B22" i="3" a="1"/>
  <c r="B22" i="3" s="1"/>
  <c r="J21" i="3"/>
  <c r="I21" i="3"/>
  <c r="H21" i="3"/>
  <c r="G21" i="3"/>
  <c r="F21" i="3"/>
  <c r="E21" i="3"/>
  <c r="D21" i="3"/>
  <c r="C21" i="3"/>
  <c r="B21" i="3" a="1"/>
  <c r="B21" i="3" s="1"/>
  <c r="J20" i="3"/>
  <c r="I20" i="3"/>
  <c r="H20" i="3"/>
  <c r="G20" i="3"/>
  <c r="F20" i="3"/>
  <c r="E20" i="3"/>
  <c r="D20" i="3"/>
  <c r="C20" i="3"/>
  <c r="B20" i="3" a="1"/>
  <c r="B20" i="3" s="1"/>
  <c r="J19" i="3"/>
  <c r="I19" i="3"/>
  <c r="H19" i="3"/>
  <c r="G19" i="3"/>
  <c r="F19" i="3"/>
  <c r="E19" i="3"/>
  <c r="D19" i="3"/>
  <c r="C19" i="3"/>
  <c r="B19" i="3" a="1"/>
  <c r="B19" i="3" s="1"/>
  <c r="J18" i="3"/>
  <c r="I18" i="3"/>
  <c r="H18" i="3"/>
  <c r="G18" i="3"/>
  <c r="F18" i="3"/>
  <c r="E18" i="3"/>
  <c r="D18" i="3"/>
  <c r="C18" i="3"/>
  <c r="B18" i="3" a="1"/>
  <c r="B18" i="3" s="1"/>
  <c r="J17" i="3"/>
  <c r="I17" i="3"/>
  <c r="H17" i="3"/>
  <c r="G17" i="3"/>
  <c r="F17" i="3"/>
  <c r="E17" i="3"/>
  <c r="D17" i="3"/>
  <c r="C17" i="3"/>
  <c r="B17" i="3" a="1"/>
  <c r="B17" i="3" s="1"/>
  <c r="J16" i="3"/>
  <c r="I16" i="3"/>
  <c r="H16" i="3"/>
  <c r="G16" i="3"/>
  <c r="F16" i="3"/>
  <c r="E16" i="3"/>
  <c r="D16" i="3"/>
  <c r="C16" i="3"/>
  <c r="B16" i="3" a="1"/>
  <c r="B16" i="3" s="1"/>
  <c r="J15" i="3"/>
  <c r="I15" i="3"/>
  <c r="H15" i="3"/>
  <c r="G15" i="3"/>
  <c r="F15" i="3"/>
  <c r="E15" i="3"/>
  <c r="D15" i="3"/>
  <c r="C15" i="3"/>
  <c r="B15" i="3" a="1"/>
  <c r="B15" i="3" s="1"/>
  <c r="J14" i="3"/>
  <c r="I14" i="3"/>
  <c r="H14" i="3"/>
  <c r="G14" i="3"/>
  <c r="F14" i="3"/>
  <c r="E14" i="3"/>
  <c r="D14" i="3"/>
  <c r="C14" i="3"/>
  <c r="B14" i="3" a="1"/>
  <c r="B14" i="3" s="1"/>
  <c r="J13" i="3"/>
  <c r="I13" i="3"/>
  <c r="H13" i="3"/>
  <c r="G13" i="3"/>
  <c r="F13" i="3"/>
  <c r="E13" i="3"/>
  <c r="D13" i="3"/>
  <c r="C13" i="3"/>
  <c r="B13" i="3" a="1"/>
  <c r="B13" i="3" s="1"/>
  <c r="J12" i="3"/>
  <c r="I12" i="3"/>
  <c r="H12" i="3"/>
  <c r="G12" i="3"/>
  <c r="F12" i="3"/>
  <c r="E12" i="3"/>
  <c r="D12" i="3"/>
  <c r="C12" i="3"/>
  <c r="B12" i="3" a="1"/>
  <c r="B12" i="3" s="1"/>
  <c r="J11" i="3"/>
  <c r="I11" i="3"/>
  <c r="H11" i="3"/>
  <c r="G11" i="3"/>
  <c r="F11" i="3"/>
  <c r="E11" i="3"/>
  <c r="D11" i="3"/>
  <c r="C11" i="3"/>
  <c r="B11" i="3" a="1"/>
  <c r="B11" i="3" s="1"/>
  <c r="J10" i="3"/>
  <c r="I10" i="3"/>
  <c r="H10" i="3"/>
  <c r="G10" i="3"/>
  <c r="F10" i="3"/>
  <c r="E10" i="3"/>
  <c r="D10" i="3"/>
  <c r="C10" i="3"/>
  <c r="B10" i="3" a="1"/>
  <c r="B10" i="3" s="1"/>
  <c r="J9" i="3"/>
  <c r="I9" i="3"/>
  <c r="H9" i="3"/>
  <c r="G9" i="3"/>
  <c r="F9" i="3"/>
  <c r="E9" i="3"/>
  <c r="D9" i="3"/>
  <c r="C9" i="3"/>
  <c r="B9" i="3" a="1"/>
  <c r="B9" i="3" s="1"/>
  <c r="J8" i="3"/>
  <c r="I8" i="3"/>
  <c r="H8" i="3"/>
  <c r="G8" i="3"/>
  <c r="F8" i="3"/>
  <c r="E8" i="3"/>
  <c r="D8" i="3"/>
  <c r="C8" i="3"/>
  <c r="B8" i="3" a="1"/>
  <c r="B8" i="3" s="1"/>
  <c r="J7" i="3"/>
  <c r="I7" i="3"/>
  <c r="H7" i="3"/>
  <c r="G7" i="3"/>
  <c r="F7" i="3"/>
  <c r="E7" i="3"/>
  <c r="D7" i="3"/>
  <c r="C7" i="3"/>
  <c r="B7" i="3" a="1"/>
  <c r="B7" i="3" s="1"/>
  <c r="J6" i="3"/>
  <c r="I6" i="3"/>
  <c r="H6" i="3"/>
  <c r="G6" i="3"/>
  <c r="F6" i="3"/>
  <c r="E6" i="3"/>
  <c r="D6" i="3"/>
  <c r="C6" i="3"/>
  <c r="B6" i="3" a="1"/>
  <c r="B6" i="3" s="1"/>
</calcChain>
</file>

<file path=xl/sharedStrings.xml><?xml version="1.0" encoding="utf-8"?>
<sst xmlns="http://schemas.openxmlformats.org/spreadsheetml/2006/main" count="1054" uniqueCount="517">
  <si>
    <t>Tableau de bord - ressources pédagogiques</t>
  </si>
  <si>
    <t>Il ne s’agit pas ici de viser l’exhaustivité mais d’identifier les points forts de nos différents réseaux afin d’en réaliser une cartographie.
Indiquez dans le tableau votre discipline dans la colonne de gauche et les ressources à droite (avec une url pour les illustrer).
Acteurs à identifier : académie, groupe académique, groupe TraAM, un IAN, un référent ressource, un formateur, un collectif d’enseignants, une association, etc.</t>
  </si>
  <si>
    <t>Typologie d’usages numérique (liste en construction)</t>
  </si>
  <si>
    <t>Numéro</t>
  </si>
  <si>
    <t>Thématique d'usage</t>
  </si>
  <si>
    <t xml:space="preserve">Discipline </t>
  </si>
  <si>
    <t>Degré</t>
  </si>
  <si>
    <t>Académie</t>
  </si>
  <si>
    <t>Région académique (facultatif)</t>
  </si>
  <si>
    <t>Type d'acteurs</t>
  </si>
  <si>
    <t>Identité des acteurs (nom prénom)</t>
  </si>
  <si>
    <t>Lien de la ressource</t>
  </si>
  <si>
    <t>Nom de la ressource (facultatif)</t>
  </si>
  <si>
    <t>Type de source (facultatif)</t>
  </si>
  <si>
    <t>Commentaires (facultatif)</t>
  </si>
  <si>
    <t>Colonne1</t>
  </si>
  <si>
    <t>Colonne2</t>
  </si>
  <si>
    <t>Ludification</t>
  </si>
  <si>
    <t>Toutes disciplines</t>
  </si>
  <si>
    <t>Tous niveaux</t>
  </si>
  <si>
    <t> Académie de Normandie</t>
  </si>
  <si>
    <t>Région académique Normandie</t>
  </si>
  <si>
    <t>IAN HG Caen, membre du réseau ludus</t>
  </si>
  <si>
    <t>Denis SESTIER</t>
  </si>
  <si>
    <t xml:space="preserve">http://www.lepetitjournaldesprofs.com/reseauludus/ </t>
  </si>
  <si>
    <t>Réseau Ludus</t>
  </si>
  <si>
    <t>Blog</t>
  </si>
  <si>
    <t>À dominante HG mais ouvert sur les autres disciplines</t>
  </si>
  <si>
    <t>Histoire-géographie</t>
  </si>
  <si>
    <t>Second degré</t>
  </si>
  <si>
    <t> Académie de Clermont-Ferrand</t>
  </si>
  <si>
    <t>Région académique Auvergne-Rhône-Alpes</t>
  </si>
  <si>
    <t>Chargé de mission DANE</t>
  </si>
  <si>
    <t>William BROU</t>
  </si>
  <si>
    <t xml:space="preserve">https://www.youtube.com/channel/UCRThjUeXnxL_BKUhqJv5XBg </t>
  </si>
  <si>
    <t xml:space="preserve"> Histoire en jeux</t>
  </si>
  <si>
    <t>Chaîne YouTube</t>
  </si>
  <si>
    <t>Chargé de mission auprès de la DANE autour des questions de ludicisation de l'enseignement, et des usages de la réalité augmentée et de la réalité virtuelle.  </t>
  </si>
  <si>
    <t> Académie de Créteil</t>
  </si>
  <si>
    <t>Région académique Île-de-France</t>
  </si>
  <si>
    <t>Enseignant chercheur</t>
  </si>
  <si>
    <t xml:space="preserve">Romain VINCENT </t>
  </si>
  <si>
    <t xml:space="preserve">http://jeuvideohistoire.com/ </t>
  </si>
  <si>
    <t>Jeu vidéo et histoire</t>
  </si>
  <si>
    <t>Enseignant en histoire-géographie, doctorant en sciences de l'éducation, chercheur associé à la BnF</t>
  </si>
  <si>
    <t> Académie de Toulouse</t>
  </si>
  <si>
    <t>Région académique Occitanie</t>
  </si>
  <si>
    <t>Groupe de travail de l’académie de Toulouse (IAN + IA-IPR)</t>
  </si>
  <si>
    <t>Perrine GOURIO</t>
  </si>
  <si>
    <t xml:space="preserve">https://disciplines.ac-toulouse.fr/hgemc/travailler-avec-les-series-americans-et-space-force-pour-etudier-les-fondements-et-les  </t>
  </si>
  <si>
    <t>Enseigner avec les séries TV</t>
  </si>
  <si>
    <t>Scénarios pédagogiques</t>
  </si>
  <si>
    <t>Perinne Gourio est IAN HG de l'académie</t>
  </si>
  <si>
    <t>Physique-chimie</t>
  </si>
  <si>
    <t> Académie de Nancy-Metz</t>
  </si>
  <si>
    <t>Région académique Grand Est</t>
  </si>
  <si>
    <t>IAN Nancy-Metz</t>
  </si>
  <si>
    <t>Florence DENEUVE</t>
  </si>
  <si>
    <t>http://www4.ac-nancy-metz.fr/physique/peda_inversee.php#game</t>
  </si>
  <si>
    <t>Gamifier la classe</t>
  </si>
  <si>
    <t xml:space="preserve">Jeux numériques </t>
  </si>
  <si>
    <t>À la suite des TraAM, publication par l'académie de 31 jeux (pratique importante dans l'académie)</t>
  </si>
  <si>
    <t xml:space="preserve">Ludification </t>
  </si>
  <si>
    <t>Collectif d'enseignants</t>
  </si>
  <si>
    <t>Christelle QUENE</t>
  </si>
  <si>
    <t>https://www.cquesne-escapegame.com/</t>
  </si>
  <si>
    <t>Collectif Escape n' Games</t>
  </si>
  <si>
    <t>Escape games</t>
  </si>
  <si>
    <t>Collectif d'enseignants sur les escape games pédagogiques et les jeux numériques</t>
  </si>
  <si>
    <t>Patrice NADAM ; Mélanie FENAERT</t>
  </si>
  <si>
    <t xml:space="preserve">https://scape.enepe.fr/  </t>
  </si>
  <si>
    <t>Collectif S’cape</t>
  </si>
  <si>
    <t>Lieu de partage d’escape games pédagogiques conçus par des enseignants, formateurs et médiateurs</t>
  </si>
  <si>
    <t>Documentation</t>
  </si>
  <si>
    <t> Académie de Dijon</t>
  </si>
  <si>
    <t>Région académique Bourgogne-Franche-Comté</t>
  </si>
  <si>
    <t>Enseignants de l'académie</t>
  </si>
  <si>
    <t>Non précisé</t>
  </si>
  <si>
    <t>http://cdi.ac-dijon.fr/spip.php?rubrique56</t>
  </si>
  <si>
    <t>Escape games en EMI</t>
  </si>
  <si>
    <t>Page qui regroupe des liens  vers une dizaine de jeux.</t>
  </si>
  <si>
    <t>Economie et gestion</t>
  </si>
  <si>
    <t>Pôle de compétences en ecogest</t>
  </si>
  <si>
    <t>Voir Commentaires</t>
  </si>
  <si>
    <t>http://eco-gestion.spip.ac-rouen.fr/?-Jeux-d-evasion-Escape-games-</t>
  </si>
  <si>
    <t>4 exemples de jeux pédagogiques en économie et gestion</t>
  </si>
  <si>
    <t>Page de présentation du pôle de compétences http://eco-gestion.spip.ac-rouen.fr/?Le-pole-de-competences-Economie-Gestion</t>
  </si>
  <si>
    <t>Langues vivantes</t>
  </si>
  <si>
    <t> Académie de Lille</t>
  </si>
  <si>
    <t>Région académique Hauts-de-France</t>
  </si>
  <si>
    <t>Professeur d'anglais en lycée</t>
  </si>
  <si>
    <t>Sébastien FRANC</t>
  </si>
  <si>
    <t>http://interlangues.discipline.ac-lille.fr/actu-interlangues/flanders-lane-2</t>
  </si>
  <si>
    <t xml:space="preserve">Flanders Lane, création d’une ville virtuelle </t>
  </si>
  <si>
    <t>Projet de simulation globale</t>
  </si>
  <si>
    <t>Article sur le projet dans VNI : https://www.vousnousils.fr/2015/10/26/classe-inversee-tache-complexe-anglais-577593</t>
  </si>
  <si>
    <t> Académie de Versailles</t>
  </si>
  <si>
    <t xml:space="preserve">Professeur d'anglais </t>
  </si>
  <si>
    <t>Charlie ROLLO</t>
  </si>
  <si>
    <t>https://itsenglishoclock.com/</t>
  </si>
  <si>
    <t>It's English o'Clock</t>
  </si>
  <si>
    <t>Site Perso</t>
  </si>
  <si>
    <t>À voir en particulier : roue des rituels et jeux</t>
  </si>
  <si>
    <t> Académie de Nice</t>
  </si>
  <si>
    <t>Région académique Provence-Alpes-Côte d'Azur</t>
  </si>
  <si>
    <t>Groupe TraAM</t>
  </si>
  <si>
    <t>Brigitte CARRERE</t>
  </si>
  <si>
    <t xml:space="preserve">https://www.pedagogie.ac-nice.fr/portail-de-langues/index.php/ressources-interlangues/traam </t>
  </si>
  <si>
    <t>Défis Académique Langues Inter-établissements</t>
  </si>
  <si>
    <t>Brigitte CARRERE est l'IA-IPR qui a coordonné le projet</t>
  </si>
  <si>
    <t>Mathématiques</t>
  </si>
  <si>
    <t>Professeur de maths</t>
  </si>
  <si>
    <t>Christophe AUCLAIR</t>
  </si>
  <si>
    <t>http://mathematiques.ac-dijon.fr/spip.php?article196</t>
  </si>
  <si>
    <t>Applications Académiques</t>
  </si>
  <si>
    <t>Applications</t>
  </si>
  <si>
    <t>Ensemble d’applications développées par un enseignant, disponibles dans tous les stores (tablettes et ordi). Très prisée de la communauté des profs de maths. Gratuit.</t>
  </si>
  <si>
    <t>Groupe de reflexion académique autour du jeu</t>
  </si>
  <si>
    <t>Nicolas LEMOINE ; Cyril MICHAUD</t>
  </si>
  <si>
    <t>http://maths.ac-creteil.fr/spip.php?article231</t>
  </si>
  <si>
    <t>Brochure "Mathématiques revisités au cycle 4"</t>
  </si>
  <si>
    <t>Brochure</t>
  </si>
  <si>
    <t>Brochure présentant les travaux d’un groupe de réflexion académique autour du jeu.</t>
  </si>
  <si>
    <t> Académie de Bordeaux</t>
  </si>
  <si>
    <t>Professeur de maths au collège</t>
  </si>
  <si>
    <t>Éric TROUILLOT</t>
  </si>
  <si>
    <t>https://blog.mathador.fr/eric-trouillot/</t>
  </si>
  <si>
    <t>Mathador</t>
  </si>
  <si>
    <t>Jeu numérique</t>
  </si>
  <si>
    <t xml:space="preserve">Jeu connu pour travailler le calcul mental </t>
  </si>
  <si>
    <t>Programmation / codage</t>
  </si>
  <si>
    <t> Académie de Lyon</t>
  </si>
  <si>
    <t xml:space="preserve">Groupe GT TraAM et IAN </t>
  </si>
  <si>
    <t>Sarah ROQUES</t>
  </si>
  <si>
    <t xml:space="preserve">https://physique-chimie.enseigne.ac-lyon.fr/spip/spip.php?rubrique418 </t>
  </si>
  <si>
    <t>Ensemble des ressources des Travaux Académiques Mutualisés produits par le groupe GTICE</t>
  </si>
  <si>
    <t>Divers</t>
  </si>
  <si>
    <t>A produit de nombreuses activités très différentes pendant les TRAAM sur la partie programmation, de nombreuses utilisations dans de nombreux domaines différents et en utilisant différents langages.</t>
  </si>
  <si>
    <t>https://phychim.ac-versailles.fr/spip.php?article1069</t>
  </si>
  <si>
    <t>Initiation au langage Python</t>
  </si>
  <si>
    <t>Tutoriels</t>
  </si>
  <si>
    <t xml:space="preserve">Production de tutoriels vidéo pour la prise en main de Python </t>
  </si>
  <si>
    <t> Académie de Paris</t>
  </si>
  <si>
    <t>Formateurs groupe lycée</t>
  </si>
  <si>
    <t>https://www.ac-paris.fr/portail/jcms/p1_1885031/formation-groupe-lycee-mars-avril-2019-prise-en-main-du-langage-python?cid=p1_106394&amp;portal=piapp1_59010</t>
  </si>
  <si>
    <t>Prise en main du langage Python</t>
  </si>
  <si>
    <t>Support de formation</t>
  </si>
  <si>
    <t>Kit de survie Python avec de nombreuses activités</t>
  </si>
  <si>
    <t>Dane Créteil</t>
  </si>
  <si>
    <t xml:space="preserve">Non précisé </t>
  </si>
  <si>
    <t>https://dane.ac-creteil.fr/?article781</t>
  </si>
  <si>
    <t>Opération 10001 codeurs</t>
  </si>
  <si>
    <t>Défi codage</t>
  </si>
  <si>
    <r>
      <rPr>
        <sz val="11"/>
        <rFont val="Calibri"/>
        <family val="2"/>
        <charset val="1"/>
      </rPr>
      <t>Avec des ressources sur le code en complément à</t>
    </r>
    <r>
      <rPr>
        <sz val="11"/>
        <color rgb="FF000000"/>
        <rFont val="Calibri"/>
        <family val="2"/>
        <charset val="1"/>
      </rPr>
      <t xml:space="preserve"> https://dane.ac-creteil.fr/defi/#/app/accueil</t>
    </r>
  </si>
  <si>
    <t>Plusieurs académies</t>
  </si>
  <si>
    <t>TraAM</t>
  </si>
  <si>
    <t xml:space="preserve">Plusieurs académies </t>
  </si>
  <si>
    <t>https://view.genial.ly/5a37c924aa1a1a0e0cf220dd</t>
  </si>
  <si>
    <t>Synthèse TraAM 2017-2018 : "Continuité des apprentissages en algorithmique et programmation"</t>
  </si>
  <si>
    <t>Synthèse TraAM</t>
  </si>
  <si>
    <t>Académies impliquées : Rennes, Nantes, Orléans-Tours, Poitiers et Toulouse</t>
  </si>
  <si>
    <t>SES</t>
  </si>
  <si>
    <t>http://ses.spip.ac-rouen.fr/IMG/pdf/synthese.pdf</t>
  </si>
  <si>
    <t>Des « escape games » en ligne pour stimuler la curiosité des élèves et favoriser les apprentissages en classe de Seconde</t>
  </si>
  <si>
    <t>En complément, bilan des TraAM : https://view.genial.ly/5ebe55008e243b0d5a32be9d</t>
  </si>
  <si>
    <t>Enseigner à distance</t>
  </si>
  <si>
    <t> Académie de Grenoble</t>
  </si>
  <si>
    <t>IAN PC Grenoble</t>
  </si>
  <si>
    <t>Remy BESSET</t>
  </si>
  <si>
    <t>http://www.ac-grenoble.fr/disciplines/spc/articles.php?lng=fr&amp;pg=133</t>
  </si>
  <si>
    <t>Continuité pédagogique - Quelques ressources</t>
  </si>
  <si>
    <t>Travail de qualité sur l’utilisation des ENT spécifiques à la discipline et de nombreuses activités proposées en hybride. Remy Besset IAN de l’académie enseigne au collège et peut répondre à de nombreuses questions sur l’utilisation des ENT en hybride</t>
  </si>
  <si>
    <t>Groupe de travail de l’académie de Clermont (IAN + IA-IPR)</t>
  </si>
  <si>
    <t>Anne-Sophie MAHIDDINE</t>
  </si>
  <si>
    <t>http://www.ac-clermont.fr/disciplines/index.php?id=13700</t>
  </si>
  <si>
    <t>Continuité pédagogique et hybridation</t>
  </si>
  <si>
    <t>Point didactique et scénarios pédagogiques</t>
  </si>
  <si>
    <t>GEP HG Versailles</t>
  </si>
  <si>
    <t>Julian OGUER</t>
  </si>
  <si>
    <t>https://histoire.ac-versailles.fr/spip.php?rubrique320</t>
  </si>
  <si>
    <t>Propositions de séquences 100% à distance</t>
  </si>
  <si>
    <t>Julian OGUER est le IAN de l'académie, référent du GEP qui a produit de nombreuses séances 100% à distance</t>
  </si>
  <si>
    <t>Dane Paris</t>
  </si>
  <si>
    <t>https://www.ac-paris.fr/portail/jcms/p2_2043013/enseignement-a-distance-avec-le-numerique-modele-sap-d</t>
  </si>
  <si>
    <t>Enseignement à distance avec le numérique | modèle SAP@D</t>
  </si>
  <si>
    <t>Point méthodologique</t>
  </si>
  <si>
    <t>GEP documentation Versailles</t>
  </si>
  <si>
    <t>Anne-Lise DUPONT ; Caroline JAN ; Daniela BRUN</t>
  </si>
  <si>
    <t>https://documentation.ac-versailles.fr/spip.php?article567</t>
  </si>
  <si>
    <t>Le CDI Hors les murs en 2020</t>
  </si>
  <si>
    <t>Bilan du GEP</t>
  </si>
  <si>
    <t>Bilan du GEP documentation 2019-2020</t>
  </si>
  <si>
    <t>Dane Nancy-Metz</t>
  </si>
  <si>
    <t>https://dane.ac-nancy-metz.fr/tutoriels-video-brne/</t>
  </si>
  <si>
    <t>120 tutoriels videos BRNE</t>
  </si>
  <si>
    <t>Tutoriels vidéos pour utiliser les BRNE Banques de Ressources Numériques, école, collège et lycée avec des niveaux de maîtrise</t>
  </si>
  <si>
    <t>SVT</t>
  </si>
  <si>
    <t>Bruno BOUCHER ; Laurent GUERRE ; Mélanie FENAERT</t>
  </si>
  <si>
    <t>https://svt.ac-versailles.fr/spip.php?article1130</t>
  </si>
  <si>
    <t>Mettre en œuvre un enseignement hybride en SVT</t>
  </si>
  <si>
    <t xml:space="preserve">Point didactique </t>
  </si>
  <si>
    <t>Article du site adadémique disciplinaire SVT</t>
  </si>
  <si>
    <t>S’exercer / s’entraîner</t>
  </si>
  <si>
    <t xml:space="preserve">IAN LV Rouen </t>
  </si>
  <si>
    <t>Laurence HAQUET</t>
  </si>
  <si>
    <t>http://anglais.spip.ac-rouen.fr/spip.php?article665</t>
  </si>
  <si>
    <t>Mettre à disposition des élèves des ressources et leur en faire créer  grâce à Glide</t>
  </si>
  <si>
    <t>Turotiel et scénarios pédagogiques</t>
  </si>
  <si>
    <t>Réalité virtuelle</t>
  </si>
  <si>
    <t>Groupe de travail GéoImages</t>
  </si>
  <si>
    <t>https://geoimage.cnes.fr/fr</t>
  </si>
  <si>
    <t>Enseigner avec les images satellites</t>
  </si>
  <si>
    <r>
      <rPr>
        <sz val="11"/>
        <rFont val="Calibri"/>
        <family val="2"/>
        <charset val="1"/>
      </rPr>
      <t xml:space="preserve">Groupe de travail </t>
    </r>
    <r>
      <rPr>
        <i/>
        <sz val="11"/>
        <color rgb="FF000000"/>
        <rFont val="Calibri"/>
        <family val="2"/>
        <charset val="1"/>
      </rPr>
      <t>Géoimage</t>
    </r>
    <r>
      <rPr>
        <sz val="11"/>
        <color rgb="FF000000"/>
        <rFont val="Calibri"/>
        <family val="2"/>
        <charset val="1"/>
      </rPr>
      <t xml:space="preserve"> (partenariat Education nationale /CNES), du 1er degré à la classe préparatoire</t>
    </r>
  </si>
  <si>
    <t xml:space="preserve">Fondateur de l'application </t>
  </si>
  <si>
    <t>Marc-Aurélien CHARDINE</t>
  </si>
  <si>
    <t>http://mirage.ticedu.fr/</t>
  </si>
  <si>
    <t>Mirage Make - Réalité augmentée</t>
  </si>
  <si>
    <t xml:space="preserve">Application </t>
  </si>
  <si>
    <t>Professeur de SVT</t>
  </si>
  <si>
    <t>Philippe COSENTINO</t>
  </si>
  <si>
    <t>https://www.pedagogie.ac-nice.fr/svt/productions/tectoglob3d/</t>
  </si>
  <si>
    <t>Tectoglob3D</t>
  </si>
  <si>
    <t>Application</t>
  </si>
  <si>
    <t>Tectoglob3D est un logiciel de type “globe virtuel”, qui propose de réunir l’ensemble des fonctionnalités utiles dans l’enseignement de la géologie au collège et au lycée.</t>
  </si>
  <si>
    <t>http://svt.discipline.ac-lille.fr/ressources/traams/realite-augmentee-en-sciences-experimentales/mettre-en-oeuvre-la-realite-virtuelle-et-augmentee-en-classe</t>
  </si>
  <si>
    <t>Mettre en oeuvre la réalité virtuelle et augmentée en classe</t>
  </si>
  <si>
    <t>Scénario pédagogique</t>
  </si>
  <si>
    <t> Académie de Montpellier</t>
  </si>
  <si>
    <t>Groupe de professeurs de SVT de l'académie</t>
  </si>
  <si>
    <t>Ludovic DELORME</t>
  </si>
  <si>
    <t xml:space="preserve"> https://lithotheque.ac-montpellier.fr/geoduc</t>
  </si>
  <si>
    <t>La lithothèque</t>
  </si>
  <si>
    <t>Site Internet</t>
  </si>
  <si>
    <t>Le site "Lithothèque Languedoc-Roussillon", de l’Académie de Montpellier, met à disposition d’un large public des descriptions de sites géologiques régionaux remarquables.</t>
  </si>
  <si>
    <t>http://svt.ac-creteil.fr/?Apports-de-la-Realite-virtuelle-et-de-la-Realite-Augmentee-en-SVT-au-college</t>
  </si>
  <si>
    <t>Apports de la Réalité virtuelle et de la Réalité Augmentée en SVT, au collège</t>
  </si>
  <si>
    <t>En complément synthèse des TraAM et notamment le thème 2 "intégration de la réalité augmentée et de la réalité virtuelle en sciences expérimentales" https://view.genial.ly/5c8f5f6b6f346c7226375a22</t>
  </si>
  <si>
    <t>https://view.genial.ly/5c8f5f6b6f346c7226375a22</t>
  </si>
  <si>
    <t>Thème 1 : algorithmique et codage en SVT</t>
  </si>
  <si>
    <t>Académies impliquées : Lille, Strasbourg, Limoges, Montpellier, Aix-Marseille et Nice</t>
  </si>
  <si>
    <t>Différenciation</t>
  </si>
  <si>
    <t xml:space="preserve">IAN et pôle de compétences numériques </t>
  </si>
  <si>
    <t>http://www.ac-clermont.fr/disciplines/index.php?id=11069</t>
  </si>
  <si>
    <t xml:space="preserve">Différenciation </t>
  </si>
  <si>
    <t xml:space="preserve">Ressources et nombreux scénarios pédagogiques </t>
  </si>
  <si>
    <t>École inclusive</t>
  </si>
  <si>
    <t>https://miragedys.ticedu.fr/page.html</t>
  </si>
  <si>
    <t>Mirage DYS</t>
  </si>
  <si>
    <t>L'application propose une lecture à haute voix du texte, un suivi synchronisé des phrases et une lecture mot à mot, avec des vitesses de lecture réglables et des contrastes variés.</t>
  </si>
  <si>
    <t xml:space="preserve">Hors académies </t>
  </si>
  <si>
    <t xml:space="preserve">Association </t>
  </si>
  <si>
    <t>Cartable fantastique</t>
  </si>
  <si>
    <t>https://www.cartablefantastique.fr/</t>
  </si>
  <si>
    <t>Association cartable fantastique</t>
  </si>
  <si>
    <r>
      <rPr>
        <sz val="11"/>
        <rFont val="Calibri"/>
        <family val="2"/>
        <charset val="1"/>
      </rPr>
      <t>Le Cartable Fantastique a pour objet « </t>
    </r>
    <r>
      <rPr>
        <sz val="11"/>
        <color rgb="FF000000"/>
        <rFont val="Calibri"/>
        <family val="2"/>
        <charset val="1"/>
      </rPr>
      <t>l’aide à l’inclusion scolaire d’enfants en situation de handicap, et en particulier, d’enfants dyspraxiques »</t>
    </r>
  </si>
  <si>
    <t>https://eduscol.education.fr/svt/enseigner/ressources-et-usages-numeriques/travaux-academiques-mutualises-traam/traam-2017-2018.html#c9681</t>
  </si>
  <si>
    <t>Les outils pour une différenciation pédagogique efficace</t>
  </si>
  <si>
    <t>Académies impliquées : Toulouse, Amiens, Paris et Clermont-Ferrand</t>
  </si>
  <si>
    <t>Organisme public</t>
  </si>
  <si>
    <t>Institut National Supérieur de Formation et de Recherche pour l'Education des Jeunes Handicapés et les Enseignements Adapté</t>
  </si>
  <si>
    <t>https://www.inshea.fr/fr/ressource/liste-des-fiches-sdadv-multi-filtre</t>
  </si>
  <si>
    <t>Documents adaptés pour déficients visuels</t>
  </si>
  <si>
    <t>Professeure d'histoire-géographie</t>
  </si>
  <si>
    <t>Bénédicte TRATNJEK</t>
  </si>
  <si>
    <t>https://enseigner-la-geographie.jimdofree.com/2020/09/14/faire-r%C3%A9investir-le-vocabulaire-de-la-g%C3%A9ographie-scolaire-aux-%C3%A9l%C3%A8ves-allophones/</t>
  </si>
  <si>
    <t>Travailler le vocabulaire de la géographie avec des élèves allophones.</t>
  </si>
  <si>
    <t>http://hist-geo.spip.ac-rouen.fr/spip.php?rubrique565</t>
  </si>
  <si>
    <t>Adapter son enseignement aux élèves à besoins particuliers</t>
  </si>
  <si>
    <t>Réseaux sociaux</t>
  </si>
  <si>
    <t>Académie et CLEMI Versailles</t>
  </si>
  <si>
    <t>http://www.education-aux-medias.ac-versailles.fr</t>
  </si>
  <si>
    <t xml:space="preserve">Portail de l'éducation aux médias de l'académie de Versailles </t>
  </si>
  <si>
    <t xml:space="preserve">Portail de ressources </t>
  </si>
  <si>
    <t>Voir notamment la rubrique "nouveaux fotmats"</t>
  </si>
  <si>
    <t>Groupe académique interdegré</t>
  </si>
  <si>
    <t>https://dane.ac-nancy-metz.fr/education-au-numerique/</t>
  </si>
  <si>
    <t>Education au numérique : #aucalmesurleweb</t>
  </si>
  <si>
    <t>Professeures d’espagnol de l’académie de Créteil.</t>
  </si>
  <si>
    <t>Sabine KITTEN ; Celine CORTÈS ; Imma IBANEZ</t>
  </si>
  <si>
    <t>https://dane.ac-creteil.fr/spip.php?page=article&amp;id_article=751</t>
  </si>
  <si>
    <t>Le dispositif Twictado</t>
  </si>
  <si>
    <t>Article de présentation du dispositif</t>
  </si>
  <si>
    <t>Déclinaison en espagnol du dispositif Twictée</t>
  </si>
  <si>
    <t>Professeurs de LVE du cycle 3 au cycle terminal.</t>
  </si>
  <si>
    <t>Collectif de professeurs sur Twitter .</t>
  </si>
  <si>
    <t>https://twictlingua.wordpress.com/home/</t>
  </si>
  <si>
    <t>@TwictLingua</t>
  </si>
  <si>
    <t>Site internet du collectif</t>
  </si>
  <si>
    <t>Le point de convergence est l’utilisation de Twitter avec des comptes classes sécurisées afin de développer à la fois l’interaction écrite et la médiation, que ce soit en interlangues ou dans la même langue étrangère.</t>
  </si>
  <si>
    <t>Formation aux outils numériques en distanciel</t>
  </si>
  <si>
    <t>IA-IPR référente et le pôle de compétences de physique-chimie</t>
  </si>
  <si>
    <t>Delphine PALLIER ; Christine BIDEUX ; Pierre MARTY</t>
  </si>
  <si>
    <t>http://www.ac-clermont.fr/actualite/spoc-physique-chimie-et-numerique-2020-06-12/?tx_ttnews%5BbackPid%5D=3200</t>
  </si>
  <si>
    <t>SPOC physique-chimie et numérique</t>
  </si>
  <si>
    <t>Cours en ligne</t>
  </si>
  <si>
    <t>Les professeurs de physique-chimie de l’académie se sont vu proposer de développer leur maitrise des usages pédagogiques du numérique pour la réalisation d'expériences scientifiques avec smartphone en classe et l'évaluation avec l’outil numérique.</t>
  </si>
  <si>
    <t>Philosophie</t>
  </si>
  <si>
    <t xml:space="preserve">Professeurs de philosophie de l'académie de Toulouse </t>
  </si>
  <si>
    <t xml:space="preserve">3 professeurs de l'académie </t>
  </si>
  <si>
    <t>https://disciplines.ac-toulouse.fr/philosophie/numerique/philonum-base-de-donnees-collaborative-d-outils-numeriques-et-de-retours-d-experience-de</t>
  </si>
  <si>
    <t>PhiloNum</t>
  </si>
  <si>
    <t>Base de données</t>
  </si>
  <si>
    <t>Base de données collaborative qui recense et classe les outils numériques qu’utilisent les professeurs de philosophie selon leurs intérêts pédagogiques.</t>
  </si>
  <si>
    <t> Académie de Poitiers</t>
  </si>
  <si>
    <t>Région académique Nouvelle-Aquitaine</t>
  </si>
  <si>
    <t>IAN philosophie de l'académie</t>
  </si>
  <si>
    <t>François ÉLIE</t>
  </si>
  <si>
    <t>https://philo-labo.fr/accueil/</t>
  </si>
  <si>
    <t>Philo-Labo</t>
  </si>
  <si>
    <t>Site internet de partage de pratiques numériques.</t>
  </si>
  <si>
    <t>Philo-labo.fr est un lieu de partage de ressources et d'outils</t>
  </si>
  <si>
    <t>Professeur de LV</t>
  </si>
  <si>
    <t>Nicolas GAUBE</t>
  </si>
  <si>
    <t>https://linktr.ee/a_happy_teacher_true_story</t>
  </si>
  <si>
    <t>@a_happy_teacher_true_story</t>
  </si>
  <si>
    <t xml:space="preserve">Site d'un collègue de LV qui propose de nombreux tutoriels </t>
  </si>
  <si>
    <t>Professeur d'HG</t>
  </si>
  <si>
    <t>Johann NALLET</t>
  </si>
  <si>
    <t>https://www.youtube.com/channel/UC8pCnomr8VIuW8x6wHXsYxA/videos</t>
  </si>
  <si>
    <t>Johann NALLET (Chaîne YouTube)</t>
  </si>
  <si>
    <t>Chaîne Youtube</t>
  </si>
  <si>
    <t>Nombreux tutoriels très bien faits et qui peuvent servir à d'autres disciplines.</t>
  </si>
  <si>
    <t>Webradio</t>
  </si>
  <si>
    <t>http://www.education-aux-medias.ac-versailles.fr/spip.php?page=mentions</t>
  </si>
  <si>
    <t>Voir notamment les rubriques "WebTV WebRadio"</t>
  </si>
  <si>
    <t>Frank FONSA</t>
  </si>
  <si>
    <t>https://histoire.ac-versailles.fr/spip.php?rubrique284</t>
  </si>
  <si>
    <t>Festival des webradios scolaires</t>
  </si>
  <si>
    <t>Festival</t>
  </si>
  <si>
    <r>
      <rPr>
        <sz val="11"/>
        <rFont val="Calibri"/>
        <family val="2"/>
        <charset val="1"/>
      </rPr>
      <t>Ce festival organisé depuis plusieurs années propose de </t>
    </r>
    <r>
      <rPr>
        <sz val="11"/>
        <color rgb="FF363636"/>
        <rFont val="Arial"/>
        <family val="2"/>
        <charset val="1"/>
      </rPr>
      <t>réaliser une émission de radio consacrée à une thématique ancrée dans l’actualité et liée à l’histoire, la géographie ou l’enseignement moral et civique.</t>
    </r>
  </si>
  <si>
    <t> Académie d'Orléans-Tours</t>
  </si>
  <si>
    <t>Région académique Centre-Val de Loire</t>
  </si>
  <si>
    <t>Enseignants HG de l'académie</t>
  </si>
  <si>
    <t>Eric FARDEL</t>
  </si>
  <si>
    <t>https://www.ac-orleans-tours.fr/pedagogie/hg_ec/enseigner/enseigner_autrement/webradio_des_rendez_vous_de_lhistoire_a_blois/</t>
  </si>
  <si>
    <t>Webradio des Rendez-vous de l'Histoire à Blois</t>
  </si>
  <si>
    <t>Depuis 2010, à l'occasion des Rendez-vous de l'Histoire de Blois, des enseignants de l'académie préparent avec leurs élèves une émission consacrée au thème du festival, en lien avec les programmes.</t>
  </si>
  <si>
    <t>Évaluation</t>
  </si>
  <si>
    <t>https://eduscol.education.fr/ses/animation/aam/traam-2018-2019/traam-2018-2019-bilan</t>
  </si>
  <si>
    <t>Le numérique au service de l’évaluation des apprentissages des élèves</t>
  </si>
  <si>
    <t>Académies impliquées : Paris, Reims, Strasbourg, Orléans-Tours</t>
  </si>
  <si>
    <t xml:space="preserve">Groupe de professeurs </t>
  </si>
  <si>
    <t>Jeff SIMON ; Guillaume OGIER ; Sébastien DURIETZ ; Sébastien MANODRITTA</t>
  </si>
  <si>
    <t>http://e-teachers.fr/</t>
  </si>
  <si>
    <t>E-teachers</t>
  </si>
  <si>
    <t>Podcast</t>
  </si>
  <si>
    <t>E-teachers est une émission bi-mensuelle diffusée en podcast Audio et Vidéo qui parle éducation, numérique, innovation et expérimentation</t>
  </si>
  <si>
    <t>Travail entre pairs</t>
  </si>
  <si>
    <t>Présidente du colloque</t>
  </si>
  <si>
    <t>Cathia GAITA-KINACI</t>
  </si>
  <si>
    <t>Site en construction</t>
  </si>
  <si>
    <t xml:space="preserve">Colloque Interstices </t>
  </si>
  <si>
    <t>Colloque</t>
  </si>
  <si>
    <t>practicelangues@gmail.com</t>
  </si>
  <si>
    <t>Collectif d'enseignants du premier degré, du second degré (collège, lycée général, technologique, lycée professionnel, chercheurs</t>
  </si>
  <si>
    <t>https://patchworkfr.com/a-propos/</t>
  </si>
  <si>
    <t>https://patchworkfr.com/ptchwork/</t>
  </si>
  <si>
    <t>P@tChwØrK</t>
  </si>
  <si>
    <t>Espace de partages, d’échanges pédagogiques sur des sujets divers comme la mémorisation, le droit à l’erreur, le bien-être, la ludification, les compétences du XXIe siècle. Compte Twitter : @PtChwrKFR</t>
  </si>
  <si>
    <t xml:space="preserve">Association  </t>
  </si>
  <si>
    <t>Carole CORTAY ; Christophe GILGER</t>
  </si>
  <si>
    <t>https://www.mathsenvie.fr/</t>
  </si>
  <si>
    <t>M@ath en_vie</t>
  </si>
  <si>
    <t>Association</t>
  </si>
  <si>
    <t>L'association propose régulièrement des défis via les réseaux sociaux avec notamment (5 comptes Twitter: cycle1, cycle2, cycle3, cycle4 et lycée)</t>
  </si>
  <si>
    <t>https://www.emcpartageons.org/conseil-dadministration/</t>
  </si>
  <si>
    <t>https://www.emcpartageons.org/</t>
  </si>
  <si>
    <t>EMC, partageons !</t>
  </si>
  <si>
    <t>Dispositif inclusif, interactif, collaboratif et formatif en Enseignement Moral et Civique (EMC), créé par des enseignants pour des enseignants. Compte Twitter : @EMCpartageons</t>
  </si>
  <si>
    <t>Biotechnologies-STMS</t>
  </si>
  <si>
    <t> Académie d'Aix-Marseille</t>
  </si>
  <si>
    <t> https://www.pedagogie.ac-aix-marseille.fr/jcms/c_10880672/fr/ludification-les-traam-de-l-academie-d-aix-marseille-st2s-biotechnologies-et-lpro</t>
  </si>
  <si>
    <t xml:space="preserve">Ludification : les TraAM de l'académie d'Aix-Marseille </t>
  </si>
  <si>
    <t>Page qui regroupe plusieurs scénarios sur des jeux sérieux</t>
  </si>
  <si>
    <t>Classe inversée</t>
  </si>
  <si>
    <t>https://www.pedagogie.ac-aix-marseille.fr/jcms/c_10880668/fr/pedagogie-actives-et-differenciees-les-traams-academiques</t>
  </si>
  <si>
    <t>Pédagogie activé et différenciée</t>
  </si>
  <si>
    <t>Page qui recense plusieurs scénarios de classe inversée</t>
  </si>
  <si>
    <t xml:space="preserve">Groupe TraAM </t>
  </si>
  <si>
    <t>http://ww2.ac-poitiers.fr/biochimie/spip.php?article409</t>
  </si>
  <si>
    <t>TraAM pédagogie active et différenciée</t>
  </si>
  <si>
    <t> Académie de Rennes</t>
  </si>
  <si>
    <t>Région académique Bretagne</t>
  </si>
  <si>
    <t>Rectorat et professeurs</t>
  </si>
  <si>
    <t>https://www.interactik.fr/portail/web/equipe-interactik</t>
  </si>
  <si>
    <t>https://www.interactik.fr/portail/web</t>
  </si>
  <si>
    <t xml:space="preserve">Interactik </t>
  </si>
  <si>
    <t xml:space="preserve">Coopérative pédagogique numérique </t>
  </si>
  <si>
    <t>Site pour favoriser le partage et le travail collaboratif entre enseignants pour se former et produire des ressources en coopérant.</t>
  </si>
  <si>
    <t>Lettres</t>
  </si>
  <si>
    <t>Dispositif collaboratif d'enseignants</t>
  </si>
  <si>
    <t>https://www.twictee.org/twictee/</t>
  </si>
  <si>
    <t>Twictée</t>
  </si>
  <si>
    <t>Site Internet de l'association</t>
  </si>
  <si>
    <t>Dispositif pédagogique collaboratif centré sur l’enseignement et l’apprentissage de l’orthographe. Met en relation des classes francophones qui échangent de courtes dictées et des règles de correction produites par les élèves, grâce à l’utilisation de Twitter.</t>
  </si>
  <si>
    <t>Premier degré</t>
  </si>
  <si>
    <t>Enseignants</t>
  </si>
  <si>
    <t>Élodie BONNEFOY-CUDRAZ ; Arnaud EYMERY ; Matthieu ROLLIN</t>
  </si>
  <si>
    <t>https://view.genial.ly/5e531be12049210fb2c0e8fd/presentation-quotichess-synthese</t>
  </si>
  <si>
    <t>Quotichess</t>
  </si>
  <si>
    <t xml:space="preserve">Site internet </t>
  </si>
  <si>
    <t>Parties d'échecs entre classes via le réseau social Twitter</t>
  </si>
  <si>
    <t xml:space="preserve">Enseignants </t>
  </si>
  <si>
    <t>https://twittenrimes.com/a-propos-2/</t>
  </si>
  <si>
    <t>https://twittenrimes.com/</t>
  </si>
  <si>
    <t>TwittenRimes</t>
  </si>
  <si>
    <t>Projet collaborarif autour de la poésie</t>
  </si>
  <si>
    <t>Arts plastiques</t>
  </si>
  <si>
    <t>Professeurs Arts plastiques</t>
  </si>
  <si>
    <t>Nombreux auteurs</t>
  </si>
  <si>
    <t>https://pedagogie.ac-montpellier.fr/propositions-pedagogiques-en-arts-plastiques-pendant-le-confinement-2020</t>
  </si>
  <si>
    <t>Propositions pédagogiques en arts plastiques pendant le confinement 2020</t>
  </si>
  <si>
    <t>https://www.ac-orleans-tours.fr/pedagogie/arts_plastiques/ressources/enseignement_a_distance/propositions_et_mise_en_partage_de_sequences/</t>
  </si>
  <si>
    <t>Propositions et mise en partage de séquences</t>
  </si>
  <si>
    <t>Ressources enseignement à distance : Propositions académiques de pistes, fiches, séquences, concours, défis.</t>
  </si>
  <si>
    <t> Académie d'Amiens</t>
  </si>
  <si>
    <t>Groupe de recherche numérique en arts plastiques</t>
  </si>
  <si>
    <t>Clément CHERVIER ;  Gautier DIRSON ; Thomas FAUQUEMBERGUE ; Cécile HARLEAUX ; Nicolas HOTIN ; Jacques M ARCEL ; François QUILLARD</t>
  </si>
  <si>
    <t>https://view.genial.ly/5c3f2a07a4eaa03097dcca2c</t>
  </si>
  <si>
    <t>Arts plastiques et expressions numériques</t>
  </si>
  <si>
    <t>Références croisant arts plastiques et numérique avec une structuration basée sur des couples de notions en articulation avec des problématiques.</t>
  </si>
  <si>
    <t>Comment penser les arts plastiques au regard des expressions numériques ?</t>
  </si>
  <si>
    <t>CASNAV</t>
  </si>
  <si>
    <t>Julien FUMEY ; Gaelle ANDRÉE MOROIS ; Cécile MASSARD ; Alice le BIHAN</t>
  </si>
  <si>
    <t>https://www.ac-paris.fr/portail/jcms/p2_2298853/le-numerique-en-fls-bilans-perspectives-ouverture-d-un-magistere</t>
  </si>
  <si>
    <t>Le numérique en FLS : bilans, perspectives</t>
  </si>
  <si>
    <t>Parcours M@gistère</t>
  </si>
  <si>
    <t>Projet académique</t>
  </si>
  <si>
    <t>Sous impulsion du recteur Gilles PÉCOUT</t>
  </si>
  <si>
    <t>https://www.ac-paris.fr/portail/jcms/p2_1877871/accueil</t>
  </si>
  <si>
    <t>Observatoire de la différenciation pédagogique.</t>
  </si>
  <si>
    <t>3 IAN lettres</t>
  </si>
  <si>
    <t>Grégory DEVIN ; Cyril MISTRORIGO ; Lionel VIGUIER</t>
  </si>
  <si>
    <t>https://lettres-modernes.discip.ac-caen.fr/spip.php?article773</t>
  </si>
  <si>
    <t>Le Réseau des Lettres</t>
  </si>
  <si>
    <t xml:space="preserve">Site internet avec travaux d'élèves et ressources pédagogiques </t>
  </si>
  <si>
    <t>Projet pour renouveler les pratiques de lecture et les modalités de réception des œuvres par delà les murs de la classe et les frontières académiques.</t>
  </si>
  <si>
    <t>EPS</t>
  </si>
  <si>
    <t>Professeurs d'EPS</t>
  </si>
  <si>
    <t>François FONTANY ; Yannick DARTOIS</t>
  </si>
  <si>
    <t>http://epsbox.free.fr/#page-content</t>
  </si>
  <si>
    <r>
      <rPr>
        <sz val="11"/>
        <rFont val="Calibri"/>
        <family val="2"/>
        <charset val="1"/>
      </rPr>
      <t>Création et progra</t>
    </r>
    <r>
      <rPr>
        <sz val="12"/>
        <color rgb="FF000000"/>
        <rFont val="Calibri"/>
        <family val="2"/>
        <charset val="1"/>
      </rPr>
      <t>mmation avec Raspberry Pi =&gt; EPSBOX</t>
    </r>
  </si>
  <si>
    <t>La boite à ressources numériques pour l'EPS</t>
  </si>
  <si>
    <t>https://www.aeeps.org/aeeps/qui-sommes-nous.html</t>
  </si>
  <si>
    <t>https://www.aeeps.org/search?keyword=numerique</t>
  </si>
  <si>
    <t>AEEPS : ressources numériques</t>
  </si>
  <si>
    <t>Ressources numériques sur le site internet</t>
  </si>
  <si>
    <t>Association qui œuvre pour le développement de l’EPS</t>
  </si>
  <si>
    <t>Mattieu DEJEAN ; Julien TIXIER</t>
  </si>
  <si>
    <t>https://www.tablettesetsurvetements.fr/</t>
  </si>
  <si>
    <t>Tablettes&amp;survetements</t>
  </si>
  <si>
    <t>Traits d'unions entre éducation physique et numérique, par des profs, pour des profs</t>
  </si>
  <si>
    <t>https://eps.ac-versailles.fr/spip.php?article138</t>
  </si>
  <si>
    <t>EPSilon</t>
  </si>
  <si>
    <t>Application EPS</t>
  </si>
  <si>
    <t>Application EPS Versailles pour créer des parcours</t>
  </si>
  <si>
    <t>http://sante-social.ac-amiens.fr/257-ressources-pedagogiques-numeriques.html</t>
  </si>
  <si>
    <t>Ressource s pédagogiques numériques</t>
  </si>
  <si>
    <t>Scénarios TraAM</t>
  </si>
  <si>
    <t>Conception de plusieurs jeux sérieux</t>
  </si>
  <si>
    <t> Académie de Besançon</t>
  </si>
  <si>
    <t xml:space="preserve">Collectif d’enseignants </t>
  </si>
  <si>
    <t>Philippe SALLET</t>
  </si>
  <si>
    <t>http://hg.ac-besancon.fr/category/moochgb/</t>
  </si>
  <si>
    <t>MoocHG</t>
  </si>
  <si>
    <t xml:space="preserve">Mooc </t>
  </si>
  <si>
    <t xml:space="preserve">Mooc organisé depuis plusieurs années par des enseignants pour les enseignants sur les pratiques numériques </t>
  </si>
  <si>
    <t>http://www.semperludens.fr/</t>
  </si>
  <si>
    <t>Team Ludens</t>
  </si>
  <si>
    <t>Collectif d’enseignants de toutes  les disciplines autour de la thématique de la ludification</t>
  </si>
  <si>
    <t>Compte Twitter : @HispaFormation</t>
  </si>
  <si>
    <t>https://www.hispaformation.com</t>
  </si>
  <si>
    <t>Hispaformation</t>
  </si>
  <si>
    <t>Association d’enseignants formateurs en espagnol, mutualisation et partage de la formation continue.</t>
  </si>
  <si>
    <t xml:space="preserve">Enseignant </t>
  </si>
  <si>
    <t>Fidel Navamuel</t>
  </si>
  <si>
    <t>https://outilstice.com</t>
  </si>
  <si>
    <t>Les outils TICE</t>
  </si>
  <si>
    <t>Site Internet et lettre d’informations</t>
  </si>
  <si>
    <t xml:space="preserve">L’actualité des outils numériques pour l’éducation </t>
  </si>
  <si>
    <t>https://ladigitale.dev/</t>
  </si>
  <si>
    <t>La Digitale</t>
  </si>
  <si>
    <t>Des outils numériques libres pour les enseignants</t>
  </si>
  <si>
    <t xml:space="preserve">Académie </t>
  </si>
  <si>
    <t xml:space="preserve">Liste des thématiques </t>
  </si>
  <si>
    <t>Liste des disciplines</t>
  </si>
  <si>
    <t>Liste des degrés</t>
  </si>
  <si>
    <t>Liste des régions académiques</t>
  </si>
  <si>
    <t xml:space="preserve">Liste des académies </t>
  </si>
  <si>
    <t> Académie de Strasbourg</t>
  </si>
  <si>
    <t>Région académique Corse</t>
  </si>
  <si>
    <t>Education musicale</t>
  </si>
  <si>
    <t> Académie de Reims</t>
  </si>
  <si>
    <t>Histoire des arts</t>
  </si>
  <si>
    <t>Région académique Guadeloupe</t>
  </si>
  <si>
    <t>Région académique Guyane</t>
  </si>
  <si>
    <t>Expérimenter</t>
  </si>
  <si>
    <t>Créativité</t>
  </si>
  <si>
    <t>Région académique La Réunion</t>
  </si>
  <si>
    <t> Académie de Nantes</t>
  </si>
  <si>
    <t>Région académique Martinique</t>
  </si>
  <si>
    <t>Région académique Mayotte</t>
  </si>
  <si>
    <t>Parcours de e-education</t>
  </si>
  <si>
    <t> Académie de Mayotte</t>
  </si>
  <si>
    <t> Académie de Martinique</t>
  </si>
  <si>
    <t>Intelligence artificielle</t>
  </si>
  <si>
    <t>Région académique Pays de la Loire</t>
  </si>
  <si>
    <t> Académie de Limoges</t>
  </si>
  <si>
    <t> Académie de La Réunion</t>
  </si>
  <si>
    <t> Académie de la Guyane</t>
  </si>
  <si>
    <t> Académie de la Guadeloupe</t>
  </si>
  <si>
    <t> Académie de Corse</t>
  </si>
  <si>
    <t>Nombre de Thématique d'usage</t>
  </si>
  <si>
    <t>Total Résultat</t>
  </si>
  <si>
    <t xml:space="preserve">Nombre de Discipline </t>
  </si>
  <si>
    <t>(vide)</t>
  </si>
  <si>
    <t>Association EMC Partageons -Collectif d'enseignants volontaires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</si>
</sst>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charset val="1"/>
    </font>
    <font>
      <b/>
      <sz val="11"/>
      <color rgb="FF000000"/>
      <name val="Calibri"/>
      <family val="2"/>
      <charset val="1"/>
    </font>
    <font>
      <b/>
      <sz val="20"/>
      <color rgb="FF000000"/>
      <name val="Arial"/>
      <family val="2"/>
      <charset val="1"/>
    </font>
    <font>
      <i/>
      <sz val="11"/>
      <color rgb="FF000000"/>
      <name val="Calibri"/>
      <family val="2"/>
      <charset val="1"/>
    </font>
    <font>
      <b/>
      <sz val="14"/>
      <color rgb="FFFFFFFF"/>
      <name val="Calibri"/>
      <family val="2"/>
      <charset val="1"/>
    </font>
    <font>
      <sz val="11"/>
      <color rgb="FFFFFFFF"/>
      <name val="Calibri"/>
      <family val="2"/>
      <charset val="1"/>
    </font>
    <font>
      <sz val="11"/>
      <name val="Calibri"/>
      <family val="2"/>
      <charset val="1"/>
    </font>
    <font>
      <u/>
      <sz val="11"/>
      <color rgb="FF0563C1"/>
      <name val="Calibri"/>
      <family val="2"/>
      <charset val="1"/>
    </font>
    <font>
      <sz val="12"/>
      <color rgb="FF111111"/>
      <name val="Calibri"/>
      <family val="2"/>
      <charset val="1"/>
    </font>
    <font>
      <sz val="11"/>
      <color rgb="FF333333"/>
      <name val="Calibri"/>
      <family val="2"/>
      <charset val="1"/>
    </font>
    <font>
      <sz val="11"/>
      <color rgb="FF0000FF"/>
      <name val="Calibri"/>
      <family val="2"/>
      <charset val="1"/>
    </font>
    <font>
      <sz val="12"/>
      <color rgb="FF000000"/>
      <name val="Calibri"/>
      <family val="2"/>
      <charset val="1"/>
    </font>
    <font>
      <sz val="11"/>
      <color rgb="FF363636"/>
      <name val="Arial"/>
      <family val="2"/>
      <charset val="1"/>
    </font>
    <font>
      <b/>
      <sz val="11"/>
      <color rgb="FFFF0000"/>
      <name val="Calibri"/>
      <family val="2"/>
      <charset val="1"/>
    </font>
    <font>
      <b/>
      <sz val="11"/>
      <name val="Calibri"/>
      <family val="2"/>
      <charset val="1"/>
    </font>
    <font>
      <sz val="7"/>
      <color rgb="FF000000"/>
      <name val="Calibri"/>
      <family val="2"/>
      <charset val="1"/>
    </font>
    <font>
      <sz val="11"/>
      <color rgb="FF000000"/>
      <name val="Calibri"/>
      <family val="2"/>
      <charset val="1"/>
    </font>
    <font>
      <sz val="11"/>
      <color theme="1"/>
      <name val="Calibri"/>
      <family val="2"/>
      <charset val="1"/>
    </font>
  </fonts>
  <fills count="4">
    <fill>
      <patternFill patternType="none"/>
    </fill>
    <fill>
      <patternFill patternType="gray125"/>
    </fill>
    <fill>
      <patternFill patternType="solid">
        <fgColor rgb="FF2F5597"/>
        <bgColor rgb="FF264478"/>
      </patternFill>
    </fill>
    <fill>
      <patternFill patternType="solid">
        <fgColor rgb="FF8FAADC"/>
        <bgColor rgb="FFA7B4DB"/>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8">
    <xf numFmtId="0" fontId="0" fillId="0" borderId="0"/>
    <xf numFmtId="0" fontId="7" fillId="0" borderId="0" applyBorder="0" applyProtection="0"/>
    <xf numFmtId="0" fontId="16" fillId="0" borderId="0" applyBorder="0" applyProtection="0">
      <alignment horizontal="left"/>
    </xf>
    <xf numFmtId="0" fontId="16" fillId="0" borderId="0" applyBorder="0" applyProtection="0"/>
    <xf numFmtId="0" fontId="16" fillId="0" borderId="0" applyBorder="0" applyProtection="0"/>
    <xf numFmtId="0" fontId="1" fillId="0" borderId="0" applyBorder="0" applyProtection="0"/>
    <xf numFmtId="0" fontId="1" fillId="0" borderId="0" applyBorder="0" applyProtection="0">
      <alignment horizontal="left"/>
    </xf>
    <xf numFmtId="0" fontId="16" fillId="0" borderId="0" applyBorder="0" applyProtection="0"/>
  </cellStyleXfs>
  <cellXfs count="81">
    <xf numFmtId="0" fontId="0" fillId="0" borderId="0" xfId="0"/>
    <xf numFmtId="0" fontId="0" fillId="0" borderId="0" xfId="0" applyAlignment="1">
      <alignment wrapText="1"/>
    </xf>
    <xf numFmtId="0" fontId="3" fillId="0" borderId="0" xfId="0" applyFont="1" applyBorder="1" applyAlignment="1">
      <alignment wrapText="1"/>
    </xf>
    <xf numFmtId="0" fontId="4" fillId="0" borderId="0" xfId="0" applyFont="1" applyBorder="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pplyProtection="1">
      <alignment wrapText="1"/>
    </xf>
    <xf numFmtId="0" fontId="6" fillId="0" borderId="0" xfId="0" applyFont="1" applyAlignment="1">
      <alignment wrapText="1"/>
    </xf>
    <xf numFmtId="0" fontId="6" fillId="0" borderId="1" xfId="0" applyFont="1" applyBorder="1"/>
    <xf numFmtId="0" fontId="7" fillId="0" borderId="0" xfId="1" applyFont="1" applyBorder="1" applyAlignment="1" applyProtection="1">
      <alignment wrapText="1"/>
    </xf>
    <xf numFmtId="0" fontId="0" fillId="0" borderId="0" xfId="0" applyFont="1" applyAlignment="1">
      <alignment wrapText="1"/>
    </xf>
    <xf numFmtId="0" fontId="8" fillId="0" borderId="0" xfId="0" applyFont="1" applyAlignment="1">
      <alignment wrapText="1"/>
    </xf>
    <xf numFmtId="0" fontId="7" fillId="0" borderId="0" xfId="1" applyFont="1" applyBorder="1" applyAlignment="1" applyProtection="1"/>
    <xf numFmtId="0" fontId="6" fillId="0" borderId="0" xfId="0" applyFont="1"/>
    <xf numFmtId="0" fontId="6" fillId="0" borderId="0" xfId="0" applyFont="1" applyAlignment="1">
      <alignment vertical="center"/>
    </xf>
    <xf numFmtId="0" fontId="9" fillId="0" borderId="0" xfId="0" applyFont="1" applyAlignment="1">
      <alignment wrapText="1"/>
    </xf>
    <xf numFmtId="0" fontId="6" fillId="0" borderId="0" xfId="0" applyFont="1" applyAlignment="1">
      <alignment vertical="center" wrapText="1"/>
    </xf>
    <xf numFmtId="0" fontId="11" fillId="0" borderId="0" xfId="0" applyFont="1"/>
    <xf numFmtId="0" fontId="6" fillId="0" borderId="0" xfId="1" applyFont="1" applyBorder="1" applyAlignment="1" applyProtection="1">
      <alignment wrapText="1"/>
    </xf>
    <xf numFmtId="0" fontId="0" fillId="0" borderId="0" xfId="0" applyFont="1"/>
    <xf numFmtId="0" fontId="6" fillId="0" borderId="0" xfId="0" applyFont="1" applyAlignment="1" applyProtection="1">
      <alignment wrapText="1"/>
      <protection locked="0"/>
    </xf>
    <xf numFmtId="0" fontId="10" fillId="0" borderId="0" xfId="1" applyFont="1" applyBorder="1" applyAlignment="1" applyProtection="1">
      <alignment wrapText="1"/>
      <protection locked="0"/>
    </xf>
    <xf numFmtId="0" fontId="0" fillId="0" borderId="0" xfId="0" applyFont="1" applyProtection="1">
      <protection locked="0"/>
    </xf>
    <xf numFmtId="0" fontId="6" fillId="0" borderId="0" xfId="0" applyFont="1" applyAlignment="1">
      <alignment wrapText="1"/>
    </xf>
    <xf numFmtId="0" fontId="15" fillId="0" borderId="0" xfId="0" applyFont="1"/>
    <xf numFmtId="0" fontId="5" fillId="2" borderId="1" xfId="0" applyFont="1" applyFill="1" applyBorder="1" applyAlignment="1">
      <alignment wrapText="1"/>
    </xf>
    <xf numFmtId="0" fontId="5" fillId="2" borderId="1" xfId="0" applyFont="1" applyFill="1" applyBorder="1"/>
    <xf numFmtId="0" fontId="0" fillId="0" borderId="1" xfId="0" applyFont="1" applyBorder="1" applyAlignment="1">
      <alignment wrapText="1"/>
    </xf>
    <xf numFmtId="0" fontId="0" fillId="0" borderId="1" xfId="0" applyFont="1" applyBorder="1"/>
    <xf numFmtId="0" fontId="0" fillId="0" borderId="1" xfId="0" applyFont="1" applyBorder="1" applyAlignment="1">
      <alignment horizontal="justify" vertical="center"/>
    </xf>
    <xf numFmtId="0" fontId="0" fillId="0" borderId="0" xfId="0" applyBorder="1"/>
    <xf numFmtId="0" fontId="0" fillId="0" borderId="1" xfId="0" applyFont="1" applyBorder="1" applyAlignment="1">
      <alignment horizontal="justify"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3" xfId="3" applyFont="1" applyBorder="1"/>
    <xf numFmtId="0" fontId="0" fillId="0" borderId="4" xfId="4" applyFont="1" applyBorder="1"/>
    <xf numFmtId="0" fontId="0" fillId="0" borderId="5" xfId="2" applyFont="1" applyBorder="1">
      <alignment horizontal="left"/>
    </xf>
    <xf numFmtId="0" fontId="16" fillId="0" borderId="6" xfId="7" applyBorder="1"/>
    <xf numFmtId="0" fontId="0" fillId="0" borderId="7" xfId="2" applyFont="1" applyBorder="1">
      <alignment horizontal="left"/>
    </xf>
    <xf numFmtId="0" fontId="16" fillId="0" borderId="8" xfId="7" applyBorder="1"/>
    <xf numFmtId="0" fontId="16" fillId="0" borderId="9" xfId="7" applyBorder="1"/>
    <xf numFmtId="0" fontId="1" fillId="0" borderId="10" xfId="6" applyFont="1" applyBorder="1">
      <alignment horizontal="left"/>
    </xf>
    <xf numFmtId="0" fontId="1" fillId="0" borderId="11" xfId="5" applyBorder="1"/>
    <xf numFmtId="0" fontId="0" fillId="0" borderId="12" xfId="4" applyFont="1" applyBorder="1"/>
    <xf numFmtId="0" fontId="0" fillId="0" borderId="13" xfId="3" applyFont="1" applyBorder="1"/>
    <xf numFmtId="0" fontId="16" fillId="0" borderId="14" xfId="4" applyBorder="1"/>
    <xf numFmtId="0" fontId="16" fillId="0" borderId="15" xfId="4" applyBorder="1"/>
    <xf numFmtId="0" fontId="0" fillId="0" borderId="16" xfId="3" applyFont="1" applyBorder="1"/>
    <xf numFmtId="0" fontId="0" fillId="0" borderId="17" xfId="2" applyFont="1" applyBorder="1">
      <alignment horizontal="left"/>
    </xf>
    <xf numFmtId="0" fontId="0" fillId="0" borderId="18" xfId="2" applyFont="1" applyBorder="1">
      <alignment horizontal="left"/>
    </xf>
    <xf numFmtId="0" fontId="1" fillId="0" borderId="19" xfId="6" applyFont="1" applyBorder="1">
      <alignment horizontal="left"/>
    </xf>
    <xf numFmtId="0" fontId="16" fillId="0" borderId="20" xfId="7" applyBorder="1"/>
    <xf numFmtId="0" fontId="16" fillId="0" borderId="21" xfId="7" applyBorder="1"/>
    <xf numFmtId="0" fontId="16" fillId="0" borderId="22" xfId="7" applyBorder="1"/>
    <xf numFmtId="0" fontId="1" fillId="0" borderId="6" xfId="5" applyBorder="1"/>
    <xf numFmtId="0" fontId="16" fillId="0" borderId="2" xfId="7" applyBorder="1"/>
    <xf numFmtId="0" fontId="16" fillId="0" borderId="0" xfId="7"/>
    <xf numFmtId="0" fontId="16" fillId="0" borderId="23" xfId="7" applyBorder="1"/>
    <xf numFmtId="0" fontId="1" fillId="0" borderId="8" xfId="5" applyBorder="1"/>
    <xf numFmtId="0" fontId="16" fillId="0" borderId="17" xfId="7" applyBorder="1"/>
    <xf numFmtId="0" fontId="16" fillId="0" borderId="18" xfId="7" applyBorder="1"/>
    <xf numFmtId="0" fontId="16" fillId="0" borderId="24" xfId="7" applyBorder="1"/>
    <xf numFmtId="0" fontId="1" fillId="0" borderId="9" xfId="5" applyBorder="1"/>
    <xf numFmtId="0" fontId="1" fillId="0" borderId="25" xfId="5" applyBorder="1"/>
    <xf numFmtId="0" fontId="1" fillId="0" borderId="26" xfId="5" applyBorder="1"/>
    <xf numFmtId="0" fontId="1" fillId="0" borderId="27" xfId="5" applyBorder="1"/>
    <xf numFmtId="0" fontId="6" fillId="0" borderId="0" xfId="0" applyFont="1" applyFill="1" applyAlignment="1" applyProtection="1">
      <alignment wrapText="1"/>
    </xf>
    <xf numFmtId="0" fontId="6" fillId="0" borderId="0" xfId="0" applyFont="1" applyFill="1" applyAlignment="1">
      <alignment wrapText="1"/>
    </xf>
    <xf numFmtId="0" fontId="7" fillId="0" borderId="0" xfId="1" applyFont="1" applyFill="1" applyBorder="1" applyAlignment="1" applyProtection="1">
      <alignment wrapText="1"/>
    </xf>
    <xf numFmtId="0" fontId="0" fillId="0" borderId="0" xfId="0" applyFill="1" applyAlignment="1">
      <alignment wrapText="1"/>
    </xf>
    <xf numFmtId="0" fontId="7" fillId="0" borderId="0" xfId="1" applyFont="1" applyFill="1" applyBorder="1" applyAlignment="1" applyProtection="1"/>
    <xf numFmtId="0" fontId="13" fillId="0" borderId="0" xfId="0" applyFont="1" applyFill="1" applyAlignment="1">
      <alignment wrapText="1"/>
    </xf>
    <xf numFmtId="0" fontId="0" fillId="0" borderId="0" xfId="0" applyFill="1"/>
    <xf numFmtId="0" fontId="6" fillId="0" borderId="0" xfId="0" applyFont="1" applyFill="1" applyBorder="1" applyAlignment="1">
      <alignment wrapText="1"/>
    </xf>
    <xf numFmtId="0" fontId="7" fillId="0" borderId="0" xfId="1" applyFill="1" applyBorder="1" applyProtection="1"/>
    <xf numFmtId="0" fontId="14" fillId="0" borderId="0" xfId="0" applyFont="1" applyFill="1" applyAlignment="1">
      <alignment wrapText="1"/>
    </xf>
    <xf numFmtId="0" fontId="17" fillId="0" borderId="0" xfId="0" applyFont="1" applyFill="1" applyAlignment="1">
      <alignment wrapText="1"/>
    </xf>
    <xf numFmtId="0" fontId="17" fillId="0" borderId="0" xfId="0" applyFont="1" applyAlignment="1">
      <alignment wrapText="1"/>
    </xf>
    <xf numFmtId="0" fontId="2" fillId="0" borderId="1" xfId="0" applyFont="1" applyBorder="1" applyAlignment="1">
      <alignment horizontal="center" vertical="center"/>
    </xf>
    <xf numFmtId="0" fontId="3" fillId="0" borderId="1" xfId="0" applyFont="1" applyBorder="1" applyAlignment="1">
      <alignment horizontal="center" wrapText="1"/>
    </xf>
    <xf numFmtId="0" fontId="4" fillId="2" borderId="2" xfId="0" applyFont="1" applyFill="1" applyBorder="1" applyAlignment="1">
      <alignment horizontal="center" vertical="center" wrapText="1"/>
    </xf>
  </cellXfs>
  <cellStyles count="8">
    <cellStyle name="Catégorie de la table dynamique" xfId="2"/>
    <cellStyle name="Champ de la table dynamique" xfId="3"/>
    <cellStyle name="Coin de la table dynamique" xfId="4"/>
    <cellStyle name="Lien hypertexte" xfId="1" builtinId="8"/>
    <cellStyle name="Normal" xfId="0" builtinId="0"/>
    <cellStyle name="Résultat de la table dynamique" xfId="5"/>
    <cellStyle name="Titre de la table dynamique" xfId="6"/>
    <cellStyle name="Valeur de la table dynamique" xfId="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F5597"/>
      <rgbColor rgb="FFA7B4DB"/>
      <rgbColor rgb="FF595959"/>
      <rgbColor rgb="FF8FAADC"/>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66FF"/>
      <rgbColor rgb="FF0000FF"/>
      <rgbColor rgb="FF00B0F0"/>
      <rgbColor rgb="FFCCFFFF"/>
      <rgbColor rgb="FFCCFFCC"/>
      <rgbColor rgb="FFFFFF99"/>
      <rgbColor rgb="FFA9D18E"/>
      <rgbColor rgb="FFFF99CC"/>
      <rgbColor rgb="FFCC99FF"/>
      <rgbColor rgb="FFFFCC99"/>
      <rgbColor rgb="FF4472C4"/>
      <rgbColor rgb="FF5B9BD5"/>
      <rgbColor rgb="FF92D050"/>
      <rgbColor rgb="FFFFC000"/>
      <rgbColor rgb="FFFF9900"/>
      <rgbColor rgb="FFED7D31"/>
      <rgbColor rgb="FF636363"/>
      <rgbColor rgb="FFA5A5A5"/>
      <rgbColor rgb="FF404040"/>
      <rgbColor rgb="FF70AD47"/>
      <rgbColor rgb="FF111111"/>
      <rgbColor rgb="FF363636"/>
      <rgbColor rgb="FF9E480E"/>
      <rgbColor rgb="FF993366"/>
      <rgbColor rgb="FF26447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thématique</a:t>
            </a:r>
          </a:p>
        </c:rich>
      </c:tx>
      <c:overlay val="0"/>
      <c:spPr>
        <a:noFill/>
        <a:ln w="0">
          <a:noFill/>
        </a:ln>
      </c:spPr>
    </c:title>
    <c:autoTitleDeleted val="0"/>
    <c:plotArea>
      <c:layout/>
      <c:barChart>
        <c:barDir val="col"/>
        <c:grouping val="clustered"/>
        <c:varyColors val="0"/>
        <c:ser>
          <c:idx val="0"/>
          <c:order val="0"/>
          <c:tx>
            <c:strRef>
              <c:f>'Nb de ressources thématiques'!$B$3</c:f>
              <c:strCache>
                <c:ptCount val="1"/>
                <c:pt idx="0">
                  <c:v>Nombre de Thématique d'usage</c:v>
                </c:pt>
              </c:strCache>
            </c:strRef>
          </c:tx>
          <c:spPr>
            <a:solidFill>
              <a:srgbClr val="0066FF"/>
            </a:solidFill>
            <a:ln w="0">
              <a:noFill/>
            </a:ln>
          </c:spPr>
          <c:invertIfNegative val="0"/>
          <c:dLbls>
            <c:spPr>
              <a:noFill/>
              <a:ln>
                <a:noFill/>
              </a:ln>
              <a:effectLst/>
            </c:spPr>
            <c:txPr>
              <a:bodyPr wrap="square"/>
              <a:lstStyle/>
              <a:p>
                <a:pPr>
                  <a:defRPr sz="900" b="1" strike="noStrike" spc="-1">
                    <a:solidFill>
                      <a:srgbClr val="FFFFFF"/>
                    </a:solidFill>
                    <a:latin typeface="Arial"/>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thématiques'!$A$4:$A$9</c:f>
              <c:strCache>
                <c:ptCount val="6"/>
                <c:pt idx="0">
                  <c:v>Ludification</c:v>
                </c:pt>
                <c:pt idx="1">
                  <c:v>Ludification </c:v>
                </c:pt>
                <c:pt idx="2">
                  <c:v>Programmation / codage</c:v>
                </c:pt>
                <c:pt idx="3">
                  <c:v>Réseaux sociaux</c:v>
                </c:pt>
                <c:pt idx="4">
                  <c:v>S’exercer / s’entraîner</c:v>
                </c:pt>
                <c:pt idx="5">
                  <c:v>Total Résultat</c:v>
                </c:pt>
              </c:strCache>
            </c:strRef>
          </c:cat>
          <c:val>
            <c:numRef>
              <c:f>'Nb de ressources thématiques'!$B$4:$B$9</c:f>
              <c:numCache>
                <c:formatCode>General</c:formatCode>
                <c:ptCount val="6"/>
                <c:pt idx="0">
                  <c:v>5</c:v>
                </c:pt>
                <c:pt idx="1">
                  <c:v>14</c:v>
                </c:pt>
                <c:pt idx="2">
                  <c:v>6</c:v>
                </c:pt>
                <c:pt idx="3">
                  <c:v>8</c:v>
                </c:pt>
                <c:pt idx="4">
                  <c:v>1</c:v>
                </c:pt>
                <c:pt idx="5">
                  <c:v>34</c:v>
                </c:pt>
              </c:numCache>
            </c:numRef>
          </c:val>
          <c:extLst>
            <c:ext xmlns:c16="http://schemas.microsoft.com/office/drawing/2014/chart" uri="{C3380CC4-5D6E-409C-BE32-E72D297353CC}">
              <c16:uniqueId val="{00000000-C1C1-4E84-B842-03B6D8A42498}"/>
            </c:ext>
          </c:extLst>
        </c:ser>
        <c:dLbls>
          <c:showLegendKey val="0"/>
          <c:showVal val="0"/>
          <c:showCatName val="0"/>
          <c:showSerName val="0"/>
          <c:showPercent val="0"/>
          <c:showBubbleSize val="0"/>
        </c:dLbls>
        <c:gapWidth val="219"/>
        <c:overlap val="-27"/>
        <c:axId val="4975942"/>
        <c:axId val="44471001"/>
      </c:barChart>
      <c:catAx>
        <c:axId val="4975942"/>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000000"/>
                </a:solidFill>
                <a:latin typeface="Arial"/>
              </a:defRPr>
            </a:pPr>
            <a:endParaRPr lang="fr-FR"/>
          </a:p>
        </c:txPr>
        <c:crossAx val="44471001"/>
        <c:crosses val="autoZero"/>
        <c:auto val="1"/>
        <c:lblAlgn val="ctr"/>
        <c:lblOffset val="100"/>
        <c:noMultiLvlLbl val="0"/>
      </c:catAx>
      <c:valAx>
        <c:axId val="44471001"/>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000000"/>
                </a:solidFill>
                <a:latin typeface="Arial"/>
              </a:defRPr>
            </a:pPr>
            <a:endParaRPr lang="fr-FR"/>
          </a:p>
        </c:txPr>
        <c:crossAx val="4975942"/>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discipline</a:t>
            </a:r>
          </a:p>
        </c:rich>
      </c:tx>
      <c:overlay val="0"/>
      <c:spPr>
        <a:noFill/>
        <a:ln w="0">
          <a:noFill/>
        </a:ln>
      </c:spPr>
    </c:title>
    <c:autoTitleDeleted val="0"/>
    <c:plotArea>
      <c:layout/>
      <c:barChart>
        <c:barDir val="col"/>
        <c:grouping val="clustered"/>
        <c:varyColors val="0"/>
        <c:ser>
          <c:idx val="0"/>
          <c:order val="0"/>
          <c:tx>
            <c:strRef>
              <c:f>'Nb de ressources discipline'!$B$3</c:f>
              <c:strCache>
                <c:ptCount val="1"/>
                <c:pt idx="0">
                  <c:v>Nombre de Discipline </c:v>
                </c:pt>
              </c:strCache>
            </c:strRef>
          </c:tx>
          <c:spPr>
            <a:solidFill>
              <a:srgbClr val="A9D18E"/>
            </a:solidFill>
            <a:ln w="0">
              <a:noFill/>
            </a:ln>
          </c:spPr>
          <c:invertIfNegative val="0"/>
          <c:dLbls>
            <c:spPr>
              <a:noFill/>
              <a:ln>
                <a:noFill/>
              </a:ln>
              <a:effectLst/>
            </c:spPr>
            <c:txPr>
              <a:bodyPr wrap="square"/>
              <a:lstStyle/>
              <a:p>
                <a:pPr>
                  <a:defRPr sz="1000" b="1" strike="noStrike" spc="-1">
                    <a:solidFill>
                      <a:srgbClr val="000000"/>
                    </a:solidFill>
                    <a:latin typeface="Arial"/>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discipline'!$A$4:$A$16</c:f>
              <c:strCache>
                <c:ptCount val="13"/>
                <c:pt idx="0">
                  <c:v>Biotechnologies-STMS</c:v>
                </c:pt>
                <c:pt idx="1">
                  <c:v>Documentation</c:v>
                </c:pt>
                <c:pt idx="2">
                  <c:v>Economie et gestion</c:v>
                </c:pt>
                <c:pt idx="3">
                  <c:v>Histoire-géographie</c:v>
                </c:pt>
                <c:pt idx="4">
                  <c:v>Langues vivantes</c:v>
                </c:pt>
                <c:pt idx="5">
                  <c:v>Lettres</c:v>
                </c:pt>
                <c:pt idx="6">
                  <c:v>Mathématiques</c:v>
                </c:pt>
                <c:pt idx="7">
                  <c:v>Philosophie</c:v>
                </c:pt>
                <c:pt idx="8">
                  <c:v>Physique-chimie</c:v>
                </c:pt>
                <c:pt idx="9">
                  <c:v>SVT</c:v>
                </c:pt>
                <c:pt idx="10">
                  <c:v>Toutes disciplines</c:v>
                </c:pt>
                <c:pt idx="11">
                  <c:v>SES</c:v>
                </c:pt>
                <c:pt idx="12">
                  <c:v>Total Résultat</c:v>
                </c:pt>
              </c:strCache>
            </c:strRef>
          </c:cat>
          <c:val>
            <c:numRef>
              <c:f>'Nb de ressources discipline'!$B$4:$B$16</c:f>
              <c:numCache>
                <c:formatCode>General</c:formatCode>
                <c:ptCount val="13"/>
                <c:pt idx="0">
                  <c:v>4</c:v>
                </c:pt>
                <c:pt idx="1">
                  <c:v>2</c:v>
                </c:pt>
                <c:pt idx="2">
                  <c:v>1</c:v>
                </c:pt>
                <c:pt idx="3">
                  <c:v>13</c:v>
                </c:pt>
                <c:pt idx="4">
                  <c:v>8</c:v>
                </c:pt>
                <c:pt idx="5">
                  <c:v>4</c:v>
                </c:pt>
                <c:pt idx="6">
                  <c:v>5</c:v>
                </c:pt>
                <c:pt idx="7">
                  <c:v>2</c:v>
                </c:pt>
                <c:pt idx="8">
                  <c:v>6</c:v>
                </c:pt>
                <c:pt idx="9">
                  <c:v>7</c:v>
                </c:pt>
                <c:pt idx="10">
                  <c:v>22</c:v>
                </c:pt>
                <c:pt idx="11">
                  <c:v>2</c:v>
                </c:pt>
                <c:pt idx="12">
                  <c:v>76</c:v>
                </c:pt>
              </c:numCache>
            </c:numRef>
          </c:val>
          <c:extLst>
            <c:ext xmlns:c16="http://schemas.microsoft.com/office/drawing/2014/chart" uri="{C3380CC4-5D6E-409C-BE32-E72D297353CC}">
              <c16:uniqueId val="{00000000-C6A9-4B30-A485-287FA653DC0E}"/>
            </c:ext>
          </c:extLst>
        </c:ser>
        <c:dLbls>
          <c:showLegendKey val="0"/>
          <c:showVal val="0"/>
          <c:showCatName val="0"/>
          <c:showSerName val="0"/>
          <c:showPercent val="0"/>
          <c:showBubbleSize val="0"/>
        </c:dLbls>
        <c:gapWidth val="219"/>
        <c:overlap val="-27"/>
        <c:axId val="61604309"/>
        <c:axId val="55086174"/>
      </c:barChart>
      <c:catAx>
        <c:axId val="6160430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000000"/>
                </a:solidFill>
                <a:latin typeface="Arial"/>
              </a:defRPr>
            </a:pPr>
            <a:endParaRPr lang="fr-FR"/>
          </a:p>
        </c:txPr>
        <c:crossAx val="55086174"/>
        <c:crosses val="autoZero"/>
        <c:auto val="1"/>
        <c:lblAlgn val="ctr"/>
        <c:lblOffset val="100"/>
        <c:noMultiLvlLbl val="0"/>
      </c:catAx>
      <c:valAx>
        <c:axId val="55086174"/>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000000"/>
                </a:solidFill>
                <a:latin typeface="Arial"/>
              </a:defRPr>
            </a:pPr>
            <a:endParaRPr lang="fr-FR"/>
          </a:p>
        </c:txPr>
        <c:crossAx val="61604309"/>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discipline</a:t>
            </a:r>
          </a:p>
        </c:rich>
      </c:tx>
      <c:overlay val="0"/>
      <c:spPr>
        <a:noFill/>
        <a:ln w="0">
          <a:noFill/>
        </a:ln>
      </c:spPr>
    </c:title>
    <c:autoTitleDeleted val="0"/>
    <c:plotArea>
      <c:layout/>
      <c:pieChart>
        <c:varyColors val="1"/>
        <c:ser>
          <c:idx val="0"/>
          <c:order val="0"/>
          <c:tx>
            <c:strRef>
              <c:f>'Nb de ressources discipline'!$B$3</c:f>
              <c:strCache>
                <c:ptCount val="1"/>
                <c:pt idx="0">
                  <c:v>Nombre de Discipline </c:v>
                </c:pt>
              </c:strCache>
            </c:strRef>
          </c:tx>
          <c:spPr>
            <a:solidFill>
              <a:srgbClr val="4472C4"/>
            </a:solidFill>
            <a:ln w="0">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1-6C1E-4F49-939A-EAB00536D960}"/>
              </c:ext>
            </c:extLst>
          </c:dPt>
          <c:dPt>
            <c:idx val="1"/>
            <c:bubble3D val="0"/>
            <c:spPr>
              <a:solidFill>
                <a:srgbClr val="4472C4"/>
              </a:solidFill>
              <a:ln w="19080">
                <a:solidFill>
                  <a:srgbClr val="FFFFFF"/>
                </a:solidFill>
                <a:round/>
              </a:ln>
            </c:spPr>
            <c:extLst>
              <c:ext xmlns:c16="http://schemas.microsoft.com/office/drawing/2014/chart" uri="{C3380CC4-5D6E-409C-BE32-E72D297353CC}">
                <c16:uniqueId val="{00000003-6C1E-4F49-939A-EAB00536D960}"/>
              </c:ext>
            </c:extLst>
          </c:dPt>
          <c:dPt>
            <c:idx val="2"/>
            <c:bubble3D val="0"/>
            <c:spPr>
              <a:solidFill>
                <a:srgbClr val="ED7D31"/>
              </a:solidFill>
              <a:ln w="19080">
                <a:solidFill>
                  <a:srgbClr val="FFFFFF"/>
                </a:solidFill>
                <a:round/>
              </a:ln>
            </c:spPr>
            <c:extLst>
              <c:ext xmlns:c16="http://schemas.microsoft.com/office/drawing/2014/chart" uri="{C3380CC4-5D6E-409C-BE32-E72D297353CC}">
                <c16:uniqueId val="{00000005-6C1E-4F49-939A-EAB00536D960}"/>
              </c:ext>
            </c:extLst>
          </c:dPt>
          <c:dPt>
            <c:idx val="3"/>
            <c:bubble3D val="0"/>
            <c:spPr>
              <a:solidFill>
                <a:srgbClr val="A5A5A5"/>
              </a:solidFill>
              <a:ln w="19080">
                <a:solidFill>
                  <a:srgbClr val="FFFFFF"/>
                </a:solidFill>
                <a:round/>
              </a:ln>
            </c:spPr>
            <c:extLst>
              <c:ext xmlns:c16="http://schemas.microsoft.com/office/drawing/2014/chart" uri="{C3380CC4-5D6E-409C-BE32-E72D297353CC}">
                <c16:uniqueId val="{00000007-6C1E-4F49-939A-EAB00536D960}"/>
              </c:ext>
            </c:extLst>
          </c:dPt>
          <c:dPt>
            <c:idx val="4"/>
            <c:bubble3D val="0"/>
            <c:spPr>
              <a:solidFill>
                <a:srgbClr val="FFC000"/>
              </a:solidFill>
              <a:ln w="19080">
                <a:solidFill>
                  <a:srgbClr val="FFFFFF"/>
                </a:solidFill>
                <a:round/>
              </a:ln>
            </c:spPr>
            <c:extLst>
              <c:ext xmlns:c16="http://schemas.microsoft.com/office/drawing/2014/chart" uri="{C3380CC4-5D6E-409C-BE32-E72D297353CC}">
                <c16:uniqueId val="{00000009-6C1E-4F49-939A-EAB00536D960}"/>
              </c:ext>
            </c:extLst>
          </c:dPt>
          <c:dPt>
            <c:idx val="5"/>
            <c:bubble3D val="0"/>
            <c:spPr>
              <a:solidFill>
                <a:srgbClr val="4472C4"/>
              </a:solidFill>
              <a:ln w="19080">
                <a:solidFill>
                  <a:srgbClr val="FFFFFF"/>
                </a:solidFill>
                <a:round/>
              </a:ln>
            </c:spPr>
            <c:extLst>
              <c:ext xmlns:c16="http://schemas.microsoft.com/office/drawing/2014/chart" uri="{C3380CC4-5D6E-409C-BE32-E72D297353CC}">
                <c16:uniqueId val="{0000000B-6C1E-4F49-939A-EAB00536D960}"/>
              </c:ext>
            </c:extLst>
          </c:dPt>
          <c:dPt>
            <c:idx val="6"/>
            <c:bubble3D val="0"/>
            <c:spPr>
              <a:solidFill>
                <a:srgbClr val="5B9BD5"/>
              </a:solidFill>
              <a:ln w="19080">
                <a:solidFill>
                  <a:srgbClr val="FFFFFF"/>
                </a:solidFill>
                <a:round/>
              </a:ln>
            </c:spPr>
            <c:extLst>
              <c:ext xmlns:c16="http://schemas.microsoft.com/office/drawing/2014/chart" uri="{C3380CC4-5D6E-409C-BE32-E72D297353CC}">
                <c16:uniqueId val="{0000000D-6C1E-4F49-939A-EAB00536D960}"/>
              </c:ext>
            </c:extLst>
          </c:dPt>
          <c:dPt>
            <c:idx val="7"/>
            <c:bubble3D val="0"/>
            <c:spPr>
              <a:solidFill>
                <a:srgbClr val="4472C4"/>
              </a:solidFill>
              <a:ln w="19080">
                <a:solidFill>
                  <a:srgbClr val="FFFFFF"/>
                </a:solidFill>
                <a:round/>
              </a:ln>
            </c:spPr>
            <c:extLst>
              <c:ext xmlns:c16="http://schemas.microsoft.com/office/drawing/2014/chart" uri="{C3380CC4-5D6E-409C-BE32-E72D297353CC}">
                <c16:uniqueId val="{0000000F-6C1E-4F49-939A-EAB00536D960}"/>
              </c:ext>
            </c:extLst>
          </c:dPt>
          <c:dPt>
            <c:idx val="8"/>
            <c:bubble3D val="0"/>
            <c:spPr>
              <a:solidFill>
                <a:srgbClr val="70AD47"/>
              </a:solidFill>
              <a:ln w="19080">
                <a:solidFill>
                  <a:srgbClr val="FFFFFF"/>
                </a:solidFill>
                <a:round/>
              </a:ln>
            </c:spPr>
            <c:extLst>
              <c:ext xmlns:c16="http://schemas.microsoft.com/office/drawing/2014/chart" uri="{C3380CC4-5D6E-409C-BE32-E72D297353CC}">
                <c16:uniqueId val="{00000011-6C1E-4F49-939A-EAB00536D960}"/>
              </c:ext>
            </c:extLst>
          </c:dPt>
          <c:dPt>
            <c:idx val="9"/>
            <c:bubble3D val="0"/>
            <c:spPr>
              <a:solidFill>
                <a:srgbClr val="264478"/>
              </a:solidFill>
              <a:ln w="19080">
                <a:solidFill>
                  <a:srgbClr val="FFFFFF"/>
                </a:solidFill>
                <a:round/>
              </a:ln>
            </c:spPr>
            <c:extLst>
              <c:ext xmlns:c16="http://schemas.microsoft.com/office/drawing/2014/chart" uri="{C3380CC4-5D6E-409C-BE32-E72D297353CC}">
                <c16:uniqueId val="{00000013-6C1E-4F49-939A-EAB00536D960}"/>
              </c:ext>
            </c:extLst>
          </c:dPt>
          <c:dPt>
            <c:idx val="10"/>
            <c:bubble3D val="0"/>
            <c:spPr>
              <a:solidFill>
                <a:srgbClr val="9E480E"/>
              </a:solidFill>
              <a:ln w="19080">
                <a:solidFill>
                  <a:srgbClr val="FFFFFF"/>
                </a:solidFill>
                <a:round/>
              </a:ln>
            </c:spPr>
            <c:extLst>
              <c:ext xmlns:c16="http://schemas.microsoft.com/office/drawing/2014/chart" uri="{C3380CC4-5D6E-409C-BE32-E72D297353CC}">
                <c16:uniqueId val="{00000015-6C1E-4F49-939A-EAB00536D960}"/>
              </c:ext>
            </c:extLst>
          </c:dPt>
          <c:dPt>
            <c:idx val="11"/>
            <c:bubble3D val="0"/>
            <c:spPr>
              <a:solidFill>
                <a:srgbClr val="636363"/>
              </a:solidFill>
              <a:ln w="19080">
                <a:solidFill>
                  <a:srgbClr val="FFFFFF"/>
                </a:solidFill>
                <a:round/>
              </a:ln>
            </c:spPr>
            <c:extLst>
              <c:ext xmlns:c16="http://schemas.microsoft.com/office/drawing/2014/chart" uri="{C3380CC4-5D6E-409C-BE32-E72D297353CC}">
                <c16:uniqueId val="{00000017-6C1E-4F49-939A-EAB00536D960}"/>
              </c:ext>
            </c:extLst>
          </c:dPt>
          <c:dPt>
            <c:idx val="12"/>
            <c:bubble3D val="0"/>
            <c:spPr>
              <a:solidFill>
                <a:srgbClr val="A7B4DB"/>
              </a:solidFill>
              <a:ln w="0">
                <a:noFill/>
              </a:ln>
            </c:spPr>
            <c:extLst>
              <c:ext xmlns:c16="http://schemas.microsoft.com/office/drawing/2014/chart" uri="{C3380CC4-5D6E-409C-BE32-E72D297353CC}">
                <c16:uniqueId val="{00000019-6C1E-4F49-939A-EAB00536D960}"/>
              </c:ext>
            </c:extLst>
          </c:dPt>
          <c:dLbls>
            <c:dLbl>
              <c:idx val="0"/>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6C1E-4F49-939A-EAB00536D960}"/>
                </c:ext>
              </c:extLst>
            </c:dLbl>
            <c:dLbl>
              <c:idx val="1"/>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6C1E-4F49-939A-EAB00536D960}"/>
                </c:ext>
              </c:extLst>
            </c:dLbl>
            <c:dLbl>
              <c:idx val="2"/>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6C1E-4F49-939A-EAB00536D960}"/>
                </c:ext>
              </c:extLst>
            </c:dLbl>
            <c:dLbl>
              <c:idx val="3"/>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6C1E-4F49-939A-EAB00536D960}"/>
                </c:ext>
              </c:extLst>
            </c:dLbl>
            <c:dLbl>
              <c:idx val="4"/>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9-6C1E-4F49-939A-EAB00536D960}"/>
                </c:ext>
              </c:extLst>
            </c:dLbl>
            <c:dLbl>
              <c:idx val="5"/>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B-6C1E-4F49-939A-EAB00536D960}"/>
                </c:ext>
              </c:extLst>
            </c:dLbl>
            <c:dLbl>
              <c:idx val="6"/>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D-6C1E-4F49-939A-EAB00536D960}"/>
                </c:ext>
              </c:extLst>
            </c:dLbl>
            <c:dLbl>
              <c:idx val="7"/>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F-6C1E-4F49-939A-EAB00536D960}"/>
                </c:ext>
              </c:extLst>
            </c:dLbl>
            <c:dLbl>
              <c:idx val="8"/>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1-6C1E-4F49-939A-EAB00536D960}"/>
                </c:ext>
              </c:extLst>
            </c:dLbl>
            <c:dLbl>
              <c:idx val="9"/>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3-6C1E-4F49-939A-EAB00536D960}"/>
                </c:ext>
              </c:extLst>
            </c:dLbl>
            <c:dLbl>
              <c:idx val="10"/>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5-6C1E-4F49-939A-EAB00536D960}"/>
                </c:ext>
              </c:extLst>
            </c:dLbl>
            <c:dLbl>
              <c:idx val="11"/>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7-6C1E-4F49-939A-EAB00536D960}"/>
                </c:ext>
              </c:extLst>
            </c:dLbl>
            <c:dLbl>
              <c:idx val="12"/>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9-6C1E-4F49-939A-EAB00536D960}"/>
                </c:ext>
              </c:extLst>
            </c:dLbl>
            <c:spPr>
              <a:noFill/>
              <a:ln>
                <a:noFill/>
              </a:ln>
              <a:effectLst/>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separator>
</c:separator>
            <c:showLeaderLines val="0"/>
            <c:extLst>
              <c:ext xmlns:c15="http://schemas.microsoft.com/office/drawing/2012/chart" uri="{CE6537A1-D6FC-4f65-9D91-7224C49458BB}"/>
            </c:extLst>
          </c:dLbls>
          <c:cat>
            <c:strRef>
              <c:f>'Nb de ressources discipline'!$A$4:$A$16</c:f>
              <c:strCache>
                <c:ptCount val="13"/>
                <c:pt idx="0">
                  <c:v>Biotechnologies-STMS</c:v>
                </c:pt>
                <c:pt idx="1">
                  <c:v>Documentation</c:v>
                </c:pt>
                <c:pt idx="2">
                  <c:v>Economie et gestion</c:v>
                </c:pt>
                <c:pt idx="3">
                  <c:v>Histoire-géographie</c:v>
                </c:pt>
                <c:pt idx="4">
                  <c:v>Langues vivantes</c:v>
                </c:pt>
                <c:pt idx="5">
                  <c:v>Lettres</c:v>
                </c:pt>
                <c:pt idx="6">
                  <c:v>Mathématiques</c:v>
                </c:pt>
                <c:pt idx="7">
                  <c:v>Philosophie</c:v>
                </c:pt>
                <c:pt idx="8">
                  <c:v>Physique-chimie</c:v>
                </c:pt>
                <c:pt idx="9">
                  <c:v>SVT</c:v>
                </c:pt>
                <c:pt idx="10">
                  <c:v>Toutes disciplines</c:v>
                </c:pt>
                <c:pt idx="11">
                  <c:v>SES</c:v>
                </c:pt>
                <c:pt idx="12">
                  <c:v>Total Résultat</c:v>
                </c:pt>
              </c:strCache>
            </c:strRef>
          </c:cat>
          <c:val>
            <c:numRef>
              <c:f>'Nb de ressources discipline'!$B$4:$B$16</c:f>
              <c:numCache>
                <c:formatCode>General</c:formatCode>
                <c:ptCount val="13"/>
                <c:pt idx="0">
                  <c:v>4</c:v>
                </c:pt>
                <c:pt idx="1">
                  <c:v>2</c:v>
                </c:pt>
                <c:pt idx="2">
                  <c:v>1</c:v>
                </c:pt>
                <c:pt idx="3">
                  <c:v>13</c:v>
                </c:pt>
                <c:pt idx="4">
                  <c:v>8</c:v>
                </c:pt>
                <c:pt idx="5">
                  <c:v>4</c:v>
                </c:pt>
                <c:pt idx="6">
                  <c:v>5</c:v>
                </c:pt>
                <c:pt idx="7">
                  <c:v>2</c:v>
                </c:pt>
                <c:pt idx="8">
                  <c:v>6</c:v>
                </c:pt>
                <c:pt idx="9">
                  <c:v>7</c:v>
                </c:pt>
                <c:pt idx="10">
                  <c:v>22</c:v>
                </c:pt>
                <c:pt idx="11">
                  <c:v>2</c:v>
                </c:pt>
                <c:pt idx="12">
                  <c:v>76</c:v>
                </c:pt>
              </c:numCache>
            </c:numRef>
          </c:val>
          <c:extLst>
            <c:ext xmlns:c16="http://schemas.microsoft.com/office/drawing/2014/chart" uri="{C3380CC4-5D6E-409C-BE32-E72D297353CC}">
              <c16:uniqueId val="{0000001A-6C1E-4F49-939A-EAB00536D960}"/>
            </c:ext>
          </c:extLst>
        </c:ser>
        <c:dLbls>
          <c:showLegendKey val="0"/>
          <c:showVal val="0"/>
          <c:showCatName val="0"/>
          <c:showSerName val="0"/>
          <c:showPercent val="0"/>
          <c:showBubbleSize val="0"/>
          <c:showLeaderLines val="0"/>
        </c:dLbls>
        <c:firstSliceAng val="0"/>
      </c:pieChart>
      <c:spPr>
        <a:noFill/>
        <a:ln w="0">
          <a:noFill/>
        </a:ln>
      </c:spPr>
    </c:plotArea>
    <c:legend>
      <c:legendPos val="r"/>
      <c:overlay val="0"/>
      <c:spPr>
        <a:noFill/>
        <a:ln w="0">
          <a:noFill/>
        </a:ln>
      </c:spPr>
      <c:txPr>
        <a:bodyPr/>
        <a:lstStyle/>
        <a:p>
          <a:pPr>
            <a:defRPr sz="900" b="0" strike="noStrike" spc="-1">
              <a:solidFill>
                <a:srgbClr val="000000"/>
              </a:solidFill>
              <a:latin typeface="Arial"/>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thématique</a:t>
            </a:r>
          </a:p>
        </c:rich>
      </c:tx>
      <c:overlay val="0"/>
      <c:spPr>
        <a:noFill/>
        <a:ln w="0">
          <a:noFill/>
        </a:ln>
      </c:spPr>
    </c:title>
    <c:autoTitleDeleted val="0"/>
    <c:plotArea>
      <c:layout>
        <c:manualLayout>
          <c:layoutTarget val="inner"/>
          <c:xMode val="edge"/>
          <c:yMode val="edge"/>
          <c:x val="0.26822972682297302"/>
          <c:y val="0.188227146814404"/>
          <c:w val="0.43837384383738398"/>
          <c:h val="0.81038781163434903"/>
        </c:manualLayout>
      </c:layout>
      <c:pieChart>
        <c:varyColors val="1"/>
        <c:ser>
          <c:idx val="0"/>
          <c:order val="0"/>
          <c:tx>
            <c:strRef>
              <c:f>'Nb de ressources thématiques'!$B$3</c:f>
              <c:strCache>
                <c:ptCount val="1"/>
                <c:pt idx="0">
                  <c:v>Nombre de Thématique d'usage</c:v>
                </c:pt>
              </c:strCache>
            </c:strRef>
          </c:tx>
          <c:spPr>
            <a:solidFill>
              <a:srgbClr val="4472C4"/>
            </a:solidFill>
            <a:ln w="0">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1-E632-4BB2-88B8-859C90107B2C}"/>
              </c:ext>
            </c:extLst>
          </c:dPt>
          <c:dPt>
            <c:idx val="1"/>
            <c:bubble3D val="0"/>
            <c:spPr>
              <a:solidFill>
                <a:srgbClr val="70AD47"/>
              </a:solidFill>
              <a:ln w="19080">
                <a:solidFill>
                  <a:srgbClr val="FFFFFF"/>
                </a:solidFill>
                <a:round/>
              </a:ln>
            </c:spPr>
            <c:extLst>
              <c:ext xmlns:c16="http://schemas.microsoft.com/office/drawing/2014/chart" uri="{C3380CC4-5D6E-409C-BE32-E72D297353CC}">
                <c16:uniqueId val="{00000003-E632-4BB2-88B8-859C90107B2C}"/>
              </c:ext>
            </c:extLst>
          </c:dPt>
          <c:dPt>
            <c:idx val="2"/>
            <c:bubble3D val="0"/>
            <c:spPr>
              <a:solidFill>
                <a:srgbClr val="A5A5A5"/>
              </a:solidFill>
              <a:ln w="19080">
                <a:solidFill>
                  <a:srgbClr val="FFFFFF"/>
                </a:solidFill>
                <a:round/>
              </a:ln>
            </c:spPr>
            <c:extLst>
              <c:ext xmlns:c16="http://schemas.microsoft.com/office/drawing/2014/chart" uri="{C3380CC4-5D6E-409C-BE32-E72D297353CC}">
                <c16:uniqueId val="{00000005-E632-4BB2-88B8-859C90107B2C}"/>
              </c:ext>
            </c:extLst>
          </c:dPt>
          <c:dPt>
            <c:idx val="3"/>
            <c:bubble3D val="0"/>
            <c:spPr>
              <a:solidFill>
                <a:srgbClr val="FFC000"/>
              </a:solidFill>
              <a:ln w="19080">
                <a:solidFill>
                  <a:srgbClr val="FFFFFF"/>
                </a:solidFill>
                <a:round/>
              </a:ln>
            </c:spPr>
            <c:extLst>
              <c:ext xmlns:c16="http://schemas.microsoft.com/office/drawing/2014/chart" uri="{C3380CC4-5D6E-409C-BE32-E72D297353CC}">
                <c16:uniqueId val="{00000007-E632-4BB2-88B8-859C90107B2C}"/>
              </c:ext>
            </c:extLst>
          </c:dPt>
          <c:dPt>
            <c:idx val="4"/>
            <c:bubble3D val="0"/>
            <c:spPr>
              <a:solidFill>
                <a:srgbClr val="5B9BD5"/>
              </a:solidFill>
              <a:ln w="19080">
                <a:solidFill>
                  <a:srgbClr val="FFFFFF"/>
                </a:solidFill>
                <a:round/>
              </a:ln>
            </c:spPr>
            <c:extLst>
              <c:ext xmlns:c16="http://schemas.microsoft.com/office/drawing/2014/chart" uri="{C3380CC4-5D6E-409C-BE32-E72D297353CC}">
                <c16:uniqueId val="{00000009-E632-4BB2-88B8-859C90107B2C}"/>
              </c:ext>
            </c:extLst>
          </c:dPt>
          <c:dPt>
            <c:idx val="5"/>
            <c:bubble3D val="0"/>
            <c:spPr>
              <a:solidFill>
                <a:srgbClr val="70AD47"/>
              </a:solidFill>
              <a:ln w="0">
                <a:noFill/>
              </a:ln>
            </c:spPr>
            <c:extLst>
              <c:ext xmlns:c16="http://schemas.microsoft.com/office/drawing/2014/chart" uri="{C3380CC4-5D6E-409C-BE32-E72D297353CC}">
                <c16:uniqueId val="{0000000B-E632-4BB2-88B8-859C90107B2C}"/>
              </c:ext>
            </c:extLst>
          </c:dPt>
          <c:dLbls>
            <c:dLbl>
              <c:idx val="0"/>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E632-4BB2-88B8-859C90107B2C}"/>
                </c:ext>
              </c:extLst>
            </c:dLbl>
            <c:dLbl>
              <c:idx val="1"/>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E632-4BB2-88B8-859C90107B2C}"/>
                </c:ext>
              </c:extLst>
            </c:dLbl>
            <c:dLbl>
              <c:idx val="2"/>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E632-4BB2-88B8-859C90107B2C}"/>
                </c:ext>
              </c:extLst>
            </c:dLbl>
            <c:dLbl>
              <c:idx val="3"/>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E632-4BB2-88B8-859C90107B2C}"/>
                </c:ext>
              </c:extLst>
            </c:dLbl>
            <c:dLbl>
              <c:idx val="4"/>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9-E632-4BB2-88B8-859C90107B2C}"/>
                </c:ext>
              </c:extLst>
            </c:dLbl>
            <c:dLbl>
              <c:idx val="5"/>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B-E632-4BB2-88B8-859C90107B2C}"/>
                </c:ext>
              </c:extLst>
            </c:dLbl>
            <c:spPr>
              <a:noFill/>
              <a:ln>
                <a:noFill/>
              </a:ln>
              <a:effectLst/>
            </c:spPr>
            <c:txPr>
              <a:bodyPr wrap="square"/>
              <a:lstStyle/>
              <a:p>
                <a:pPr>
                  <a:defRPr sz="900" b="1" strike="noStrike" spc="-1">
                    <a:solidFill>
                      <a:srgbClr val="FFFFFF"/>
                    </a:solidFill>
                    <a:latin typeface="Arial"/>
                  </a:defRPr>
                </a:pPr>
                <a:endParaRPr lang="fr-FR"/>
              </a:p>
            </c:txPr>
            <c:dLblPos val="bestFit"/>
            <c:showLegendKey val="0"/>
            <c:showVal val="0"/>
            <c:showCatName val="0"/>
            <c:showSerName val="0"/>
            <c:showPercent val="1"/>
            <c:showBubbleSize val="1"/>
            <c:separator>
</c:separator>
            <c:showLeaderLines val="0"/>
            <c:extLst>
              <c:ext xmlns:c15="http://schemas.microsoft.com/office/drawing/2012/chart" uri="{CE6537A1-D6FC-4f65-9D91-7224C49458BB}"/>
            </c:extLst>
          </c:dLbls>
          <c:cat>
            <c:strRef>
              <c:f>'Nb de ressources thématiques'!$A$4:$A$9</c:f>
              <c:strCache>
                <c:ptCount val="6"/>
                <c:pt idx="0">
                  <c:v>Ludification</c:v>
                </c:pt>
                <c:pt idx="1">
                  <c:v>Ludification </c:v>
                </c:pt>
                <c:pt idx="2">
                  <c:v>Programmation / codage</c:v>
                </c:pt>
                <c:pt idx="3">
                  <c:v>Réseaux sociaux</c:v>
                </c:pt>
                <c:pt idx="4">
                  <c:v>S’exercer / s’entraîner</c:v>
                </c:pt>
                <c:pt idx="5">
                  <c:v>Total Résultat</c:v>
                </c:pt>
              </c:strCache>
            </c:strRef>
          </c:cat>
          <c:val>
            <c:numRef>
              <c:f>'Nb de ressources thématiques'!$B$4:$B$9</c:f>
              <c:numCache>
                <c:formatCode>General</c:formatCode>
                <c:ptCount val="6"/>
                <c:pt idx="0">
                  <c:v>5</c:v>
                </c:pt>
                <c:pt idx="1">
                  <c:v>14</c:v>
                </c:pt>
                <c:pt idx="2">
                  <c:v>6</c:v>
                </c:pt>
                <c:pt idx="3">
                  <c:v>8</c:v>
                </c:pt>
                <c:pt idx="4">
                  <c:v>1</c:v>
                </c:pt>
                <c:pt idx="5">
                  <c:v>34</c:v>
                </c:pt>
              </c:numCache>
            </c:numRef>
          </c:val>
          <c:extLst>
            <c:ext xmlns:c16="http://schemas.microsoft.com/office/drawing/2014/chart" uri="{C3380CC4-5D6E-409C-BE32-E72D297353CC}">
              <c16:uniqueId val="{0000000C-E632-4BB2-88B8-859C90107B2C}"/>
            </c:ext>
          </c:extLst>
        </c:ser>
        <c:dLbls>
          <c:showLegendKey val="0"/>
          <c:showVal val="0"/>
          <c:showCatName val="0"/>
          <c:showSerName val="0"/>
          <c:showPercent val="0"/>
          <c:showBubbleSize val="0"/>
          <c:showLeaderLines val="0"/>
        </c:dLbls>
        <c:firstSliceAng val="0"/>
      </c:pieChart>
      <c:spPr>
        <a:noFill/>
        <a:ln w="0">
          <a:noFill/>
        </a:ln>
      </c:spPr>
    </c:plotArea>
    <c:legend>
      <c:legendPos val="r"/>
      <c:layout>
        <c:manualLayout>
          <c:xMode val="edge"/>
          <c:yMode val="edge"/>
          <c:x val="0.76302424286269799"/>
          <c:y val="0.21327056950457701"/>
          <c:w val="0.22388144596251"/>
          <c:h val="0.70060557076364505"/>
        </c:manualLayout>
      </c:layout>
      <c:overlay val="0"/>
      <c:spPr>
        <a:noFill/>
        <a:ln w="0">
          <a:noFill/>
        </a:ln>
      </c:spPr>
      <c:txPr>
        <a:bodyPr/>
        <a:lstStyle/>
        <a:p>
          <a:pPr>
            <a:defRPr sz="900" b="0" strike="noStrike" spc="-1">
              <a:solidFill>
                <a:srgbClr val="595959"/>
              </a:solidFill>
              <a:latin typeface="Arial"/>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barChart>
        <c:barDir val="col"/>
        <c:grouping val="stacked"/>
        <c:varyColors val="0"/>
        <c:ser>
          <c:idx val="0"/>
          <c:order val="0"/>
          <c:tx>
            <c:strRef>
              <c:f>'Nb de ressources académie'!$B$3:$B$4</c:f>
              <c:strCache>
                <c:ptCount val="2"/>
                <c:pt idx="0">
                  <c:v>Thématique d'usage</c:v>
                </c:pt>
                <c:pt idx="1">
                  <c:v>Ludification</c:v>
                </c:pt>
              </c:strCache>
            </c:strRef>
          </c:tx>
          <c:spPr>
            <a:solidFill>
              <a:srgbClr val="4472C4"/>
            </a:solidFill>
            <a:ln w="0">
              <a:noFill/>
            </a:ln>
          </c:spPr>
          <c:invertIfNegative val="0"/>
          <c:dLbls>
            <c:spPr>
              <a:noFill/>
              <a:ln>
                <a:noFill/>
              </a:ln>
              <a:effectLst/>
            </c:spPr>
            <c:txPr>
              <a:bodyPr wrap="square"/>
              <a:lstStyle/>
              <a:p>
                <a:pPr>
                  <a:defRPr sz="900" b="0" strike="noStrike" spc="-1">
                    <a:solidFill>
                      <a:srgbClr val="FFFFFF"/>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académie'!$B$5:$B$22</c:f>
              <c:numCache>
                <c:formatCode>General</c:formatCode>
                <c:ptCount val="18"/>
                <c:pt idx="1">
                  <c:v>1</c:v>
                </c:pt>
                <c:pt idx="2">
                  <c:v>1</c:v>
                </c:pt>
                <c:pt idx="6">
                  <c:v>1</c:v>
                </c:pt>
                <c:pt idx="8">
                  <c:v>1</c:v>
                </c:pt>
                <c:pt idx="10">
                  <c:v>1</c:v>
                </c:pt>
                <c:pt idx="17">
                  <c:v>5</c:v>
                </c:pt>
              </c:numCache>
            </c:numRef>
          </c:val>
          <c:extLst>
            <c:ext xmlns:c16="http://schemas.microsoft.com/office/drawing/2014/chart" uri="{C3380CC4-5D6E-409C-BE32-E72D297353CC}">
              <c16:uniqueId val="{00000000-3FDE-479C-9943-BC9C6B228CEA}"/>
            </c:ext>
          </c:extLst>
        </c:ser>
        <c:ser>
          <c:idx val="1"/>
          <c:order val="1"/>
          <c:tx>
            <c:strRef>
              <c:f>'Nb de ressources académie'!$C$3:$C$4</c:f>
              <c:strCache>
                <c:ptCount val="2"/>
                <c:pt idx="0">
                  <c:v>Thématique d'usage</c:v>
                </c:pt>
                <c:pt idx="1">
                  <c:v>Réseaux sociaux</c:v>
                </c:pt>
              </c:strCache>
            </c:strRef>
          </c:tx>
          <c:spPr>
            <a:solidFill>
              <a:srgbClr val="00B0F0"/>
            </a:solidFill>
            <a:ln w="0">
              <a:noFill/>
            </a:ln>
          </c:spPr>
          <c:invertIfNegative val="0"/>
          <c:dLbls>
            <c:spPr>
              <a:noFill/>
              <a:ln>
                <a:noFill/>
              </a:ln>
              <a:effectLst/>
            </c:spPr>
            <c:txPr>
              <a:bodyPr wrap="square"/>
              <a:lstStyle/>
              <a:p>
                <a:pPr>
                  <a:defRPr sz="900" b="0" strike="noStrike" spc="-1">
                    <a:solidFill>
                      <a:srgbClr val="FFFFFF"/>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académie'!$C$5:$C$22</c:f>
              <c:numCache>
                <c:formatCode>General</c:formatCode>
                <c:ptCount val="18"/>
                <c:pt idx="2">
                  <c:v>1</c:v>
                </c:pt>
                <c:pt idx="6">
                  <c:v>1</c:v>
                </c:pt>
                <c:pt idx="11">
                  <c:v>1</c:v>
                </c:pt>
                <c:pt idx="14">
                  <c:v>5</c:v>
                </c:pt>
                <c:pt idx="17">
                  <c:v>8</c:v>
                </c:pt>
              </c:numCache>
            </c:numRef>
          </c:val>
          <c:extLst>
            <c:ext xmlns:c16="http://schemas.microsoft.com/office/drawing/2014/chart" uri="{C3380CC4-5D6E-409C-BE32-E72D297353CC}">
              <c16:uniqueId val="{00000001-3FDE-479C-9943-BC9C6B228CEA}"/>
            </c:ext>
          </c:extLst>
        </c:ser>
        <c:ser>
          <c:idx val="2"/>
          <c:order val="2"/>
          <c:tx>
            <c:strRef>
              <c:f>'Nb de ressources académie'!$D$3:$D$4</c:f>
              <c:strCache>
                <c:ptCount val="2"/>
                <c:pt idx="0">
                  <c:v>Thématique d'usage</c:v>
                </c:pt>
                <c:pt idx="1">
                  <c:v>Ludification </c:v>
                </c:pt>
              </c:strCache>
            </c:strRef>
          </c:tx>
          <c:spPr>
            <a:solidFill>
              <a:srgbClr val="A5A5A5"/>
            </a:solidFill>
            <a:ln w="0">
              <a:noFill/>
            </a:ln>
          </c:spPr>
          <c:invertIfNegative val="0"/>
          <c:dLbls>
            <c:spPr>
              <a:noFill/>
              <a:ln>
                <a:noFill/>
              </a:ln>
              <a:effectLst/>
            </c:spPr>
            <c:txPr>
              <a:bodyPr wrap="square"/>
              <a:lstStyle/>
              <a:p>
                <a:pPr>
                  <a:defRPr sz="900" b="0" strike="noStrike" spc="-1">
                    <a:solidFill>
                      <a:srgbClr val="404040"/>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académie'!$D$5:$D$22</c:f>
              <c:numCache>
                <c:formatCode>General</c:formatCode>
                <c:ptCount val="18"/>
                <c:pt idx="0">
                  <c:v>1</c:v>
                </c:pt>
                <c:pt idx="2">
                  <c:v>2</c:v>
                </c:pt>
                <c:pt idx="3">
                  <c:v>2</c:v>
                </c:pt>
                <c:pt idx="4">
                  <c:v>1</c:v>
                </c:pt>
                <c:pt idx="7">
                  <c:v>1</c:v>
                </c:pt>
                <c:pt idx="8">
                  <c:v>3</c:v>
                </c:pt>
                <c:pt idx="11">
                  <c:v>1</c:v>
                </c:pt>
                <c:pt idx="14">
                  <c:v>1</c:v>
                </c:pt>
                <c:pt idx="15">
                  <c:v>1</c:v>
                </c:pt>
                <c:pt idx="16">
                  <c:v>1</c:v>
                </c:pt>
                <c:pt idx="17">
                  <c:v>14</c:v>
                </c:pt>
              </c:numCache>
            </c:numRef>
          </c:val>
          <c:extLst>
            <c:ext xmlns:c16="http://schemas.microsoft.com/office/drawing/2014/chart" uri="{C3380CC4-5D6E-409C-BE32-E72D297353CC}">
              <c16:uniqueId val="{00000002-3FDE-479C-9943-BC9C6B228CEA}"/>
            </c:ext>
          </c:extLst>
        </c:ser>
        <c:ser>
          <c:idx val="3"/>
          <c:order val="3"/>
          <c:tx>
            <c:strRef>
              <c:f>'Nb de ressources académie'!$E$3:$E$4</c:f>
              <c:strCache>
                <c:ptCount val="2"/>
                <c:pt idx="0">
                  <c:v>Thématique d'usage</c:v>
                </c:pt>
                <c:pt idx="1">
                  <c:v>Programmation / codage</c:v>
                </c:pt>
              </c:strCache>
            </c:strRef>
          </c:tx>
          <c:spPr>
            <a:solidFill>
              <a:srgbClr val="FFC000"/>
            </a:solidFill>
            <a:ln w="0">
              <a:noFill/>
            </a:ln>
          </c:spPr>
          <c:invertIfNegative val="0"/>
          <c:dLbls>
            <c:spPr>
              <a:noFill/>
              <a:ln>
                <a:noFill/>
              </a:ln>
              <a:effectLst/>
            </c:spPr>
            <c:txPr>
              <a:bodyPr wrap="square"/>
              <a:lstStyle/>
              <a:p>
                <a:pPr>
                  <a:defRPr sz="900" b="0" strike="noStrike" spc="-1">
                    <a:solidFill>
                      <a:srgbClr val="404040"/>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académie'!$E$5:$E$22</c:f>
              <c:numCache>
                <c:formatCode>General</c:formatCode>
                <c:ptCount val="18"/>
                <c:pt idx="2">
                  <c:v>1</c:v>
                </c:pt>
                <c:pt idx="5">
                  <c:v>1</c:v>
                </c:pt>
                <c:pt idx="9">
                  <c:v>1</c:v>
                </c:pt>
                <c:pt idx="11">
                  <c:v>1</c:v>
                </c:pt>
                <c:pt idx="12">
                  <c:v>1</c:v>
                </c:pt>
                <c:pt idx="13">
                  <c:v>1</c:v>
                </c:pt>
                <c:pt idx="17">
                  <c:v>6</c:v>
                </c:pt>
              </c:numCache>
            </c:numRef>
          </c:val>
          <c:extLst>
            <c:ext xmlns:c16="http://schemas.microsoft.com/office/drawing/2014/chart" uri="{C3380CC4-5D6E-409C-BE32-E72D297353CC}">
              <c16:uniqueId val="{00000003-3FDE-479C-9943-BC9C6B228CEA}"/>
            </c:ext>
          </c:extLst>
        </c:ser>
        <c:ser>
          <c:idx val="4"/>
          <c:order val="4"/>
          <c:tx>
            <c:strRef>
              <c:f>'Nb de ressources académie'!$F$3:$F$4</c:f>
              <c:strCache>
                <c:ptCount val="2"/>
                <c:pt idx="0">
                  <c:v>Thématique d'usage</c:v>
                </c:pt>
                <c:pt idx="1">
                  <c:v>S’exercer / s’entraîner</c:v>
                </c:pt>
              </c:strCache>
            </c:strRef>
          </c:tx>
          <c:spPr>
            <a:solidFill>
              <a:srgbClr val="5B9BD5"/>
            </a:solidFill>
            <a:ln w="0">
              <a:noFill/>
            </a:ln>
          </c:spPr>
          <c:invertIfNegative val="0"/>
          <c:dLbls>
            <c:spPr>
              <a:noFill/>
              <a:ln>
                <a:noFill/>
              </a:ln>
              <a:effectLst/>
            </c:spPr>
            <c:txPr>
              <a:bodyPr wrap="square"/>
              <a:lstStyle/>
              <a:p>
                <a:pPr>
                  <a:defRPr sz="900" b="0" strike="noStrike" spc="-1">
                    <a:solidFill>
                      <a:srgbClr val="404040"/>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académie'!$F$5:$F$22</c:f>
              <c:numCache>
                <c:formatCode>General</c:formatCode>
                <c:ptCount val="18"/>
                <c:pt idx="8">
                  <c:v>1</c:v>
                </c:pt>
                <c:pt idx="17">
                  <c:v>1</c:v>
                </c:pt>
              </c:numCache>
            </c:numRef>
          </c:val>
          <c:extLst>
            <c:ext xmlns:c16="http://schemas.microsoft.com/office/drawing/2014/chart" uri="{C3380CC4-5D6E-409C-BE32-E72D297353CC}">
              <c16:uniqueId val="{00000004-3FDE-479C-9943-BC9C6B228CEA}"/>
            </c:ext>
          </c:extLst>
        </c:ser>
        <c:dLbls>
          <c:showLegendKey val="0"/>
          <c:showVal val="0"/>
          <c:showCatName val="0"/>
          <c:showSerName val="0"/>
          <c:showPercent val="0"/>
          <c:showBubbleSize val="0"/>
        </c:dLbls>
        <c:gapWidth val="150"/>
        <c:overlap val="100"/>
        <c:axId val="87376806"/>
        <c:axId val="44930086"/>
      </c:barChart>
      <c:catAx>
        <c:axId val="87376806"/>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000000"/>
                </a:solidFill>
                <a:latin typeface="Arial"/>
              </a:defRPr>
            </a:pPr>
            <a:endParaRPr lang="fr-FR"/>
          </a:p>
        </c:txPr>
        <c:crossAx val="44930086"/>
        <c:crosses val="autoZero"/>
        <c:auto val="1"/>
        <c:lblAlgn val="ctr"/>
        <c:lblOffset val="100"/>
        <c:noMultiLvlLbl val="0"/>
      </c:catAx>
      <c:valAx>
        <c:axId val="44930086"/>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595959"/>
                </a:solidFill>
                <a:latin typeface="Calibri"/>
              </a:defRPr>
            </a:pPr>
            <a:endParaRPr lang="fr-FR"/>
          </a:p>
        </c:txPr>
        <c:crossAx val="87376806"/>
        <c:crosses val="autoZero"/>
        <c:crossBetween val="between"/>
      </c:valAx>
      <c:spPr>
        <a:noFill/>
        <a:ln w="0">
          <a:noFill/>
        </a:ln>
      </c:spPr>
    </c:plotArea>
    <c:legend>
      <c:legendPos val="r"/>
      <c:legendEntry>
        <c:idx val="1"/>
        <c:delete val="1"/>
      </c:legendEntry>
      <c:overlay val="0"/>
      <c:spPr>
        <a:noFill/>
        <a:ln w="0">
          <a:noFill/>
        </a:ln>
      </c:spPr>
      <c:txPr>
        <a:bodyPr/>
        <a:lstStyle/>
        <a:p>
          <a:pPr>
            <a:defRPr sz="900" b="0" strike="noStrike" spc="-1">
              <a:solidFill>
                <a:srgbClr val="595959"/>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thématique</a:t>
            </a:r>
          </a:p>
        </c:rich>
      </c:tx>
      <c:overlay val="0"/>
      <c:spPr>
        <a:noFill/>
        <a:ln w="0">
          <a:noFill/>
        </a:ln>
      </c:spPr>
    </c:title>
    <c:autoTitleDeleted val="0"/>
    <c:plotArea>
      <c:layout/>
      <c:barChart>
        <c:barDir val="col"/>
        <c:grouping val="clustered"/>
        <c:varyColors val="0"/>
        <c:ser>
          <c:idx val="0"/>
          <c:order val="0"/>
          <c:tx>
            <c:strRef>
              <c:f>'Nb de ressources thématiques'!$B$3</c:f>
              <c:strCache>
                <c:ptCount val="1"/>
                <c:pt idx="0">
                  <c:v>Nombre de Thématique d'usage</c:v>
                </c:pt>
              </c:strCache>
            </c:strRef>
          </c:tx>
          <c:spPr>
            <a:solidFill>
              <a:srgbClr val="0066FF"/>
            </a:solidFill>
            <a:ln w="0">
              <a:noFill/>
            </a:ln>
          </c:spPr>
          <c:invertIfNegative val="0"/>
          <c:dPt>
            <c:idx val="4"/>
            <c:invertIfNegative val="0"/>
            <c:bubble3D val="0"/>
            <c:extLst>
              <c:ext xmlns:c16="http://schemas.microsoft.com/office/drawing/2014/chart" uri="{C3380CC4-5D6E-409C-BE32-E72D297353CC}">
                <c16:uniqueId val="{00000001-ADDD-46E8-8C90-EB09D49C26F5}"/>
              </c:ext>
            </c:extLst>
          </c:dPt>
          <c:dLbls>
            <c:dLbl>
              <c:idx val="4"/>
              <c:layout>
                <c:manualLayout>
                  <c:x val="0"/>
                  <c:y val="1.14846997718306E-2"/>
                </c:manualLayout>
              </c:layout>
              <c:spPr/>
              <c:txPr>
                <a:bodyPr wrap="square"/>
                <a:lstStyle/>
                <a:p>
                  <a:pPr>
                    <a:defRPr sz="900" b="1" strike="noStrike" spc="-1">
                      <a:solidFill>
                        <a:srgbClr val="000000"/>
                      </a:solidFill>
                      <a:latin typeface="Arial"/>
                    </a:defRPr>
                  </a:pPr>
                  <a:endParaRPr lang="fr-FR"/>
                </a:p>
              </c:txPr>
              <c:dLblPos val="outEnd"/>
              <c:showLegendKey val="0"/>
              <c:showVal val="1"/>
              <c:showCatName val="0"/>
              <c:showSerName val="0"/>
              <c:showPercent val="0"/>
              <c:showBubbleSize val="1"/>
              <c:separator>; </c:separator>
              <c:extLst>
                <c:ext xmlns:c15="http://schemas.microsoft.com/office/drawing/2012/chart" uri="{CE6537A1-D6FC-4f65-9D91-7224C49458BB}"/>
                <c:ext xmlns:c16="http://schemas.microsoft.com/office/drawing/2014/chart" uri="{C3380CC4-5D6E-409C-BE32-E72D297353CC}">
                  <c16:uniqueId val="{00000001-ADDD-46E8-8C90-EB09D49C26F5}"/>
                </c:ext>
              </c:extLst>
            </c:dLbl>
            <c:spPr>
              <a:noFill/>
              <a:ln>
                <a:noFill/>
              </a:ln>
              <a:effectLst/>
            </c:spPr>
            <c:txPr>
              <a:bodyPr wrap="square"/>
              <a:lstStyle/>
              <a:p>
                <a:pPr>
                  <a:defRPr sz="900" b="1" strike="noStrike" spc="-1">
                    <a:solidFill>
                      <a:srgbClr val="FFFFFF"/>
                    </a:solidFill>
                    <a:latin typeface="Arial"/>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thématiques'!$A$4:$A$9</c:f>
              <c:strCache>
                <c:ptCount val="6"/>
                <c:pt idx="0">
                  <c:v>Ludification</c:v>
                </c:pt>
                <c:pt idx="1">
                  <c:v>Ludification </c:v>
                </c:pt>
                <c:pt idx="2">
                  <c:v>Programmation / codage</c:v>
                </c:pt>
                <c:pt idx="3">
                  <c:v>Réseaux sociaux</c:v>
                </c:pt>
                <c:pt idx="4">
                  <c:v>S’exercer / s’entraîner</c:v>
                </c:pt>
                <c:pt idx="5">
                  <c:v>Total Résultat</c:v>
                </c:pt>
              </c:strCache>
            </c:strRef>
          </c:cat>
          <c:val>
            <c:numRef>
              <c:f>'Nb de ressources thématiques'!$B$4:$B$9</c:f>
              <c:numCache>
                <c:formatCode>General</c:formatCode>
                <c:ptCount val="6"/>
                <c:pt idx="0">
                  <c:v>5</c:v>
                </c:pt>
                <c:pt idx="1">
                  <c:v>14</c:v>
                </c:pt>
                <c:pt idx="2">
                  <c:v>6</c:v>
                </c:pt>
                <c:pt idx="3">
                  <c:v>8</c:v>
                </c:pt>
                <c:pt idx="4">
                  <c:v>1</c:v>
                </c:pt>
                <c:pt idx="5">
                  <c:v>34</c:v>
                </c:pt>
              </c:numCache>
            </c:numRef>
          </c:val>
          <c:extLst>
            <c:ext xmlns:c16="http://schemas.microsoft.com/office/drawing/2014/chart" uri="{C3380CC4-5D6E-409C-BE32-E72D297353CC}">
              <c16:uniqueId val="{00000002-ADDD-46E8-8C90-EB09D49C26F5}"/>
            </c:ext>
          </c:extLst>
        </c:ser>
        <c:dLbls>
          <c:showLegendKey val="0"/>
          <c:showVal val="0"/>
          <c:showCatName val="0"/>
          <c:showSerName val="0"/>
          <c:showPercent val="0"/>
          <c:showBubbleSize val="0"/>
        </c:dLbls>
        <c:gapWidth val="219"/>
        <c:overlap val="-27"/>
        <c:axId val="51124517"/>
        <c:axId val="69672394"/>
      </c:barChart>
      <c:catAx>
        <c:axId val="51124517"/>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000000"/>
                </a:solidFill>
                <a:latin typeface="Arial"/>
              </a:defRPr>
            </a:pPr>
            <a:endParaRPr lang="fr-FR"/>
          </a:p>
        </c:txPr>
        <c:crossAx val="69672394"/>
        <c:crosses val="autoZero"/>
        <c:auto val="1"/>
        <c:lblAlgn val="ctr"/>
        <c:lblOffset val="100"/>
        <c:noMultiLvlLbl val="0"/>
      </c:catAx>
      <c:valAx>
        <c:axId val="69672394"/>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000000"/>
                </a:solidFill>
                <a:latin typeface="Arial"/>
              </a:defRPr>
            </a:pPr>
            <a:endParaRPr lang="fr-FR"/>
          </a:p>
        </c:txPr>
        <c:crossAx val="51124517"/>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thématique</a:t>
            </a:r>
          </a:p>
        </c:rich>
      </c:tx>
      <c:overlay val="0"/>
      <c:spPr>
        <a:noFill/>
        <a:ln w="0">
          <a:noFill/>
        </a:ln>
      </c:spPr>
    </c:title>
    <c:autoTitleDeleted val="0"/>
    <c:plotArea>
      <c:layout>
        <c:manualLayout>
          <c:layoutTarget val="inner"/>
          <c:xMode val="edge"/>
          <c:yMode val="edge"/>
          <c:x val="0.26816598036110201"/>
          <c:y val="0.18821479141705699"/>
          <c:w val="0.438454228698131"/>
          <c:h val="0.81069600261409402"/>
        </c:manualLayout>
      </c:layout>
      <c:pieChart>
        <c:varyColors val="1"/>
        <c:ser>
          <c:idx val="0"/>
          <c:order val="0"/>
          <c:tx>
            <c:strRef>
              <c:f>'Nb de ressources thématiques'!$B$3</c:f>
              <c:strCache>
                <c:ptCount val="1"/>
                <c:pt idx="0">
                  <c:v>Nombre de Thématique d'usage</c:v>
                </c:pt>
              </c:strCache>
            </c:strRef>
          </c:tx>
          <c:spPr>
            <a:solidFill>
              <a:srgbClr val="4472C4"/>
            </a:solidFill>
            <a:ln w="0">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1-0F8B-4942-9C16-BFB385E22CC2}"/>
              </c:ext>
            </c:extLst>
          </c:dPt>
          <c:dPt>
            <c:idx val="1"/>
            <c:bubble3D val="0"/>
            <c:spPr>
              <a:solidFill>
                <a:srgbClr val="70AD47"/>
              </a:solidFill>
              <a:ln w="19080">
                <a:solidFill>
                  <a:srgbClr val="FFFFFF"/>
                </a:solidFill>
                <a:round/>
              </a:ln>
            </c:spPr>
            <c:extLst>
              <c:ext xmlns:c16="http://schemas.microsoft.com/office/drawing/2014/chart" uri="{C3380CC4-5D6E-409C-BE32-E72D297353CC}">
                <c16:uniqueId val="{00000003-0F8B-4942-9C16-BFB385E22CC2}"/>
              </c:ext>
            </c:extLst>
          </c:dPt>
          <c:dPt>
            <c:idx val="2"/>
            <c:bubble3D val="0"/>
            <c:spPr>
              <a:solidFill>
                <a:srgbClr val="A5A5A5"/>
              </a:solidFill>
              <a:ln w="19080">
                <a:solidFill>
                  <a:srgbClr val="FFFFFF"/>
                </a:solidFill>
                <a:round/>
              </a:ln>
            </c:spPr>
            <c:extLst>
              <c:ext xmlns:c16="http://schemas.microsoft.com/office/drawing/2014/chart" uri="{C3380CC4-5D6E-409C-BE32-E72D297353CC}">
                <c16:uniqueId val="{00000005-0F8B-4942-9C16-BFB385E22CC2}"/>
              </c:ext>
            </c:extLst>
          </c:dPt>
          <c:dPt>
            <c:idx val="3"/>
            <c:bubble3D val="0"/>
            <c:spPr>
              <a:solidFill>
                <a:srgbClr val="FFC000"/>
              </a:solidFill>
              <a:ln w="19080">
                <a:solidFill>
                  <a:srgbClr val="FFFFFF"/>
                </a:solidFill>
                <a:round/>
              </a:ln>
            </c:spPr>
            <c:extLst>
              <c:ext xmlns:c16="http://schemas.microsoft.com/office/drawing/2014/chart" uri="{C3380CC4-5D6E-409C-BE32-E72D297353CC}">
                <c16:uniqueId val="{00000007-0F8B-4942-9C16-BFB385E22CC2}"/>
              </c:ext>
            </c:extLst>
          </c:dPt>
          <c:dPt>
            <c:idx val="4"/>
            <c:bubble3D val="0"/>
            <c:spPr>
              <a:solidFill>
                <a:srgbClr val="5B9BD5"/>
              </a:solidFill>
              <a:ln w="19080">
                <a:solidFill>
                  <a:srgbClr val="FFFFFF"/>
                </a:solidFill>
                <a:round/>
              </a:ln>
            </c:spPr>
            <c:extLst>
              <c:ext xmlns:c16="http://schemas.microsoft.com/office/drawing/2014/chart" uri="{C3380CC4-5D6E-409C-BE32-E72D297353CC}">
                <c16:uniqueId val="{00000009-0F8B-4942-9C16-BFB385E22CC2}"/>
              </c:ext>
            </c:extLst>
          </c:dPt>
          <c:dPt>
            <c:idx val="5"/>
            <c:bubble3D val="0"/>
            <c:spPr>
              <a:solidFill>
                <a:srgbClr val="70AD47"/>
              </a:solidFill>
              <a:ln w="0">
                <a:noFill/>
              </a:ln>
            </c:spPr>
            <c:extLst>
              <c:ext xmlns:c16="http://schemas.microsoft.com/office/drawing/2014/chart" uri="{C3380CC4-5D6E-409C-BE32-E72D297353CC}">
                <c16:uniqueId val="{0000000B-0F8B-4942-9C16-BFB385E22CC2}"/>
              </c:ext>
            </c:extLst>
          </c:dPt>
          <c:dLbls>
            <c:dLbl>
              <c:idx val="0"/>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1-0F8B-4942-9C16-BFB385E22CC2}"/>
                </c:ext>
              </c:extLst>
            </c:dLbl>
            <c:dLbl>
              <c:idx val="1"/>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3-0F8B-4942-9C16-BFB385E22CC2}"/>
                </c:ext>
              </c:extLst>
            </c:dLbl>
            <c:dLbl>
              <c:idx val="2"/>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5-0F8B-4942-9C16-BFB385E22CC2}"/>
                </c:ext>
              </c:extLst>
            </c:dLbl>
            <c:dLbl>
              <c:idx val="3"/>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7-0F8B-4942-9C16-BFB385E22CC2}"/>
                </c:ext>
              </c:extLst>
            </c:dLbl>
            <c:dLbl>
              <c:idx val="4"/>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9-0F8B-4942-9C16-BFB385E22CC2}"/>
                </c:ext>
              </c:extLst>
            </c:dLbl>
            <c:dLbl>
              <c:idx val="5"/>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B-0F8B-4942-9C16-BFB385E22CC2}"/>
                </c:ext>
              </c:extLst>
            </c:dLbl>
            <c:spPr>
              <a:noFill/>
              <a:ln>
                <a:noFill/>
              </a:ln>
              <a:effectLst/>
            </c:spPr>
            <c:txPr>
              <a:bodyPr wrap="square"/>
              <a:lstStyle/>
              <a:p>
                <a:pPr>
                  <a:defRPr sz="900" b="0" strike="noStrike" spc="-1">
                    <a:solidFill>
                      <a:srgbClr val="404040"/>
                    </a:solidFill>
                    <a:latin typeface="Arial"/>
                  </a:defRPr>
                </a:pPr>
                <a:endParaRPr lang="fr-FR"/>
              </a:p>
            </c:txPr>
            <c:dLblPos val="bestFit"/>
            <c:showLegendKey val="0"/>
            <c:showVal val="1"/>
            <c:showCatName val="1"/>
            <c:showSerName val="0"/>
            <c:showPercent val="0"/>
            <c:showBubbleSize val="1"/>
            <c:separator>
</c:separator>
            <c:showLeaderLines val="0"/>
            <c:extLst>
              <c:ext xmlns:c15="http://schemas.microsoft.com/office/drawing/2012/chart" uri="{CE6537A1-D6FC-4f65-9D91-7224C49458BB}"/>
            </c:extLst>
          </c:dLbls>
          <c:cat>
            <c:strRef>
              <c:f>'Nb de ressources thématiques'!$A$4:$A$9</c:f>
              <c:strCache>
                <c:ptCount val="6"/>
                <c:pt idx="0">
                  <c:v>Ludification</c:v>
                </c:pt>
                <c:pt idx="1">
                  <c:v>Ludification </c:v>
                </c:pt>
                <c:pt idx="2">
                  <c:v>Programmation / codage</c:v>
                </c:pt>
                <c:pt idx="3">
                  <c:v>Réseaux sociaux</c:v>
                </c:pt>
                <c:pt idx="4">
                  <c:v>S’exercer / s’entraîner</c:v>
                </c:pt>
                <c:pt idx="5">
                  <c:v>Total Résultat</c:v>
                </c:pt>
              </c:strCache>
            </c:strRef>
          </c:cat>
          <c:val>
            <c:numRef>
              <c:f>'Nb de ressources thématiques'!$B$4:$B$9</c:f>
              <c:numCache>
                <c:formatCode>General</c:formatCode>
                <c:ptCount val="6"/>
                <c:pt idx="0">
                  <c:v>5</c:v>
                </c:pt>
                <c:pt idx="1">
                  <c:v>14</c:v>
                </c:pt>
                <c:pt idx="2">
                  <c:v>6</c:v>
                </c:pt>
                <c:pt idx="3">
                  <c:v>8</c:v>
                </c:pt>
                <c:pt idx="4">
                  <c:v>1</c:v>
                </c:pt>
                <c:pt idx="5">
                  <c:v>34</c:v>
                </c:pt>
              </c:numCache>
            </c:numRef>
          </c:val>
          <c:extLst>
            <c:ext xmlns:c16="http://schemas.microsoft.com/office/drawing/2014/chart" uri="{C3380CC4-5D6E-409C-BE32-E72D297353CC}">
              <c16:uniqueId val="{0000000C-0F8B-4942-9C16-BFB385E22CC2}"/>
            </c:ext>
          </c:extLst>
        </c:ser>
        <c:dLbls>
          <c:showLegendKey val="0"/>
          <c:showVal val="0"/>
          <c:showCatName val="0"/>
          <c:showSerName val="0"/>
          <c:showPercent val="0"/>
          <c:showBubbleSize val="0"/>
          <c:showLeaderLines val="0"/>
        </c:dLbls>
        <c:firstSliceAng val="0"/>
      </c:pieChart>
      <c:spPr>
        <a:noFill/>
        <a:ln w="0">
          <a:noFill/>
        </a:ln>
      </c:spPr>
    </c:plotArea>
    <c:legend>
      <c:legendPos val="r"/>
      <c:layout>
        <c:manualLayout>
          <c:xMode val="edge"/>
          <c:yMode val="edge"/>
          <c:x val="0.76302424286269799"/>
          <c:y val="0.39380438681057001"/>
          <c:w val="0.22388144596251"/>
          <c:h val="0.313746874467419"/>
        </c:manualLayout>
      </c:layout>
      <c:overlay val="0"/>
      <c:spPr>
        <a:noFill/>
        <a:ln w="0">
          <a:noFill/>
        </a:ln>
      </c:spPr>
      <c:txPr>
        <a:bodyPr/>
        <a:lstStyle/>
        <a:p>
          <a:pPr>
            <a:defRPr sz="900" b="0" strike="noStrike" spc="-1">
              <a:solidFill>
                <a:srgbClr val="595959"/>
              </a:solidFill>
              <a:latin typeface="Arial"/>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discipline</a:t>
            </a:r>
          </a:p>
        </c:rich>
      </c:tx>
      <c:overlay val="0"/>
      <c:spPr>
        <a:noFill/>
        <a:ln w="0">
          <a:noFill/>
        </a:ln>
      </c:spPr>
    </c:title>
    <c:autoTitleDeleted val="0"/>
    <c:plotArea>
      <c:layout/>
      <c:barChart>
        <c:barDir val="col"/>
        <c:grouping val="clustered"/>
        <c:varyColors val="0"/>
        <c:ser>
          <c:idx val="0"/>
          <c:order val="0"/>
          <c:tx>
            <c:strRef>
              <c:f>'Nb de ressources discipline'!$B$3</c:f>
              <c:strCache>
                <c:ptCount val="1"/>
                <c:pt idx="0">
                  <c:v>Nombre de Discipline </c:v>
                </c:pt>
              </c:strCache>
            </c:strRef>
          </c:tx>
          <c:spPr>
            <a:solidFill>
              <a:srgbClr val="A9D18E"/>
            </a:solidFill>
            <a:ln w="0">
              <a:noFill/>
            </a:ln>
          </c:spPr>
          <c:invertIfNegative val="0"/>
          <c:dLbls>
            <c:spPr>
              <a:noFill/>
              <a:ln>
                <a:noFill/>
              </a:ln>
              <a:effectLst/>
            </c:spPr>
            <c:txPr>
              <a:bodyPr wrap="square"/>
              <a:lstStyle/>
              <a:p>
                <a:pPr>
                  <a:defRPr sz="900" b="0" strike="noStrike" spc="-1">
                    <a:solidFill>
                      <a:srgbClr val="000000"/>
                    </a:solidFill>
                    <a:latin typeface="Arial"/>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discipline'!$A$4:$A$16</c:f>
              <c:strCache>
                <c:ptCount val="13"/>
                <c:pt idx="0">
                  <c:v>Biotechnologies-STMS</c:v>
                </c:pt>
                <c:pt idx="1">
                  <c:v>Documentation</c:v>
                </c:pt>
                <c:pt idx="2">
                  <c:v>Economie et gestion</c:v>
                </c:pt>
                <c:pt idx="3">
                  <c:v>Histoire-géographie</c:v>
                </c:pt>
                <c:pt idx="4">
                  <c:v>Langues vivantes</c:v>
                </c:pt>
                <c:pt idx="5">
                  <c:v>Lettres</c:v>
                </c:pt>
                <c:pt idx="6">
                  <c:v>Mathématiques</c:v>
                </c:pt>
                <c:pt idx="7">
                  <c:v>Philosophie</c:v>
                </c:pt>
                <c:pt idx="8">
                  <c:v>Physique-chimie</c:v>
                </c:pt>
                <c:pt idx="9">
                  <c:v>SVT</c:v>
                </c:pt>
                <c:pt idx="10">
                  <c:v>Toutes disciplines</c:v>
                </c:pt>
                <c:pt idx="11">
                  <c:v>SES</c:v>
                </c:pt>
                <c:pt idx="12">
                  <c:v>Total Résultat</c:v>
                </c:pt>
              </c:strCache>
            </c:strRef>
          </c:cat>
          <c:val>
            <c:numRef>
              <c:f>'Nb de ressources discipline'!$B$4:$B$16</c:f>
              <c:numCache>
                <c:formatCode>General</c:formatCode>
                <c:ptCount val="13"/>
                <c:pt idx="0">
                  <c:v>4</c:v>
                </c:pt>
                <c:pt idx="1">
                  <c:v>2</c:v>
                </c:pt>
                <c:pt idx="2">
                  <c:v>1</c:v>
                </c:pt>
                <c:pt idx="3">
                  <c:v>13</c:v>
                </c:pt>
                <c:pt idx="4">
                  <c:v>8</c:v>
                </c:pt>
                <c:pt idx="5">
                  <c:v>4</c:v>
                </c:pt>
                <c:pt idx="6">
                  <c:v>5</c:v>
                </c:pt>
                <c:pt idx="7">
                  <c:v>2</c:v>
                </c:pt>
                <c:pt idx="8">
                  <c:v>6</c:v>
                </c:pt>
                <c:pt idx="9">
                  <c:v>7</c:v>
                </c:pt>
                <c:pt idx="10">
                  <c:v>22</c:v>
                </c:pt>
                <c:pt idx="11">
                  <c:v>2</c:v>
                </c:pt>
                <c:pt idx="12">
                  <c:v>76</c:v>
                </c:pt>
              </c:numCache>
            </c:numRef>
          </c:val>
          <c:extLst>
            <c:ext xmlns:c16="http://schemas.microsoft.com/office/drawing/2014/chart" uri="{C3380CC4-5D6E-409C-BE32-E72D297353CC}">
              <c16:uniqueId val="{00000000-3F69-40F5-A667-9F565CE59E27}"/>
            </c:ext>
          </c:extLst>
        </c:ser>
        <c:dLbls>
          <c:showLegendKey val="0"/>
          <c:showVal val="0"/>
          <c:showCatName val="0"/>
          <c:showSerName val="0"/>
          <c:showPercent val="0"/>
          <c:showBubbleSize val="0"/>
        </c:dLbls>
        <c:gapWidth val="219"/>
        <c:overlap val="-27"/>
        <c:axId val="55838143"/>
        <c:axId val="93667320"/>
      </c:barChart>
      <c:catAx>
        <c:axId val="55838143"/>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000000"/>
                </a:solidFill>
                <a:latin typeface="Arial"/>
              </a:defRPr>
            </a:pPr>
            <a:endParaRPr lang="fr-FR"/>
          </a:p>
        </c:txPr>
        <c:crossAx val="93667320"/>
        <c:crosses val="autoZero"/>
        <c:auto val="1"/>
        <c:lblAlgn val="ctr"/>
        <c:lblOffset val="100"/>
        <c:noMultiLvlLbl val="0"/>
      </c:catAx>
      <c:valAx>
        <c:axId val="93667320"/>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000000"/>
                </a:solidFill>
                <a:latin typeface="Arial"/>
              </a:defRPr>
            </a:pPr>
            <a:endParaRPr lang="fr-FR"/>
          </a:p>
        </c:txPr>
        <c:crossAx val="55838143"/>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en-US" sz="1400" b="0" strike="noStrike" spc="-1">
                <a:solidFill>
                  <a:srgbClr val="000000"/>
                </a:solidFill>
                <a:latin typeface="Arial"/>
              </a:defRPr>
            </a:pPr>
            <a:r>
              <a:rPr lang="en-US" sz="1400" b="0" strike="noStrike" spc="-1">
                <a:solidFill>
                  <a:srgbClr val="000000"/>
                </a:solidFill>
                <a:latin typeface="Arial"/>
              </a:rPr>
              <a:t>Nombre de ressources par discipline</a:t>
            </a:r>
          </a:p>
        </c:rich>
      </c:tx>
      <c:overlay val="0"/>
      <c:spPr>
        <a:noFill/>
        <a:ln w="0">
          <a:noFill/>
        </a:ln>
      </c:spPr>
    </c:title>
    <c:autoTitleDeleted val="0"/>
    <c:plotArea>
      <c:layout/>
      <c:pieChart>
        <c:varyColors val="1"/>
        <c:ser>
          <c:idx val="0"/>
          <c:order val="0"/>
          <c:tx>
            <c:strRef>
              <c:f>'Nb de ressources discipline'!$B$3</c:f>
              <c:strCache>
                <c:ptCount val="1"/>
                <c:pt idx="0">
                  <c:v>Nombre de Discipline </c:v>
                </c:pt>
              </c:strCache>
            </c:strRef>
          </c:tx>
          <c:spPr>
            <a:solidFill>
              <a:srgbClr val="4472C4"/>
            </a:solidFill>
            <a:ln w="0">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1-50DB-4B06-8D42-9F4830799DA6}"/>
              </c:ext>
            </c:extLst>
          </c:dPt>
          <c:dPt>
            <c:idx val="1"/>
            <c:bubble3D val="0"/>
            <c:spPr>
              <a:solidFill>
                <a:srgbClr val="4472C4"/>
              </a:solidFill>
              <a:ln w="19080">
                <a:solidFill>
                  <a:srgbClr val="FFFFFF"/>
                </a:solidFill>
                <a:round/>
              </a:ln>
            </c:spPr>
            <c:extLst>
              <c:ext xmlns:c16="http://schemas.microsoft.com/office/drawing/2014/chart" uri="{C3380CC4-5D6E-409C-BE32-E72D297353CC}">
                <c16:uniqueId val="{00000003-50DB-4B06-8D42-9F4830799DA6}"/>
              </c:ext>
            </c:extLst>
          </c:dPt>
          <c:dPt>
            <c:idx val="2"/>
            <c:bubble3D val="0"/>
            <c:spPr>
              <a:solidFill>
                <a:srgbClr val="ED7D31"/>
              </a:solidFill>
              <a:ln w="19080">
                <a:solidFill>
                  <a:srgbClr val="FFFFFF"/>
                </a:solidFill>
                <a:round/>
              </a:ln>
            </c:spPr>
            <c:extLst>
              <c:ext xmlns:c16="http://schemas.microsoft.com/office/drawing/2014/chart" uri="{C3380CC4-5D6E-409C-BE32-E72D297353CC}">
                <c16:uniqueId val="{00000005-50DB-4B06-8D42-9F4830799DA6}"/>
              </c:ext>
            </c:extLst>
          </c:dPt>
          <c:dPt>
            <c:idx val="3"/>
            <c:bubble3D val="0"/>
            <c:spPr>
              <a:solidFill>
                <a:srgbClr val="A5A5A5"/>
              </a:solidFill>
              <a:ln w="19080">
                <a:solidFill>
                  <a:srgbClr val="FFFFFF"/>
                </a:solidFill>
                <a:round/>
              </a:ln>
            </c:spPr>
            <c:extLst>
              <c:ext xmlns:c16="http://schemas.microsoft.com/office/drawing/2014/chart" uri="{C3380CC4-5D6E-409C-BE32-E72D297353CC}">
                <c16:uniqueId val="{00000007-50DB-4B06-8D42-9F4830799DA6}"/>
              </c:ext>
            </c:extLst>
          </c:dPt>
          <c:dPt>
            <c:idx val="4"/>
            <c:bubble3D val="0"/>
            <c:spPr>
              <a:solidFill>
                <a:srgbClr val="FFC000"/>
              </a:solidFill>
              <a:ln w="19080">
                <a:solidFill>
                  <a:srgbClr val="FFFFFF"/>
                </a:solidFill>
                <a:round/>
              </a:ln>
            </c:spPr>
            <c:extLst>
              <c:ext xmlns:c16="http://schemas.microsoft.com/office/drawing/2014/chart" uri="{C3380CC4-5D6E-409C-BE32-E72D297353CC}">
                <c16:uniqueId val="{00000009-50DB-4B06-8D42-9F4830799DA6}"/>
              </c:ext>
            </c:extLst>
          </c:dPt>
          <c:dPt>
            <c:idx val="5"/>
            <c:bubble3D val="0"/>
            <c:spPr>
              <a:solidFill>
                <a:srgbClr val="4472C4"/>
              </a:solidFill>
              <a:ln w="19080">
                <a:solidFill>
                  <a:srgbClr val="FFFFFF"/>
                </a:solidFill>
                <a:round/>
              </a:ln>
            </c:spPr>
            <c:extLst>
              <c:ext xmlns:c16="http://schemas.microsoft.com/office/drawing/2014/chart" uri="{C3380CC4-5D6E-409C-BE32-E72D297353CC}">
                <c16:uniqueId val="{0000000B-50DB-4B06-8D42-9F4830799DA6}"/>
              </c:ext>
            </c:extLst>
          </c:dPt>
          <c:dPt>
            <c:idx val="6"/>
            <c:bubble3D val="0"/>
            <c:spPr>
              <a:solidFill>
                <a:srgbClr val="5B9BD5"/>
              </a:solidFill>
              <a:ln w="19080">
                <a:solidFill>
                  <a:srgbClr val="FFFFFF"/>
                </a:solidFill>
                <a:round/>
              </a:ln>
            </c:spPr>
            <c:extLst>
              <c:ext xmlns:c16="http://schemas.microsoft.com/office/drawing/2014/chart" uri="{C3380CC4-5D6E-409C-BE32-E72D297353CC}">
                <c16:uniqueId val="{0000000D-50DB-4B06-8D42-9F4830799DA6}"/>
              </c:ext>
            </c:extLst>
          </c:dPt>
          <c:dPt>
            <c:idx val="7"/>
            <c:bubble3D val="0"/>
            <c:spPr>
              <a:solidFill>
                <a:srgbClr val="4472C4"/>
              </a:solidFill>
              <a:ln w="19080">
                <a:solidFill>
                  <a:srgbClr val="FFFFFF"/>
                </a:solidFill>
                <a:round/>
              </a:ln>
            </c:spPr>
            <c:extLst>
              <c:ext xmlns:c16="http://schemas.microsoft.com/office/drawing/2014/chart" uri="{C3380CC4-5D6E-409C-BE32-E72D297353CC}">
                <c16:uniqueId val="{0000000F-50DB-4B06-8D42-9F4830799DA6}"/>
              </c:ext>
            </c:extLst>
          </c:dPt>
          <c:dPt>
            <c:idx val="8"/>
            <c:bubble3D val="0"/>
            <c:spPr>
              <a:solidFill>
                <a:srgbClr val="70AD47"/>
              </a:solidFill>
              <a:ln w="19080">
                <a:solidFill>
                  <a:srgbClr val="FFFFFF"/>
                </a:solidFill>
                <a:round/>
              </a:ln>
            </c:spPr>
            <c:extLst>
              <c:ext xmlns:c16="http://schemas.microsoft.com/office/drawing/2014/chart" uri="{C3380CC4-5D6E-409C-BE32-E72D297353CC}">
                <c16:uniqueId val="{00000011-50DB-4B06-8D42-9F4830799DA6}"/>
              </c:ext>
            </c:extLst>
          </c:dPt>
          <c:dPt>
            <c:idx val="9"/>
            <c:bubble3D val="0"/>
            <c:spPr>
              <a:solidFill>
                <a:srgbClr val="264478"/>
              </a:solidFill>
              <a:ln w="19080">
                <a:solidFill>
                  <a:srgbClr val="FFFFFF"/>
                </a:solidFill>
                <a:round/>
              </a:ln>
            </c:spPr>
            <c:extLst>
              <c:ext xmlns:c16="http://schemas.microsoft.com/office/drawing/2014/chart" uri="{C3380CC4-5D6E-409C-BE32-E72D297353CC}">
                <c16:uniqueId val="{00000013-50DB-4B06-8D42-9F4830799DA6}"/>
              </c:ext>
            </c:extLst>
          </c:dPt>
          <c:dPt>
            <c:idx val="10"/>
            <c:bubble3D val="0"/>
            <c:spPr>
              <a:solidFill>
                <a:srgbClr val="9E480E"/>
              </a:solidFill>
              <a:ln w="19080">
                <a:solidFill>
                  <a:srgbClr val="FFFFFF"/>
                </a:solidFill>
                <a:round/>
              </a:ln>
            </c:spPr>
            <c:extLst>
              <c:ext xmlns:c16="http://schemas.microsoft.com/office/drawing/2014/chart" uri="{C3380CC4-5D6E-409C-BE32-E72D297353CC}">
                <c16:uniqueId val="{00000015-50DB-4B06-8D42-9F4830799DA6}"/>
              </c:ext>
            </c:extLst>
          </c:dPt>
          <c:dPt>
            <c:idx val="11"/>
            <c:bubble3D val="0"/>
            <c:spPr>
              <a:solidFill>
                <a:srgbClr val="636363"/>
              </a:solidFill>
              <a:ln w="19080">
                <a:solidFill>
                  <a:srgbClr val="FFFFFF"/>
                </a:solidFill>
                <a:round/>
              </a:ln>
            </c:spPr>
            <c:extLst>
              <c:ext xmlns:c16="http://schemas.microsoft.com/office/drawing/2014/chart" uri="{C3380CC4-5D6E-409C-BE32-E72D297353CC}">
                <c16:uniqueId val="{00000017-50DB-4B06-8D42-9F4830799DA6}"/>
              </c:ext>
            </c:extLst>
          </c:dPt>
          <c:dPt>
            <c:idx val="12"/>
            <c:bubble3D val="0"/>
            <c:spPr>
              <a:solidFill>
                <a:srgbClr val="A7B4DB"/>
              </a:solidFill>
              <a:ln w="0">
                <a:noFill/>
              </a:ln>
            </c:spPr>
            <c:extLst>
              <c:ext xmlns:c16="http://schemas.microsoft.com/office/drawing/2014/chart" uri="{C3380CC4-5D6E-409C-BE32-E72D297353CC}">
                <c16:uniqueId val="{00000019-50DB-4B06-8D42-9F4830799DA6}"/>
              </c:ext>
            </c:extLst>
          </c:dPt>
          <c:dLbls>
            <c:dLbl>
              <c:idx val="0"/>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50DB-4B06-8D42-9F4830799DA6}"/>
                </c:ext>
              </c:extLst>
            </c:dLbl>
            <c:dLbl>
              <c:idx val="1"/>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50DB-4B06-8D42-9F4830799DA6}"/>
                </c:ext>
              </c:extLst>
            </c:dLbl>
            <c:dLbl>
              <c:idx val="2"/>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50DB-4B06-8D42-9F4830799DA6}"/>
                </c:ext>
              </c:extLst>
            </c:dLbl>
            <c:dLbl>
              <c:idx val="3"/>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50DB-4B06-8D42-9F4830799DA6}"/>
                </c:ext>
              </c:extLst>
            </c:dLbl>
            <c:dLbl>
              <c:idx val="4"/>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9-50DB-4B06-8D42-9F4830799DA6}"/>
                </c:ext>
              </c:extLst>
            </c:dLbl>
            <c:dLbl>
              <c:idx val="5"/>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B-50DB-4B06-8D42-9F4830799DA6}"/>
                </c:ext>
              </c:extLst>
            </c:dLbl>
            <c:dLbl>
              <c:idx val="6"/>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D-50DB-4B06-8D42-9F4830799DA6}"/>
                </c:ext>
              </c:extLst>
            </c:dLbl>
            <c:dLbl>
              <c:idx val="7"/>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F-50DB-4B06-8D42-9F4830799DA6}"/>
                </c:ext>
              </c:extLst>
            </c:dLbl>
            <c:dLbl>
              <c:idx val="8"/>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1-50DB-4B06-8D42-9F4830799DA6}"/>
                </c:ext>
              </c:extLst>
            </c:dLbl>
            <c:dLbl>
              <c:idx val="9"/>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3-50DB-4B06-8D42-9F4830799DA6}"/>
                </c:ext>
              </c:extLst>
            </c:dLbl>
            <c:dLbl>
              <c:idx val="10"/>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5-50DB-4B06-8D42-9F4830799DA6}"/>
                </c:ext>
              </c:extLst>
            </c:dLbl>
            <c:dLbl>
              <c:idx val="11"/>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7-50DB-4B06-8D42-9F4830799DA6}"/>
                </c:ext>
              </c:extLst>
            </c:dLbl>
            <c:dLbl>
              <c:idx val="12"/>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9-50DB-4B06-8D42-9F4830799DA6}"/>
                </c:ext>
              </c:extLst>
            </c:dLbl>
            <c:spPr>
              <a:noFill/>
              <a:ln>
                <a:noFill/>
              </a:ln>
              <a:effectLst/>
            </c:spPr>
            <c:txPr>
              <a:bodyPr wrap="square"/>
              <a:lstStyle/>
              <a:p>
                <a:pPr>
                  <a:defRPr sz="900" b="1" strike="noStrike" spc="-1">
                    <a:solidFill>
                      <a:srgbClr val="FFFFFF"/>
                    </a:solidFill>
                    <a:latin typeface="Arial"/>
                  </a:defRPr>
                </a:pPr>
                <a:endParaRPr lang="fr-FR"/>
              </a:p>
            </c:txPr>
            <c:dLblPos val="inEnd"/>
            <c:showLegendKey val="0"/>
            <c:showVal val="0"/>
            <c:showCatName val="0"/>
            <c:showSerName val="0"/>
            <c:showPercent val="1"/>
            <c:showBubbleSize val="1"/>
            <c:separator>
</c:separator>
            <c:showLeaderLines val="0"/>
            <c:extLst>
              <c:ext xmlns:c15="http://schemas.microsoft.com/office/drawing/2012/chart" uri="{CE6537A1-D6FC-4f65-9D91-7224C49458BB}"/>
            </c:extLst>
          </c:dLbls>
          <c:cat>
            <c:strRef>
              <c:f>'Nb de ressources discipline'!$A$4:$A$16</c:f>
              <c:strCache>
                <c:ptCount val="13"/>
                <c:pt idx="0">
                  <c:v>Biotechnologies-STMS</c:v>
                </c:pt>
                <c:pt idx="1">
                  <c:v>Documentation</c:v>
                </c:pt>
                <c:pt idx="2">
                  <c:v>Economie et gestion</c:v>
                </c:pt>
                <c:pt idx="3">
                  <c:v>Histoire-géographie</c:v>
                </c:pt>
                <c:pt idx="4">
                  <c:v>Langues vivantes</c:v>
                </c:pt>
                <c:pt idx="5">
                  <c:v>Lettres</c:v>
                </c:pt>
                <c:pt idx="6">
                  <c:v>Mathématiques</c:v>
                </c:pt>
                <c:pt idx="7">
                  <c:v>Philosophie</c:v>
                </c:pt>
                <c:pt idx="8">
                  <c:v>Physique-chimie</c:v>
                </c:pt>
                <c:pt idx="9">
                  <c:v>SVT</c:v>
                </c:pt>
                <c:pt idx="10">
                  <c:v>Toutes disciplines</c:v>
                </c:pt>
                <c:pt idx="11">
                  <c:v>SES</c:v>
                </c:pt>
                <c:pt idx="12">
                  <c:v>Total Résultat</c:v>
                </c:pt>
              </c:strCache>
            </c:strRef>
          </c:cat>
          <c:val>
            <c:numRef>
              <c:f>'Nb de ressources discipline'!$B$4:$B$16</c:f>
              <c:numCache>
                <c:formatCode>General</c:formatCode>
                <c:ptCount val="13"/>
                <c:pt idx="0">
                  <c:v>4</c:v>
                </c:pt>
                <c:pt idx="1">
                  <c:v>2</c:v>
                </c:pt>
                <c:pt idx="2">
                  <c:v>1</c:v>
                </c:pt>
                <c:pt idx="3">
                  <c:v>13</c:v>
                </c:pt>
                <c:pt idx="4">
                  <c:v>8</c:v>
                </c:pt>
                <c:pt idx="5">
                  <c:v>4</c:v>
                </c:pt>
                <c:pt idx="6">
                  <c:v>5</c:v>
                </c:pt>
                <c:pt idx="7">
                  <c:v>2</c:v>
                </c:pt>
                <c:pt idx="8">
                  <c:v>6</c:v>
                </c:pt>
                <c:pt idx="9">
                  <c:v>7</c:v>
                </c:pt>
                <c:pt idx="10">
                  <c:v>22</c:v>
                </c:pt>
                <c:pt idx="11">
                  <c:v>2</c:v>
                </c:pt>
                <c:pt idx="12">
                  <c:v>76</c:v>
                </c:pt>
              </c:numCache>
            </c:numRef>
          </c:val>
          <c:extLst>
            <c:ext xmlns:c16="http://schemas.microsoft.com/office/drawing/2014/chart" uri="{C3380CC4-5D6E-409C-BE32-E72D297353CC}">
              <c16:uniqueId val="{0000001A-50DB-4B06-8D42-9F4830799DA6}"/>
            </c:ext>
          </c:extLst>
        </c:ser>
        <c:dLbls>
          <c:showLegendKey val="0"/>
          <c:showVal val="0"/>
          <c:showCatName val="0"/>
          <c:showSerName val="0"/>
          <c:showPercent val="0"/>
          <c:showBubbleSize val="0"/>
          <c:showLeaderLines val="0"/>
        </c:dLbls>
        <c:firstSliceAng val="0"/>
      </c:pieChart>
      <c:spPr>
        <a:noFill/>
        <a:ln w="0">
          <a:noFill/>
        </a:ln>
      </c:spPr>
    </c:plotArea>
    <c:legend>
      <c:legendPos val="r"/>
      <c:overlay val="0"/>
      <c:spPr>
        <a:noFill/>
        <a:ln w="0">
          <a:noFill/>
        </a:ln>
      </c:spPr>
      <c:txPr>
        <a:bodyPr/>
        <a:lstStyle/>
        <a:p>
          <a:pPr>
            <a:defRPr sz="900" b="0" strike="noStrike" spc="-1">
              <a:solidFill>
                <a:srgbClr val="000000"/>
              </a:solidFill>
              <a:latin typeface="Arial"/>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barChart>
        <c:barDir val="col"/>
        <c:grouping val="stacked"/>
        <c:varyColors val="0"/>
        <c:ser>
          <c:idx val="0"/>
          <c:order val="0"/>
          <c:tx>
            <c:strRef>
              <c:f>'Nb de ressources académie'!$B$3:$B$4</c:f>
              <c:strCache>
                <c:ptCount val="2"/>
                <c:pt idx="0">
                  <c:v>Thématique d'usage</c:v>
                </c:pt>
                <c:pt idx="1">
                  <c:v>Ludification</c:v>
                </c:pt>
              </c:strCache>
            </c:strRef>
          </c:tx>
          <c:spPr>
            <a:solidFill>
              <a:srgbClr val="4472C4"/>
            </a:solidFill>
            <a:ln w="0">
              <a:noFill/>
            </a:ln>
          </c:spPr>
          <c:invertIfNegative val="0"/>
          <c:dLbls>
            <c:spPr>
              <a:noFill/>
              <a:ln>
                <a:noFill/>
              </a:ln>
              <a:effectLst/>
            </c:spPr>
            <c:txPr>
              <a:bodyPr wrap="square"/>
              <a:lstStyle/>
              <a:p>
                <a:pPr>
                  <a:defRPr sz="900" b="0" strike="noStrike" spc="-1">
                    <a:solidFill>
                      <a:srgbClr val="FFFFFF"/>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académie'!$B$5:$B$22</c:f>
              <c:numCache>
                <c:formatCode>General</c:formatCode>
                <c:ptCount val="18"/>
                <c:pt idx="1">
                  <c:v>1</c:v>
                </c:pt>
                <c:pt idx="2">
                  <c:v>1</c:v>
                </c:pt>
                <c:pt idx="6">
                  <c:v>1</c:v>
                </c:pt>
                <c:pt idx="8">
                  <c:v>1</c:v>
                </c:pt>
                <c:pt idx="10">
                  <c:v>1</c:v>
                </c:pt>
                <c:pt idx="17">
                  <c:v>5</c:v>
                </c:pt>
              </c:numCache>
            </c:numRef>
          </c:val>
          <c:extLst>
            <c:ext xmlns:c16="http://schemas.microsoft.com/office/drawing/2014/chart" uri="{C3380CC4-5D6E-409C-BE32-E72D297353CC}">
              <c16:uniqueId val="{00000000-979D-4746-9E48-615AB2635AA2}"/>
            </c:ext>
          </c:extLst>
        </c:ser>
        <c:ser>
          <c:idx val="1"/>
          <c:order val="1"/>
          <c:tx>
            <c:strRef>
              <c:f>'Nb de ressources académie'!$C$3:$C$4</c:f>
              <c:strCache>
                <c:ptCount val="2"/>
                <c:pt idx="0">
                  <c:v>Thématique d'usage</c:v>
                </c:pt>
                <c:pt idx="1">
                  <c:v>Réseaux sociaux</c:v>
                </c:pt>
              </c:strCache>
            </c:strRef>
          </c:tx>
          <c:spPr>
            <a:solidFill>
              <a:srgbClr val="00B0F0"/>
            </a:solidFill>
            <a:ln w="0">
              <a:noFill/>
            </a:ln>
          </c:spPr>
          <c:invertIfNegative val="0"/>
          <c:dLbls>
            <c:spPr>
              <a:noFill/>
              <a:ln>
                <a:noFill/>
              </a:ln>
              <a:effectLst/>
            </c:spPr>
            <c:txPr>
              <a:bodyPr wrap="square"/>
              <a:lstStyle/>
              <a:p>
                <a:pPr>
                  <a:defRPr sz="900" b="0" strike="noStrike" spc="-1">
                    <a:solidFill>
                      <a:srgbClr val="FFFFFF"/>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académie'!$C$5:$C$22</c:f>
              <c:numCache>
                <c:formatCode>General</c:formatCode>
                <c:ptCount val="18"/>
                <c:pt idx="2">
                  <c:v>1</c:v>
                </c:pt>
                <c:pt idx="6">
                  <c:v>1</c:v>
                </c:pt>
                <c:pt idx="11">
                  <c:v>1</c:v>
                </c:pt>
                <c:pt idx="14">
                  <c:v>5</c:v>
                </c:pt>
                <c:pt idx="17">
                  <c:v>8</c:v>
                </c:pt>
              </c:numCache>
            </c:numRef>
          </c:val>
          <c:extLst>
            <c:ext xmlns:c16="http://schemas.microsoft.com/office/drawing/2014/chart" uri="{C3380CC4-5D6E-409C-BE32-E72D297353CC}">
              <c16:uniqueId val="{00000001-979D-4746-9E48-615AB2635AA2}"/>
            </c:ext>
          </c:extLst>
        </c:ser>
        <c:ser>
          <c:idx val="2"/>
          <c:order val="2"/>
          <c:tx>
            <c:strRef>
              <c:f>'Nb de ressources académie'!$D$3:$D$4</c:f>
              <c:strCache>
                <c:ptCount val="2"/>
                <c:pt idx="0">
                  <c:v>Thématique d'usage</c:v>
                </c:pt>
                <c:pt idx="1">
                  <c:v>Ludification </c:v>
                </c:pt>
              </c:strCache>
            </c:strRef>
          </c:tx>
          <c:spPr>
            <a:solidFill>
              <a:srgbClr val="A5A5A5"/>
            </a:solidFill>
            <a:ln w="0">
              <a:noFill/>
            </a:ln>
          </c:spPr>
          <c:invertIfNegative val="0"/>
          <c:dLbls>
            <c:spPr>
              <a:noFill/>
              <a:ln>
                <a:noFill/>
              </a:ln>
              <a:effectLst/>
            </c:spPr>
            <c:txPr>
              <a:bodyPr wrap="square"/>
              <a:lstStyle/>
              <a:p>
                <a:pPr>
                  <a:defRPr sz="900" b="0" strike="noStrike" spc="-1">
                    <a:solidFill>
                      <a:srgbClr val="404040"/>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académie'!$D$5:$D$22</c:f>
              <c:numCache>
                <c:formatCode>General</c:formatCode>
                <c:ptCount val="18"/>
                <c:pt idx="0">
                  <c:v>1</c:v>
                </c:pt>
                <c:pt idx="2">
                  <c:v>2</c:v>
                </c:pt>
                <c:pt idx="3">
                  <c:v>2</c:v>
                </c:pt>
                <c:pt idx="4">
                  <c:v>1</c:v>
                </c:pt>
                <c:pt idx="7">
                  <c:v>1</c:v>
                </c:pt>
                <c:pt idx="8">
                  <c:v>3</c:v>
                </c:pt>
                <c:pt idx="11">
                  <c:v>1</c:v>
                </c:pt>
                <c:pt idx="14">
                  <c:v>1</c:v>
                </c:pt>
                <c:pt idx="15">
                  <c:v>1</c:v>
                </c:pt>
                <c:pt idx="16">
                  <c:v>1</c:v>
                </c:pt>
                <c:pt idx="17">
                  <c:v>14</c:v>
                </c:pt>
              </c:numCache>
            </c:numRef>
          </c:val>
          <c:extLst>
            <c:ext xmlns:c16="http://schemas.microsoft.com/office/drawing/2014/chart" uri="{C3380CC4-5D6E-409C-BE32-E72D297353CC}">
              <c16:uniqueId val="{00000002-979D-4746-9E48-615AB2635AA2}"/>
            </c:ext>
          </c:extLst>
        </c:ser>
        <c:ser>
          <c:idx val="3"/>
          <c:order val="3"/>
          <c:tx>
            <c:strRef>
              <c:f>'Nb de ressources académie'!$E$3:$E$4</c:f>
              <c:strCache>
                <c:ptCount val="2"/>
                <c:pt idx="0">
                  <c:v>Thématique d'usage</c:v>
                </c:pt>
                <c:pt idx="1">
                  <c:v>Programmation / codage</c:v>
                </c:pt>
              </c:strCache>
            </c:strRef>
          </c:tx>
          <c:spPr>
            <a:solidFill>
              <a:srgbClr val="FFC000"/>
            </a:solidFill>
            <a:ln w="0">
              <a:noFill/>
            </a:ln>
          </c:spPr>
          <c:invertIfNegative val="0"/>
          <c:dLbls>
            <c:spPr>
              <a:noFill/>
              <a:ln>
                <a:noFill/>
              </a:ln>
              <a:effectLst/>
            </c:spPr>
            <c:txPr>
              <a:bodyPr wrap="square"/>
              <a:lstStyle/>
              <a:p>
                <a:pPr>
                  <a:defRPr sz="900" b="0" strike="noStrike" spc="-1">
                    <a:solidFill>
                      <a:srgbClr val="404040"/>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académie'!$E$5:$E$22</c:f>
              <c:numCache>
                <c:formatCode>General</c:formatCode>
                <c:ptCount val="18"/>
                <c:pt idx="2">
                  <c:v>1</c:v>
                </c:pt>
                <c:pt idx="5">
                  <c:v>1</c:v>
                </c:pt>
                <c:pt idx="9">
                  <c:v>1</c:v>
                </c:pt>
                <c:pt idx="11">
                  <c:v>1</c:v>
                </c:pt>
                <c:pt idx="12">
                  <c:v>1</c:v>
                </c:pt>
                <c:pt idx="13">
                  <c:v>1</c:v>
                </c:pt>
                <c:pt idx="17">
                  <c:v>6</c:v>
                </c:pt>
              </c:numCache>
            </c:numRef>
          </c:val>
          <c:extLst>
            <c:ext xmlns:c16="http://schemas.microsoft.com/office/drawing/2014/chart" uri="{C3380CC4-5D6E-409C-BE32-E72D297353CC}">
              <c16:uniqueId val="{00000003-979D-4746-9E48-615AB2635AA2}"/>
            </c:ext>
          </c:extLst>
        </c:ser>
        <c:ser>
          <c:idx val="4"/>
          <c:order val="4"/>
          <c:tx>
            <c:strRef>
              <c:f>'Nb de ressources académie'!$F$3:$F$4</c:f>
              <c:strCache>
                <c:ptCount val="2"/>
                <c:pt idx="0">
                  <c:v>Thématique d'usage</c:v>
                </c:pt>
                <c:pt idx="1">
                  <c:v>S’exercer / s’entraîner</c:v>
                </c:pt>
              </c:strCache>
            </c:strRef>
          </c:tx>
          <c:spPr>
            <a:solidFill>
              <a:srgbClr val="5B9BD5"/>
            </a:solidFill>
            <a:ln w="0">
              <a:noFill/>
            </a:ln>
          </c:spPr>
          <c:invertIfNegative val="0"/>
          <c:dLbls>
            <c:spPr>
              <a:noFill/>
              <a:ln>
                <a:noFill/>
              </a:ln>
              <a:effectLst/>
            </c:spPr>
            <c:txPr>
              <a:bodyPr wrap="square"/>
              <a:lstStyle/>
              <a:p>
                <a:pPr>
                  <a:defRPr sz="900" b="0" strike="noStrike" spc="-1">
                    <a:solidFill>
                      <a:srgbClr val="404040"/>
                    </a:solidFill>
                    <a:latin typeface="Calibri"/>
                  </a:defRPr>
                </a:pPr>
                <a:endParaRPr lang="fr-FR"/>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'Nb de ressources académie'!$A$5:$A$22</c:f>
              <c:strCache>
                <c:ptCount val="18"/>
                <c:pt idx="0">
                  <c:v> Académie de Bordeaux</c:v>
                </c:pt>
                <c:pt idx="1">
                  <c:v> Académie de Clermont-Ferrand</c:v>
                </c:pt>
                <c:pt idx="2">
                  <c:v> Académie de Créteil</c:v>
                </c:pt>
                <c:pt idx="3">
                  <c:v> Académie de Dijon</c:v>
                </c:pt>
                <c:pt idx="4">
                  <c:v> Académie de Lille</c:v>
                </c:pt>
                <c:pt idx="5">
                  <c:v> Académie de Lyon</c:v>
                </c:pt>
                <c:pt idx="6">
                  <c:v> Académie de Nancy-Metz</c:v>
                </c:pt>
                <c:pt idx="7">
                  <c:v> Académie de Nice</c:v>
                </c:pt>
                <c:pt idx="8">
                  <c:v> Académie de Normandie</c:v>
                </c:pt>
                <c:pt idx="9">
                  <c:v> Académie de Paris</c:v>
                </c:pt>
                <c:pt idx="10">
                  <c:v> Académie de Toulouse</c:v>
                </c:pt>
                <c:pt idx="11">
                  <c:v> Académie de Versailles</c:v>
                </c:pt>
                <c:pt idx="12">
                  <c:v>(vide)</c:v>
                </c:pt>
                <c:pt idx="13">
                  <c:v>Plusieurs académies</c:v>
                </c:pt>
                <c:pt idx="14">
                  <c:v>Hors académies </c:v>
                </c:pt>
                <c:pt idx="15">
                  <c:v> Académie d'Aix-Marseille</c:v>
                </c:pt>
                <c:pt idx="16">
                  <c:v> Académie d'Amiens</c:v>
                </c:pt>
                <c:pt idx="17">
                  <c:v>Total Résultat</c:v>
                </c:pt>
              </c:strCache>
            </c:strRef>
          </c:cat>
          <c:val>
            <c:numRef>
              <c:f>'Nb de ressources académie'!$F$5:$F$22</c:f>
              <c:numCache>
                <c:formatCode>General</c:formatCode>
                <c:ptCount val="18"/>
                <c:pt idx="8">
                  <c:v>1</c:v>
                </c:pt>
                <c:pt idx="17">
                  <c:v>1</c:v>
                </c:pt>
              </c:numCache>
            </c:numRef>
          </c:val>
          <c:extLst>
            <c:ext xmlns:c16="http://schemas.microsoft.com/office/drawing/2014/chart" uri="{C3380CC4-5D6E-409C-BE32-E72D297353CC}">
              <c16:uniqueId val="{00000004-979D-4746-9E48-615AB2635AA2}"/>
            </c:ext>
          </c:extLst>
        </c:ser>
        <c:dLbls>
          <c:showLegendKey val="0"/>
          <c:showVal val="0"/>
          <c:showCatName val="0"/>
          <c:showSerName val="0"/>
          <c:showPercent val="0"/>
          <c:showBubbleSize val="0"/>
        </c:dLbls>
        <c:gapWidth val="150"/>
        <c:overlap val="100"/>
        <c:axId val="3115016"/>
        <c:axId val="78118039"/>
      </c:barChart>
      <c:catAx>
        <c:axId val="3115016"/>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000000"/>
                </a:solidFill>
                <a:latin typeface="Arial"/>
              </a:defRPr>
            </a:pPr>
            <a:endParaRPr lang="fr-FR"/>
          </a:p>
        </c:txPr>
        <c:crossAx val="78118039"/>
        <c:crosses val="autoZero"/>
        <c:auto val="1"/>
        <c:lblAlgn val="ctr"/>
        <c:lblOffset val="100"/>
        <c:noMultiLvlLbl val="0"/>
      </c:catAx>
      <c:valAx>
        <c:axId val="78118039"/>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595959"/>
                </a:solidFill>
                <a:latin typeface="Calibri"/>
              </a:defRPr>
            </a:pPr>
            <a:endParaRPr lang="fr-FR"/>
          </a:p>
        </c:txPr>
        <c:crossAx val="3115016"/>
        <c:crosses val="autoZero"/>
        <c:crossBetween val="between"/>
      </c:valAx>
      <c:spPr>
        <a:noFill/>
        <a:ln w="0">
          <a:noFill/>
        </a:ln>
      </c:spPr>
    </c:plotArea>
    <c:legend>
      <c:legendPos val="r"/>
      <c:legendEntry>
        <c:idx val="1"/>
        <c:delete val="1"/>
      </c:legendEntry>
      <c:overlay val="0"/>
      <c:spPr>
        <a:noFill/>
        <a:ln w="0">
          <a:noFill/>
        </a:ln>
      </c:spPr>
      <c:txPr>
        <a:bodyPr/>
        <a:lstStyle/>
        <a:p>
          <a:pPr>
            <a:defRPr sz="900" b="0" strike="noStrike" spc="-1">
              <a:solidFill>
                <a:srgbClr val="595959"/>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158760</xdr:colOff>
      <xdr:row>6</xdr:row>
      <xdr:rowOff>14760</xdr:rowOff>
    </xdr:from>
    <xdr:to>
      <xdr:col>10</xdr:col>
      <xdr:colOff>430200</xdr:colOff>
      <xdr:row>19</xdr:row>
      <xdr:rowOff>76680</xdr:rowOff>
    </xdr:to>
    <xdr:graphicFrame macro="">
      <xdr:nvGraphicFramePr>
        <xdr:cNvPr id="2" name="Graphique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55080</xdr:colOff>
      <xdr:row>23</xdr:row>
      <xdr:rowOff>42480</xdr:rowOff>
    </xdr:from>
    <xdr:to>
      <xdr:col>10</xdr:col>
      <xdr:colOff>440640</xdr:colOff>
      <xdr:row>40</xdr:row>
      <xdr:rowOff>6480</xdr:rowOff>
    </xdr:to>
    <xdr:graphicFrame macro="">
      <xdr:nvGraphicFramePr>
        <xdr:cNvPr id="3" name="Graphique 7">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145800</xdr:colOff>
      <xdr:row>23</xdr:row>
      <xdr:rowOff>72000</xdr:rowOff>
    </xdr:from>
    <xdr:to>
      <xdr:col>17</xdr:col>
      <xdr:colOff>716040</xdr:colOff>
      <xdr:row>40</xdr:row>
      <xdr:rowOff>32040</xdr:rowOff>
    </xdr:to>
    <xdr:graphicFrame macro="">
      <xdr:nvGraphicFramePr>
        <xdr:cNvPr id="4" name="Graphique 8">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131760</xdr:colOff>
      <xdr:row>6</xdr:row>
      <xdr:rowOff>0</xdr:rowOff>
    </xdr:from>
    <xdr:to>
      <xdr:col>17</xdr:col>
      <xdr:colOff>694800</xdr:colOff>
      <xdr:row>19</xdr:row>
      <xdr:rowOff>122400</xdr:rowOff>
    </xdr:to>
    <xdr:graphicFrame macro="">
      <xdr:nvGraphicFramePr>
        <xdr:cNvPr id="5" name="Graphique 9">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42</xdr:row>
      <xdr:rowOff>3240</xdr:rowOff>
    </xdr:from>
    <xdr:to>
      <xdr:col>17</xdr:col>
      <xdr:colOff>743760</xdr:colOff>
      <xdr:row>66</xdr:row>
      <xdr:rowOff>27720</xdr:rowOff>
    </xdr:to>
    <xdr:graphicFrame macro="">
      <xdr:nvGraphicFramePr>
        <xdr:cNvPr id="6" name="Graphique 6">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xdr:row>
      <xdr:rowOff>169560</xdr:rowOff>
    </xdr:from>
    <xdr:to>
      <xdr:col>2</xdr:col>
      <xdr:colOff>383760</xdr:colOff>
      <xdr:row>30</xdr:row>
      <xdr:rowOff>146880</xdr:rowOff>
    </xdr:to>
    <xdr:graphicFrame macro="">
      <xdr:nvGraphicFramePr>
        <xdr:cNvPr id="5" name="Graphique 1">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249480</xdr:colOff>
      <xdr:row>7</xdr:row>
      <xdr:rowOff>172440</xdr:rowOff>
    </xdr:from>
    <xdr:to>
      <xdr:col>10</xdr:col>
      <xdr:colOff>731160</xdr:colOff>
      <xdr:row>25</xdr:row>
      <xdr:rowOff>48240</xdr:rowOff>
    </xdr:to>
    <xdr:graphicFrame macro="">
      <xdr:nvGraphicFramePr>
        <xdr:cNvPr id="6" name="Graphique 4">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266760</xdr:colOff>
      <xdr:row>14</xdr:row>
      <xdr:rowOff>114480</xdr:rowOff>
    </xdr:from>
    <xdr:to>
      <xdr:col>4</xdr:col>
      <xdr:colOff>612360</xdr:colOff>
      <xdr:row>29</xdr:row>
      <xdr:rowOff>91800</xdr:rowOff>
    </xdr:to>
    <xdr:graphicFrame macro="">
      <xdr:nvGraphicFramePr>
        <xdr:cNvPr id="7" name="Graphique 1">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190440</xdr:colOff>
      <xdr:row>1</xdr:row>
      <xdr:rowOff>127080</xdr:rowOff>
    </xdr:from>
    <xdr:to>
      <xdr:col>13</xdr:col>
      <xdr:colOff>186840</xdr:colOff>
      <xdr:row>16</xdr:row>
      <xdr:rowOff>104400</xdr:rowOff>
    </xdr:to>
    <xdr:graphicFrame macro="">
      <xdr:nvGraphicFramePr>
        <xdr:cNvPr id="8" name="Graphique 2">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177840</xdr:colOff>
      <xdr:row>33</xdr:row>
      <xdr:rowOff>171360</xdr:rowOff>
    </xdr:from>
    <xdr:to>
      <xdr:col>11</xdr:col>
      <xdr:colOff>631440</xdr:colOff>
      <xdr:row>58</xdr:row>
      <xdr:rowOff>63000</xdr:rowOff>
    </xdr:to>
    <xdr:graphicFrame macro="">
      <xdr:nvGraphicFramePr>
        <xdr:cNvPr id="9" name="Graphique 1">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Date="0" createdVersion="3" recordCount="128">
  <cacheSource type="worksheet">
    <worksheetSource ref="A5:N130" sheet="Carto. des compétences - Inter."/>
  </cacheSource>
  <cacheFields count="14">
    <cacheField name="Numéro" numFmtId="0">
      <sharedItems containsSemiMixedTypes="0" containsString="0" containsNumber="1" containsInteger="1" minValue="1" maxValue="150" count="128">
        <n v="1"/>
        <n v="2"/>
        <n v="3"/>
        <n v="4"/>
        <n v="5"/>
        <n v="6"/>
        <n v="7"/>
        <n v="8"/>
        <n v="9"/>
        <n v="10"/>
        <n v="11"/>
        <n v="12"/>
        <n v="13"/>
        <n v="14"/>
        <n v="15"/>
        <n v="16"/>
        <n v="17"/>
        <n v="18"/>
        <n v="19"/>
        <n v="20"/>
        <n v="22"/>
        <n v="23"/>
        <n v="24"/>
        <n v="25"/>
        <n v="26"/>
        <n v="27"/>
        <n v="28"/>
        <n v="29"/>
        <n v="30"/>
        <n v="31"/>
        <n v="32"/>
        <n v="34"/>
        <n v="35"/>
        <n v="36"/>
        <n v="37"/>
        <n v="38"/>
        <n v="39"/>
        <n v="40"/>
        <n v="41"/>
        <n v="42"/>
        <n v="43"/>
        <n v="44"/>
        <n v="45"/>
        <n v="46"/>
        <n v="47"/>
        <n v="48"/>
        <n v="49"/>
        <n v="53"/>
        <n v="54"/>
        <n v="55"/>
        <n v="56"/>
        <n v="57"/>
        <n v="58"/>
        <n v="59"/>
        <n v="60"/>
        <n v="61"/>
        <n v="62"/>
        <n v="63"/>
        <n v="65"/>
        <n v="66"/>
        <n v="67"/>
        <n v="69"/>
        <n v="70"/>
        <n v="73"/>
        <n v="74"/>
        <n v="76"/>
        <n v="77"/>
        <n v="79"/>
        <n v="84"/>
        <n v="85"/>
        <n v="88"/>
        <n v="90"/>
        <n v="91"/>
        <n v="92"/>
        <n v="95"/>
        <n v="96"/>
        <n v="97"/>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sharedItems>
    </cacheField>
    <cacheField name="Thématique d'usage" numFmtId="0">
      <sharedItems containsBlank="1" count="15">
        <s v="Classe inversée"/>
        <s v="Différenciation"/>
        <s v="École inclusive"/>
        <s v="Enseigner à distance"/>
        <s v="Évaluation"/>
        <s v="Formation aux outils numériques en distanciel"/>
        <s v="Ludification"/>
        <s v="Ludification "/>
        <s v="Programmation / codage"/>
        <s v="Réalité virtuelle"/>
        <s v="Réseaux sociaux"/>
        <s v="S’exercer / s’entraîner"/>
        <s v="Travail entre pairs"/>
        <s v="Webradio"/>
        <m/>
      </sharedItems>
    </cacheField>
    <cacheField name="Discipline " numFmtId="0">
      <sharedItems containsBlank="1" count="15">
        <s v="Arts plastiques"/>
        <s v="Biotechnologies-STMS"/>
        <s v="Documentation"/>
        <s v="Economie et gestion"/>
        <s v="EPS"/>
        <s v="Histoire-géographie"/>
        <s v="Langues vivantes"/>
        <s v="Lettres"/>
        <s v="Mathématiques"/>
        <s v="Philosophie"/>
        <s v="Physique-chimie"/>
        <s v="SES"/>
        <s v="SVT"/>
        <s v="Toutes disciplines"/>
        <m/>
      </sharedItems>
    </cacheField>
    <cacheField name="Degré" numFmtId="0">
      <sharedItems containsBlank="1" count="4">
        <s v="Premier degré"/>
        <s v="Second degré"/>
        <s v="Tous niveaux"/>
        <m/>
      </sharedItems>
    </cacheField>
    <cacheField name="Académie" numFmtId="0">
      <sharedItems containsBlank="1" count="23">
        <s v=" Académie d'Aix-Marseille"/>
        <s v=" Académie d'Amiens"/>
        <s v=" Académie d'Orléans-Tours"/>
        <s v=" Académie de Besançon"/>
        <s v=" Académie de Bordeaux"/>
        <s v=" Académie de Clermont-Ferrand"/>
        <s v=" Académie de Créteil"/>
        <s v=" Académie de Dijon"/>
        <s v=" Académie de Grenoble"/>
        <s v=" Académie de Lille"/>
        <s v=" Académie de Lyon"/>
        <s v=" Académie de Montpellier"/>
        <s v=" Académie de Nancy-Metz"/>
        <s v=" Académie de Nice"/>
        <s v=" Académie de Normandie"/>
        <s v=" Académie de Paris"/>
        <s v=" Académie de Poitiers"/>
        <s v=" Académie de Rennes"/>
        <s v=" Académie de Toulouse"/>
        <s v=" Académie de Versailles"/>
        <s v="Hors académies "/>
        <s v="Plusieurs académies"/>
        <m/>
      </sharedItems>
    </cacheField>
    <cacheField name="Région académique (facultatif)" numFmtId="0">
      <sharedItems containsBlank="1" count="12">
        <s v="Région académique Auvergne-Rhône-Alpes"/>
        <s v="Région académique Bourgogne-Franche-Comté"/>
        <s v="Région académique Bretagne"/>
        <s v="Région académique Centre-Val de Loire"/>
        <s v="Région académique Grand Est"/>
        <s v="Région académique Hauts-de-France"/>
        <s v="Région académique Île-de-France"/>
        <s v="Région académique Normandie"/>
        <s v="Région académique Nouvelle-Aquitaine"/>
        <s v="Région académique Occitanie"/>
        <s v="Région académique Provence-Alpes-Côte d'Azur"/>
        <m/>
      </sharedItems>
    </cacheField>
    <cacheField name="Type d'acteurs" numFmtId="0">
      <sharedItems containsBlank="1" count="65">
        <s v="3 IAN lettres"/>
        <s v="Académie et CLEMI Versailles"/>
        <s v="Association"/>
        <s v="Association "/>
        <s v="Association  "/>
        <s v="Association EMC Partageons -Collectif d'enseignants volontaires"/>
        <s v="CASNAV"/>
        <s v="Chargé de mission DANE"/>
        <s v="Collectif d'enseignants"/>
        <s v="Collectif d'enseignants du premier degré, du second degré (collège, lycée général, technologique, lycée professionnel, chercheurs"/>
        <s v="Collectif d’enseignants "/>
        <s v="Dane Créteil"/>
        <s v="Dane Nancy-Metz"/>
        <s v="Dane Paris"/>
        <s v="Dispositif collaboratif d'enseignants"/>
        <s v="Enseignant "/>
        <s v="Enseignant chercheur"/>
        <s v="Enseignants"/>
        <s v="Enseignants "/>
        <s v="Enseignants de l'académie"/>
        <s v="Enseignants HG de l'académie"/>
        <s v="Fondateur de l'application "/>
        <s v="Formateurs groupe lycée"/>
        <s v="GEP documentation Versailles"/>
        <s v="GEP HG Versailles"/>
        <s v="GIPTIC EPS"/>
        <s v="Groupe de professeurs "/>
        <s v="Groupe de professeurs de SVT de l'académie"/>
        <s v="Groupe de recherche numérique en arts plastiques"/>
        <s v="Groupe de reflexion académique autour du jeu"/>
        <s v="Groupe de travail de l’académie de Clermont (IAN + IA-IPR)"/>
        <s v="Groupe de travail de l’académie de Toulouse (IAN + IA-IPR)"/>
        <s v="Groupe de travail GéoImages"/>
        <s v="Groupe GT TraAM et IAN "/>
        <s v="Groupe TraAM"/>
        <s v="Groupe TraAM "/>
        <s v="IA-IPR référente et le pôle de compétences de physique-chimie"/>
        <s v="IAN"/>
        <s v="IAN et pôle de compétences numériques "/>
        <s v="IAN HG Caen, membre du réseau ludus"/>
        <s v="IAN LV Rouen "/>
        <s v="IAN Nancy-Metz"/>
        <s v="IAN PC Grenoble"/>
        <s v="IAN philosophie de l'académie"/>
        <s v="Non précisé "/>
        <s v="Organisme public"/>
        <s v="Pôle de compétences en ecogest"/>
        <s v="Présidente du colloque"/>
        <s v="Professeur d'anglais "/>
        <s v="Professeur d'anglais en lycée"/>
        <s v="Professeur d'HG"/>
        <s v="Professeur de LV"/>
        <s v="Professeur de maths"/>
        <s v="Professeur de maths au collège"/>
        <s v="Professeur de SVT"/>
        <s v="Professeure d'histoire-géographie"/>
        <s v="Professeures d’espagnol de l’académie de Créteil."/>
        <s v="Professeurs Arts plastiques"/>
        <s v="Professeurs d'EPS"/>
        <s v="Professeurs de LVE du cycle 3 au cycle terminal."/>
        <s v="Professeurs de philosophie de l'académie de Toulouse "/>
        <s v="Projet académique"/>
        <s v="Rectorat et professeurs"/>
        <s v="TraAM"/>
        <m/>
      </sharedItems>
    </cacheField>
    <cacheField name="Identité des acteurs (nom prénom)" numFmtId="0">
      <sharedItems containsBlank="1" count="63">
        <s v="3 professeurs de l'académie "/>
        <s v="Anne-Lise DUPONT ; Caroline JAN ; Daniela BRUN"/>
        <s v="Anne-Sophie MAHIDDINE"/>
        <s v="Bénédicte TRATNJEK"/>
        <s v="Brigitte CARRERE"/>
        <s v="Bruno BOUCHER ; Laurent GUERRE ; Mélanie FENAERT"/>
        <s v="Carole CORTAY ; Christophe GILGER"/>
        <s v="Cartable fantastique"/>
        <s v="Cathia GAITA-KINACI"/>
        <s v="Charlie ROLLO"/>
        <s v="Christelle QUENE"/>
        <s v="Christophe AUCLAIR"/>
        <s v="Clément CHERVIER ;  Gautier DIRSON ; Thomas FAUQUEMBERGUE ; Cécile HARLEAUX ; Nicolas HOTIN ; Jacques M ARCEL ; François QUILLARD"/>
        <s v="Collectif de professeurs sur Twitter ."/>
        <s v="Compte Twitter : @HispaFormation"/>
        <s v="Delphine PALLIER ; Christine BIDEUX ; Pierre MARTY"/>
        <s v="Denis SESTIER"/>
        <s v="Élodie BONNEFOY-CUDRAZ ; Arnaud EYMERY ; Matthieu ROLLIN"/>
        <s v="Eric FARDEL"/>
        <s v="Éric TROUILLOT"/>
        <s v="Fidel Navamuel"/>
        <s v="Florence DENEUVE"/>
        <s v="François ÉLIE"/>
        <s v="François FONTANY ; Yannick DARTOIS"/>
        <s v="Frank FONSA"/>
        <s v="Grégory DEVIN ; Cyril MISTRORIGO ; Lionel VIGUIER"/>
        <s v="Groupe académique interdegré"/>
        <s v="http://www.education-aux-medias.ac-versailles.fr/spip.php?page=mentions"/>
        <s v="https://epsoft.fr/wp/qui-sommes-nous/"/>
        <s v="https://patchworkfr.com/a-propos/"/>
        <s v="https://twittenrimes.com/a-propos-2/"/>
        <s v="https://www.aeeps.org/aeeps/qui-sommes-nous.html"/>
        <s v="https://www.emcpartageons.org/conseil-dadministration/"/>
        <s v="https://www.interactik.fr/portail/web/equipe-interactik"/>
        <s v="Institut National Supérieur de Formation et de Recherche pour l'Education des Jeunes Handicapés et les Enseignements Adapté"/>
        <s v="Jeff SIMON ; Guillaume OGIER ; Sébastien DURIETZ ; Sébastien MANODRITTA"/>
        <s v="Johann NALLET"/>
        <s v="Julian OGUER"/>
        <s v="Julien FUMEY ; Gaelle ANDRÉE MOROIS ; Cécile MASSARD ; Alice le BIHAN"/>
        <s v="Laurence HAQUET"/>
        <s v="Ludovic DELORME"/>
        <s v="Marc-Aurélien CHARDINE"/>
        <s v="Mattieu DEJEAN ; Julien TIXIER"/>
        <s v="Nicolas GAUBE"/>
        <s v="Nicolas LEMOINE ; Cyril MICHAUD"/>
        <s v="Nombreux auteurs"/>
        <s v="Non précisé"/>
        <s v="Non précisé "/>
        <s v="Patrice NADAM ; Mélanie FENAERT"/>
        <s v="Perrine GOURIO"/>
        <s v="Philippe COSENTINO"/>
        <s v="Philippe SALLET"/>
        <s v="Plusieurs académies "/>
        <s v="Remy BESSET"/>
        <s v="Romain VINCENT "/>
        <s v="Sabine KITTEN ; Celine CORTÈS ; Imma IBANEZ"/>
        <s v="Sarah ROQUES"/>
        <s v="Sébastien FRANC"/>
        <s v="Sous impulsion du recteur Gilles PÉCOUT"/>
        <s v="Voir Commentaires"/>
        <s v="William BROU"/>
        <s v="Yoann TOMASZOWER"/>
        <m/>
      </sharedItems>
    </cacheField>
    <cacheField name="Lien de la ressource" numFmtId="0">
      <sharedItems containsBlank="1" count="86">
        <s v=" https://lithotheque.ac-montpellier.fr/geoduc"/>
        <s v=" https://www.pedagogie.ac-aix-marseille.fr/jcms/c_10880672/fr/ludification-les-traam-de-l-academie-d-aix-marseille-st2s-biotechnologies-et-lpro"/>
        <s v="http://anglais.spip.ac-rouen.fr/spip.php?article665"/>
        <s v="http://cdi.ac-dijon.fr/spip.php?rubrique56"/>
        <s v="http://e-teachers.fr/"/>
        <s v="http://eco-gestion.spip.ac-rouen.fr/?-Jeux-d-evasion-Escape-games-"/>
        <s v="http://epsbox.free.fr/#page-content"/>
        <s v="http://hg.ac-besancon.fr/category/moochgb/"/>
        <s v="http://hist-geo.spip.ac-rouen.fr/spip.php?rubrique565"/>
        <s v="http://interlangues.discipline.ac-lille.fr/actu-interlangues/flanders-lane-2"/>
        <s v="http://jeuvideohistoire.com/ "/>
        <s v="http://mathematiques.ac-dijon.fr/spip.php?article196"/>
        <s v="http://maths.ac-creteil.fr/spip.php?article231"/>
        <s v="http://mirage.ticedu.fr/"/>
        <s v="http://sante-social.ac-amiens.fr/257-ressources-pedagogiques-numeriques.html"/>
        <s v="http://ses.spip.ac-rouen.fr/IMG/pdf/synthese.pdf"/>
        <s v="http://svt.ac-creteil.fr/?Apports-de-la-Realite-virtuelle-et-de-la-Realite-Augmentee-en-SVT-au-college"/>
        <s v="http://svt.discipline.ac-lille.fr/ressources/traams/realite-augmentee-en-sciences-experimentales/mettre-en-oeuvre-la-realite-virtuelle-et-augmentee-en-classe"/>
        <s v="http://ww2.ac-poitiers.fr/biochimie/spip.php?article409"/>
        <s v="http://www.ac-clermont.fr/actualite/spoc-physique-chimie-et-numerique-2020-06-12/?tx_ttnews%5BbackPid%5D=3200"/>
        <s v="http://www.ac-clermont.fr/disciplines/index.php?id=11069"/>
        <s v="http://www.ac-clermont.fr/disciplines/index.php?id=13700"/>
        <s v="http://www.ac-grenoble.fr/disciplines/spc/articles.php?lng=fr&amp;pg=133"/>
        <s v="http://www.education-aux-medias.ac-versailles.fr"/>
        <s v="http://www.lepetitjournaldesprofs.com/reseauludus/ "/>
        <s v="http://www.semperludens.fr/"/>
        <s v="http://www4.ac-nancy-metz.fr/physique/peda_inversee.php#game"/>
        <s v="https://blog.mathador.fr/eric-trouillot/"/>
        <s v="https://dane.ac-creteil.fr/?article781"/>
        <s v="https://dane.ac-creteil.fr/spip.php?page=article&amp;id_article=751"/>
        <s v="https://dane.ac-nancy-metz.fr/education-au-numerique/"/>
        <s v="https://dane.ac-nancy-metz.fr/tutoriels-video-brne/"/>
        <s v="https://disciplines.ac-toulouse.fr/hgemc/travailler-avec-les-series-americans-et-space-force-pour-etudier-les-fondements-et-les  "/>
        <s v="https://disciplines.ac-toulouse.fr/philosophie/numerique/philonum-base-de-donnees-collaborative-d-outils-numeriques-et-de-retours-d-experience-de"/>
        <s v="https://documentation.ac-versailles.fr/spip.php?article567"/>
        <s v="https://eduscol.education.fr/ses/animation/aam/traam-2018-2019/traam-2018-2019-bilan"/>
        <s v="https://eduscol.education.fr/svt/enseigner/ressources-et-usages-numeriques/travaux-academiques-mutualises-traam/traam-2017-2018.html#c9681"/>
        <s v="https://enseigner-la-geographie.jimdofree.com/2020/09/14/faire-r%C3%A9investir-le-vocabulaire-de-la-g%C3%A9ographie-scolaire-aux-%C3%A9l%C3%A8ves-allophones/"/>
        <s v="https://eps.ac-versailles.fr/spip.php?article138"/>
        <s v="https://epsoft.fr/wp/"/>
        <s v="https://geoimage.cnes.fr/fr"/>
        <s v="https://histoire.ac-versailles.fr/spip.php?rubrique284"/>
        <s v="https://histoire.ac-versailles.fr/spip.php?rubrique320"/>
        <s v="https://itsenglishoclock.com/"/>
        <s v="https://ladigitale.dev/"/>
        <s v="https://lettres-modernes.discip.ac-caen.fr/spip.php?article773"/>
        <s v="https://linktr.ee/a_happy_teacher_true_story"/>
        <s v="https://miragedys.ticedu.fr/page.html"/>
        <s v="https://outilstice.com"/>
        <s v="https://patchworkfr.com/ptchwork/"/>
        <s v="https://pedagogie.ac-montpellier.fr/propositions-pedagogiques-en-arts-plastiques-pendant-le-confinement-2020"/>
        <s v="https://philo-labo.fr/accueil/"/>
        <s v="https://phychim.ac-versailles.fr/spip.php?article1069"/>
        <s v="https://physique-chimie.enseigne.ac-lyon.fr/spip/spip.php?rubrique418 "/>
        <s v="https://scape.enepe.fr/  "/>
        <s v="https://svt.ac-versailles.fr/spip.php?article1130"/>
        <s v="https://twictlingua.wordpress.com/home/"/>
        <s v="https://twittenrimes.com/"/>
        <s v="https://view.genial.ly/5a37c924aa1a1a0e0cf220dd"/>
        <s v="https://view.genial.ly/5c3f2a07a4eaa03097dcca2c"/>
        <s v="https://view.genial.ly/5c8f5f6b6f346c7226375a22"/>
        <s v="https://view.genial.ly/5e531be12049210fb2c0e8fd/presentation-quotichess-synthese"/>
        <s v="https://www.ac-orleans-tours.fr/pedagogie/arts_plastiques/ressources/enseignement_a_distance/propositions_et_mise_en_partage_de_sequences/"/>
        <s v="https://www.ac-orleans-tours.fr/pedagogie/hg_ec/enseigner/enseigner_autrement/webradio_des_rendez_vous_de_lhistoire_a_blois/"/>
        <s v="https://www.ac-paris.fr/portail/jcms/p1_1885031/formation-groupe-lycee-mars-avril-2019-prise-en-main-du-langage-python?cid=p1_106394&amp;portal=piapp1_59010"/>
        <s v="https://www.ac-paris.fr/portail/jcms/p1_2288033/les-run-2021-du-giptic-eps"/>
        <s v="https://www.ac-paris.fr/portail/jcms/p2_1877871/accueil"/>
        <s v="https://www.ac-paris.fr/portail/jcms/p2_2043013/enseignement-a-distance-avec-le-numerique-modele-sap-d"/>
        <s v="https://www.ac-paris.fr/portail/jcms/p2_2298853/le-numerique-en-fls-bilans-perspectives-ouverture-d-un-magistere"/>
        <s v="https://www.aeeps.org/search?keyword=numerique"/>
        <s v="https://www.cartablefantastique.fr/"/>
        <s v="https://www.cquesne-escapegame.com/"/>
        <s v="https://www.emcpartageons.org/"/>
        <s v="https://www.hispaformation.com"/>
        <s v="https://www.inshea.fr/fr/ressource/liste-des-fiches-sdadv-multi-filtre"/>
        <s v="https://www.interactik.fr/portail/web"/>
        <s v="https://www.mathsenvie.fr/"/>
        <s v="https://www.pedagogie.ac-aix-marseille.fr/jcms/c_10880668/fr/pedagogie-actives-et-differenciees-les-traams-academiques"/>
        <s v="https://www.pedagogie.ac-nice.fr/portail-de-langues/index.php/ressources-interlangues/traam "/>
        <s v="https://www.pedagogie.ac-nice.fr/svt/productions/tectoglob3d/"/>
        <s v="https://www.tablettesetsurvetements.fr/"/>
        <s v="https://www.twictee.org/twictee/"/>
        <s v="https://www.youtube.com/channel/UC8pCnomr8VIuW8x6wHXsYxA/videos"/>
        <s v="https://www.youtube.com/channel/UCRThjUeXnxL_BKUhqJv5XBg "/>
        <s v="Site en construction"/>
        <m/>
      </sharedItems>
    </cacheField>
    <cacheField name="Nom de la ressource (facultatif)" numFmtId="0">
      <sharedItems containsBlank="1" count="87">
        <s v=" Histoire en jeux"/>
        <s v="@a_happy_teacher_true_story"/>
        <s v="@TwictLingua"/>
        <s v="120 tutoriels videos BRNE"/>
        <s v="4 exemples de jeux pédagogiques en économie et gestion"/>
        <s v="Adapter son enseignement aux élèves à besoins particuliers"/>
        <s v="AEEPS : ressources numériques"/>
        <s v="Applications Académiques"/>
        <s v="Apports de la Réalité virtuelle et de la Réalité Augmentée en SVT, au collège"/>
        <s v="Arts plastiques et expressions numériques"/>
        <s v="Association cartable fantastique"/>
        <s v="Brochure &quot;Mathématiques revisités au cycle 4&quot;"/>
        <s v="Collectif Escape n' Games"/>
        <s v="Collectif S’cape"/>
        <s v="Colloque Interstices "/>
        <s v="Continuité pédagogique - Quelques ressources"/>
        <s v="Continuité pédagogique et hybridation"/>
        <s v="Création et programmation avec Raspberry Pi =&gt; EPSBOX"/>
        <s v="Défis Académique Langues Inter-établissements"/>
        <s v="Des « escape games » en ligne pour stimuler la curiosité des élèves et favoriser les apprentissages en classe de Seconde"/>
        <s v="Différenciation "/>
        <s v="Documents adaptés pour déficients visuels"/>
        <s v="E-teachers"/>
        <s v="Education au numérique : #aucalmesurleweb"/>
        <s v="EMC, partageons !"/>
        <s v="Enseignement à distance avec le numérique | modèle SAP@D"/>
        <s v="Enseigner avec les images satellites"/>
        <s v="Enseigner avec les séries TV"/>
        <s v="Ensemble des ressources des Travaux Académiques Mutualisés produits par le groupe GTICE"/>
        <s v="EPSilon"/>
        <s v="EPSOFT"/>
        <s v="Escape games en EMI"/>
        <s v="Festival des webradios scolaires"/>
        <s v="Flanders Lane, création d’une ville virtuelle "/>
        <s v="Gamifier la classe"/>
        <s v="Hispaformation"/>
        <s v="Initiation au langage Python"/>
        <s v="Interactik "/>
        <s v="It's English o'Clock"/>
        <s v="Jeu vidéo et histoire"/>
        <s v="Johann NALLET (Chaîne YouTube)"/>
        <s v="La Digitale"/>
        <s v="La lithothèque"/>
        <s v="Le CDI Hors les murs en 2020"/>
        <s v="Le dispositif Twictado"/>
        <s v="Le numérique au service de l’évaluation des apprentissages des élèves"/>
        <s v="Le numérique en FLS : bilans, perspectives"/>
        <s v="Le Réseau des Lettres"/>
        <s v="Les outils pour une différenciation pédagogique efficace"/>
        <s v="Les outils TICE"/>
        <s v="Les RUN 2021 du GIPTIC EPS"/>
        <s v="Ludification : les TraAM de l'académie d'Aix-Marseille "/>
        <s v="M@ath en_vie"/>
        <s v="Mathador"/>
        <s v="Mettre à disposition des élèves des ressources et leur en faire créer  grâce à Glide"/>
        <s v="Mettre en oeuvre la réalité virtuelle et augmentée en classe"/>
        <s v="Mettre en œuvre un enseignement hybride en SVT"/>
        <s v="Mirage DYS"/>
        <s v="Mirage Make - Réalité augmentée"/>
        <s v="MoocHG"/>
        <s v="Observatoire de la différenciation pédagogique."/>
        <s v="Opération 10001 codeurs"/>
        <s v="P@tChwØrK"/>
        <s v="Pédagogie activé et différenciée"/>
        <s v="Philo-Labo"/>
        <s v="PhiloNum"/>
        <s v="Portail de l'éducation aux médias de l'académie de Versailles "/>
        <s v="Prise en main du langage Python"/>
        <s v="Propositions de séquences 100% à distance"/>
        <s v="Propositions et mise en partage de séquences"/>
        <s v="Propositions pédagogiques en arts plastiques pendant le confinement 2020"/>
        <s v="Quotichess"/>
        <s v="Réseau Ludus"/>
        <s v="Ressource s pédagogiques numériques"/>
        <s v="SPOC physique-chimie et numérique"/>
        <s v="Synthèse TraAM 2017-2018 : &quot;Continuité des apprentissages en algorithmique et programmation&quot;"/>
        <s v="Tablettes&amp;survetements"/>
        <s v="Team Ludens"/>
        <s v="Tectoglob3D"/>
        <s v="Thème 1 : algorithmique et codage en SVT"/>
        <s v="TiceEPS.fr"/>
        <s v="TraAM pédagogie active et différenciée"/>
        <s v="Travailler le vocabulaire de la géographie avec des élèves allophones."/>
        <s v="Twictée"/>
        <s v="TwittenRimes"/>
        <s v="Webradio des Rendez-vous de l'Histoire à Blois"/>
        <m/>
      </sharedItems>
    </cacheField>
    <cacheField name="Type de source (facultatif)" numFmtId="0">
      <sharedItems containsBlank="1" count="52">
        <s v="Application"/>
        <s v="Application "/>
        <s v="Application EPS"/>
        <s v="Applications"/>
        <s v="Applications pour l'EPS"/>
        <s v="Article de présentation du dispositif"/>
        <s v="Association"/>
        <s v="Base de données"/>
        <s v="Bilan du GEP"/>
        <s v="Blog"/>
        <s v="Brochure"/>
        <s v="Chaîne Youtube"/>
        <s v="Collectif d'enseignants"/>
        <s v="Colloque"/>
        <s v="Coopérative pédagogique numérique "/>
        <s v="Cours en ligne"/>
        <s v="Défi codage"/>
        <s v="Divers"/>
        <s v="Escape games"/>
        <s v="Festival"/>
        <s v="Jeu numérique"/>
        <s v="Jeux numériques "/>
        <s v="Mooc "/>
        <s v="Parcours M@gistère"/>
        <s v="Podcast"/>
        <s v="Point didactique "/>
        <s v="Point didactique et scénarios pédagogiques"/>
        <s v="Point méthodologique"/>
        <s v="Portail de ressources "/>
        <s v="Projet de simulation globale"/>
        <s v="Références croisant arts plastiques et numérique avec une structuration basée sur des couples de notions en articulation avec des problématiques."/>
        <s v="Ressources et nombreux scénarios pédagogiques "/>
        <s v="Ressources numériques sur le site internet"/>
        <s v="Scénario pédagogique"/>
        <s v="Scénarios pédagogiques"/>
        <s v="Scénarios TraAM"/>
        <s v="Site d'un collègue de LV qui propose de nombreux tutoriels "/>
        <s v="Site Internet"/>
        <s v="Site internet "/>
        <s v="Site internet avec travaux d'élèves et ressources pédagogiques "/>
        <s v="Site Internet de l'association"/>
        <s v="Site internet de partage de pratiques numériques."/>
        <s v="Site internet du collectif"/>
        <s v="Site Internet et lettre d’informations"/>
        <s v="Site Perso"/>
        <s v="Support de formation"/>
        <s v="Synthèse TraAM"/>
        <s v="Turotiel et scénarios pédagogiques"/>
        <s v="Tutoriels"/>
        <s v="Webinaires "/>
        <s v="Webradio"/>
        <m/>
      </sharedItems>
    </cacheField>
    <cacheField name="Commentaires (facultatif)" numFmtId="0">
      <sharedItems containsBlank="1" count="73" longText="1">
        <s v="À dominante HG mais ouvert sur les autres disciplines"/>
        <s v="À la suite des TraAM, publication par l'académie de 31 jeux (pratique importante dans l'académie)"/>
        <s v="A produit de nombreuses activités très différentes pendant les TRAAM sur la partie programmation, de nombreuses utilisations dans de nombreux domaines différents et en utilisant différents langages."/>
        <s v="À voir en particulier : roue des rituels et jeux"/>
        <s v="Académies impliquées : Lille, Strasbourg, Limoges, Montpellier, Aix-Marseille et Nice"/>
        <s v="Académies impliquées : Paris, Reims, Strasbourg, Orléans-Tours"/>
        <s v="Académies impliquées : Rennes, Nantes, Orléans-Tours, Poitiers et Toulouse"/>
        <s v="Académies impliquées : Toulouse, Amiens, Paris et Clermont-Ferrand"/>
        <s v="Application EPS Versailles pour créer des parcours"/>
        <s v="Article du site adadémique disciplinaire SVT"/>
        <s v="Article sur le projet dans VNI : https://www.vousnousils.fr/2015/10/26/classe-inversee-tache-complexe-anglais-577593"/>
        <s v="Association d’enseignants formateurs en espagnol, mutualisation et partage de la formation continue."/>
        <s v="Association qui développe des applications pour l’EPS"/>
        <s v="Association qui œuvre pour le développement de l’EPS"/>
        <s v="Avec des ressources sur le code en complément à https://dane.ac-creteil.fr/defi/#/app/accueil"/>
        <s v="Base de données collaborative qui recense et classe les outils numériques qu’utilisent les professeurs de philosophie selon leurs intérêts pédagogiques."/>
        <s v="Bilan du GEP documentation 2019-2020"/>
        <s v="Brigitte CARRERE est l'IA-IPR qui a coordonné le projet"/>
        <s v="Brochure présentant les travaux d’un groupe de réflexion académique autour du jeu."/>
        <s v="Ce festival organisé depuis plusieurs années propose de réaliser une émission de radio consacrée à une thématique ancrée dans l’actualité et liée à l’histoire, la géographie ou l’enseignement moral et civique."/>
        <s v="Ce site présente quelques usages des TICE (Technologies de l’Information et de la Communication pour l’Enseignement) dans le cadre de l’Education Physique et Sportive (EPS)."/>
        <s v="Chargé de mission auprès de la DANE autour des questions de ludicisation de l'enseignement, et des usages de la réalité augmentée et de la réalité virtuelle.  "/>
        <s v="Collectif d'enseignants sur les escape games pédagogiques et les jeux numériques"/>
        <s v="Collectif d’enseignants de toutes  les disciplines autour de la thématique de la ludification"/>
        <s v="Comment penser les arts plastiques au regard des expressions numériques ?"/>
        <s v="Conception de plusieurs jeux sérieux"/>
        <s v="Déclinaison en espagnol du dispositif Twictée"/>
        <s v="Depuis 2010, à l'occasion des Rendez-vous de l'Histoire de Blois, des enseignants de l'académie préparent avec leurs élèves une émission consacrée au thème du festival, en lien avec les programmes."/>
        <s v="Des outils numériques libres pour les enseignants"/>
        <s v="Dispositif inclusif, interactif, collaboratif et formatif en Enseignement Moral et Civique (EMC), créé par des enseignants pour des enseignants. Compte Twitter : @EMCpartageons"/>
        <s v="Dispositif pédagogique collaboratif centré sur l’enseignement et l’apprentissage de l’orthographe. Met en relation des classes francophones qui échangent de courtes dictées et des règles de correction produites par les élèves, grâce à l’utilisation de Twitter."/>
        <s v="E-teachers est une émission bi-mensuelle diffusée en podcast Audio et Vidéo qui parle éducation, numérique, innovation et expérimentation"/>
        <s v="En complément synthèse des TraAM et notamment le thème 2 &quot;intégration de la réalité augmentée et de la réalité virtuelle en sciences expérimentales&quot; https://view.genial.ly/5c8f5f6b6f346c7226375a22"/>
        <s v="En complément, bilan des TraAM : https://view.genial.ly/5ebe55008e243b0d5a32be9d"/>
        <s v="Enseignant en histoire-géographie, doctorant en sciences de l'éducation, chercheur associé à la BnF"/>
        <s v="Ensemble d’applications développées par un enseignant, disponibles dans tous les stores (tablettes et ordi). Très prisée de la communauté des profs de maths. Gratuit."/>
        <s v="Espace de partages, d’échanges pédagogiques sur des sujets divers comme la mémorisation, le droit à l’erreur, le bien-être, la ludification, les compétences du XXIe siècle. Compte Twitter : @PtChwrKFR"/>
        <s v="Groupe de travail Géoimage (partenariat Education nationale /CNES), du 1er degré à la classe préparatoire"/>
        <s v="Jeu connu pour travailler le calcul mental "/>
        <s v="Julian OGUER est le IAN de l'académie, référent du GEP qui a produit de nombreuses séances 100% à distance"/>
        <s v="Kit de survie Python avec de nombreuses activités"/>
        <s v="L'application propose une lecture à haute voix du texte, un suivi synchronisé des phrases et une lecture mot à mot, avec des vitesses de lecture réglables et des contrastes variés."/>
        <s v="L'association propose régulièrement des défis via les réseaux sociaux avec notamment (5 comptes Twitter: cycle1, cycle2, cycle3, cycle4 et lycée)"/>
        <s v="L’actualité des outils numériques pour l’éducation "/>
        <s v="La boite à ressources numériques pour l'EPS"/>
        <s v="Le Cartable Fantastique a pour objet « l’aide à l’inclusion scolaire d’enfants en situation de handicap, et en particulier, d’enfants dyspraxiques »"/>
        <s v="Le point de convergence est l’utilisation de Twitter avec des comptes classes sécurisées afin de développer à la fois l’interaction écrite et la médiation, que ce soit en interlangues ou dans la même langue étrangère."/>
        <s v="Le site &quot;Lithothèque Languedoc-Roussillon&quot;, de l’Académie de Montpellier, met à disposition d’un large public des descriptions de sites géologiques régionaux remarquables."/>
        <s v="Les professeurs de physique-chimie de l’académie se sont vu proposer de développer leur maitrise des usages pédagogiques du numérique pour la réalisation d'expériences scientifiques avec smartphone en classe et l'évaluation avec l’outil numérique."/>
        <s v="Lieu de partage d’escape games pédagogiques conçus par des enseignants, formateurs et médiateurs"/>
        <s v="Mooc organisé depuis plusieurs années par des enseignants pour les enseignants sur les pratiques numériques "/>
        <s v="Nombreux tutoriels très bien faits et qui peuvent servir à d'autres disciplines."/>
        <s v="Page de présentation du pôle de compétences http://eco-gestion.spip.ac-rouen.fr/?Le-pole-de-competences-Economie-Gestion"/>
        <s v="Page qui recense plusieurs scénarios de classe inversée"/>
        <s v="Page qui regroupe des liens  vers une dizaine de jeux."/>
        <s v="Page qui regroupe plusieurs scénarios sur des jeux sérieux"/>
        <s v="Parties d'échecs entre classes via le réseau social Twitter"/>
        <s v="Perinne Gourio est IAN HG de l'académie"/>
        <s v="Philo-labo.fr est un lieu de partage de ressources et d'outils"/>
        <s v="Plusieurs webinaires consacrés aux usages du numérique en EPS"/>
        <s v="practicelangues@gmail.com"/>
        <s v="Production de tutoriels vidéo pour la prise en main de Python "/>
        <s v="Projet collaborarif autour de la poésie"/>
        <s v="Projet pour renouveler les pratiques de lecture et les modalités de réception des œuvres par delà les murs de la classe et les frontières académiques."/>
        <s v="Ressources enseignement à distance : Propositions académiques de pistes, fiches, séquences, concours, défis."/>
        <s v="Site pour favoriser le partage et le travail collaboratif entre enseignants pour se former et produire des ressources en coopérant."/>
        <s v="Tectoglob3D est un logiciel de type “globe virtuel”, qui propose de réunir l’ensemble des fonctionnalités utiles dans l’enseignement de la géologie au collège et au lycée."/>
        <s v="Traits d'unions entre éducation physique et numérique, par des profs, pour des profs"/>
        <s v="Travail de qualité sur l’utilisation des ENT spécifiques à la discipline et de nombreuses activités proposées en hybride. Remy Besset IAN de l’académie enseigne au collège et peut répondre à de nombreuses questions sur l’utilisation des ENT en hybride"/>
        <s v="Tutoriels vidéos pour utiliser les BRNE Banques de Ressources Numériques, école, collège et lycée avec des niveaux de maîtrise"/>
        <s v="Voir notamment la rubrique &quot;nouveaux fotmats&quot;"/>
        <s v="Voir notamment les rubriques &quot;WebTV WebRadio&quot;"/>
        <m/>
      </sharedItems>
    </cacheField>
    <cacheField name="Colonne1" numFmtId="0">
      <sharedItems containsBlank="1" count="13">
        <s v="??????? C'est quoi la pratique numérique ? Enlever ou demander aux experts de préciser."/>
        <s v="à basculer dans &quot;différenciation&quot;"/>
        <s v="à basculer dans &quot;École inclusive&quot;"/>
        <s v="à basculer en &quot;classe inverséee&quot;"/>
        <s v="à basculer en &quot;enseignement à distance&quot;"/>
        <s v="à intégrer dans &quot;Réseaux sociaux&quot;"/>
        <s v="Catégorie à changer : travail entre pairs"/>
        <s v="Changer de catégorie : travail entre pairs"/>
        <s v="Demander à l'expert de sélection les bilans académiques les plus pertinents (lien vers le site académique)"/>
        <s v="Formation : pas d'usages en particulier / Solliciter les experts"/>
        <s v="Travail entre pairs ? Voir avec les experts EPS pour trouver une catégorie opérante"/>
        <s v="Trouver une catégorie ou des catégories"/>
        <m/>
      </sharedItems>
    </cacheField>
    <cacheField name="Colonne2" numFmtId="0">
      <sharedItems containsBlank="1" count="2">
        <s v="à déplacer dans &quot;Réseaux sociaux&quo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8">
  <r>
    <x v="0"/>
    <x v="6"/>
    <x v="13"/>
    <x v="2"/>
    <x v="14"/>
    <x v="7"/>
    <x v="39"/>
    <x v="16"/>
    <x v="24"/>
    <x v="72"/>
    <x v="9"/>
    <x v="0"/>
    <x v="12"/>
    <x v="1"/>
  </r>
  <r>
    <x v="1"/>
    <x v="6"/>
    <x v="5"/>
    <x v="1"/>
    <x v="5"/>
    <x v="0"/>
    <x v="7"/>
    <x v="60"/>
    <x v="83"/>
    <x v="0"/>
    <x v="11"/>
    <x v="21"/>
    <x v="12"/>
    <x v="1"/>
  </r>
  <r>
    <x v="2"/>
    <x v="6"/>
    <x v="5"/>
    <x v="1"/>
    <x v="6"/>
    <x v="6"/>
    <x v="16"/>
    <x v="54"/>
    <x v="10"/>
    <x v="39"/>
    <x v="9"/>
    <x v="34"/>
    <x v="12"/>
    <x v="1"/>
  </r>
  <r>
    <x v="3"/>
    <x v="6"/>
    <x v="5"/>
    <x v="1"/>
    <x v="18"/>
    <x v="9"/>
    <x v="31"/>
    <x v="49"/>
    <x v="32"/>
    <x v="27"/>
    <x v="34"/>
    <x v="57"/>
    <x v="12"/>
    <x v="1"/>
  </r>
  <r>
    <x v="4"/>
    <x v="6"/>
    <x v="10"/>
    <x v="1"/>
    <x v="12"/>
    <x v="4"/>
    <x v="41"/>
    <x v="21"/>
    <x v="26"/>
    <x v="34"/>
    <x v="21"/>
    <x v="1"/>
    <x v="12"/>
    <x v="1"/>
  </r>
  <r>
    <x v="5"/>
    <x v="7"/>
    <x v="13"/>
    <x v="2"/>
    <x v="14"/>
    <x v="7"/>
    <x v="8"/>
    <x v="10"/>
    <x v="71"/>
    <x v="12"/>
    <x v="18"/>
    <x v="22"/>
    <x v="12"/>
    <x v="1"/>
  </r>
  <r>
    <x v="6"/>
    <x v="7"/>
    <x v="13"/>
    <x v="2"/>
    <x v="6"/>
    <x v="6"/>
    <x v="8"/>
    <x v="48"/>
    <x v="54"/>
    <x v="13"/>
    <x v="18"/>
    <x v="49"/>
    <x v="12"/>
    <x v="1"/>
  </r>
  <r>
    <x v="7"/>
    <x v="7"/>
    <x v="2"/>
    <x v="1"/>
    <x v="7"/>
    <x v="1"/>
    <x v="19"/>
    <x v="46"/>
    <x v="3"/>
    <x v="31"/>
    <x v="21"/>
    <x v="54"/>
    <x v="12"/>
    <x v="1"/>
  </r>
  <r>
    <x v="8"/>
    <x v="7"/>
    <x v="3"/>
    <x v="1"/>
    <x v="14"/>
    <x v="7"/>
    <x v="46"/>
    <x v="59"/>
    <x v="5"/>
    <x v="4"/>
    <x v="21"/>
    <x v="52"/>
    <x v="12"/>
    <x v="1"/>
  </r>
  <r>
    <x v="9"/>
    <x v="7"/>
    <x v="6"/>
    <x v="1"/>
    <x v="9"/>
    <x v="5"/>
    <x v="49"/>
    <x v="57"/>
    <x v="9"/>
    <x v="33"/>
    <x v="29"/>
    <x v="10"/>
    <x v="12"/>
    <x v="1"/>
  </r>
  <r>
    <x v="10"/>
    <x v="7"/>
    <x v="6"/>
    <x v="1"/>
    <x v="19"/>
    <x v="6"/>
    <x v="48"/>
    <x v="9"/>
    <x v="43"/>
    <x v="38"/>
    <x v="44"/>
    <x v="3"/>
    <x v="12"/>
    <x v="1"/>
  </r>
  <r>
    <x v="11"/>
    <x v="7"/>
    <x v="6"/>
    <x v="1"/>
    <x v="13"/>
    <x v="10"/>
    <x v="34"/>
    <x v="4"/>
    <x v="78"/>
    <x v="18"/>
    <x v="21"/>
    <x v="17"/>
    <x v="12"/>
    <x v="1"/>
  </r>
  <r>
    <x v="12"/>
    <x v="7"/>
    <x v="8"/>
    <x v="1"/>
    <x v="7"/>
    <x v="1"/>
    <x v="52"/>
    <x v="11"/>
    <x v="11"/>
    <x v="7"/>
    <x v="3"/>
    <x v="35"/>
    <x v="12"/>
    <x v="1"/>
  </r>
  <r>
    <x v="13"/>
    <x v="7"/>
    <x v="8"/>
    <x v="1"/>
    <x v="6"/>
    <x v="6"/>
    <x v="29"/>
    <x v="44"/>
    <x v="12"/>
    <x v="11"/>
    <x v="10"/>
    <x v="18"/>
    <x v="12"/>
    <x v="1"/>
  </r>
  <r>
    <x v="14"/>
    <x v="7"/>
    <x v="8"/>
    <x v="2"/>
    <x v="4"/>
    <x v="1"/>
    <x v="53"/>
    <x v="19"/>
    <x v="27"/>
    <x v="53"/>
    <x v="20"/>
    <x v="38"/>
    <x v="12"/>
    <x v="1"/>
  </r>
  <r>
    <x v="15"/>
    <x v="8"/>
    <x v="10"/>
    <x v="1"/>
    <x v="10"/>
    <x v="0"/>
    <x v="33"/>
    <x v="56"/>
    <x v="53"/>
    <x v="28"/>
    <x v="17"/>
    <x v="2"/>
    <x v="12"/>
    <x v="1"/>
  </r>
  <r>
    <x v="16"/>
    <x v="8"/>
    <x v="10"/>
    <x v="1"/>
    <x v="19"/>
    <x v="6"/>
    <x v="34"/>
    <x v="46"/>
    <x v="52"/>
    <x v="36"/>
    <x v="48"/>
    <x v="61"/>
    <x v="12"/>
    <x v="1"/>
  </r>
  <r>
    <x v="17"/>
    <x v="8"/>
    <x v="10"/>
    <x v="1"/>
    <x v="15"/>
    <x v="6"/>
    <x v="22"/>
    <x v="46"/>
    <x v="64"/>
    <x v="67"/>
    <x v="45"/>
    <x v="40"/>
    <x v="12"/>
    <x v="1"/>
  </r>
  <r>
    <x v="18"/>
    <x v="8"/>
    <x v="13"/>
    <x v="2"/>
    <x v="6"/>
    <x v="6"/>
    <x v="11"/>
    <x v="47"/>
    <x v="28"/>
    <x v="61"/>
    <x v="16"/>
    <x v="14"/>
    <x v="12"/>
    <x v="1"/>
  </r>
  <r>
    <x v="19"/>
    <x v="8"/>
    <x v="8"/>
    <x v="1"/>
    <x v="21"/>
    <x v="11"/>
    <x v="63"/>
    <x v="52"/>
    <x v="58"/>
    <x v="75"/>
    <x v="46"/>
    <x v="6"/>
    <x v="12"/>
    <x v="1"/>
  </r>
  <r>
    <x v="20"/>
    <x v="7"/>
    <x v="11"/>
    <x v="1"/>
    <x v="14"/>
    <x v="7"/>
    <x v="34"/>
    <x v="46"/>
    <x v="15"/>
    <x v="19"/>
    <x v="18"/>
    <x v="33"/>
    <x v="12"/>
    <x v="1"/>
  </r>
  <r>
    <x v="21"/>
    <x v="3"/>
    <x v="10"/>
    <x v="1"/>
    <x v="8"/>
    <x v="0"/>
    <x v="42"/>
    <x v="53"/>
    <x v="22"/>
    <x v="15"/>
    <x v="34"/>
    <x v="68"/>
    <x v="4"/>
    <x v="1"/>
  </r>
  <r>
    <x v="22"/>
    <x v="3"/>
    <x v="5"/>
    <x v="1"/>
    <x v="5"/>
    <x v="0"/>
    <x v="30"/>
    <x v="2"/>
    <x v="21"/>
    <x v="16"/>
    <x v="26"/>
    <x v="72"/>
    <x v="4"/>
    <x v="1"/>
  </r>
  <r>
    <x v="23"/>
    <x v="3"/>
    <x v="5"/>
    <x v="1"/>
    <x v="19"/>
    <x v="6"/>
    <x v="24"/>
    <x v="37"/>
    <x v="42"/>
    <x v="68"/>
    <x v="34"/>
    <x v="39"/>
    <x v="4"/>
    <x v="1"/>
  </r>
  <r>
    <x v="24"/>
    <x v="3"/>
    <x v="13"/>
    <x v="2"/>
    <x v="15"/>
    <x v="6"/>
    <x v="13"/>
    <x v="47"/>
    <x v="67"/>
    <x v="25"/>
    <x v="27"/>
    <x v="72"/>
    <x v="4"/>
    <x v="1"/>
  </r>
  <r>
    <x v="25"/>
    <x v="3"/>
    <x v="2"/>
    <x v="1"/>
    <x v="19"/>
    <x v="6"/>
    <x v="23"/>
    <x v="1"/>
    <x v="34"/>
    <x v="43"/>
    <x v="8"/>
    <x v="16"/>
    <x v="4"/>
    <x v="1"/>
  </r>
  <r>
    <x v="26"/>
    <x v="3"/>
    <x v="13"/>
    <x v="2"/>
    <x v="12"/>
    <x v="4"/>
    <x v="12"/>
    <x v="47"/>
    <x v="31"/>
    <x v="3"/>
    <x v="48"/>
    <x v="69"/>
    <x v="4"/>
    <x v="1"/>
  </r>
  <r>
    <x v="27"/>
    <x v="3"/>
    <x v="12"/>
    <x v="1"/>
    <x v="19"/>
    <x v="6"/>
    <x v="44"/>
    <x v="5"/>
    <x v="55"/>
    <x v="56"/>
    <x v="25"/>
    <x v="9"/>
    <x v="4"/>
    <x v="1"/>
  </r>
  <r>
    <x v="28"/>
    <x v="11"/>
    <x v="6"/>
    <x v="1"/>
    <x v="14"/>
    <x v="7"/>
    <x v="40"/>
    <x v="39"/>
    <x v="2"/>
    <x v="54"/>
    <x v="47"/>
    <x v="72"/>
    <x v="12"/>
    <x v="1"/>
  </r>
  <r>
    <x v="29"/>
    <x v="9"/>
    <x v="5"/>
    <x v="2"/>
    <x v="18"/>
    <x v="9"/>
    <x v="32"/>
    <x v="47"/>
    <x v="40"/>
    <x v="26"/>
    <x v="34"/>
    <x v="37"/>
    <x v="12"/>
    <x v="1"/>
  </r>
  <r>
    <x v="30"/>
    <x v="9"/>
    <x v="13"/>
    <x v="2"/>
    <x v="14"/>
    <x v="7"/>
    <x v="21"/>
    <x v="41"/>
    <x v="13"/>
    <x v="58"/>
    <x v="1"/>
    <x v="72"/>
    <x v="12"/>
    <x v="1"/>
  </r>
  <r>
    <x v="31"/>
    <x v="9"/>
    <x v="12"/>
    <x v="1"/>
    <x v="13"/>
    <x v="10"/>
    <x v="54"/>
    <x v="50"/>
    <x v="79"/>
    <x v="78"/>
    <x v="0"/>
    <x v="66"/>
    <x v="12"/>
    <x v="1"/>
  </r>
  <r>
    <x v="32"/>
    <x v="9"/>
    <x v="12"/>
    <x v="1"/>
    <x v="9"/>
    <x v="5"/>
    <x v="34"/>
    <x v="47"/>
    <x v="17"/>
    <x v="55"/>
    <x v="33"/>
    <x v="72"/>
    <x v="12"/>
    <x v="1"/>
  </r>
  <r>
    <x v="33"/>
    <x v="9"/>
    <x v="12"/>
    <x v="1"/>
    <x v="11"/>
    <x v="9"/>
    <x v="27"/>
    <x v="40"/>
    <x v="0"/>
    <x v="42"/>
    <x v="37"/>
    <x v="47"/>
    <x v="12"/>
    <x v="1"/>
  </r>
  <r>
    <x v="34"/>
    <x v="9"/>
    <x v="12"/>
    <x v="1"/>
    <x v="6"/>
    <x v="6"/>
    <x v="34"/>
    <x v="47"/>
    <x v="16"/>
    <x v="8"/>
    <x v="34"/>
    <x v="32"/>
    <x v="12"/>
    <x v="1"/>
  </r>
  <r>
    <x v="35"/>
    <x v="8"/>
    <x v="12"/>
    <x v="1"/>
    <x v="22"/>
    <x v="11"/>
    <x v="63"/>
    <x v="47"/>
    <x v="60"/>
    <x v="79"/>
    <x v="34"/>
    <x v="4"/>
    <x v="12"/>
    <x v="1"/>
  </r>
  <r>
    <x v="36"/>
    <x v="1"/>
    <x v="5"/>
    <x v="1"/>
    <x v="5"/>
    <x v="0"/>
    <x v="38"/>
    <x v="2"/>
    <x v="20"/>
    <x v="20"/>
    <x v="31"/>
    <x v="72"/>
    <x v="1"/>
    <x v="1"/>
  </r>
  <r>
    <x v="37"/>
    <x v="2"/>
    <x v="13"/>
    <x v="2"/>
    <x v="14"/>
    <x v="7"/>
    <x v="21"/>
    <x v="41"/>
    <x v="47"/>
    <x v="57"/>
    <x v="0"/>
    <x v="41"/>
    <x v="2"/>
    <x v="1"/>
  </r>
  <r>
    <x v="38"/>
    <x v="2"/>
    <x v="13"/>
    <x v="2"/>
    <x v="20"/>
    <x v="11"/>
    <x v="3"/>
    <x v="7"/>
    <x v="70"/>
    <x v="10"/>
    <x v="37"/>
    <x v="45"/>
    <x v="2"/>
    <x v="1"/>
  </r>
  <r>
    <x v="39"/>
    <x v="1"/>
    <x v="12"/>
    <x v="1"/>
    <x v="21"/>
    <x v="11"/>
    <x v="63"/>
    <x v="52"/>
    <x v="36"/>
    <x v="48"/>
    <x v="46"/>
    <x v="7"/>
    <x v="1"/>
    <x v="1"/>
  </r>
  <r>
    <x v="40"/>
    <x v="2"/>
    <x v="13"/>
    <x v="2"/>
    <x v="20"/>
    <x v="11"/>
    <x v="45"/>
    <x v="34"/>
    <x v="74"/>
    <x v="21"/>
    <x v="37"/>
    <x v="72"/>
    <x v="2"/>
    <x v="1"/>
  </r>
  <r>
    <x v="41"/>
    <x v="2"/>
    <x v="5"/>
    <x v="1"/>
    <x v="21"/>
    <x v="11"/>
    <x v="55"/>
    <x v="3"/>
    <x v="37"/>
    <x v="82"/>
    <x v="9"/>
    <x v="72"/>
    <x v="2"/>
    <x v="1"/>
  </r>
  <r>
    <x v="42"/>
    <x v="2"/>
    <x v="5"/>
    <x v="1"/>
    <x v="14"/>
    <x v="7"/>
    <x v="19"/>
    <x v="47"/>
    <x v="8"/>
    <x v="5"/>
    <x v="34"/>
    <x v="72"/>
    <x v="2"/>
    <x v="1"/>
  </r>
  <r>
    <x v="43"/>
    <x v="10"/>
    <x v="13"/>
    <x v="1"/>
    <x v="19"/>
    <x v="6"/>
    <x v="1"/>
    <x v="47"/>
    <x v="23"/>
    <x v="66"/>
    <x v="28"/>
    <x v="70"/>
    <x v="12"/>
    <x v="1"/>
  </r>
  <r>
    <x v="44"/>
    <x v="10"/>
    <x v="13"/>
    <x v="2"/>
    <x v="12"/>
    <x v="4"/>
    <x v="12"/>
    <x v="26"/>
    <x v="30"/>
    <x v="23"/>
    <x v="31"/>
    <x v="72"/>
    <x v="12"/>
    <x v="1"/>
  </r>
  <r>
    <x v="45"/>
    <x v="10"/>
    <x v="6"/>
    <x v="1"/>
    <x v="6"/>
    <x v="6"/>
    <x v="56"/>
    <x v="55"/>
    <x v="29"/>
    <x v="44"/>
    <x v="5"/>
    <x v="26"/>
    <x v="12"/>
    <x v="1"/>
  </r>
  <r>
    <x v="46"/>
    <x v="10"/>
    <x v="6"/>
    <x v="1"/>
    <x v="20"/>
    <x v="11"/>
    <x v="59"/>
    <x v="13"/>
    <x v="56"/>
    <x v="2"/>
    <x v="42"/>
    <x v="46"/>
    <x v="12"/>
    <x v="1"/>
  </r>
  <r>
    <x v="47"/>
    <x v="5"/>
    <x v="10"/>
    <x v="1"/>
    <x v="5"/>
    <x v="0"/>
    <x v="36"/>
    <x v="15"/>
    <x v="19"/>
    <x v="74"/>
    <x v="15"/>
    <x v="48"/>
    <x v="12"/>
    <x v="1"/>
  </r>
  <r>
    <x v="48"/>
    <x v="5"/>
    <x v="9"/>
    <x v="1"/>
    <x v="18"/>
    <x v="9"/>
    <x v="60"/>
    <x v="0"/>
    <x v="33"/>
    <x v="65"/>
    <x v="7"/>
    <x v="15"/>
    <x v="12"/>
    <x v="1"/>
  </r>
  <r>
    <x v="49"/>
    <x v="5"/>
    <x v="9"/>
    <x v="1"/>
    <x v="16"/>
    <x v="8"/>
    <x v="43"/>
    <x v="22"/>
    <x v="51"/>
    <x v="64"/>
    <x v="41"/>
    <x v="58"/>
    <x v="12"/>
    <x v="1"/>
  </r>
  <r>
    <x v="50"/>
    <x v="5"/>
    <x v="6"/>
    <x v="1"/>
    <x v="11"/>
    <x v="9"/>
    <x v="51"/>
    <x v="43"/>
    <x v="46"/>
    <x v="1"/>
    <x v="36"/>
    <x v="72"/>
    <x v="12"/>
    <x v="1"/>
  </r>
  <r>
    <x v="51"/>
    <x v="5"/>
    <x v="5"/>
    <x v="1"/>
    <x v="16"/>
    <x v="8"/>
    <x v="50"/>
    <x v="36"/>
    <x v="82"/>
    <x v="40"/>
    <x v="11"/>
    <x v="51"/>
    <x v="12"/>
    <x v="1"/>
  </r>
  <r>
    <x v="52"/>
    <x v="13"/>
    <x v="13"/>
    <x v="1"/>
    <x v="19"/>
    <x v="6"/>
    <x v="1"/>
    <x v="27"/>
    <x v="23"/>
    <x v="66"/>
    <x v="28"/>
    <x v="71"/>
    <x v="12"/>
    <x v="1"/>
  </r>
  <r>
    <x v="53"/>
    <x v="13"/>
    <x v="5"/>
    <x v="1"/>
    <x v="19"/>
    <x v="6"/>
    <x v="24"/>
    <x v="24"/>
    <x v="41"/>
    <x v="32"/>
    <x v="19"/>
    <x v="19"/>
    <x v="12"/>
    <x v="1"/>
  </r>
  <r>
    <x v="54"/>
    <x v="13"/>
    <x v="5"/>
    <x v="1"/>
    <x v="2"/>
    <x v="3"/>
    <x v="20"/>
    <x v="18"/>
    <x v="63"/>
    <x v="85"/>
    <x v="50"/>
    <x v="27"/>
    <x v="12"/>
    <x v="1"/>
  </r>
  <r>
    <x v="55"/>
    <x v="4"/>
    <x v="11"/>
    <x v="1"/>
    <x v="21"/>
    <x v="11"/>
    <x v="63"/>
    <x v="52"/>
    <x v="35"/>
    <x v="45"/>
    <x v="46"/>
    <x v="5"/>
    <x v="8"/>
    <x v="1"/>
  </r>
  <r>
    <x v="56"/>
    <x v="5"/>
    <x v="13"/>
    <x v="2"/>
    <x v="20"/>
    <x v="11"/>
    <x v="26"/>
    <x v="35"/>
    <x v="4"/>
    <x v="22"/>
    <x v="24"/>
    <x v="31"/>
    <x v="12"/>
    <x v="1"/>
  </r>
  <r>
    <x v="57"/>
    <x v="12"/>
    <x v="6"/>
    <x v="1"/>
    <x v="7"/>
    <x v="1"/>
    <x v="47"/>
    <x v="8"/>
    <x v="84"/>
    <x v="14"/>
    <x v="13"/>
    <x v="60"/>
    <x v="6"/>
    <x v="1"/>
  </r>
  <r>
    <x v="58"/>
    <x v="12"/>
    <x v="13"/>
    <x v="2"/>
    <x v="20"/>
    <x v="11"/>
    <x v="9"/>
    <x v="29"/>
    <x v="49"/>
    <x v="62"/>
    <x v="12"/>
    <x v="36"/>
    <x v="6"/>
    <x v="1"/>
  </r>
  <r>
    <x v="59"/>
    <x v="10"/>
    <x v="8"/>
    <x v="2"/>
    <x v="20"/>
    <x v="11"/>
    <x v="4"/>
    <x v="6"/>
    <x v="76"/>
    <x v="52"/>
    <x v="6"/>
    <x v="42"/>
    <x v="5"/>
    <x v="0"/>
  </r>
  <r>
    <x v="60"/>
    <x v="12"/>
    <x v="14"/>
    <x v="2"/>
    <x v="20"/>
    <x v="11"/>
    <x v="5"/>
    <x v="32"/>
    <x v="72"/>
    <x v="24"/>
    <x v="51"/>
    <x v="29"/>
    <x v="6"/>
    <x v="1"/>
  </r>
  <r>
    <x v="61"/>
    <x v="7"/>
    <x v="1"/>
    <x v="1"/>
    <x v="0"/>
    <x v="10"/>
    <x v="34"/>
    <x v="47"/>
    <x v="1"/>
    <x v="51"/>
    <x v="34"/>
    <x v="55"/>
    <x v="12"/>
    <x v="1"/>
  </r>
  <r>
    <x v="62"/>
    <x v="0"/>
    <x v="1"/>
    <x v="1"/>
    <x v="0"/>
    <x v="10"/>
    <x v="34"/>
    <x v="47"/>
    <x v="77"/>
    <x v="63"/>
    <x v="34"/>
    <x v="53"/>
    <x v="3"/>
    <x v="1"/>
  </r>
  <r>
    <x v="63"/>
    <x v="0"/>
    <x v="1"/>
    <x v="1"/>
    <x v="16"/>
    <x v="8"/>
    <x v="35"/>
    <x v="47"/>
    <x v="18"/>
    <x v="81"/>
    <x v="34"/>
    <x v="53"/>
    <x v="3"/>
    <x v="1"/>
  </r>
  <r>
    <x v="64"/>
    <x v="12"/>
    <x v="13"/>
    <x v="1"/>
    <x v="17"/>
    <x v="2"/>
    <x v="62"/>
    <x v="33"/>
    <x v="75"/>
    <x v="37"/>
    <x v="14"/>
    <x v="65"/>
    <x v="6"/>
    <x v="1"/>
  </r>
  <r>
    <x v="65"/>
    <x v="10"/>
    <x v="7"/>
    <x v="2"/>
    <x v="20"/>
    <x v="11"/>
    <x v="14"/>
    <x v="46"/>
    <x v="81"/>
    <x v="83"/>
    <x v="40"/>
    <x v="30"/>
    <x v="12"/>
    <x v="1"/>
  </r>
  <r>
    <x v="66"/>
    <x v="10"/>
    <x v="13"/>
    <x v="0"/>
    <x v="20"/>
    <x v="11"/>
    <x v="17"/>
    <x v="17"/>
    <x v="61"/>
    <x v="71"/>
    <x v="38"/>
    <x v="56"/>
    <x v="12"/>
    <x v="1"/>
  </r>
  <r>
    <x v="67"/>
    <x v="10"/>
    <x v="7"/>
    <x v="2"/>
    <x v="20"/>
    <x v="11"/>
    <x v="18"/>
    <x v="30"/>
    <x v="57"/>
    <x v="84"/>
    <x v="51"/>
    <x v="62"/>
    <x v="12"/>
    <x v="1"/>
  </r>
  <r>
    <x v="68"/>
    <x v="3"/>
    <x v="0"/>
    <x v="1"/>
    <x v="11"/>
    <x v="9"/>
    <x v="57"/>
    <x v="45"/>
    <x v="50"/>
    <x v="70"/>
    <x v="34"/>
    <x v="72"/>
    <x v="4"/>
    <x v="1"/>
  </r>
  <r>
    <x v="69"/>
    <x v="3"/>
    <x v="0"/>
    <x v="1"/>
    <x v="2"/>
    <x v="3"/>
    <x v="57"/>
    <x v="45"/>
    <x v="62"/>
    <x v="69"/>
    <x v="34"/>
    <x v="64"/>
    <x v="4"/>
    <x v="1"/>
  </r>
  <r>
    <x v="70"/>
    <x v="5"/>
    <x v="0"/>
    <x v="1"/>
    <x v="1"/>
    <x v="5"/>
    <x v="28"/>
    <x v="12"/>
    <x v="59"/>
    <x v="9"/>
    <x v="30"/>
    <x v="24"/>
    <x v="12"/>
    <x v="1"/>
  </r>
  <r>
    <x v="71"/>
    <x v="5"/>
    <x v="7"/>
    <x v="1"/>
    <x v="15"/>
    <x v="6"/>
    <x v="6"/>
    <x v="38"/>
    <x v="68"/>
    <x v="46"/>
    <x v="23"/>
    <x v="72"/>
    <x v="12"/>
    <x v="1"/>
  </r>
  <r>
    <x v="72"/>
    <x v="1"/>
    <x v="13"/>
    <x v="2"/>
    <x v="16"/>
    <x v="6"/>
    <x v="61"/>
    <x v="58"/>
    <x v="66"/>
    <x v="60"/>
    <x v="37"/>
    <x v="72"/>
    <x v="1"/>
    <x v="1"/>
  </r>
  <r>
    <x v="73"/>
    <x v="12"/>
    <x v="7"/>
    <x v="1"/>
    <x v="14"/>
    <x v="7"/>
    <x v="0"/>
    <x v="25"/>
    <x v="45"/>
    <x v="47"/>
    <x v="39"/>
    <x v="63"/>
    <x v="7"/>
    <x v="1"/>
  </r>
  <r>
    <x v="74"/>
    <x v="14"/>
    <x v="4"/>
    <x v="1"/>
    <x v="11"/>
    <x v="9"/>
    <x v="58"/>
    <x v="23"/>
    <x v="6"/>
    <x v="17"/>
    <x v="37"/>
    <x v="44"/>
    <x v="10"/>
    <x v="1"/>
  </r>
  <r>
    <x v="75"/>
    <x v="14"/>
    <x v="4"/>
    <x v="1"/>
    <x v="15"/>
    <x v="6"/>
    <x v="25"/>
    <x v="46"/>
    <x v="65"/>
    <x v="50"/>
    <x v="49"/>
    <x v="59"/>
    <x v="9"/>
    <x v="1"/>
  </r>
  <r>
    <x v="76"/>
    <x v="14"/>
    <x v="4"/>
    <x v="1"/>
    <x v="20"/>
    <x v="11"/>
    <x v="2"/>
    <x v="31"/>
    <x v="69"/>
    <x v="6"/>
    <x v="32"/>
    <x v="13"/>
    <x v="0"/>
    <x v="1"/>
  </r>
  <r>
    <x v="77"/>
    <x v="14"/>
    <x v="4"/>
    <x v="1"/>
    <x v="20"/>
    <x v="11"/>
    <x v="58"/>
    <x v="42"/>
    <x v="80"/>
    <x v="76"/>
    <x v="38"/>
    <x v="67"/>
    <x v="11"/>
    <x v="1"/>
  </r>
  <r>
    <x v="78"/>
    <x v="14"/>
    <x v="4"/>
    <x v="1"/>
    <x v="6"/>
    <x v="6"/>
    <x v="37"/>
    <x v="61"/>
    <x v="85"/>
    <x v="80"/>
    <x v="37"/>
    <x v="20"/>
    <x v="11"/>
    <x v="1"/>
  </r>
  <r>
    <x v="79"/>
    <x v="14"/>
    <x v="4"/>
    <x v="1"/>
    <x v="20"/>
    <x v="11"/>
    <x v="3"/>
    <x v="28"/>
    <x v="39"/>
    <x v="30"/>
    <x v="4"/>
    <x v="12"/>
    <x v="11"/>
    <x v="1"/>
  </r>
  <r>
    <x v="80"/>
    <x v="14"/>
    <x v="4"/>
    <x v="1"/>
    <x v="19"/>
    <x v="6"/>
    <x v="58"/>
    <x v="46"/>
    <x v="38"/>
    <x v="29"/>
    <x v="2"/>
    <x v="8"/>
    <x v="11"/>
    <x v="1"/>
  </r>
  <r>
    <x v="81"/>
    <x v="7"/>
    <x v="1"/>
    <x v="1"/>
    <x v="1"/>
    <x v="5"/>
    <x v="34"/>
    <x v="46"/>
    <x v="14"/>
    <x v="73"/>
    <x v="35"/>
    <x v="25"/>
    <x v="12"/>
    <x v="1"/>
  </r>
  <r>
    <x v="82"/>
    <x v="12"/>
    <x v="5"/>
    <x v="1"/>
    <x v="3"/>
    <x v="1"/>
    <x v="10"/>
    <x v="51"/>
    <x v="7"/>
    <x v="59"/>
    <x v="22"/>
    <x v="50"/>
    <x v="12"/>
    <x v="1"/>
  </r>
  <r>
    <x v="83"/>
    <x v="7"/>
    <x v="13"/>
    <x v="2"/>
    <x v="20"/>
    <x v="11"/>
    <x v="3"/>
    <x v="62"/>
    <x v="25"/>
    <x v="77"/>
    <x v="37"/>
    <x v="23"/>
    <x v="12"/>
    <x v="1"/>
  </r>
  <r>
    <x v="84"/>
    <x v="12"/>
    <x v="13"/>
    <x v="1"/>
    <x v="20"/>
    <x v="11"/>
    <x v="8"/>
    <x v="14"/>
    <x v="73"/>
    <x v="35"/>
    <x v="37"/>
    <x v="11"/>
    <x v="12"/>
    <x v="1"/>
  </r>
  <r>
    <x v="85"/>
    <x v="5"/>
    <x v="13"/>
    <x v="2"/>
    <x v="20"/>
    <x v="11"/>
    <x v="15"/>
    <x v="20"/>
    <x v="48"/>
    <x v="49"/>
    <x v="43"/>
    <x v="43"/>
    <x v="12"/>
    <x v="1"/>
  </r>
  <r>
    <x v="86"/>
    <x v="5"/>
    <x v="13"/>
    <x v="2"/>
    <x v="20"/>
    <x v="11"/>
    <x v="15"/>
    <x v="62"/>
    <x v="44"/>
    <x v="41"/>
    <x v="51"/>
    <x v="28"/>
    <x v="12"/>
    <x v="1"/>
  </r>
  <r>
    <x v="87"/>
    <x v="14"/>
    <x v="14"/>
    <x v="3"/>
    <x v="22"/>
    <x v="11"/>
    <x v="64"/>
    <x v="62"/>
    <x v="85"/>
    <x v="86"/>
    <x v="51"/>
    <x v="72"/>
    <x v="12"/>
    <x v="1"/>
  </r>
  <r>
    <x v="88"/>
    <x v="14"/>
    <x v="14"/>
    <x v="3"/>
    <x v="22"/>
    <x v="11"/>
    <x v="64"/>
    <x v="62"/>
    <x v="85"/>
    <x v="86"/>
    <x v="51"/>
    <x v="72"/>
    <x v="12"/>
    <x v="1"/>
  </r>
  <r>
    <x v="89"/>
    <x v="14"/>
    <x v="14"/>
    <x v="3"/>
    <x v="22"/>
    <x v="11"/>
    <x v="64"/>
    <x v="62"/>
    <x v="85"/>
    <x v="86"/>
    <x v="51"/>
    <x v="72"/>
    <x v="12"/>
    <x v="1"/>
  </r>
  <r>
    <x v="90"/>
    <x v="14"/>
    <x v="14"/>
    <x v="3"/>
    <x v="22"/>
    <x v="11"/>
    <x v="64"/>
    <x v="62"/>
    <x v="85"/>
    <x v="86"/>
    <x v="51"/>
    <x v="72"/>
    <x v="12"/>
    <x v="1"/>
  </r>
  <r>
    <x v="91"/>
    <x v="14"/>
    <x v="14"/>
    <x v="3"/>
    <x v="22"/>
    <x v="11"/>
    <x v="64"/>
    <x v="62"/>
    <x v="85"/>
    <x v="86"/>
    <x v="51"/>
    <x v="72"/>
    <x v="12"/>
    <x v="1"/>
  </r>
  <r>
    <x v="92"/>
    <x v="14"/>
    <x v="14"/>
    <x v="3"/>
    <x v="22"/>
    <x v="11"/>
    <x v="64"/>
    <x v="62"/>
    <x v="85"/>
    <x v="86"/>
    <x v="51"/>
    <x v="72"/>
    <x v="12"/>
    <x v="1"/>
  </r>
  <r>
    <x v="93"/>
    <x v="14"/>
    <x v="14"/>
    <x v="3"/>
    <x v="22"/>
    <x v="11"/>
    <x v="64"/>
    <x v="62"/>
    <x v="85"/>
    <x v="86"/>
    <x v="51"/>
    <x v="72"/>
    <x v="12"/>
    <x v="1"/>
  </r>
  <r>
    <x v="94"/>
    <x v="14"/>
    <x v="14"/>
    <x v="3"/>
    <x v="22"/>
    <x v="11"/>
    <x v="64"/>
    <x v="62"/>
    <x v="85"/>
    <x v="86"/>
    <x v="51"/>
    <x v="72"/>
    <x v="12"/>
    <x v="1"/>
  </r>
  <r>
    <x v="95"/>
    <x v="14"/>
    <x v="14"/>
    <x v="3"/>
    <x v="22"/>
    <x v="11"/>
    <x v="64"/>
    <x v="62"/>
    <x v="85"/>
    <x v="86"/>
    <x v="51"/>
    <x v="72"/>
    <x v="12"/>
    <x v="1"/>
  </r>
  <r>
    <x v="96"/>
    <x v="14"/>
    <x v="14"/>
    <x v="3"/>
    <x v="22"/>
    <x v="11"/>
    <x v="64"/>
    <x v="62"/>
    <x v="85"/>
    <x v="86"/>
    <x v="51"/>
    <x v="72"/>
    <x v="12"/>
    <x v="1"/>
  </r>
  <r>
    <x v="97"/>
    <x v="14"/>
    <x v="14"/>
    <x v="3"/>
    <x v="22"/>
    <x v="11"/>
    <x v="64"/>
    <x v="62"/>
    <x v="85"/>
    <x v="86"/>
    <x v="51"/>
    <x v="72"/>
    <x v="12"/>
    <x v="1"/>
  </r>
  <r>
    <x v="98"/>
    <x v="14"/>
    <x v="14"/>
    <x v="3"/>
    <x v="22"/>
    <x v="11"/>
    <x v="64"/>
    <x v="62"/>
    <x v="85"/>
    <x v="86"/>
    <x v="51"/>
    <x v="72"/>
    <x v="12"/>
    <x v="1"/>
  </r>
  <r>
    <x v="99"/>
    <x v="14"/>
    <x v="14"/>
    <x v="3"/>
    <x v="22"/>
    <x v="11"/>
    <x v="64"/>
    <x v="62"/>
    <x v="85"/>
    <x v="86"/>
    <x v="51"/>
    <x v="72"/>
    <x v="12"/>
    <x v="1"/>
  </r>
  <r>
    <x v="100"/>
    <x v="14"/>
    <x v="14"/>
    <x v="3"/>
    <x v="22"/>
    <x v="11"/>
    <x v="64"/>
    <x v="62"/>
    <x v="85"/>
    <x v="86"/>
    <x v="51"/>
    <x v="72"/>
    <x v="12"/>
    <x v="1"/>
  </r>
  <r>
    <x v="101"/>
    <x v="14"/>
    <x v="14"/>
    <x v="3"/>
    <x v="22"/>
    <x v="11"/>
    <x v="64"/>
    <x v="62"/>
    <x v="85"/>
    <x v="86"/>
    <x v="51"/>
    <x v="72"/>
    <x v="12"/>
    <x v="1"/>
  </r>
  <r>
    <x v="102"/>
    <x v="14"/>
    <x v="14"/>
    <x v="3"/>
    <x v="22"/>
    <x v="11"/>
    <x v="64"/>
    <x v="62"/>
    <x v="85"/>
    <x v="86"/>
    <x v="51"/>
    <x v="72"/>
    <x v="12"/>
    <x v="1"/>
  </r>
  <r>
    <x v="103"/>
    <x v="14"/>
    <x v="14"/>
    <x v="3"/>
    <x v="22"/>
    <x v="11"/>
    <x v="64"/>
    <x v="62"/>
    <x v="85"/>
    <x v="86"/>
    <x v="51"/>
    <x v="72"/>
    <x v="12"/>
    <x v="1"/>
  </r>
  <r>
    <x v="104"/>
    <x v="14"/>
    <x v="14"/>
    <x v="3"/>
    <x v="22"/>
    <x v="11"/>
    <x v="64"/>
    <x v="62"/>
    <x v="85"/>
    <x v="86"/>
    <x v="51"/>
    <x v="72"/>
    <x v="12"/>
    <x v="1"/>
  </r>
  <r>
    <x v="105"/>
    <x v="14"/>
    <x v="14"/>
    <x v="3"/>
    <x v="22"/>
    <x v="11"/>
    <x v="64"/>
    <x v="62"/>
    <x v="85"/>
    <x v="86"/>
    <x v="51"/>
    <x v="72"/>
    <x v="12"/>
    <x v="1"/>
  </r>
  <r>
    <x v="106"/>
    <x v="14"/>
    <x v="14"/>
    <x v="3"/>
    <x v="22"/>
    <x v="11"/>
    <x v="64"/>
    <x v="62"/>
    <x v="85"/>
    <x v="86"/>
    <x v="51"/>
    <x v="72"/>
    <x v="12"/>
    <x v="1"/>
  </r>
  <r>
    <x v="107"/>
    <x v="14"/>
    <x v="14"/>
    <x v="3"/>
    <x v="22"/>
    <x v="11"/>
    <x v="64"/>
    <x v="62"/>
    <x v="85"/>
    <x v="86"/>
    <x v="51"/>
    <x v="72"/>
    <x v="12"/>
    <x v="1"/>
  </r>
  <r>
    <x v="108"/>
    <x v="14"/>
    <x v="14"/>
    <x v="3"/>
    <x v="22"/>
    <x v="11"/>
    <x v="64"/>
    <x v="62"/>
    <x v="85"/>
    <x v="86"/>
    <x v="51"/>
    <x v="72"/>
    <x v="12"/>
    <x v="1"/>
  </r>
  <r>
    <x v="109"/>
    <x v="14"/>
    <x v="14"/>
    <x v="3"/>
    <x v="22"/>
    <x v="11"/>
    <x v="64"/>
    <x v="62"/>
    <x v="85"/>
    <x v="86"/>
    <x v="51"/>
    <x v="72"/>
    <x v="12"/>
    <x v="1"/>
  </r>
  <r>
    <x v="110"/>
    <x v="14"/>
    <x v="14"/>
    <x v="3"/>
    <x v="22"/>
    <x v="11"/>
    <x v="64"/>
    <x v="62"/>
    <x v="85"/>
    <x v="86"/>
    <x v="51"/>
    <x v="72"/>
    <x v="12"/>
    <x v="1"/>
  </r>
  <r>
    <x v="111"/>
    <x v="14"/>
    <x v="14"/>
    <x v="3"/>
    <x v="22"/>
    <x v="11"/>
    <x v="64"/>
    <x v="62"/>
    <x v="85"/>
    <x v="86"/>
    <x v="51"/>
    <x v="72"/>
    <x v="12"/>
    <x v="1"/>
  </r>
  <r>
    <x v="112"/>
    <x v="14"/>
    <x v="14"/>
    <x v="3"/>
    <x v="22"/>
    <x v="11"/>
    <x v="64"/>
    <x v="62"/>
    <x v="85"/>
    <x v="86"/>
    <x v="51"/>
    <x v="72"/>
    <x v="12"/>
    <x v="1"/>
  </r>
  <r>
    <x v="113"/>
    <x v="14"/>
    <x v="14"/>
    <x v="3"/>
    <x v="22"/>
    <x v="11"/>
    <x v="64"/>
    <x v="62"/>
    <x v="85"/>
    <x v="86"/>
    <x v="51"/>
    <x v="72"/>
    <x v="12"/>
    <x v="1"/>
  </r>
  <r>
    <x v="114"/>
    <x v="14"/>
    <x v="14"/>
    <x v="3"/>
    <x v="22"/>
    <x v="11"/>
    <x v="64"/>
    <x v="62"/>
    <x v="85"/>
    <x v="86"/>
    <x v="51"/>
    <x v="72"/>
    <x v="12"/>
    <x v="1"/>
  </r>
  <r>
    <x v="115"/>
    <x v="14"/>
    <x v="14"/>
    <x v="3"/>
    <x v="22"/>
    <x v="11"/>
    <x v="64"/>
    <x v="62"/>
    <x v="85"/>
    <x v="86"/>
    <x v="51"/>
    <x v="72"/>
    <x v="12"/>
    <x v="1"/>
  </r>
  <r>
    <x v="116"/>
    <x v="14"/>
    <x v="14"/>
    <x v="3"/>
    <x v="22"/>
    <x v="11"/>
    <x v="64"/>
    <x v="62"/>
    <x v="85"/>
    <x v="86"/>
    <x v="51"/>
    <x v="72"/>
    <x v="12"/>
    <x v="1"/>
  </r>
  <r>
    <x v="117"/>
    <x v="14"/>
    <x v="14"/>
    <x v="3"/>
    <x v="22"/>
    <x v="11"/>
    <x v="64"/>
    <x v="62"/>
    <x v="85"/>
    <x v="86"/>
    <x v="51"/>
    <x v="72"/>
    <x v="12"/>
    <x v="1"/>
  </r>
  <r>
    <x v="118"/>
    <x v="14"/>
    <x v="14"/>
    <x v="3"/>
    <x v="22"/>
    <x v="11"/>
    <x v="64"/>
    <x v="62"/>
    <x v="85"/>
    <x v="86"/>
    <x v="51"/>
    <x v="72"/>
    <x v="12"/>
    <x v="1"/>
  </r>
  <r>
    <x v="119"/>
    <x v="14"/>
    <x v="14"/>
    <x v="3"/>
    <x v="22"/>
    <x v="11"/>
    <x v="64"/>
    <x v="62"/>
    <x v="85"/>
    <x v="86"/>
    <x v="51"/>
    <x v="72"/>
    <x v="12"/>
    <x v="1"/>
  </r>
  <r>
    <x v="120"/>
    <x v="14"/>
    <x v="14"/>
    <x v="3"/>
    <x v="22"/>
    <x v="11"/>
    <x v="64"/>
    <x v="62"/>
    <x v="85"/>
    <x v="86"/>
    <x v="51"/>
    <x v="72"/>
    <x v="12"/>
    <x v="1"/>
  </r>
  <r>
    <x v="121"/>
    <x v="14"/>
    <x v="14"/>
    <x v="3"/>
    <x v="22"/>
    <x v="11"/>
    <x v="64"/>
    <x v="62"/>
    <x v="85"/>
    <x v="86"/>
    <x v="51"/>
    <x v="72"/>
    <x v="12"/>
    <x v="1"/>
  </r>
  <r>
    <x v="122"/>
    <x v="14"/>
    <x v="14"/>
    <x v="3"/>
    <x v="22"/>
    <x v="11"/>
    <x v="64"/>
    <x v="62"/>
    <x v="85"/>
    <x v="86"/>
    <x v="51"/>
    <x v="72"/>
    <x v="12"/>
    <x v="1"/>
  </r>
  <r>
    <x v="123"/>
    <x v="14"/>
    <x v="14"/>
    <x v="3"/>
    <x v="22"/>
    <x v="11"/>
    <x v="64"/>
    <x v="62"/>
    <x v="85"/>
    <x v="86"/>
    <x v="51"/>
    <x v="72"/>
    <x v="12"/>
    <x v="1"/>
  </r>
  <r>
    <x v="124"/>
    <x v="14"/>
    <x v="14"/>
    <x v="3"/>
    <x v="22"/>
    <x v="11"/>
    <x v="64"/>
    <x v="62"/>
    <x v="85"/>
    <x v="86"/>
    <x v="51"/>
    <x v="72"/>
    <x v="12"/>
    <x v="1"/>
  </r>
  <r>
    <x v="125"/>
    <x v="14"/>
    <x v="14"/>
    <x v="3"/>
    <x v="22"/>
    <x v="11"/>
    <x v="64"/>
    <x v="62"/>
    <x v="85"/>
    <x v="86"/>
    <x v="51"/>
    <x v="72"/>
    <x v="12"/>
    <x v="1"/>
  </r>
  <r>
    <x v="126"/>
    <x v="14"/>
    <x v="14"/>
    <x v="3"/>
    <x v="22"/>
    <x v="11"/>
    <x v="64"/>
    <x v="62"/>
    <x v="85"/>
    <x v="86"/>
    <x v="51"/>
    <x v="72"/>
    <x v="12"/>
    <x v="1"/>
  </r>
  <r>
    <x v="127"/>
    <x v="14"/>
    <x v="14"/>
    <x v="3"/>
    <x v="22"/>
    <x v="11"/>
    <x v="64"/>
    <x v="62"/>
    <x v="85"/>
    <x v="86"/>
    <x v="51"/>
    <x v="72"/>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taPilot2" cacheId="1" applyNumberFormats="0" applyBorderFormats="0" applyFontFormats="0" applyPatternFormats="0" applyAlignmentFormats="0" applyWidthHeightFormats="0" dataCaption="Values" itemPrintTitles="1" indent="0" compact="0" outline="1" outlineData="1" compactData="0">
  <location ref="A3:B9" firstHeaderRow="1" firstDataRow="1" firstDataCol="1"/>
  <pivotFields count="14">
    <pivotField compact="0" showAll="0"/>
    <pivotField axis="axisRow" dataField="1" compact="0" showAll="0">
      <items count="16">
        <item h="1" x="0"/>
        <item h="1" x="1"/>
        <item h="1" x="2"/>
        <item h="1" x="3"/>
        <item h="1" x="4"/>
        <item h="1" x="5"/>
        <item x="6"/>
        <item x="7"/>
        <item x="8"/>
        <item h="1" x="9"/>
        <item x="10"/>
        <item x="11"/>
        <item h="1" x="12"/>
        <item h="1" x="13"/>
        <item h="1" x="14"/>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1"/>
  </rowFields>
  <dataFields count="1">
    <dataField name="Nombre de Thématique d'usage"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eau croisé dynamique1" cacheId="1" applyNumberFormats="0" applyBorderFormats="0" applyFontFormats="0" applyPatternFormats="0" applyAlignmentFormats="0" applyWidthHeightFormats="0" dataCaption="Values" itemPrintTitles="1" indent="0" compact="0" outline="1" outlineData="1" compactData="0">
  <location ref="A3:B16" firstHeaderRow="1" firstDataRow="1" firstDataCol="1"/>
  <pivotFields count="14">
    <pivotField compact="0" showAll="0"/>
    <pivotField compact="0" showAll="0"/>
    <pivotField axis="axisRow" dataField="1" compact="0" showAll="0">
      <items count="16">
        <item x="1"/>
        <item x="2"/>
        <item x="3"/>
        <item x="5"/>
        <item x="6"/>
        <item x="7"/>
        <item x="8"/>
        <item x="9"/>
        <item x="10"/>
        <item x="12"/>
        <item x="13"/>
        <item h="1" x="14"/>
        <item x="11"/>
        <item h="1" x="0"/>
        <item h="1" x="4"/>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2"/>
  </rowFields>
  <dataFields count="1">
    <dataField name="Nombre de Discipline " fld="2"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DataPilot1" cacheId="1" applyNumberFormats="0" applyBorderFormats="0" applyFontFormats="0" applyPatternFormats="0" applyAlignmentFormats="0" applyWidthHeightFormats="0" dataCaption="Values" itemPrintTitles="1" indent="0" compact="0" outline="1" outlineData="1" compactData="0">
  <location ref="A3:G22" firstHeaderRow="1" firstDataRow="2" firstDataCol="1"/>
  <pivotFields count="14">
    <pivotField compact="0" showAll="0"/>
    <pivotField axis="axisCol" dataField="1" compact="0" showAll="0">
      <items count="16">
        <item x="6"/>
        <item x="10"/>
        <item h="1" x="14"/>
        <item x="7"/>
        <item x="8"/>
        <item x="11"/>
        <item h="1" x="5"/>
        <item h="1" x="13"/>
        <item h="1" x="4"/>
        <item h="1" x="3"/>
        <item h="1" x="9"/>
        <item h="1" x="1"/>
        <item h="1" x="2"/>
        <item h="1" x="0"/>
        <item h="1" x="12"/>
        <item t="default"/>
      </items>
    </pivotField>
    <pivotField compact="0" showAll="0"/>
    <pivotField compact="0" showAll="0"/>
    <pivotField axis="axisRow" compact="0" showAll="0">
      <items count="24">
        <item x="4"/>
        <item x="5"/>
        <item x="6"/>
        <item x="7"/>
        <item x="8"/>
        <item x="9"/>
        <item x="10"/>
        <item x="11"/>
        <item x="12"/>
        <item x="13"/>
        <item x="14"/>
        <item x="15"/>
        <item x="18"/>
        <item x="19"/>
        <item x="22"/>
        <item x="21"/>
        <item x="20"/>
        <item x="16"/>
        <item x="2"/>
        <item x="0"/>
        <item x="17"/>
        <item x="1"/>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4"/>
  </rowFields>
  <colFields count="1">
    <field x="1"/>
  </colFields>
  <dataFields count="1">
    <dataField name="Nombre de Thématique d'usage"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au1" displayName="Tableau1" ref="A5:N130" totalsRowShown="0">
  <autoFilter ref="A5:N130">
    <filterColumn colId="10">
      <filters blank="1">
        <filter val="Application EPS"/>
        <filter val="Applications"/>
        <filter val="Article de présentation du dispositif"/>
        <filter val="Association"/>
        <filter val="Base de données"/>
        <filter val="Bilan du GEP"/>
        <filter val="Blog"/>
        <filter val="Brochure"/>
        <filter val="Chaîne YouTube"/>
        <filter val="Collectif d'enseignants"/>
        <filter val="Colloque"/>
        <filter val="Coopérative pédagogique numérique"/>
        <filter val="Cours en ligne"/>
        <filter val="Défi codage"/>
        <filter val="Divers"/>
        <filter val="Escape games"/>
        <filter val="Festival"/>
        <filter val="Jeu numérique"/>
        <filter val="Jeux numériques"/>
        <filter val="Mooc"/>
        <filter val="Parcours M@gistère"/>
        <filter val="Podcast"/>
        <filter val="Point didactique"/>
        <filter val="Point didactique et scénarios pédagogiques"/>
        <filter val="Point méthodologique"/>
        <filter val="Portail de ressources"/>
        <filter val="Projet de simulation globale"/>
        <filter val="Références croisant arts plastiques et numérique avec une structuration basée sur des couples de notions en articulation avec des problématiques."/>
        <filter val="Ressources et nombreux scénarios pédagogiques"/>
        <filter val="Ressources numériques sur le site internet"/>
        <filter val="Scénario pédagogique"/>
        <filter val="Scénarios pédagogiques"/>
        <filter val="Scénarios TraAM"/>
        <filter val="Site d'un collègue de LV qui propose de nombreux tutoriels"/>
        <filter val="Site Internet"/>
        <filter val="Site internet avec travaux d'élèves et ressources pédagogiques"/>
        <filter val="Site Internet de l'association"/>
        <filter val="Site internet de partage de pratiques numériques."/>
        <filter val="Site internet du collectif"/>
        <filter val="Site Internet et lettre d’informations"/>
        <filter val="Site Perso"/>
        <filter val="Support de formation"/>
        <filter val="Synthèse TraAM"/>
        <filter val="Turotiel et scénarios pédagogiques"/>
        <filter val="Tutoriels"/>
        <filter val="Webradio"/>
      </filters>
    </filterColumn>
  </autoFilter>
  <tableColumns count="14">
    <tableColumn id="1" name="Numéro"/>
    <tableColumn id="2" name="Thématique d'usage"/>
    <tableColumn id="3" name="Discipline "/>
    <tableColumn id="4" name="Degré"/>
    <tableColumn id="5" name="Académie"/>
    <tableColumn id="6" name="Région académique (facultatif)"/>
    <tableColumn id="7" name="Type d'acteurs"/>
    <tableColumn id="8" name="Identité des acteurs (nom prénom)"/>
    <tableColumn id="9" name="Lien de la ressource"/>
    <tableColumn id="10" name="Nom de la ressource (facultatif)"/>
    <tableColumn id="11" name="Type de source (facultatif)"/>
    <tableColumn id="12" name="Commentaires (facultatif)"/>
    <tableColumn id="13" name="Colonne1"/>
    <tableColumn id="14" name="Colonne2"/>
  </tableColumns>
  <tableStyleInfo showFirstColumn="0" showLastColumn="0" showRowStripes="1" showColumnStripes="0"/>
</table>
</file>

<file path=xl/tables/table2.xml><?xml version="1.0" encoding="utf-8"?>
<table xmlns="http://schemas.openxmlformats.org/spreadsheetml/2006/main" id="2" name="Tableau14" displayName="Tableau14" ref="A5:K155" totalsRowShown="0">
  <autoFilter ref="A5:K155"/>
  <tableColumns count="11">
    <tableColumn id="1" name="Numéro"/>
    <tableColumn id="2" name="Thématique d'usage"/>
    <tableColumn id="3" name="Discipline "/>
    <tableColumn id="4" name="Degré"/>
    <tableColumn id="5" name="Académie "/>
    <tableColumn id="6" name="Région académique (facultatif)"/>
    <tableColumn id="7" name="Type d'acteurs"/>
    <tableColumn id="8" name="Lien de la ressource"/>
    <tableColumn id="9" name="Nom de la ressource (facultatif)"/>
    <tableColumn id="10" name="Type de source (facultatif)"/>
    <tableColumn id="11" name="Commentaires (facultatif)"/>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physique-chimie.enseigne.ac-lyon.fr/spip/spip.php?rubrique418" TargetMode="External"/><Relationship Id="rId18" Type="http://schemas.openxmlformats.org/officeDocument/2006/relationships/hyperlink" Target="http://mirage.ticedu.fr/" TargetMode="External"/><Relationship Id="rId26" Type="http://schemas.openxmlformats.org/officeDocument/2006/relationships/hyperlink" Target="http://www.education-aux-medias.ac-versailles.fr/spip.php?page=mentions" TargetMode="External"/><Relationship Id="rId39" Type="http://schemas.openxmlformats.org/officeDocument/2006/relationships/hyperlink" Target="https://www.interactik.fr/portail/web/equipe-interactik" TargetMode="External"/><Relationship Id="rId21" Type="http://schemas.openxmlformats.org/officeDocument/2006/relationships/hyperlink" Target="https://www.inshea.fr/fr/ressource/liste-des-fiches-sdadv-multi-filtre" TargetMode="External"/><Relationship Id="rId34" Type="http://schemas.openxmlformats.org/officeDocument/2006/relationships/hyperlink" Target="mailto:M@ath%20en_vie" TargetMode="External"/><Relationship Id="rId42" Type="http://schemas.openxmlformats.org/officeDocument/2006/relationships/hyperlink" Target="https://pedagogie.ac-montpellier.fr/propositions-pedagogiques-en-arts-plastiques-pendant-le-confinement-2020" TargetMode="External"/><Relationship Id="rId47" Type="http://schemas.openxmlformats.org/officeDocument/2006/relationships/hyperlink" Target="https://www.aeeps.org/aeeps/qui-sommes-nous.html" TargetMode="External"/><Relationship Id="rId50" Type="http://schemas.openxmlformats.org/officeDocument/2006/relationships/hyperlink" Target="http://sante-social.ac-amiens.fr/257-ressources-pedagogiques-numeriques.html" TargetMode="External"/><Relationship Id="rId55" Type="http://schemas.openxmlformats.org/officeDocument/2006/relationships/hyperlink" Target="https://ladigitale.dev/" TargetMode="External"/><Relationship Id="rId7" Type="http://schemas.openxmlformats.org/officeDocument/2006/relationships/hyperlink" Target="http://cdi.ac-dijon.fr/spip.php?rubrique56" TargetMode="External"/><Relationship Id="rId12" Type="http://schemas.openxmlformats.org/officeDocument/2006/relationships/hyperlink" Target="http://maths.ac-creteil.fr/spip.php?article231" TargetMode="External"/><Relationship Id="rId17" Type="http://schemas.openxmlformats.org/officeDocument/2006/relationships/hyperlink" Target="https://urldefense.proofpoint.com/v2/url?u=https-3A__svt.ac-2Dversailles.fr_spip.php-3Farticle1130&amp;d=DwMFAA&amp;c=eIGjsITfXP_y-DLLX0uEHXJvU8nOHrUK8IrwNKOtkVU&amp;r=kLbijv25P3SRE8R4OocVONTSOoyUZ4lT3fKxqJmxTZU&amp;m=B_gH9b8cyivpxX5rGGLOF1S30beXFQXhlZTFAPQw1dM&amp;s=0V39Qvr" TargetMode="External"/><Relationship Id="rId25" Type="http://schemas.openxmlformats.org/officeDocument/2006/relationships/hyperlink" Target="https://disciplines.ac-toulouse.fr/philosophie/numerique/philonum-base-de-donnees-collaborative-d-outils-numeriques-et-de-retours-d-experience-de" TargetMode="External"/><Relationship Id="rId33" Type="http://schemas.openxmlformats.org/officeDocument/2006/relationships/hyperlink" Target="https://www.mathsenvie.fr/" TargetMode="External"/><Relationship Id="rId38" Type="http://schemas.openxmlformats.org/officeDocument/2006/relationships/hyperlink" Target="https://www.pedagogie.ac-aix-marseille.fr/jcms/c_10880672/fr/ludification-les-traam-de-l-academie-d-aix-marseille-st2s-biotechnologies-et-lpro" TargetMode="External"/><Relationship Id="rId46" Type="http://schemas.openxmlformats.org/officeDocument/2006/relationships/hyperlink" Target="http://epsbox.free.fr/" TargetMode="External"/><Relationship Id="rId2" Type="http://schemas.openxmlformats.org/officeDocument/2006/relationships/hyperlink" Target="https://www.youtube.com/channel/UCRThjUeXnxL_BKUhqJv5XBg" TargetMode="External"/><Relationship Id="rId16" Type="http://schemas.openxmlformats.org/officeDocument/2006/relationships/hyperlink" Target="https://documentation.ac-versailles.fr/spip.php?article567" TargetMode="External"/><Relationship Id="rId20" Type="http://schemas.openxmlformats.org/officeDocument/2006/relationships/hyperlink" Target="https://view.genial.ly/5c8f5f6b6f346c7226375a22" TargetMode="External"/><Relationship Id="rId29" Type="http://schemas.openxmlformats.org/officeDocument/2006/relationships/hyperlink" Target="http://e-teachers.fr/" TargetMode="External"/><Relationship Id="rId41" Type="http://schemas.openxmlformats.org/officeDocument/2006/relationships/hyperlink" Target="https://twittenrimes.com/2018/08/31/le-projet-twittenrimes/" TargetMode="External"/><Relationship Id="rId54" Type="http://schemas.openxmlformats.org/officeDocument/2006/relationships/hyperlink" Target="https://outilstice.com/" TargetMode="External"/><Relationship Id="rId1" Type="http://schemas.openxmlformats.org/officeDocument/2006/relationships/hyperlink" Target="http://www.lepetitjournaldesprofs.com/reseauludus/" TargetMode="External"/><Relationship Id="rId6" Type="http://schemas.openxmlformats.org/officeDocument/2006/relationships/hyperlink" Target="https://www.cquesne-escapegame.com/" TargetMode="External"/><Relationship Id="rId11" Type="http://schemas.openxmlformats.org/officeDocument/2006/relationships/hyperlink" Target="http://mathematiques.ac-dijon.fr/spip.php?article196" TargetMode="External"/><Relationship Id="rId24" Type="http://schemas.openxmlformats.org/officeDocument/2006/relationships/hyperlink" Target="https://twictlingua.wordpress.com/home/" TargetMode="External"/><Relationship Id="rId32" Type="http://schemas.openxmlformats.org/officeDocument/2006/relationships/hyperlink" Target="mailto:P@tChw&#216;rK" TargetMode="External"/><Relationship Id="rId37" Type="http://schemas.openxmlformats.org/officeDocument/2006/relationships/hyperlink" Target="https://www.emcpartageons.org/" TargetMode="External"/><Relationship Id="rId40" Type="http://schemas.openxmlformats.org/officeDocument/2006/relationships/hyperlink" Target="https://www.interactik.fr/portail/web" TargetMode="External"/><Relationship Id="rId45" Type="http://schemas.openxmlformats.org/officeDocument/2006/relationships/hyperlink" Target="https://lettres-modernes.discip.ac-caen.fr/spip.php?article773" TargetMode="External"/><Relationship Id="rId53" Type="http://schemas.openxmlformats.org/officeDocument/2006/relationships/hyperlink" Target="https://www.hispaformation.com/" TargetMode="External"/><Relationship Id="rId5" Type="http://schemas.openxmlformats.org/officeDocument/2006/relationships/hyperlink" Target="http://www4.ac-nancy-metz.fr/physique/peda_inversee.php" TargetMode="External"/><Relationship Id="rId15" Type="http://schemas.openxmlformats.org/officeDocument/2006/relationships/hyperlink" Target="https://view.genial.ly/5a37c924aa1a1a0e0cf220dd" TargetMode="External"/><Relationship Id="rId23" Type="http://schemas.openxmlformats.org/officeDocument/2006/relationships/hyperlink" Target="http://www.education-aux-medias.ac-versailles.fr/" TargetMode="External"/><Relationship Id="rId28" Type="http://schemas.openxmlformats.org/officeDocument/2006/relationships/hyperlink" Target="https://eduscol.education.fr/ses/animation/aam/traam-2018-2019/traam-2018-2019-bilan" TargetMode="External"/><Relationship Id="rId36" Type="http://schemas.openxmlformats.org/officeDocument/2006/relationships/hyperlink" Target="https://www.emcpartageons.org/conseil-dadministration/" TargetMode="External"/><Relationship Id="rId49" Type="http://schemas.openxmlformats.org/officeDocument/2006/relationships/hyperlink" Target="https://eps.ac-versailles.fr/spip.php?article138" TargetMode="External"/><Relationship Id="rId10" Type="http://schemas.openxmlformats.org/officeDocument/2006/relationships/hyperlink" Target="https://www.pedagogie.ac-nice.fr/portail-de-langues/index.php/ressources-interlangues/traam" TargetMode="External"/><Relationship Id="rId19" Type="http://schemas.openxmlformats.org/officeDocument/2006/relationships/hyperlink" Target="https://lithotheque.ac-montpellier.fr/geoduc" TargetMode="External"/><Relationship Id="rId31" Type="http://schemas.openxmlformats.org/officeDocument/2006/relationships/hyperlink" Target="https://patchworkfr.com/ptchwork/" TargetMode="External"/><Relationship Id="rId44" Type="http://schemas.openxmlformats.org/officeDocument/2006/relationships/hyperlink" Target="https://view.genial.ly/5c3f2a07a4eaa03097dcca2c" TargetMode="External"/><Relationship Id="rId52" Type="http://schemas.openxmlformats.org/officeDocument/2006/relationships/hyperlink" Target="http://www.semperludens.fr/" TargetMode="External"/><Relationship Id="rId4" Type="http://schemas.openxmlformats.org/officeDocument/2006/relationships/hyperlink" Target="https://disciplines.ac-toulouse.fr/hgemc/travailler-avec-les-series-americans-et-space-force-pour-etudier-les-fondements-et-les" TargetMode="External"/><Relationship Id="rId9" Type="http://schemas.openxmlformats.org/officeDocument/2006/relationships/hyperlink" Target="http://interlangues.discipline.ac-lille.fr/actu-interlangues/flanders-lane-2" TargetMode="External"/><Relationship Id="rId14" Type="http://schemas.openxmlformats.org/officeDocument/2006/relationships/hyperlink" Target="https://www.ac-paris.fr/portail/jcms/p1_1885031/formation-groupe-lycee-mars-avril-2019-prise-en-main-du-langage-python?cid=p1_106394&amp;portal=piapp1_59010" TargetMode="External"/><Relationship Id="rId22" Type="http://schemas.openxmlformats.org/officeDocument/2006/relationships/hyperlink" Target="https://enseigner-la-geographie.jimdofree.com/2020/09/14/faire-r&#233;investir-le-vocabulaire-de-la-g&#233;ographie-scolaire-aux-&#233;l&#232;ves-allophones/" TargetMode="External"/><Relationship Id="rId27" Type="http://schemas.openxmlformats.org/officeDocument/2006/relationships/hyperlink" Target="http://www.education-aux-medias.ac-versailles.fr/" TargetMode="External"/><Relationship Id="rId30" Type="http://schemas.openxmlformats.org/officeDocument/2006/relationships/hyperlink" Target="https://patchworkfr.com/a-propos/" TargetMode="External"/><Relationship Id="rId35" Type="http://schemas.openxmlformats.org/officeDocument/2006/relationships/hyperlink" Target="mailto:contact@mathsenvie.fr" TargetMode="External"/><Relationship Id="rId43" Type="http://schemas.openxmlformats.org/officeDocument/2006/relationships/hyperlink" Target="https://www.ac-orleans-tours.fr/pedagogie/arts_plastiques/ressources/enseignement_a_distance/propositions_et_mise_en_partage_de_sequences/" TargetMode="External"/><Relationship Id="rId48" Type="http://schemas.openxmlformats.org/officeDocument/2006/relationships/hyperlink" Target="https://www.tablettesetsurvetements.fr/" TargetMode="External"/><Relationship Id="rId56" Type="http://schemas.openxmlformats.org/officeDocument/2006/relationships/table" Target="../tables/table1.xml"/><Relationship Id="rId8" Type="http://schemas.openxmlformats.org/officeDocument/2006/relationships/hyperlink" Target="http://eco-gestion.spip.ac-rouen.fr/?-Jeux-d-evasion-Escape-games-" TargetMode="External"/><Relationship Id="rId51" Type="http://schemas.openxmlformats.org/officeDocument/2006/relationships/hyperlink" Target="http://hg.ac-besancon.fr/category/moochgb/" TargetMode="External"/><Relationship Id="rId3" Type="http://schemas.openxmlformats.org/officeDocument/2006/relationships/hyperlink" Target="http://jeuvideohistoire.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2"/>
  <sheetViews>
    <sheetView showGridLines="0" topLeftCell="A8" zoomScaleNormal="100" workbookViewId="0">
      <selection activeCell="T40" sqref="T40"/>
    </sheetView>
  </sheetViews>
  <sheetFormatPr baseColWidth="10" defaultColWidth="10.42578125" defaultRowHeight="15" x14ac:dyDescent="0.25"/>
  <cols>
    <col min="3" max="3" width="12.140625" customWidth="1"/>
  </cols>
  <sheetData>
    <row r="2" spans="1:18" x14ac:dyDescent="0.25">
      <c r="A2" s="78" t="s">
        <v>0</v>
      </c>
      <c r="B2" s="78"/>
      <c r="C2" s="78"/>
      <c r="D2" s="78"/>
      <c r="E2" s="78"/>
      <c r="F2" s="78"/>
      <c r="G2" s="78"/>
      <c r="H2" s="78"/>
      <c r="I2" s="78"/>
      <c r="J2" s="78"/>
      <c r="K2" s="78"/>
      <c r="L2" s="78"/>
      <c r="M2" s="78"/>
      <c r="N2" s="78"/>
      <c r="O2" s="78"/>
      <c r="P2" s="78"/>
      <c r="Q2" s="78"/>
      <c r="R2" s="78"/>
    </row>
    <row r="3" spans="1:18" x14ac:dyDescent="0.25">
      <c r="A3" s="78"/>
      <c r="B3" s="78"/>
      <c r="C3" s="78"/>
      <c r="D3" s="78"/>
      <c r="E3" s="78"/>
      <c r="F3" s="78"/>
      <c r="G3" s="78"/>
      <c r="H3" s="78"/>
      <c r="I3" s="78"/>
      <c r="J3" s="78"/>
      <c r="K3" s="78"/>
      <c r="L3" s="78"/>
      <c r="M3" s="78"/>
      <c r="N3" s="78"/>
      <c r="O3" s="78"/>
      <c r="P3" s="78"/>
      <c r="Q3" s="78"/>
      <c r="R3" s="78"/>
    </row>
    <row r="4" spans="1:18" x14ac:dyDescent="0.25">
      <c r="A4" s="78"/>
      <c r="B4" s="78"/>
      <c r="C4" s="78"/>
      <c r="D4" s="78"/>
      <c r="E4" s="78"/>
      <c r="F4" s="78"/>
      <c r="G4" s="78"/>
      <c r="H4" s="78"/>
      <c r="I4" s="78"/>
      <c r="J4" s="78"/>
      <c r="K4" s="78"/>
      <c r="L4" s="78"/>
      <c r="M4" s="78"/>
      <c r="N4" s="78"/>
      <c r="O4" s="78"/>
      <c r="P4" s="78"/>
      <c r="Q4" s="78"/>
      <c r="R4" s="78"/>
    </row>
    <row r="42" ht="12.95" customHeight="1" x14ac:dyDescent="0.25"/>
  </sheetData>
  <mergeCells count="1">
    <mergeCell ref="A2:R4"/>
  </mergeCells>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134"/>
  <sheetViews>
    <sheetView showGridLines="0" tabSelected="1" topLeftCell="A24" zoomScaleNormal="100" workbookViewId="0">
      <selection activeCell="J99" sqref="J99"/>
    </sheetView>
  </sheetViews>
  <sheetFormatPr baseColWidth="10" defaultColWidth="10.42578125" defaultRowHeight="15" x14ac:dyDescent="0.25"/>
  <cols>
    <col min="1" max="1" width="11.85546875" style="1" customWidth="1"/>
    <col min="2" max="2" width="25.7109375" style="1" customWidth="1"/>
    <col min="3" max="3" width="23" style="1" customWidth="1"/>
    <col min="4" max="4" width="10" style="1" customWidth="1"/>
    <col min="5" max="6" width="27.85546875" style="1" customWidth="1"/>
    <col min="7" max="7" width="26.7109375" style="1" customWidth="1"/>
    <col min="8" max="8" width="34.42578125" style="1" customWidth="1"/>
    <col min="9" max="9" width="67" style="1" customWidth="1"/>
    <col min="10" max="10" width="38.42578125" style="1" customWidth="1"/>
    <col min="11" max="11" width="25.42578125" style="1" customWidth="1"/>
    <col min="12" max="12" width="51.85546875" style="1" customWidth="1"/>
    <col min="13" max="13" width="39" style="1" customWidth="1"/>
    <col min="14" max="14" width="17.7109375" style="1" customWidth="1"/>
    <col min="15" max="1024" width="10.42578125" style="1"/>
  </cols>
  <sheetData>
    <row r="2" spans="1:14" ht="44.1" customHeight="1" x14ac:dyDescent="0.25">
      <c r="A2" s="79" t="s">
        <v>1</v>
      </c>
      <c r="B2" s="79"/>
      <c r="C2" s="79"/>
      <c r="D2" s="79"/>
      <c r="E2" s="79"/>
      <c r="F2" s="79"/>
      <c r="G2" s="79"/>
      <c r="H2" s="79"/>
      <c r="I2" s="79"/>
      <c r="J2" s="79"/>
      <c r="K2" s="79"/>
      <c r="L2" s="79"/>
      <c r="M2" s="2"/>
    </row>
    <row r="4" spans="1:14" ht="18.600000000000001" customHeight="1" x14ac:dyDescent="0.25">
      <c r="A4" s="80" t="s">
        <v>2</v>
      </c>
      <c r="B4" s="80"/>
      <c r="C4" s="80"/>
      <c r="D4" s="80"/>
      <c r="E4" s="80"/>
      <c r="F4" s="80"/>
      <c r="G4" s="80"/>
      <c r="H4" s="80"/>
      <c r="I4" s="80"/>
      <c r="J4" s="80"/>
      <c r="K4" s="80"/>
      <c r="L4" s="80"/>
      <c r="M4" s="3"/>
    </row>
    <row r="5" spans="1:14" s="5" customFormat="1" ht="21.6" customHeight="1" x14ac:dyDescent="0.25">
      <c r="A5" s="4" t="s">
        <v>3</v>
      </c>
      <c r="B5" s="4" t="s">
        <v>4</v>
      </c>
      <c r="C5" s="4" t="s">
        <v>5</v>
      </c>
      <c r="D5" s="4" t="s">
        <v>6</v>
      </c>
      <c r="E5" s="4" t="s">
        <v>7</v>
      </c>
      <c r="F5" s="4" t="s">
        <v>8</v>
      </c>
      <c r="G5" s="4" t="s">
        <v>9</v>
      </c>
      <c r="H5" s="4" t="s">
        <v>10</v>
      </c>
      <c r="I5" s="4" t="s">
        <v>11</v>
      </c>
      <c r="J5" s="4" t="s">
        <v>12</v>
      </c>
      <c r="K5" s="4" t="s">
        <v>13</v>
      </c>
      <c r="L5" s="4" t="s">
        <v>14</v>
      </c>
      <c r="M5" s="4" t="s">
        <v>15</v>
      </c>
      <c r="N5" s="4" t="s">
        <v>16</v>
      </c>
    </row>
    <row r="6" spans="1:14" s="10" customFormat="1" ht="26.25" customHeight="1" x14ac:dyDescent="0.25">
      <c r="A6" s="6">
        <v>1</v>
      </c>
      <c r="B6" s="7" t="s">
        <v>17</v>
      </c>
      <c r="C6" s="7" t="s">
        <v>18</v>
      </c>
      <c r="D6" s="7" t="s">
        <v>19</v>
      </c>
      <c r="E6" s="7" t="s">
        <v>20</v>
      </c>
      <c r="F6" s="8" t="s">
        <v>21</v>
      </c>
      <c r="G6" s="7" t="s">
        <v>22</v>
      </c>
      <c r="H6" s="7" t="s">
        <v>23</v>
      </c>
      <c r="I6" s="9" t="s">
        <v>24</v>
      </c>
      <c r="J6" s="7" t="s">
        <v>25</v>
      </c>
      <c r="K6" s="7" t="s">
        <v>26</v>
      </c>
      <c r="L6" s="7" t="s">
        <v>27</v>
      </c>
      <c r="M6" s="7"/>
      <c r="N6" s="7"/>
    </row>
    <row r="7" spans="1:14" s="10" customFormat="1" ht="63" x14ac:dyDescent="0.25">
      <c r="A7" s="6">
        <v>2</v>
      </c>
      <c r="B7" s="7" t="s">
        <v>17</v>
      </c>
      <c r="C7" s="7" t="s">
        <v>28</v>
      </c>
      <c r="D7" s="7" t="s">
        <v>29</v>
      </c>
      <c r="E7" s="7" t="s">
        <v>30</v>
      </c>
      <c r="F7" s="7" t="s">
        <v>31</v>
      </c>
      <c r="G7" s="7" t="s">
        <v>32</v>
      </c>
      <c r="H7" s="7" t="s">
        <v>33</v>
      </c>
      <c r="I7" s="9" t="s">
        <v>34</v>
      </c>
      <c r="J7" s="7" t="s">
        <v>35</v>
      </c>
      <c r="K7" s="7" t="s">
        <v>36</v>
      </c>
      <c r="L7" s="11" t="s">
        <v>37</v>
      </c>
      <c r="M7" s="7"/>
      <c r="N7" s="7"/>
    </row>
    <row r="8" spans="1:14" s="10" customFormat="1" ht="30" x14ac:dyDescent="0.25">
      <c r="A8" s="6">
        <v>3</v>
      </c>
      <c r="B8" s="7" t="s">
        <v>17</v>
      </c>
      <c r="C8" s="7" t="s">
        <v>28</v>
      </c>
      <c r="D8" s="7" t="s">
        <v>29</v>
      </c>
      <c r="E8" s="7" t="s">
        <v>38</v>
      </c>
      <c r="F8" s="7" t="s">
        <v>39</v>
      </c>
      <c r="G8" s="7" t="s">
        <v>40</v>
      </c>
      <c r="H8" s="7" t="s">
        <v>41</v>
      </c>
      <c r="I8" s="9" t="s">
        <v>42</v>
      </c>
      <c r="J8" s="7" t="s">
        <v>43</v>
      </c>
      <c r="K8" s="7" t="s">
        <v>26</v>
      </c>
      <c r="L8" s="7" t="s">
        <v>44</v>
      </c>
      <c r="M8" s="7"/>
      <c r="N8" s="7"/>
    </row>
    <row r="9" spans="1:14" s="10" customFormat="1" ht="43.5" customHeight="1" x14ac:dyDescent="0.25">
      <c r="A9" s="6">
        <v>4</v>
      </c>
      <c r="B9" s="7" t="s">
        <v>17</v>
      </c>
      <c r="C9" s="7" t="s">
        <v>28</v>
      </c>
      <c r="D9" s="7" t="s">
        <v>29</v>
      </c>
      <c r="E9" s="7" t="s">
        <v>45</v>
      </c>
      <c r="F9" s="7" t="s">
        <v>46</v>
      </c>
      <c r="G9" s="7" t="s">
        <v>47</v>
      </c>
      <c r="H9" s="7" t="s">
        <v>48</v>
      </c>
      <c r="I9" s="9" t="s">
        <v>49</v>
      </c>
      <c r="J9" s="7" t="s">
        <v>50</v>
      </c>
      <c r="K9" s="7" t="s">
        <v>51</v>
      </c>
      <c r="L9" s="7" t="s">
        <v>52</v>
      </c>
      <c r="M9" s="7"/>
      <c r="N9" s="7"/>
    </row>
    <row r="10" spans="1:14" s="10" customFormat="1" ht="50.45" customHeight="1" x14ac:dyDescent="0.25">
      <c r="A10" s="6">
        <v>5</v>
      </c>
      <c r="B10" s="7" t="s">
        <v>17</v>
      </c>
      <c r="C10" s="7" t="s">
        <v>53</v>
      </c>
      <c r="D10" s="7" t="s">
        <v>29</v>
      </c>
      <c r="E10" s="7" t="s">
        <v>54</v>
      </c>
      <c r="F10" s="7" t="s">
        <v>55</v>
      </c>
      <c r="G10" s="7" t="s">
        <v>56</v>
      </c>
      <c r="H10" s="7" t="s">
        <v>57</v>
      </c>
      <c r="I10" s="9" t="s">
        <v>58</v>
      </c>
      <c r="J10" s="7" t="s">
        <v>59</v>
      </c>
      <c r="K10" s="7" t="s">
        <v>60</v>
      </c>
      <c r="L10" s="7" t="s">
        <v>61</v>
      </c>
      <c r="M10" s="7"/>
      <c r="N10" s="7"/>
    </row>
    <row r="11" spans="1:14" ht="30" x14ac:dyDescent="0.25">
      <c r="A11" s="6">
        <v>6</v>
      </c>
      <c r="B11" s="7" t="s">
        <v>62</v>
      </c>
      <c r="C11" s="7" t="s">
        <v>18</v>
      </c>
      <c r="D11" s="7" t="s">
        <v>19</v>
      </c>
      <c r="E11" s="7" t="s">
        <v>20</v>
      </c>
      <c r="F11" s="7" t="s">
        <v>21</v>
      </c>
      <c r="G11" s="7" t="s">
        <v>63</v>
      </c>
      <c r="H11" s="7" t="s">
        <v>64</v>
      </c>
      <c r="I11" s="12" t="s">
        <v>65</v>
      </c>
      <c r="J11" s="13" t="s">
        <v>66</v>
      </c>
      <c r="K11" s="7" t="s">
        <v>67</v>
      </c>
      <c r="L11" s="7" t="s">
        <v>68</v>
      </c>
      <c r="M11" s="7"/>
      <c r="N11" s="7"/>
    </row>
    <row r="12" spans="1:14" ht="17.25" customHeight="1" x14ac:dyDescent="0.25">
      <c r="A12" s="6">
        <v>7</v>
      </c>
      <c r="B12" s="7" t="s">
        <v>62</v>
      </c>
      <c r="C12" s="7" t="s">
        <v>18</v>
      </c>
      <c r="D12" s="7" t="s">
        <v>19</v>
      </c>
      <c r="E12" s="7" t="s">
        <v>38</v>
      </c>
      <c r="F12" s="7" t="s">
        <v>39</v>
      </c>
      <c r="G12" s="7" t="s">
        <v>63</v>
      </c>
      <c r="H12" s="7" t="s">
        <v>69</v>
      </c>
      <c r="I12" s="1" t="s">
        <v>70</v>
      </c>
      <c r="J12" s="14" t="s">
        <v>71</v>
      </c>
      <c r="K12" s="7" t="s">
        <v>67</v>
      </c>
      <c r="L12" s="10" t="s">
        <v>72</v>
      </c>
      <c r="M12" s="7"/>
      <c r="N12" s="7"/>
    </row>
    <row r="13" spans="1:14" ht="30" x14ac:dyDescent="0.25">
      <c r="A13" s="6">
        <v>8</v>
      </c>
      <c r="B13" s="7" t="s">
        <v>62</v>
      </c>
      <c r="C13" s="7" t="s">
        <v>73</v>
      </c>
      <c r="D13" s="7" t="s">
        <v>29</v>
      </c>
      <c r="E13" s="7" t="s">
        <v>74</v>
      </c>
      <c r="F13" s="7" t="s">
        <v>75</v>
      </c>
      <c r="G13" s="7" t="s">
        <v>76</v>
      </c>
      <c r="H13" s="7" t="s">
        <v>77</v>
      </c>
      <c r="I13" s="12" t="s">
        <v>78</v>
      </c>
      <c r="J13" s="7" t="s">
        <v>79</v>
      </c>
      <c r="K13" s="7" t="s">
        <v>60</v>
      </c>
      <c r="L13" s="7" t="s">
        <v>80</v>
      </c>
      <c r="M13" s="7"/>
      <c r="N13" s="7"/>
    </row>
    <row r="14" spans="1:14" ht="45" x14ac:dyDescent="0.25">
      <c r="A14" s="6">
        <v>9</v>
      </c>
      <c r="B14" s="7" t="s">
        <v>62</v>
      </c>
      <c r="C14" s="7" t="s">
        <v>81</v>
      </c>
      <c r="D14" s="7" t="s">
        <v>29</v>
      </c>
      <c r="E14" s="7" t="s">
        <v>20</v>
      </c>
      <c r="F14" s="7" t="s">
        <v>21</v>
      </c>
      <c r="G14" s="7" t="s">
        <v>82</v>
      </c>
      <c r="H14" s="7" t="s">
        <v>83</v>
      </c>
      <c r="I14" s="9" t="s">
        <v>84</v>
      </c>
      <c r="J14" s="7" t="s">
        <v>85</v>
      </c>
      <c r="K14" s="7" t="s">
        <v>60</v>
      </c>
      <c r="L14" s="7" t="s">
        <v>86</v>
      </c>
      <c r="M14" s="7"/>
      <c r="N14" s="7"/>
    </row>
    <row r="15" spans="1:14" ht="45" x14ac:dyDescent="0.25">
      <c r="A15" s="6">
        <v>10</v>
      </c>
      <c r="B15" s="7" t="s">
        <v>62</v>
      </c>
      <c r="C15" s="7" t="s">
        <v>87</v>
      </c>
      <c r="D15" s="7" t="s">
        <v>29</v>
      </c>
      <c r="E15" s="7" t="s">
        <v>88</v>
      </c>
      <c r="F15" s="7" t="s">
        <v>89</v>
      </c>
      <c r="G15" s="7" t="s">
        <v>90</v>
      </c>
      <c r="H15" s="7" t="s">
        <v>91</v>
      </c>
      <c r="I15" s="12" t="s">
        <v>92</v>
      </c>
      <c r="J15" s="15" t="s">
        <v>93</v>
      </c>
      <c r="K15" s="7" t="s">
        <v>94</v>
      </c>
      <c r="L15" s="7" t="s">
        <v>95</v>
      </c>
      <c r="M15" s="7"/>
      <c r="N15" s="7"/>
    </row>
    <row r="16" spans="1:14" ht="30" x14ac:dyDescent="0.25">
      <c r="A16" s="6">
        <v>11</v>
      </c>
      <c r="B16" s="7" t="s">
        <v>62</v>
      </c>
      <c r="C16" s="7" t="s">
        <v>87</v>
      </c>
      <c r="D16" s="7" t="s">
        <v>29</v>
      </c>
      <c r="E16" s="7" t="s">
        <v>96</v>
      </c>
      <c r="F16" s="7" t="s">
        <v>39</v>
      </c>
      <c r="G16" s="7" t="s">
        <v>97</v>
      </c>
      <c r="H16" s="7" t="s">
        <v>98</v>
      </c>
      <c r="I16" s="9" t="s">
        <v>99</v>
      </c>
      <c r="J16" s="7" t="s">
        <v>100</v>
      </c>
      <c r="K16" s="7" t="s">
        <v>101</v>
      </c>
      <c r="L16" s="7" t="s">
        <v>102</v>
      </c>
      <c r="M16" s="7"/>
      <c r="N16" s="7"/>
    </row>
    <row r="17" spans="1:14" ht="30" x14ac:dyDescent="0.25">
      <c r="A17" s="6">
        <v>12</v>
      </c>
      <c r="B17" s="7" t="s">
        <v>62</v>
      </c>
      <c r="C17" s="7" t="s">
        <v>87</v>
      </c>
      <c r="D17" s="7" t="s">
        <v>29</v>
      </c>
      <c r="E17" s="7" t="s">
        <v>103</v>
      </c>
      <c r="F17" s="7" t="s">
        <v>104</v>
      </c>
      <c r="G17" s="7" t="s">
        <v>105</v>
      </c>
      <c r="H17" s="7" t="s">
        <v>106</v>
      </c>
      <c r="I17" s="12" t="s">
        <v>107</v>
      </c>
      <c r="J17" s="15" t="s">
        <v>108</v>
      </c>
      <c r="K17" s="7" t="s">
        <v>60</v>
      </c>
      <c r="L17" s="7" t="s">
        <v>109</v>
      </c>
      <c r="M17" s="7"/>
      <c r="N17" s="7"/>
    </row>
    <row r="18" spans="1:14" ht="60" x14ac:dyDescent="0.25">
      <c r="A18" s="6">
        <v>13</v>
      </c>
      <c r="B18" s="7" t="s">
        <v>62</v>
      </c>
      <c r="C18" s="7" t="s">
        <v>110</v>
      </c>
      <c r="D18" s="7" t="s">
        <v>29</v>
      </c>
      <c r="E18" s="7" t="s">
        <v>74</v>
      </c>
      <c r="F18" s="7" t="s">
        <v>75</v>
      </c>
      <c r="G18" s="7" t="s">
        <v>111</v>
      </c>
      <c r="H18" s="7" t="s">
        <v>112</v>
      </c>
      <c r="I18" s="9" t="s">
        <v>113</v>
      </c>
      <c r="J18" s="15" t="s">
        <v>114</v>
      </c>
      <c r="K18" s="7" t="s">
        <v>115</v>
      </c>
      <c r="L18" s="16" t="s">
        <v>116</v>
      </c>
      <c r="M18" s="7"/>
      <c r="N18" s="7"/>
    </row>
    <row r="19" spans="1:14" ht="30" x14ac:dyDescent="0.25">
      <c r="A19" s="6">
        <v>14</v>
      </c>
      <c r="B19" s="7" t="s">
        <v>62</v>
      </c>
      <c r="C19" s="7" t="s">
        <v>110</v>
      </c>
      <c r="D19" s="7" t="s">
        <v>29</v>
      </c>
      <c r="E19" s="7" t="s">
        <v>38</v>
      </c>
      <c r="F19" s="7" t="s">
        <v>39</v>
      </c>
      <c r="G19" s="7" t="s">
        <v>117</v>
      </c>
      <c r="H19" s="7" t="s">
        <v>118</v>
      </c>
      <c r="I19" s="12" t="s">
        <v>119</v>
      </c>
      <c r="J19" s="7" t="s">
        <v>120</v>
      </c>
      <c r="K19" s="7" t="s">
        <v>121</v>
      </c>
      <c r="L19" s="16" t="s">
        <v>122</v>
      </c>
      <c r="M19" s="7"/>
      <c r="N19" s="7"/>
    </row>
    <row r="20" spans="1:14" ht="30" x14ac:dyDescent="0.25">
      <c r="A20" s="6">
        <v>15</v>
      </c>
      <c r="B20" s="7" t="s">
        <v>62</v>
      </c>
      <c r="C20" s="7" t="s">
        <v>110</v>
      </c>
      <c r="D20" s="7" t="s">
        <v>19</v>
      </c>
      <c r="E20" s="7" t="s">
        <v>123</v>
      </c>
      <c r="F20" s="7" t="s">
        <v>75</v>
      </c>
      <c r="G20" s="7" t="s">
        <v>124</v>
      </c>
      <c r="H20" s="7" t="s">
        <v>125</v>
      </c>
      <c r="I20" s="9" t="s">
        <v>126</v>
      </c>
      <c r="J20" s="7" t="s">
        <v>127</v>
      </c>
      <c r="K20" s="7" t="s">
        <v>128</v>
      </c>
      <c r="L20" s="7" t="s">
        <v>129</v>
      </c>
      <c r="M20" s="7"/>
      <c r="N20" s="7"/>
    </row>
    <row r="21" spans="1:14" ht="60" x14ac:dyDescent="0.25">
      <c r="A21" s="6">
        <v>16</v>
      </c>
      <c r="B21" s="7" t="s">
        <v>130</v>
      </c>
      <c r="C21" s="7" t="s">
        <v>53</v>
      </c>
      <c r="D21" s="7" t="s">
        <v>29</v>
      </c>
      <c r="E21" s="7" t="s">
        <v>131</v>
      </c>
      <c r="F21" s="7" t="s">
        <v>31</v>
      </c>
      <c r="G21" s="7" t="s">
        <v>132</v>
      </c>
      <c r="H21" s="7" t="s">
        <v>133</v>
      </c>
      <c r="I21" s="12" t="s">
        <v>134</v>
      </c>
      <c r="J21" s="7" t="s">
        <v>135</v>
      </c>
      <c r="K21" s="7" t="s">
        <v>136</v>
      </c>
      <c r="L21" s="16" t="s">
        <v>137</v>
      </c>
      <c r="M21" s="7"/>
      <c r="N21" s="7"/>
    </row>
    <row r="22" spans="1:14" ht="30" x14ac:dyDescent="0.25">
      <c r="A22" s="6">
        <v>17</v>
      </c>
      <c r="B22" s="7" t="s">
        <v>130</v>
      </c>
      <c r="C22" s="7" t="s">
        <v>53</v>
      </c>
      <c r="D22" s="7" t="s">
        <v>29</v>
      </c>
      <c r="E22" s="7" t="s">
        <v>96</v>
      </c>
      <c r="F22" s="7" t="s">
        <v>39</v>
      </c>
      <c r="G22" s="7" t="s">
        <v>105</v>
      </c>
      <c r="H22" s="7" t="s">
        <v>77</v>
      </c>
      <c r="I22" s="9" t="s">
        <v>138</v>
      </c>
      <c r="J22" s="7" t="s">
        <v>139</v>
      </c>
      <c r="K22" s="7" t="s">
        <v>140</v>
      </c>
      <c r="L22" s="7" t="s">
        <v>141</v>
      </c>
      <c r="M22" s="7"/>
      <c r="N22" s="7"/>
    </row>
    <row r="23" spans="1:14" ht="45" x14ac:dyDescent="0.25">
      <c r="A23" s="6">
        <v>18</v>
      </c>
      <c r="B23" s="7" t="s">
        <v>130</v>
      </c>
      <c r="C23" s="7" t="s">
        <v>53</v>
      </c>
      <c r="D23" s="7" t="s">
        <v>29</v>
      </c>
      <c r="E23" s="7" t="s">
        <v>142</v>
      </c>
      <c r="F23" s="7" t="s">
        <v>39</v>
      </c>
      <c r="G23" s="7" t="s">
        <v>143</v>
      </c>
      <c r="H23" s="7" t="s">
        <v>77</v>
      </c>
      <c r="I23" s="9" t="s">
        <v>144</v>
      </c>
      <c r="J23" s="7" t="s">
        <v>145</v>
      </c>
      <c r="K23" s="7" t="s">
        <v>146</v>
      </c>
      <c r="L23" s="13" t="s">
        <v>147</v>
      </c>
      <c r="M23" s="7"/>
      <c r="N23" s="7"/>
    </row>
    <row r="24" spans="1:14" ht="30" x14ac:dyDescent="0.25">
      <c r="A24" s="6">
        <v>19</v>
      </c>
      <c r="B24" s="7" t="s">
        <v>130</v>
      </c>
      <c r="C24" s="7" t="s">
        <v>18</v>
      </c>
      <c r="D24" s="7" t="s">
        <v>19</v>
      </c>
      <c r="E24" s="7" t="s">
        <v>38</v>
      </c>
      <c r="F24" s="7" t="s">
        <v>39</v>
      </c>
      <c r="G24" s="7" t="s">
        <v>148</v>
      </c>
      <c r="H24" s="7" t="s">
        <v>149</v>
      </c>
      <c r="I24" s="9" t="s">
        <v>150</v>
      </c>
      <c r="J24" s="13" t="s">
        <v>151</v>
      </c>
      <c r="K24" s="7" t="s">
        <v>152</v>
      </c>
      <c r="L24" s="7" t="s">
        <v>153</v>
      </c>
      <c r="M24" s="7"/>
      <c r="N24" s="7"/>
    </row>
    <row r="25" spans="1:14" ht="45" x14ac:dyDescent="0.25">
      <c r="A25" s="6">
        <v>20</v>
      </c>
      <c r="B25" s="7" t="s">
        <v>130</v>
      </c>
      <c r="C25" s="7" t="s">
        <v>110</v>
      </c>
      <c r="D25" s="7" t="s">
        <v>29</v>
      </c>
      <c r="E25" s="7" t="s">
        <v>154</v>
      </c>
      <c r="F25" s="7"/>
      <c r="G25" s="7" t="s">
        <v>155</v>
      </c>
      <c r="H25" s="7" t="s">
        <v>156</v>
      </c>
      <c r="I25" s="12" t="s">
        <v>157</v>
      </c>
      <c r="J25" s="7" t="s">
        <v>158</v>
      </c>
      <c r="K25" s="7" t="s">
        <v>159</v>
      </c>
      <c r="L25" s="7" t="s">
        <v>160</v>
      </c>
      <c r="M25" s="7"/>
      <c r="N25" s="7"/>
    </row>
    <row r="26" spans="1:14" ht="60" x14ac:dyDescent="0.25">
      <c r="A26" s="6">
        <v>22</v>
      </c>
      <c r="B26" s="7" t="s">
        <v>62</v>
      </c>
      <c r="C26" s="7" t="s">
        <v>161</v>
      </c>
      <c r="D26" s="7" t="s">
        <v>29</v>
      </c>
      <c r="E26" s="7" t="s">
        <v>20</v>
      </c>
      <c r="F26" s="7" t="s">
        <v>21</v>
      </c>
      <c r="G26" s="7" t="s">
        <v>105</v>
      </c>
      <c r="H26" s="7" t="s">
        <v>77</v>
      </c>
      <c r="I26" s="12" t="s">
        <v>162</v>
      </c>
      <c r="J26" s="7" t="s">
        <v>163</v>
      </c>
      <c r="K26" s="7" t="s">
        <v>67</v>
      </c>
      <c r="L26" s="7" t="s">
        <v>164</v>
      </c>
      <c r="M26" s="7"/>
      <c r="N26" s="7"/>
    </row>
    <row r="27" spans="1:14" ht="75" x14ac:dyDescent="0.25">
      <c r="A27" s="6">
        <v>23</v>
      </c>
      <c r="B27" s="7" t="s">
        <v>165</v>
      </c>
      <c r="C27" s="7" t="s">
        <v>53</v>
      </c>
      <c r="D27" s="7" t="s">
        <v>29</v>
      </c>
      <c r="E27" s="7" t="s">
        <v>166</v>
      </c>
      <c r="F27" s="7" t="s">
        <v>31</v>
      </c>
      <c r="G27" s="7" t="s">
        <v>167</v>
      </c>
      <c r="H27" s="7" t="s">
        <v>168</v>
      </c>
      <c r="I27" s="9" t="s">
        <v>169</v>
      </c>
      <c r="J27" s="10" t="s">
        <v>170</v>
      </c>
      <c r="K27" s="7" t="s">
        <v>51</v>
      </c>
      <c r="L27" s="7" t="s">
        <v>171</v>
      </c>
      <c r="M27" s="7"/>
      <c r="N27" s="7"/>
    </row>
    <row r="28" spans="1:14" ht="45" x14ac:dyDescent="0.25">
      <c r="A28" s="6">
        <v>24</v>
      </c>
      <c r="B28" s="7" t="s">
        <v>165</v>
      </c>
      <c r="C28" s="7" t="s">
        <v>28</v>
      </c>
      <c r="D28" s="7" t="s">
        <v>29</v>
      </c>
      <c r="E28" s="7" t="s">
        <v>30</v>
      </c>
      <c r="F28" s="7" t="s">
        <v>31</v>
      </c>
      <c r="G28" s="7" t="s">
        <v>172</v>
      </c>
      <c r="H28" s="7" t="s">
        <v>173</v>
      </c>
      <c r="I28" s="12" t="s">
        <v>174</v>
      </c>
      <c r="J28" s="7" t="s">
        <v>175</v>
      </c>
      <c r="K28" s="7" t="s">
        <v>176</v>
      </c>
      <c r="L28" s="7"/>
      <c r="M28" s="7"/>
      <c r="N28" s="7"/>
    </row>
    <row r="29" spans="1:14" ht="30" x14ac:dyDescent="0.25">
      <c r="A29" s="6">
        <v>25</v>
      </c>
      <c r="B29" s="7" t="s">
        <v>165</v>
      </c>
      <c r="C29" s="7" t="s">
        <v>28</v>
      </c>
      <c r="D29" s="7" t="s">
        <v>29</v>
      </c>
      <c r="E29" s="7" t="s">
        <v>96</v>
      </c>
      <c r="F29" s="7" t="s">
        <v>39</v>
      </c>
      <c r="G29" s="7" t="s">
        <v>177</v>
      </c>
      <c r="H29" s="7" t="s">
        <v>178</v>
      </c>
      <c r="I29" s="9" t="s">
        <v>179</v>
      </c>
      <c r="J29" s="10" t="s">
        <v>180</v>
      </c>
      <c r="K29" s="7" t="s">
        <v>51</v>
      </c>
      <c r="L29" s="7" t="s">
        <v>181</v>
      </c>
      <c r="M29" s="7"/>
      <c r="N29" s="7"/>
    </row>
    <row r="30" spans="1:14" ht="30" x14ac:dyDescent="0.25">
      <c r="A30" s="6">
        <v>26</v>
      </c>
      <c r="B30" s="7" t="s">
        <v>165</v>
      </c>
      <c r="C30" s="7" t="s">
        <v>18</v>
      </c>
      <c r="D30" s="7" t="s">
        <v>19</v>
      </c>
      <c r="E30" s="7" t="s">
        <v>142</v>
      </c>
      <c r="F30" s="7" t="s">
        <v>39</v>
      </c>
      <c r="G30" s="7" t="s">
        <v>182</v>
      </c>
      <c r="H30" s="7" t="s">
        <v>149</v>
      </c>
      <c r="I30" s="9" t="s">
        <v>183</v>
      </c>
      <c r="J30" s="7" t="s">
        <v>184</v>
      </c>
      <c r="K30" s="7" t="s">
        <v>185</v>
      </c>
      <c r="L30" s="7"/>
      <c r="M30" s="7"/>
      <c r="N30" s="7"/>
    </row>
    <row r="31" spans="1:14" ht="30" x14ac:dyDescent="0.25">
      <c r="A31" s="6">
        <v>27</v>
      </c>
      <c r="B31" s="7" t="s">
        <v>165</v>
      </c>
      <c r="C31" s="7" t="s">
        <v>73</v>
      </c>
      <c r="D31" s="7" t="s">
        <v>29</v>
      </c>
      <c r="E31" s="7" t="s">
        <v>96</v>
      </c>
      <c r="F31" s="7" t="s">
        <v>39</v>
      </c>
      <c r="G31" s="7" t="s">
        <v>186</v>
      </c>
      <c r="H31" s="7" t="s">
        <v>187</v>
      </c>
      <c r="I31" s="12" t="s">
        <v>188</v>
      </c>
      <c r="J31" s="10" t="s">
        <v>189</v>
      </c>
      <c r="K31" s="7" t="s">
        <v>190</v>
      </c>
      <c r="L31" s="7" t="s">
        <v>191</v>
      </c>
      <c r="M31" s="7"/>
      <c r="N31" s="7"/>
    </row>
    <row r="32" spans="1:14" ht="45" x14ac:dyDescent="0.25">
      <c r="A32" s="6">
        <v>28</v>
      </c>
      <c r="B32" s="7" t="s">
        <v>165</v>
      </c>
      <c r="C32" s="7" t="s">
        <v>18</v>
      </c>
      <c r="D32" s="7" t="s">
        <v>19</v>
      </c>
      <c r="E32" s="7" t="s">
        <v>54</v>
      </c>
      <c r="F32" s="7" t="s">
        <v>55</v>
      </c>
      <c r="G32" s="7" t="s">
        <v>192</v>
      </c>
      <c r="H32" s="7" t="s">
        <v>149</v>
      </c>
      <c r="I32" s="9" t="s">
        <v>193</v>
      </c>
      <c r="J32" s="7" t="s">
        <v>194</v>
      </c>
      <c r="K32" s="7" t="s">
        <v>140</v>
      </c>
      <c r="L32" s="7" t="s">
        <v>195</v>
      </c>
      <c r="M32" s="7"/>
      <c r="N32" s="7"/>
    </row>
    <row r="33" spans="1:14" ht="30" x14ac:dyDescent="0.25">
      <c r="A33" s="6">
        <v>29</v>
      </c>
      <c r="B33" s="7" t="s">
        <v>165</v>
      </c>
      <c r="C33" s="7" t="s">
        <v>196</v>
      </c>
      <c r="D33" s="7" t="s">
        <v>29</v>
      </c>
      <c r="E33" s="7" t="s">
        <v>96</v>
      </c>
      <c r="F33" s="7" t="s">
        <v>39</v>
      </c>
      <c r="G33" s="7" t="s">
        <v>149</v>
      </c>
      <c r="H33" s="7" t="s">
        <v>197</v>
      </c>
      <c r="I33" s="12" t="s">
        <v>198</v>
      </c>
      <c r="J33" s="10" t="s">
        <v>199</v>
      </c>
      <c r="K33" s="7" t="s">
        <v>200</v>
      </c>
      <c r="L33" s="7" t="s">
        <v>201</v>
      </c>
      <c r="M33" s="7"/>
      <c r="N33" s="7"/>
    </row>
    <row r="34" spans="1:14" ht="45" x14ac:dyDescent="0.25">
      <c r="A34" s="6">
        <v>30</v>
      </c>
      <c r="B34" s="7" t="s">
        <v>202</v>
      </c>
      <c r="C34" s="7" t="s">
        <v>87</v>
      </c>
      <c r="D34" s="7" t="s">
        <v>29</v>
      </c>
      <c r="E34" s="7" t="s">
        <v>20</v>
      </c>
      <c r="F34" s="7" t="s">
        <v>21</v>
      </c>
      <c r="G34" s="7" t="s">
        <v>203</v>
      </c>
      <c r="H34" s="7" t="s">
        <v>204</v>
      </c>
      <c r="I34" s="9" t="s">
        <v>205</v>
      </c>
      <c r="J34" s="7" t="s">
        <v>206</v>
      </c>
      <c r="K34" s="7" t="s">
        <v>207</v>
      </c>
      <c r="L34" s="7"/>
      <c r="M34" s="7"/>
      <c r="N34" s="7"/>
    </row>
    <row r="35" spans="1:14" ht="30" x14ac:dyDescent="0.25">
      <c r="A35" s="6">
        <v>31</v>
      </c>
      <c r="B35" s="7" t="s">
        <v>208</v>
      </c>
      <c r="C35" s="7" t="s">
        <v>28</v>
      </c>
      <c r="D35" s="7" t="s">
        <v>19</v>
      </c>
      <c r="E35" s="7" t="s">
        <v>45</v>
      </c>
      <c r="F35" s="7" t="s">
        <v>46</v>
      </c>
      <c r="G35" s="7" t="s">
        <v>209</v>
      </c>
      <c r="H35" s="7" t="s">
        <v>149</v>
      </c>
      <c r="I35" s="12" t="s">
        <v>210</v>
      </c>
      <c r="J35" s="7" t="s">
        <v>211</v>
      </c>
      <c r="K35" s="7" t="s">
        <v>51</v>
      </c>
      <c r="L35" s="7" t="s">
        <v>212</v>
      </c>
      <c r="M35" s="7"/>
      <c r="N35" s="7"/>
    </row>
    <row r="36" spans="1:14" ht="23.25" hidden="1" customHeight="1" x14ac:dyDescent="0.25">
      <c r="A36" s="6">
        <v>32</v>
      </c>
      <c r="B36" s="7" t="s">
        <v>208</v>
      </c>
      <c r="C36" s="7" t="s">
        <v>18</v>
      </c>
      <c r="D36" s="7" t="s">
        <v>19</v>
      </c>
      <c r="E36" s="7" t="s">
        <v>20</v>
      </c>
      <c r="F36" s="7" t="s">
        <v>21</v>
      </c>
      <c r="G36" s="7" t="s">
        <v>213</v>
      </c>
      <c r="H36" s="7" t="s">
        <v>214</v>
      </c>
      <c r="I36" s="9" t="s">
        <v>215</v>
      </c>
      <c r="J36" s="7" t="s">
        <v>216</v>
      </c>
      <c r="K36" s="7" t="s">
        <v>217</v>
      </c>
      <c r="L36" s="7"/>
      <c r="M36" s="7"/>
      <c r="N36" s="7"/>
    </row>
    <row r="37" spans="1:14" ht="60" hidden="1" x14ac:dyDescent="0.25">
      <c r="A37" s="6">
        <v>34</v>
      </c>
      <c r="B37" s="7" t="s">
        <v>208</v>
      </c>
      <c r="C37" s="7" t="s">
        <v>196</v>
      </c>
      <c r="D37" s="7" t="s">
        <v>29</v>
      </c>
      <c r="E37" s="7" t="s">
        <v>103</v>
      </c>
      <c r="F37" s="7" t="s">
        <v>104</v>
      </c>
      <c r="G37" s="7" t="s">
        <v>218</v>
      </c>
      <c r="H37" s="7" t="s">
        <v>219</v>
      </c>
      <c r="I37" s="12" t="s">
        <v>220</v>
      </c>
      <c r="J37" s="7" t="s">
        <v>221</v>
      </c>
      <c r="K37" s="7" t="s">
        <v>222</v>
      </c>
      <c r="L37" s="7" t="s">
        <v>223</v>
      </c>
      <c r="M37" s="7"/>
      <c r="N37" s="67"/>
    </row>
    <row r="38" spans="1:14" ht="45" x14ac:dyDescent="0.25">
      <c r="A38" s="6">
        <v>35</v>
      </c>
      <c r="B38" s="7" t="s">
        <v>208</v>
      </c>
      <c r="C38" s="7" t="s">
        <v>196</v>
      </c>
      <c r="D38" s="7" t="s">
        <v>29</v>
      </c>
      <c r="E38" s="7" t="s">
        <v>88</v>
      </c>
      <c r="F38" s="7" t="s">
        <v>89</v>
      </c>
      <c r="G38" s="7" t="s">
        <v>105</v>
      </c>
      <c r="H38" s="7" t="s">
        <v>149</v>
      </c>
      <c r="I38" s="9" t="s">
        <v>224</v>
      </c>
      <c r="J38" s="7" t="s">
        <v>225</v>
      </c>
      <c r="K38" s="7" t="s">
        <v>226</v>
      </c>
      <c r="L38" s="7"/>
      <c r="M38" s="7"/>
      <c r="N38" s="7"/>
    </row>
    <row r="39" spans="1:14" ht="60" x14ac:dyDescent="0.25">
      <c r="A39" s="6">
        <v>36</v>
      </c>
      <c r="B39" s="7" t="s">
        <v>208</v>
      </c>
      <c r="C39" s="7" t="s">
        <v>196</v>
      </c>
      <c r="D39" s="7" t="s">
        <v>29</v>
      </c>
      <c r="E39" s="7" t="s">
        <v>227</v>
      </c>
      <c r="F39" s="7" t="s">
        <v>46</v>
      </c>
      <c r="G39" s="7" t="s">
        <v>228</v>
      </c>
      <c r="H39" s="7" t="s">
        <v>229</v>
      </c>
      <c r="I39" s="12" t="s">
        <v>230</v>
      </c>
      <c r="J39" s="7" t="s">
        <v>231</v>
      </c>
      <c r="K39" s="7" t="s">
        <v>232</v>
      </c>
      <c r="L39" s="23" t="s">
        <v>233</v>
      </c>
      <c r="M39" s="7"/>
      <c r="N39" s="7"/>
    </row>
    <row r="40" spans="1:14" ht="60" x14ac:dyDescent="0.25">
      <c r="A40" s="6">
        <v>37</v>
      </c>
      <c r="B40" s="7" t="s">
        <v>208</v>
      </c>
      <c r="C40" s="7" t="s">
        <v>196</v>
      </c>
      <c r="D40" s="7" t="s">
        <v>29</v>
      </c>
      <c r="E40" s="7" t="s">
        <v>38</v>
      </c>
      <c r="F40" s="7" t="s">
        <v>39</v>
      </c>
      <c r="G40" s="7" t="s">
        <v>105</v>
      </c>
      <c r="H40" s="7" t="s">
        <v>149</v>
      </c>
      <c r="I40" s="9" t="s">
        <v>234</v>
      </c>
      <c r="J40" s="7" t="s">
        <v>235</v>
      </c>
      <c r="K40" s="7" t="s">
        <v>51</v>
      </c>
      <c r="L40" s="7" t="s">
        <v>236</v>
      </c>
      <c r="M40" s="7"/>
      <c r="N40" s="7"/>
    </row>
    <row r="41" spans="1:14" ht="30" x14ac:dyDescent="0.25">
      <c r="A41" s="6">
        <v>38</v>
      </c>
      <c r="B41" s="7" t="s">
        <v>130</v>
      </c>
      <c r="C41" s="7" t="s">
        <v>196</v>
      </c>
      <c r="D41" s="7" t="s">
        <v>29</v>
      </c>
      <c r="E41" s="7"/>
      <c r="F41" s="7"/>
      <c r="G41" s="7" t="s">
        <v>155</v>
      </c>
      <c r="H41" s="7" t="s">
        <v>149</v>
      </c>
      <c r="I41" s="12" t="s">
        <v>237</v>
      </c>
      <c r="J41" s="7" t="s">
        <v>238</v>
      </c>
      <c r="K41" s="7" t="s">
        <v>51</v>
      </c>
      <c r="L41" s="7" t="s">
        <v>239</v>
      </c>
      <c r="M41" s="7"/>
      <c r="N41" s="7"/>
    </row>
    <row r="42" spans="1:14" ht="30" x14ac:dyDescent="0.25">
      <c r="A42" s="6">
        <v>39</v>
      </c>
      <c r="B42" s="7" t="s">
        <v>240</v>
      </c>
      <c r="C42" s="7" t="s">
        <v>28</v>
      </c>
      <c r="D42" s="7" t="s">
        <v>29</v>
      </c>
      <c r="E42" s="7" t="s">
        <v>30</v>
      </c>
      <c r="F42" s="7" t="s">
        <v>31</v>
      </c>
      <c r="G42" s="7" t="s">
        <v>241</v>
      </c>
      <c r="H42" s="7" t="s">
        <v>173</v>
      </c>
      <c r="I42" s="9" t="s">
        <v>242</v>
      </c>
      <c r="J42" s="7" t="s">
        <v>243</v>
      </c>
      <c r="K42" s="7" t="s">
        <v>244</v>
      </c>
      <c r="L42" s="7"/>
      <c r="M42" s="7"/>
      <c r="N42" s="7"/>
    </row>
    <row r="43" spans="1:14" ht="60" hidden="1" x14ac:dyDescent="0.25">
      <c r="A43" s="6">
        <v>40</v>
      </c>
      <c r="B43" s="7" t="s">
        <v>245</v>
      </c>
      <c r="C43" s="7" t="s">
        <v>18</v>
      </c>
      <c r="D43" s="7" t="s">
        <v>19</v>
      </c>
      <c r="E43" s="7" t="s">
        <v>20</v>
      </c>
      <c r="F43" s="7" t="s">
        <v>21</v>
      </c>
      <c r="G43" s="7" t="s">
        <v>213</v>
      </c>
      <c r="H43" s="7" t="s">
        <v>214</v>
      </c>
      <c r="I43" s="12" t="s">
        <v>246</v>
      </c>
      <c r="J43" s="7" t="s">
        <v>247</v>
      </c>
      <c r="K43" s="7" t="s">
        <v>222</v>
      </c>
      <c r="L43" s="7" t="s">
        <v>248</v>
      </c>
      <c r="M43" s="7"/>
      <c r="N43" s="7"/>
    </row>
    <row r="44" spans="1:14" ht="45" x14ac:dyDescent="0.25">
      <c r="A44" s="6">
        <v>41</v>
      </c>
      <c r="B44" s="7" t="s">
        <v>245</v>
      </c>
      <c r="C44" s="7" t="s">
        <v>18</v>
      </c>
      <c r="D44" s="7" t="s">
        <v>19</v>
      </c>
      <c r="E44" s="7" t="s">
        <v>249</v>
      </c>
      <c r="F44" s="7"/>
      <c r="G44" s="7" t="s">
        <v>250</v>
      </c>
      <c r="H44" s="7" t="s">
        <v>251</v>
      </c>
      <c r="I44" s="9" t="s">
        <v>252</v>
      </c>
      <c r="J44" s="7" t="s">
        <v>253</v>
      </c>
      <c r="K44" s="7" t="s">
        <v>232</v>
      </c>
      <c r="L44" s="7" t="s">
        <v>254</v>
      </c>
      <c r="M44" s="7"/>
      <c r="N44" s="7"/>
    </row>
    <row r="45" spans="1:14" ht="45" x14ac:dyDescent="0.25">
      <c r="A45" s="6">
        <v>42</v>
      </c>
      <c r="B45" s="7" t="s">
        <v>240</v>
      </c>
      <c r="C45" s="7" t="s">
        <v>196</v>
      </c>
      <c r="D45" s="7" t="s">
        <v>29</v>
      </c>
      <c r="E45" s="7" t="s">
        <v>154</v>
      </c>
      <c r="F45" s="7"/>
      <c r="G45" s="7" t="s">
        <v>155</v>
      </c>
      <c r="H45" s="7" t="s">
        <v>156</v>
      </c>
      <c r="I45" s="9" t="s">
        <v>255</v>
      </c>
      <c r="J45" s="7" t="s">
        <v>256</v>
      </c>
      <c r="K45" s="7" t="s">
        <v>159</v>
      </c>
      <c r="L45" s="7" t="s">
        <v>257</v>
      </c>
      <c r="M45" s="7"/>
      <c r="N45" s="7"/>
    </row>
    <row r="46" spans="1:14" ht="59.25" customHeight="1" x14ac:dyDescent="0.25">
      <c r="A46" s="6">
        <v>43</v>
      </c>
      <c r="B46" s="7" t="s">
        <v>245</v>
      </c>
      <c r="C46" s="7" t="s">
        <v>18</v>
      </c>
      <c r="D46" s="7" t="s">
        <v>19</v>
      </c>
      <c r="E46" s="7" t="s">
        <v>249</v>
      </c>
      <c r="F46" s="7"/>
      <c r="G46" s="7" t="s">
        <v>258</v>
      </c>
      <c r="H46" s="7" t="s">
        <v>259</v>
      </c>
      <c r="I46" s="9" t="s">
        <v>260</v>
      </c>
      <c r="J46" s="7" t="s">
        <v>261</v>
      </c>
      <c r="K46" s="7" t="s">
        <v>232</v>
      </c>
      <c r="L46" s="7"/>
      <c r="M46" s="7"/>
      <c r="N46" s="7"/>
    </row>
    <row r="47" spans="1:14" ht="45" x14ac:dyDescent="0.25">
      <c r="A47" s="6">
        <v>44</v>
      </c>
      <c r="B47" s="7" t="s">
        <v>245</v>
      </c>
      <c r="C47" s="7" t="s">
        <v>28</v>
      </c>
      <c r="D47" s="7" t="s">
        <v>29</v>
      </c>
      <c r="E47" s="7" t="s">
        <v>154</v>
      </c>
      <c r="F47" s="7"/>
      <c r="G47" s="7" t="s">
        <v>262</v>
      </c>
      <c r="H47" s="7" t="s">
        <v>263</v>
      </c>
      <c r="I47" s="9" t="s">
        <v>264</v>
      </c>
      <c r="J47" s="7" t="s">
        <v>265</v>
      </c>
      <c r="K47" s="7" t="s">
        <v>26</v>
      </c>
      <c r="L47" s="7"/>
      <c r="M47" s="7"/>
      <c r="N47" s="7"/>
    </row>
    <row r="48" spans="1:14" ht="30" x14ac:dyDescent="0.25">
      <c r="A48" s="6">
        <v>45</v>
      </c>
      <c r="B48" s="7" t="s">
        <v>245</v>
      </c>
      <c r="C48" s="7" t="s">
        <v>28</v>
      </c>
      <c r="D48" s="7" t="s">
        <v>29</v>
      </c>
      <c r="E48" s="7" t="s">
        <v>20</v>
      </c>
      <c r="F48" s="7" t="s">
        <v>21</v>
      </c>
      <c r="G48" s="7" t="s">
        <v>76</v>
      </c>
      <c r="H48" s="7" t="s">
        <v>149</v>
      </c>
      <c r="I48" s="9" t="s">
        <v>266</v>
      </c>
      <c r="J48" s="7" t="s">
        <v>267</v>
      </c>
      <c r="K48" s="7" t="s">
        <v>51</v>
      </c>
      <c r="L48" s="7"/>
      <c r="M48" s="7"/>
      <c r="N48" s="7"/>
    </row>
    <row r="49" spans="1:14" ht="30" x14ac:dyDescent="0.25">
      <c r="A49" s="6">
        <v>46</v>
      </c>
      <c r="B49" s="7" t="s">
        <v>268</v>
      </c>
      <c r="C49" s="7" t="s">
        <v>18</v>
      </c>
      <c r="D49" s="7" t="s">
        <v>29</v>
      </c>
      <c r="E49" s="7" t="s">
        <v>96</v>
      </c>
      <c r="F49" s="7" t="s">
        <v>39</v>
      </c>
      <c r="G49" s="7" t="s">
        <v>269</v>
      </c>
      <c r="H49" s="7" t="s">
        <v>149</v>
      </c>
      <c r="I49" s="12" t="s">
        <v>270</v>
      </c>
      <c r="J49" s="7" t="s">
        <v>271</v>
      </c>
      <c r="K49" s="7" t="s">
        <v>272</v>
      </c>
      <c r="L49" s="7" t="s">
        <v>273</v>
      </c>
      <c r="M49" s="7"/>
      <c r="N49" s="67"/>
    </row>
    <row r="50" spans="1:14" ht="30" x14ac:dyDescent="0.25">
      <c r="A50" s="6">
        <v>47</v>
      </c>
      <c r="B50" s="7" t="s">
        <v>268</v>
      </c>
      <c r="C50" s="7" t="s">
        <v>18</v>
      </c>
      <c r="D50" s="7" t="s">
        <v>19</v>
      </c>
      <c r="E50" s="7" t="s">
        <v>54</v>
      </c>
      <c r="F50" s="7" t="s">
        <v>55</v>
      </c>
      <c r="G50" s="7" t="s">
        <v>192</v>
      </c>
      <c r="H50" s="7" t="s">
        <v>274</v>
      </c>
      <c r="I50" s="9" t="s">
        <v>275</v>
      </c>
      <c r="J50" s="7" t="s">
        <v>276</v>
      </c>
      <c r="K50" s="7" t="s">
        <v>244</v>
      </c>
      <c r="L50" s="7"/>
      <c r="M50" s="7"/>
      <c r="N50" s="7"/>
    </row>
    <row r="51" spans="1:14" ht="30" x14ac:dyDescent="0.25">
      <c r="A51" s="6">
        <v>48</v>
      </c>
      <c r="B51" s="7" t="s">
        <v>268</v>
      </c>
      <c r="C51" s="7" t="s">
        <v>87</v>
      </c>
      <c r="D51" s="7" t="s">
        <v>29</v>
      </c>
      <c r="E51" s="7" t="s">
        <v>38</v>
      </c>
      <c r="F51" s="7" t="s">
        <v>39</v>
      </c>
      <c r="G51" s="7" t="s">
        <v>277</v>
      </c>
      <c r="H51" s="7" t="s">
        <v>278</v>
      </c>
      <c r="I51" s="12" t="s">
        <v>279</v>
      </c>
      <c r="J51" s="7" t="s">
        <v>280</v>
      </c>
      <c r="K51" s="7" t="s">
        <v>281</v>
      </c>
      <c r="L51" s="7" t="s">
        <v>282</v>
      </c>
      <c r="M51" s="7"/>
      <c r="N51" s="7"/>
    </row>
    <row r="52" spans="1:14" ht="60" x14ac:dyDescent="0.25">
      <c r="A52" s="6">
        <v>49</v>
      </c>
      <c r="B52" s="7" t="s">
        <v>268</v>
      </c>
      <c r="C52" s="7" t="s">
        <v>87</v>
      </c>
      <c r="D52" s="7" t="s">
        <v>29</v>
      </c>
      <c r="E52" s="7" t="s">
        <v>249</v>
      </c>
      <c r="F52" s="7"/>
      <c r="G52" s="7" t="s">
        <v>283</v>
      </c>
      <c r="H52" s="7" t="s">
        <v>284</v>
      </c>
      <c r="I52" s="9" t="s">
        <v>285</v>
      </c>
      <c r="J52" s="7" t="s">
        <v>286</v>
      </c>
      <c r="K52" s="7" t="s">
        <v>287</v>
      </c>
      <c r="L52" s="7" t="s">
        <v>288</v>
      </c>
      <c r="M52" s="7"/>
      <c r="N52" s="7"/>
    </row>
    <row r="53" spans="1:14" ht="75" x14ac:dyDescent="0.25">
      <c r="A53" s="6">
        <v>53</v>
      </c>
      <c r="B53" s="7" t="s">
        <v>289</v>
      </c>
      <c r="C53" s="7" t="s">
        <v>53</v>
      </c>
      <c r="D53" s="7" t="s">
        <v>29</v>
      </c>
      <c r="E53" s="7" t="s">
        <v>30</v>
      </c>
      <c r="F53" s="7" t="s">
        <v>31</v>
      </c>
      <c r="G53" s="7" t="s">
        <v>290</v>
      </c>
      <c r="H53" s="7" t="s">
        <v>291</v>
      </c>
      <c r="I53" s="9" t="s">
        <v>292</v>
      </c>
      <c r="J53" s="7" t="s">
        <v>293</v>
      </c>
      <c r="K53" s="7" t="s">
        <v>294</v>
      </c>
      <c r="L53" s="7" t="s">
        <v>295</v>
      </c>
      <c r="M53" s="7"/>
      <c r="N53" s="7"/>
    </row>
    <row r="54" spans="1:14" ht="45" x14ac:dyDescent="0.25">
      <c r="A54" s="6">
        <v>54</v>
      </c>
      <c r="B54" s="7" t="s">
        <v>289</v>
      </c>
      <c r="C54" s="7" t="s">
        <v>296</v>
      </c>
      <c r="D54" s="7" t="s">
        <v>29</v>
      </c>
      <c r="E54" s="7" t="s">
        <v>45</v>
      </c>
      <c r="F54" s="7" t="s">
        <v>46</v>
      </c>
      <c r="G54" s="7" t="s">
        <v>297</v>
      </c>
      <c r="H54" s="7" t="s">
        <v>298</v>
      </c>
      <c r="I54" s="9" t="s">
        <v>299</v>
      </c>
      <c r="J54" s="7" t="s">
        <v>300</v>
      </c>
      <c r="K54" s="7" t="s">
        <v>301</v>
      </c>
      <c r="L54" s="7" t="s">
        <v>302</v>
      </c>
      <c r="M54" s="7"/>
      <c r="N54" s="7"/>
    </row>
    <row r="55" spans="1:14" ht="30" x14ac:dyDescent="0.25">
      <c r="A55" s="6">
        <v>55</v>
      </c>
      <c r="B55" s="7" t="s">
        <v>289</v>
      </c>
      <c r="C55" s="7" t="s">
        <v>296</v>
      </c>
      <c r="D55" s="7" t="s">
        <v>29</v>
      </c>
      <c r="E55" s="7" t="s">
        <v>303</v>
      </c>
      <c r="F55" s="7" t="s">
        <v>304</v>
      </c>
      <c r="G55" s="7" t="s">
        <v>305</v>
      </c>
      <c r="H55" s="17" t="s">
        <v>306</v>
      </c>
      <c r="I55" s="9" t="s">
        <v>307</v>
      </c>
      <c r="J55" s="7" t="s">
        <v>308</v>
      </c>
      <c r="K55" s="7" t="s">
        <v>309</v>
      </c>
      <c r="L55" s="7" t="s">
        <v>310</v>
      </c>
      <c r="M55" s="7"/>
      <c r="N55" s="7"/>
    </row>
    <row r="56" spans="1:14" ht="45" x14ac:dyDescent="0.25">
      <c r="A56" s="6">
        <v>56</v>
      </c>
      <c r="B56" s="7" t="s">
        <v>289</v>
      </c>
      <c r="C56" s="7" t="s">
        <v>87</v>
      </c>
      <c r="D56" s="7" t="s">
        <v>29</v>
      </c>
      <c r="E56" s="7" t="s">
        <v>227</v>
      </c>
      <c r="F56" s="7" t="s">
        <v>46</v>
      </c>
      <c r="G56" s="7" t="s">
        <v>311</v>
      </c>
      <c r="H56" s="7" t="s">
        <v>312</v>
      </c>
      <c r="I56" s="9" t="s">
        <v>313</v>
      </c>
      <c r="J56" s="7" t="s">
        <v>314</v>
      </c>
      <c r="K56" s="7" t="s">
        <v>315</v>
      </c>
      <c r="L56" s="7"/>
      <c r="M56" s="7"/>
      <c r="N56" s="7"/>
    </row>
    <row r="57" spans="1:14" ht="30" x14ac:dyDescent="0.25">
      <c r="A57" s="6">
        <v>57</v>
      </c>
      <c r="B57" s="7" t="s">
        <v>289</v>
      </c>
      <c r="C57" s="7" t="s">
        <v>28</v>
      </c>
      <c r="D57" s="7" t="s">
        <v>29</v>
      </c>
      <c r="E57" s="7" t="s">
        <v>303</v>
      </c>
      <c r="F57" s="7" t="s">
        <v>304</v>
      </c>
      <c r="G57" s="7" t="s">
        <v>316</v>
      </c>
      <c r="H57" s="7" t="s">
        <v>317</v>
      </c>
      <c r="I57" s="9" t="s">
        <v>318</v>
      </c>
      <c r="J57" s="7" t="s">
        <v>319</v>
      </c>
      <c r="K57" s="7" t="s">
        <v>320</v>
      </c>
      <c r="L57" s="7" t="s">
        <v>321</v>
      </c>
      <c r="M57" s="7"/>
      <c r="N57" s="7"/>
    </row>
    <row r="58" spans="1:14" ht="60" x14ac:dyDescent="0.25">
      <c r="A58" s="6">
        <v>58</v>
      </c>
      <c r="B58" s="7" t="s">
        <v>322</v>
      </c>
      <c r="C58" s="7" t="s">
        <v>18</v>
      </c>
      <c r="D58" s="7" t="s">
        <v>29</v>
      </c>
      <c r="E58" s="7" t="s">
        <v>96</v>
      </c>
      <c r="F58" s="7" t="s">
        <v>39</v>
      </c>
      <c r="G58" s="7" t="s">
        <v>269</v>
      </c>
      <c r="H58" s="9" t="s">
        <v>323</v>
      </c>
      <c r="I58" s="12" t="s">
        <v>270</v>
      </c>
      <c r="J58" s="7" t="s">
        <v>271</v>
      </c>
      <c r="K58" s="7" t="s">
        <v>272</v>
      </c>
      <c r="L58" s="7" t="s">
        <v>324</v>
      </c>
      <c r="M58" s="7"/>
      <c r="N58" s="7"/>
    </row>
    <row r="59" spans="1:14" ht="59.25" x14ac:dyDescent="0.25">
      <c r="A59" s="6">
        <v>59</v>
      </c>
      <c r="B59" s="7" t="s">
        <v>322</v>
      </c>
      <c r="C59" s="7" t="s">
        <v>28</v>
      </c>
      <c r="D59" s="7" t="s">
        <v>29</v>
      </c>
      <c r="E59" s="7" t="s">
        <v>96</v>
      </c>
      <c r="F59" s="7" t="s">
        <v>39</v>
      </c>
      <c r="G59" s="7" t="s">
        <v>177</v>
      </c>
      <c r="H59" s="7" t="s">
        <v>325</v>
      </c>
      <c r="I59" s="9" t="s">
        <v>326</v>
      </c>
      <c r="J59" s="7" t="s">
        <v>327</v>
      </c>
      <c r="K59" s="7" t="s">
        <v>328</v>
      </c>
      <c r="L59" s="7" t="s">
        <v>329</v>
      </c>
      <c r="M59" s="7"/>
      <c r="N59" s="7"/>
    </row>
    <row r="60" spans="1:14" ht="60" x14ac:dyDescent="0.25">
      <c r="A60" s="6">
        <v>60</v>
      </c>
      <c r="B60" s="7" t="s">
        <v>322</v>
      </c>
      <c r="C60" s="7" t="s">
        <v>28</v>
      </c>
      <c r="D60" s="7" t="s">
        <v>29</v>
      </c>
      <c r="E60" s="7" t="s">
        <v>330</v>
      </c>
      <c r="F60" s="7" t="s">
        <v>331</v>
      </c>
      <c r="G60" s="7" t="s">
        <v>332</v>
      </c>
      <c r="H60" s="7" t="s">
        <v>333</v>
      </c>
      <c r="I60" s="9" t="s">
        <v>334</v>
      </c>
      <c r="J60" s="7" t="s">
        <v>335</v>
      </c>
      <c r="K60" s="7" t="s">
        <v>322</v>
      </c>
      <c r="L60" s="7" t="s">
        <v>336</v>
      </c>
      <c r="M60" s="7"/>
      <c r="N60" s="7"/>
    </row>
    <row r="61" spans="1:14" s="69" customFormat="1" ht="30" x14ac:dyDescent="0.25">
      <c r="A61" s="66">
        <v>61</v>
      </c>
      <c r="B61" s="67" t="s">
        <v>337</v>
      </c>
      <c r="C61" s="67" t="s">
        <v>161</v>
      </c>
      <c r="D61" s="67" t="s">
        <v>29</v>
      </c>
      <c r="E61" s="67" t="s">
        <v>154</v>
      </c>
      <c r="F61" s="67"/>
      <c r="G61" s="67" t="s">
        <v>155</v>
      </c>
      <c r="H61" s="67" t="s">
        <v>156</v>
      </c>
      <c r="I61" s="68" t="s">
        <v>338</v>
      </c>
      <c r="J61" s="67" t="s">
        <v>339</v>
      </c>
      <c r="K61" s="67" t="s">
        <v>159</v>
      </c>
      <c r="L61" s="67" t="s">
        <v>340</v>
      </c>
      <c r="M61" s="67"/>
      <c r="N61" s="67"/>
    </row>
    <row r="62" spans="1:14" ht="45" x14ac:dyDescent="0.25">
      <c r="A62" s="6">
        <v>62</v>
      </c>
      <c r="B62" s="7" t="s">
        <v>289</v>
      </c>
      <c r="C62" s="7" t="s">
        <v>18</v>
      </c>
      <c r="D62" s="7" t="s">
        <v>19</v>
      </c>
      <c r="E62" s="7" t="s">
        <v>249</v>
      </c>
      <c r="F62" s="7"/>
      <c r="G62" s="7" t="s">
        <v>341</v>
      </c>
      <c r="H62" s="7" t="s">
        <v>342</v>
      </c>
      <c r="I62" s="9" t="s">
        <v>343</v>
      </c>
      <c r="J62" s="7" t="s">
        <v>344</v>
      </c>
      <c r="K62" s="7" t="s">
        <v>345</v>
      </c>
      <c r="L62" s="7" t="s">
        <v>346</v>
      </c>
      <c r="M62" s="7"/>
      <c r="N62" s="7"/>
    </row>
    <row r="63" spans="1:14" ht="30" x14ac:dyDescent="0.25">
      <c r="A63" s="6">
        <v>63</v>
      </c>
      <c r="B63" s="7" t="s">
        <v>347</v>
      </c>
      <c r="C63" s="7" t="s">
        <v>87</v>
      </c>
      <c r="D63" s="7" t="s">
        <v>29</v>
      </c>
      <c r="E63" s="7" t="s">
        <v>74</v>
      </c>
      <c r="F63" s="7" t="s">
        <v>75</v>
      </c>
      <c r="G63" s="7" t="s">
        <v>348</v>
      </c>
      <c r="H63" s="7" t="s">
        <v>349</v>
      </c>
      <c r="I63" s="18" t="s">
        <v>350</v>
      </c>
      <c r="J63" s="7" t="s">
        <v>351</v>
      </c>
      <c r="K63" s="7" t="s">
        <v>352</v>
      </c>
      <c r="L63" s="19" t="s">
        <v>353</v>
      </c>
      <c r="M63" s="7"/>
      <c r="N63" s="7"/>
    </row>
    <row r="64" spans="1:14" s="69" customFormat="1" ht="90" x14ac:dyDescent="0.25">
      <c r="A64" s="66">
        <v>65</v>
      </c>
      <c r="B64" s="67" t="s">
        <v>347</v>
      </c>
      <c r="C64" s="67" t="s">
        <v>18</v>
      </c>
      <c r="D64" s="67" t="s">
        <v>19</v>
      </c>
      <c r="E64" s="67" t="s">
        <v>249</v>
      </c>
      <c r="F64" s="67"/>
      <c r="G64" s="67" t="s">
        <v>354</v>
      </c>
      <c r="H64" s="68" t="s">
        <v>355</v>
      </c>
      <c r="I64" s="68" t="s">
        <v>356</v>
      </c>
      <c r="J64" s="76" t="s">
        <v>357</v>
      </c>
      <c r="K64" s="67" t="s">
        <v>63</v>
      </c>
      <c r="L64" s="67" t="s">
        <v>358</v>
      </c>
      <c r="M64" s="67"/>
      <c r="N64" s="67"/>
    </row>
    <row r="65" spans="1:1024" s="72" customFormat="1" ht="75.75" customHeight="1" x14ac:dyDescent="0.25">
      <c r="A65" s="66">
        <v>66</v>
      </c>
      <c r="B65" s="67" t="s">
        <v>268</v>
      </c>
      <c r="C65" s="67" t="s">
        <v>110</v>
      </c>
      <c r="D65" s="67" t="s">
        <v>19</v>
      </c>
      <c r="E65" s="67" t="s">
        <v>249</v>
      </c>
      <c r="F65" s="67"/>
      <c r="G65" s="67" t="s">
        <v>359</v>
      </c>
      <c r="H65" s="67" t="s">
        <v>360</v>
      </c>
      <c r="I65" s="70" t="s">
        <v>361</v>
      </c>
      <c r="J65" s="76" t="s">
        <v>362</v>
      </c>
      <c r="K65" s="67" t="s">
        <v>363</v>
      </c>
      <c r="L65" s="67" t="s">
        <v>364</v>
      </c>
      <c r="M65" s="67"/>
      <c r="N65" s="71"/>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c r="CU65" s="69"/>
      <c r="CV65" s="69"/>
      <c r="CW65" s="69"/>
      <c r="CX65" s="69"/>
      <c r="CY65" s="69"/>
      <c r="CZ65" s="69"/>
      <c r="DA65" s="69"/>
      <c r="DB65" s="69"/>
      <c r="DC65" s="69"/>
      <c r="DD65" s="69"/>
      <c r="DE65" s="69"/>
      <c r="DF65" s="69"/>
      <c r="DG65" s="69"/>
      <c r="DH65" s="69"/>
      <c r="DI65" s="69"/>
      <c r="DJ65" s="69"/>
      <c r="DK65" s="69"/>
      <c r="DL65" s="69"/>
      <c r="DM65" s="69"/>
      <c r="DN65" s="69"/>
      <c r="DO65" s="69"/>
      <c r="DP65" s="69"/>
      <c r="DQ65" s="69"/>
      <c r="DR65" s="69"/>
      <c r="DS65" s="69"/>
      <c r="DT65" s="69"/>
      <c r="DU65" s="69"/>
      <c r="DV65" s="69"/>
      <c r="DW65" s="69"/>
      <c r="DX65" s="69"/>
      <c r="DY65" s="69"/>
      <c r="DZ65" s="69"/>
      <c r="EA65" s="69"/>
      <c r="EB65" s="69"/>
      <c r="EC65" s="69"/>
      <c r="ED65" s="69"/>
      <c r="EE65" s="69"/>
      <c r="EF65" s="69"/>
      <c r="EG65" s="69"/>
      <c r="EH65" s="69"/>
      <c r="EI65" s="69"/>
      <c r="EJ65" s="69"/>
      <c r="EK65" s="69"/>
      <c r="EL65" s="69"/>
      <c r="EM65" s="69"/>
      <c r="EN65" s="69"/>
      <c r="EO65" s="69"/>
      <c r="EP65" s="69"/>
      <c r="EQ65" s="69"/>
      <c r="ER65" s="69"/>
      <c r="ES65" s="69"/>
      <c r="ET65" s="69"/>
      <c r="EU65" s="69"/>
      <c r="EV65" s="69"/>
      <c r="EW65" s="69"/>
      <c r="EX65" s="69"/>
      <c r="EY65" s="69"/>
      <c r="EZ65" s="69"/>
      <c r="FA65" s="69"/>
      <c r="FB65" s="69"/>
      <c r="FC65" s="69"/>
      <c r="FD65" s="69"/>
      <c r="FE65" s="69"/>
      <c r="FF65" s="69"/>
      <c r="FG65" s="69"/>
      <c r="FH65" s="69"/>
      <c r="FI65" s="69"/>
      <c r="FJ65" s="69"/>
      <c r="FK65" s="69"/>
      <c r="FL65" s="69"/>
      <c r="FM65" s="69"/>
      <c r="FN65" s="69"/>
      <c r="FO65" s="69"/>
      <c r="FP65" s="69"/>
      <c r="FQ65" s="69"/>
      <c r="FR65" s="69"/>
      <c r="FS65" s="69"/>
      <c r="FT65" s="69"/>
      <c r="FU65" s="69"/>
      <c r="FV65" s="69"/>
      <c r="FW65" s="69"/>
      <c r="FX65" s="69"/>
      <c r="FY65" s="69"/>
      <c r="FZ65" s="69"/>
      <c r="GA65" s="69"/>
      <c r="GB65" s="69"/>
      <c r="GC65" s="69"/>
      <c r="GD65" s="69"/>
      <c r="GE65" s="69"/>
      <c r="GF65" s="69"/>
      <c r="GG65" s="69"/>
      <c r="GH65" s="69"/>
      <c r="GI65" s="69"/>
      <c r="GJ65" s="69"/>
      <c r="GK65" s="69"/>
      <c r="GL65" s="69"/>
      <c r="GM65" s="69"/>
      <c r="GN65" s="69"/>
      <c r="GO65" s="69"/>
      <c r="GP65" s="69"/>
      <c r="GQ65" s="69"/>
      <c r="GR65" s="69"/>
      <c r="GS65" s="69"/>
      <c r="GT65" s="69"/>
      <c r="GU65" s="69"/>
      <c r="GV65" s="69"/>
      <c r="GW65" s="69"/>
      <c r="GX65" s="69"/>
      <c r="GY65" s="69"/>
      <c r="GZ65" s="69"/>
      <c r="HA65" s="69"/>
      <c r="HB65" s="69"/>
      <c r="HC65" s="69"/>
      <c r="HD65" s="69"/>
      <c r="HE65" s="69"/>
      <c r="HF65" s="69"/>
      <c r="HG65" s="69"/>
      <c r="HH65" s="69"/>
      <c r="HI65" s="69"/>
      <c r="HJ65" s="69"/>
      <c r="HK65" s="69"/>
      <c r="HL65" s="69"/>
      <c r="HM65" s="69"/>
      <c r="HN65" s="69"/>
      <c r="HO65" s="69"/>
      <c r="HP65" s="69"/>
      <c r="HQ65" s="69"/>
      <c r="HR65" s="69"/>
      <c r="HS65" s="69"/>
      <c r="HT65" s="69"/>
      <c r="HU65" s="69"/>
      <c r="HV65" s="69"/>
      <c r="HW65" s="69"/>
      <c r="HX65" s="69"/>
      <c r="HY65" s="69"/>
      <c r="HZ65" s="69"/>
      <c r="IA65" s="69"/>
      <c r="IB65" s="69"/>
      <c r="IC65" s="69"/>
      <c r="ID65" s="69"/>
      <c r="IE65" s="69"/>
      <c r="IF65" s="69"/>
      <c r="IG65" s="69"/>
      <c r="IH65" s="69"/>
      <c r="II65" s="69"/>
      <c r="IJ65" s="69"/>
      <c r="IK65" s="69"/>
      <c r="IL65" s="69"/>
      <c r="IM65" s="69"/>
      <c r="IN65" s="69"/>
      <c r="IO65" s="69"/>
      <c r="IP65" s="69"/>
      <c r="IQ65" s="69"/>
      <c r="IR65" s="69"/>
      <c r="IS65" s="69"/>
      <c r="IT65" s="69"/>
      <c r="IU65" s="69"/>
      <c r="IV65" s="69"/>
      <c r="IW65" s="69"/>
      <c r="IX65" s="69"/>
      <c r="IY65" s="69"/>
      <c r="IZ65" s="69"/>
      <c r="JA65" s="69"/>
      <c r="JB65" s="69"/>
      <c r="JC65" s="69"/>
      <c r="JD65" s="69"/>
      <c r="JE65" s="69"/>
      <c r="JF65" s="69"/>
      <c r="JG65" s="69"/>
      <c r="JH65" s="69"/>
      <c r="JI65" s="69"/>
      <c r="JJ65" s="69"/>
      <c r="JK65" s="69"/>
      <c r="JL65" s="69"/>
      <c r="JM65" s="69"/>
      <c r="JN65" s="69"/>
      <c r="JO65" s="69"/>
      <c r="JP65" s="69"/>
      <c r="JQ65" s="69"/>
      <c r="JR65" s="69"/>
      <c r="JS65" s="69"/>
      <c r="JT65" s="69"/>
      <c r="JU65" s="69"/>
      <c r="JV65" s="69"/>
      <c r="JW65" s="69"/>
      <c r="JX65" s="69"/>
      <c r="JY65" s="69"/>
      <c r="JZ65" s="69"/>
      <c r="KA65" s="69"/>
      <c r="KB65" s="69"/>
      <c r="KC65" s="69"/>
      <c r="KD65" s="69"/>
      <c r="KE65" s="69"/>
      <c r="KF65" s="69"/>
      <c r="KG65" s="69"/>
      <c r="KH65" s="69"/>
      <c r="KI65" s="69"/>
      <c r="KJ65" s="69"/>
      <c r="KK65" s="69"/>
      <c r="KL65" s="69"/>
      <c r="KM65" s="69"/>
      <c r="KN65" s="69"/>
      <c r="KO65" s="69"/>
      <c r="KP65" s="69"/>
      <c r="KQ65" s="69"/>
      <c r="KR65" s="69"/>
      <c r="KS65" s="69"/>
      <c r="KT65" s="69"/>
      <c r="KU65" s="69"/>
      <c r="KV65" s="69"/>
      <c r="KW65" s="69"/>
      <c r="KX65" s="69"/>
      <c r="KY65" s="69"/>
      <c r="KZ65" s="69"/>
      <c r="LA65" s="69"/>
      <c r="LB65" s="69"/>
      <c r="LC65" s="69"/>
      <c r="LD65" s="69"/>
      <c r="LE65" s="69"/>
      <c r="LF65" s="69"/>
      <c r="LG65" s="69"/>
      <c r="LH65" s="69"/>
      <c r="LI65" s="69"/>
      <c r="LJ65" s="69"/>
      <c r="LK65" s="69"/>
      <c r="LL65" s="69"/>
      <c r="LM65" s="69"/>
      <c r="LN65" s="69"/>
      <c r="LO65" s="69"/>
      <c r="LP65" s="69"/>
      <c r="LQ65" s="69"/>
      <c r="LR65" s="69"/>
      <c r="LS65" s="69"/>
      <c r="LT65" s="69"/>
      <c r="LU65" s="69"/>
      <c r="LV65" s="69"/>
      <c r="LW65" s="69"/>
      <c r="LX65" s="69"/>
      <c r="LY65" s="69"/>
      <c r="LZ65" s="69"/>
      <c r="MA65" s="69"/>
      <c r="MB65" s="69"/>
      <c r="MC65" s="69"/>
      <c r="MD65" s="69"/>
      <c r="ME65" s="69"/>
      <c r="MF65" s="69"/>
      <c r="MG65" s="69"/>
      <c r="MH65" s="69"/>
      <c r="MI65" s="69"/>
      <c r="MJ65" s="69"/>
      <c r="MK65" s="69"/>
      <c r="ML65" s="69"/>
      <c r="MM65" s="69"/>
      <c r="MN65" s="69"/>
      <c r="MO65" s="69"/>
      <c r="MP65" s="69"/>
      <c r="MQ65" s="69"/>
      <c r="MR65" s="69"/>
      <c r="MS65" s="69"/>
      <c r="MT65" s="69"/>
      <c r="MU65" s="69"/>
      <c r="MV65" s="69"/>
      <c r="MW65" s="69"/>
      <c r="MX65" s="69"/>
      <c r="MY65" s="69"/>
      <c r="MZ65" s="69"/>
      <c r="NA65" s="69"/>
      <c r="NB65" s="69"/>
      <c r="NC65" s="69"/>
      <c r="ND65" s="69"/>
      <c r="NE65" s="69"/>
      <c r="NF65" s="69"/>
      <c r="NG65" s="69"/>
      <c r="NH65" s="69"/>
      <c r="NI65" s="69"/>
      <c r="NJ65" s="69"/>
      <c r="NK65" s="69"/>
      <c r="NL65" s="69"/>
      <c r="NM65" s="69"/>
      <c r="NN65" s="69"/>
      <c r="NO65" s="69"/>
      <c r="NP65" s="69"/>
      <c r="NQ65" s="69"/>
      <c r="NR65" s="69"/>
      <c r="NS65" s="69"/>
      <c r="NT65" s="69"/>
      <c r="NU65" s="69"/>
      <c r="NV65" s="69"/>
      <c r="NW65" s="69"/>
      <c r="NX65" s="69"/>
      <c r="NY65" s="69"/>
      <c r="NZ65" s="69"/>
      <c r="OA65" s="69"/>
      <c r="OB65" s="69"/>
      <c r="OC65" s="69"/>
      <c r="OD65" s="69"/>
      <c r="OE65" s="69"/>
      <c r="OF65" s="69"/>
      <c r="OG65" s="69"/>
      <c r="OH65" s="69"/>
      <c r="OI65" s="69"/>
      <c r="OJ65" s="69"/>
      <c r="OK65" s="69"/>
      <c r="OL65" s="69"/>
      <c r="OM65" s="69"/>
      <c r="ON65" s="69"/>
      <c r="OO65" s="69"/>
      <c r="OP65" s="69"/>
      <c r="OQ65" s="69"/>
      <c r="OR65" s="69"/>
      <c r="OS65" s="69"/>
      <c r="OT65" s="69"/>
      <c r="OU65" s="69"/>
      <c r="OV65" s="69"/>
      <c r="OW65" s="69"/>
      <c r="OX65" s="69"/>
      <c r="OY65" s="69"/>
      <c r="OZ65" s="69"/>
      <c r="PA65" s="69"/>
      <c r="PB65" s="69"/>
      <c r="PC65" s="69"/>
      <c r="PD65" s="69"/>
      <c r="PE65" s="69"/>
      <c r="PF65" s="69"/>
      <c r="PG65" s="69"/>
      <c r="PH65" s="69"/>
      <c r="PI65" s="69"/>
      <c r="PJ65" s="69"/>
      <c r="PK65" s="69"/>
      <c r="PL65" s="69"/>
      <c r="PM65" s="69"/>
      <c r="PN65" s="69"/>
      <c r="PO65" s="69"/>
      <c r="PP65" s="69"/>
      <c r="PQ65" s="69"/>
      <c r="PR65" s="69"/>
      <c r="PS65" s="69"/>
      <c r="PT65" s="69"/>
      <c r="PU65" s="69"/>
      <c r="PV65" s="69"/>
      <c r="PW65" s="69"/>
      <c r="PX65" s="69"/>
      <c r="PY65" s="69"/>
      <c r="PZ65" s="69"/>
      <c r="QA65" s="69"/>
      <c r="QB65" s="69"/>
      <c r="QC65" s="69"/>
      <c r="QD65" s="69"/>
      <c r="QE65" s="69"/>
      <c r="QF65" s="69"/>
      <c r="QG65" s="69"/>
      <c r="QH65" s="69"/>
      <c r="QI65" s="69"/>
      <c r="QJ65" s="69"/>
      <c r="QK65" s="69"/>
      <c r="QL65" s="69"/>
      <c r="QM65" s="69"/>
      <c r="QN65" s="69"/>
      <c r="QO65" s="69"/>
      <c r="QP65" s="69"/>
      <c r="QQ65" s="69"/>
      <c r="QR65" s="69"/>
      <c r="QS65" s="69"/>
      <c r="QT65" s="69"/>
      <c r="QU65" s="69"/>
      <c r="QV65" s="69"/>
      <c r="QW65" s="69"/>
      <c r="QX65" s="69"/>
      <c r="QY65" s="69"/>
      <c r="QZ65" s="69"/>
      <c r="RA65" s="69"/>
      <c r="RB65" s="69"/>
      <c r="RC65" s="69"/>
      <c r="RD65" s="69"/>
      <c r="RE65" s="69"/>
      <c r="RF65" s="69"/>
      <c r="RG65" s="69"/>
      <c r="RH65" s="69"/>
      <c r="RI65" s="69"/>
      <c r="RJ65" s="69"/>
      <c r="RK65" s="69"/>
      <c r="RL65" s="69"/>
      <c r="RM65" s="69"/>
      <c r="RN65" s="69"/>
      <c r="RO65" s="69"/>
      <c r="RP65" s="69"/>
      <c r="RQ65" s="69"/>
      <c r="RR65" s="69"/>
      <c r="RS65" s="69"/>
      <c r="RT65" s="69"/>
      <c r="RU65" s="69"/>
      <c r="RV65" s="69"/>
      <c r="RW65" s="69"/>
      <c r="RX65" s="69"/>
      <c r="RY65" s="69"/>
      <c r="RZ65" s="69"/>
      <c r="SA65" s="69"/>
      <c r="SB65" s="69"/>
      <c r="SC65" s="69"/>
      <c r="SD65" s="69"/>
      <c r="SE65" s="69"/>
      <c r="SF65" s="69"/>
      <c r="SG65" s="69"/>
      <c r="SH65" s="69"/>
      <c r="SI65" s="69"/>
      <c r="SJ65" s="69"/>
      <c r="SK65" s="69"/>
      <c r="SL65" s="69"/>
      <c r="SM65" s="69"/>
      <c r="SN65" s="69"/>
      <c r="SO65" s="69"/>
      <c r="SP65" s="69"/>
      <c r="SQ65" s="69"/>
      <c r="SR65" s="69"/>
      <c r="SS65" s="69"/>
      <c r="ST65" s="69"/>
      <c r="SU65" s="69"/>
      <c r="SV65" s="69"/>
      <c r="SW65" s="69"/>
      <c r="SX65" s="69"/>
      <c r="SY65" s="69"/>
      <c r="SZ65" s="69"/>
      <c r="TA65" s="69"/>
      <c r="TB65" s="69"/>
      <c r="TC65" s="69"/>
      <c r="TD65" s="69"/>
      <c r="TE65" s="69"/>
      <c r="TF65" s="69"/>
      <c r="TG65" s="69"/>
      <c r="TH65" s="69"/>
      <c r="TI65" s="69"/>
      <c r="TJ65" s="69"/>
      <c r="TK65" s="69"/>
      <c r="TL65" s="69"/>
      <c r="TM65" s="69"/>
      <c r="TN65" s="69"/>
      <c r="TO65" s="69"/>
      <c r="TP65" s="69"/>
      <c r="TQ65" s="69"/>
      <c r="TR65" s="69"/>
      <c r="TS65" s="69"/>
      <c r="TT65" s="69"/>
      <c r="TU65" s="69"/>
      <c r="TV65" s="69"/>
      <c r="TW65" s="69"/>
      <c r="TX65" s="69"/>
      <c r="TY65" s="69"/>
      <c r="TZ65" s="69"/>
      <c r="UA65" s="69"/>
      <c r="UB65" s="69"/>
      <c r="UC65" s="69"/>
      <c r="UD65" s="69"/>
      <c r="UE65" s="69"/>
      <c r="UF65" s="69"/>
      <c r="UG65" s="69"/>
      <c r="UH65" s="69"/>
      <c r="UI65" s="69"/>
      <c r="UJ65" s="69"/>
      <c r="UK65" s="69"/>
      <c r="UL65" s="69"/>
      <c r="UM65" s="69"/>
      <c r="UN65" s="69"/>
      <c r="UO65" s="69"/>
      <c r="UP65" s="69"/>
      <c r="UQ65" s="69"/>
      <c r="UR65" s="69"/>
      <c r="US65" s="69"/>
      <c r="UT65" s="69"/>
      <c r="UU65" s="69"/>
      <c r="UV65" s="69"/>
      <c r="UW65" s="69"/>
      <c r="UX65" s="69"/>
      <c r="UY65" s="69"/>
      <c r="UZ65" s="69"/>
      <c r="VA65" s="69"/>
      <c r="VB65" s="69"/>
      <c r="VC65" s="69"/>
      <c r="VD65" s="69"/>
      <c r="VE65" s="69"/>
      <c r="VF65" s="69"/>
      <c r="VG65" s="69"/>
      <c r="VH65" s="69"/>
      <c r="VI65" s="69"/>
      <c r="VJ65" s="69"/>
      <c r="VK65" s="69"/>
      <c r="VL65" s="69"/>
      <c r="VM65" s="69"/>
      <c r="VN65" s="69"/>
      <c r="VO65" s="69"/>
      <c r="VP65" s="69"/>
      <c r="VQ65" s="69"/>
      <c r="VR65" s="69"/>
      <c r="VS65" s="69"/>
      <c r="VT65" s="69"/>
      <c r="VU65" s="69"/>
      <c r="VV65" s="69"/>
      <c r="VW65" s="69"/>
      <c r="VX65" s="69"/>
      <c r="VY65" s="69"/>
      <c r="VZ65" s="69"/>
      <c r="WA65" s="69"/>
      <c r="WB65" s="69"/>
      <c r="WC65" s="69"/>
      <c r="WD65" s="69"/>
      <c r="WE65" s="69"/>
      <c r="WF65" s="69"/>
      <c r="WG65" s="69"/>
      <c r="WH65" s="69"/>
      <c r="WI65" s="69"/>
      <c r="WJ65" s="69"/>
      <c r="WK65" s="69"/>
      <c r="WL65" s="69"/>
      <c r="WM65" s="69"/>
      <c r="WN65" s="69"/>
      <c r="WO65" s="69"/>
      <c r="WP65" s="69"/>
      <c r="WQ65" s="69"/>
      <c r="WR65" s="69"/>
      <c r="WS65" s="69"/>
      <c r="WT65" s="69"/>
      <c r="WU65" s="69"/>
      <c r="WV65" s="69"/>
      <c r="WW65" s="69"/>
      <c r="WX65" s="69"/>
      <c r="WY65" s="69"/>
      <c r="WZ65" s="69"/>
      <c r="XA65" s="69"/>
      <c r="XB65" s="69"/>
      <c r="XC65" s="69"/>
      <c r="XD65" s="69"/>
      <c r="XE65" s="69"/>
      <c r="XF65" s="69"/>
      <c r="XG65" s="69"/>
      <c r="XH65" s="69"/>
      <c r="XI65" s="69"/>
      <c r="XJ65" s="69"/>
      <c r="XK65" s="69"/>
      <c r="XL65" s="69"/>
      <c r="XM65" s="69"/>
      <c r="XN65" s="69"/>
      <c r="XO65" s="69"/>
      <c r="XP65" s="69"/>
      <c r="XQ65" s="69"/>
      <c r="XR65" s="69"/>
      <c r="XS65" s="69"/>
      <c r="XT65" s="69"/>
      <c r="XU65" s="69"/>
      <c r="XV65" s="69"/>
      <c r="XW65" s="69"/>
      <c r="XX65" s="69"/>
      <c r="XY65" s="69"/>
      <c r="XZ65" s="69"/>
      <c r="YA65" s="69"/>
      <c r="YB65" s="69"/>
      <c r="YC65" s="69"/>
      <c r="YD65" s="69"/>
      <c r="YE65" s="69"/>
      <c r="YF65" s="69"/>
      <c r="YG65" s="69"/>
      <c r="YH65" s="69"/>
      <c r="YI65" s="69"/>
      <c r="YJ65" s="69"/>
      <c r="YK65" s="69"/>
      <c r="YL65" s="69"/>
      <c r="YM65" s="69"/>
      <c r="YN65" s="69"/>
      <c r="YO65" s="69"/>
      <c r="YP65" s="69"/>
      <c r="YQ65" s="69"/>
      <c r="YR65" s="69"/>
      <c r="YS65" s="69"/>
      <c r="YT65" s="69"/>
      <c r="YU65" s="69"/>
      <c r="YV65" s="69"/>
      <c r="YW65" s="69"/>
      <c r="YX65" s="69"/>
      <c r="YY65" s="69"/>
      <c r="YZ65" s="69"/>
      <c r="ZA65" s="69"/>
      <c r="ZB65" s="69"/>
      <c r="ZC65" s="69"/>
      <c r="ZD65" s="69"/>
      <c r="ZE65" s="69"/>
      <c r="ZF65" s="69"/>
      <c r="ZG65" s="69"/>
      <c r="ZH65" s="69"/>
      <c r="ZI65" s="69"/>
      <c r="ZJ65" s="69"/>
      <c r="ZK65" s="69"/>
      <c r="ZL65" s="69"/>
      <c r="ZM65" s="69"/>
      <c r="ZN65" s="69"/>
      <c r="ZO65" s="69"/>
      <c r="ZP65" s="69"/>
      <c r="ZQ65" s="69"/>
      <c r="ZR65" s="69"/>
      <c r="ZS65" s="69"/>
      <c r="ZT65" s="69"/>
      <c r="ZU65" s="69"/>
      <c r="ZV65" s="69"/>
      <c r="ZW65" s="69"/>
      <c r="ZX65" s="69"/>
      <c r="ZY65" s="69"/>
      <c r="ZZ65" s="69"/>
      <c r="AAA65" s="69"/>
      <c r="AAB65" s="69"/>
      <c r="AAC65" s="69"/>
      <c r="AAD65" s="69"/>
      <c r="AAE65" s="69"/>
      <c r="AAF65" s="69"/>
      <c r="AAG65" s="69"/>
      <c r="AAH65" s="69"/>
      <c r="AAI65" s="69"/>
      <c r="AAJ65" s="69"/>
      <c r="AAK65" s="69"/>
      <c r="AAL65" s="69"/>
      <c r="AAM65" s="69"/>
      <c r="AAN65" s="69"/>
      <c r="AAO65" s="69"/>
      <c r="AAP65" s="69"/>
      <c r="AAQ65" s="69"/>
      <c r="AAR65" s="69"/>
      <c r="AAS65" s="69"/>
      <c r="AAT65" s="69"/>
      <c r="AAU65" s="69"/>
      <c r="AAV65" s="69"/>
      <c r="AAW65" s="69"/>
      <c r="AAX65" s="69"/>
      <c r="AAY65" s="69"/>
      <c r="AAZ65" s="69"/>
      <c r="ABA65" s="69"/>
      <c r="ABB65" s="69"/>
      <c r="ABC65" s="69"/>
      <c r="ABD65" s="69"/>
      <c r="ABE65" s="69"/>
      <c r="ABF65" s="69"/>
      <c r="ABG65" s="69"/>
      <c r="ABH65" s="69"/>
      <c r="ABI65" s="69"/>
      <c r="ABJ65" s="69"/>
      <c r="ABK65" s="69"/>
      <c r="ABL65" s="69"/>
      <c r="ABM65" s="69"/>
      <c r="ABN65" s="69"/>
      <c r="ABO65" s="69"/>
      <c r="ABP65" s="69"/>
      <c r="ABQ65" s="69"/>
      <c r="ABR65" s="69"/>
      <c r="ABS65" s="69"/>
      <c r="ABT65" s="69"/>
      <c r="ABU65" s="69"/>
      <c r="ABV65" s="69"/>
      <c r="ABW65" s="69"/>
      <c r="ABX65" s="69"/>
      <c r="ABY65" s="69"/>
      <c r="ABZ65" s="69"/>
      <c r="ACA65" s="69"/>
      <c r="ACB65" s="69"/>
      <c r="ACC65" s="69"/>
      <c r="ACD65" s="69"/>
      <c r="ACE65" s="69"/>
      <c r="ACF65" s="69"/>
      <c r="ACG65" s="69"/>
      <c r="ACH65" s="69"/>
      <c r="ACI65" s="69"/>
      <c r="ACJ65" s="69"/>
      <c r="ACK65" s="69"/>
      <c r="ACL65" s="69"/>
      <c r="ACM65" s="69"/>
      <c r="ACN65" s="69"/>
      <c r="ACO65" s="69"/>
      <c r="ACP65" s="69"/>
      <c r="ACQ65" s="69"/>
      <c r="ACR65" s="69"/>
      <c r="ACS65" s="69"/>
      <c r="ACT65" s="69"/>
      <c r="ACU65" s="69"/>
      <c r="ACV65" s="69"/>
      <c r="ACW65" s="69"/>
      <c r="ACX65" s="69"/>
      <c r="ACY65" s="69"/>
      <c r="ACZ65" s="69"/>
      <c r="ADA65" s="69"/>
      <c r="ADB65" s="69"/>
      <c r="ADC65" s="69"/>
      <c r="ADD65" s="69"/>
      <c r="ADE65" s="69"/>
      <c r="ADF65" s="69"/>
      <c r="ADG65" s="69"/>
      <c r="ADH65" s="69"/>
      <c r="ADI65" s="69"/>
      <c r="ADJ65" s="69"/>
      <c r="ADK65" s="69"/>
      <c r="ADL65" s="69"/>
      <c r="ADM65" s="69"/>
      <c r="ADN65" s="69"/>
      <c r="ADO65" s="69"/>
      <c r="ADP65" s="69"/>
      <c r="ADQ65" s="69"/>
      <c r="ADR65" s="69"/>
      <c r="ADS65" s="69"/>
      <c r="ADT65" s="69"/>
      <c r="ADU65" s="69"/>
      <c r="ADV65" s="69"/>
      <c r="ADW65" s="69"/>
      <c r="ADX65" s="69"/>
      <c r="ADY65" s="69"/>
      <c r="ADZ65" s="69"/>
      <c r="AEA65" s="69"/>
      <c r="AEB65" s="69"/>
      <c r="AEC65" s="69"/>
      <c r="AED65" s="69"/>
      <c r="AEE65" s="69"/>
      <c r="AEF65" s="69"/>
      <c r="AEG65" s="69"/>
      <c r="AEH65" s="69"/>
      <c r="AEI65" s="69"/>
      <c r="AEJ65" s="69"/>
      <c r="AEK65" s="69"/>
      <c r="AEL65" s="69"/>
      <c r="AEM65" s="69"/>
      <c r="AEN65" s="69"/>
      <c r="AEO65" s="69"/>
      <c r="AEP65" s="69"/>
      <c r="AEQ65" s="69"/>
      <c r="AER65" s="69"/>
      <c r="AES65" s="69"/>
      <c r="AET65" s="69"/>
      <c r="AEU65" s="69"/>
      <c r="AEV65" s="69"/>
      <c r="AEW65" s="69"/>
      <c r="AEX65" s="69"/>
      <c r="AEY65" s="69"/>
      <c r="AEZ65" s="69"/>
      <c r="AFA65" s="69"/>
      <c r="AFB65" s="69"/>
      <c r="AFC65" s="69"/>
      <c r="AFD65" s="69"/>
      <c r="AFE65" s="69"/>
      <c r="AFF65" s="69"/>
      <c r="AFG65" s="69"/>
      <c r="AFH65" s="69"/>
      <c r="AFI65" s="69"/>
      <c r="AFJ65" s="69"/>
      <c r="AFK65" s="69"/>
      <c r="AFL65" s="69"/>
      <c r="AFM65" s="69"/>
      <c r="AFN65" s="69"/>
      <c r="AFO65" s="69"/>
      <c r="AFP65" s="69"/>
      <c r="AFQ65" s="69"/>
      <c r="AFR65" s="69"/>
      <c r="AFS65" s="69"/>
      <c r="AFT65" s="69"/>
      <c r="AFU65" s="69"/>
      <c r="AFV65" s="69"/>
      <c r="AFW65" s="69"/>
      <c r="AFX65" s="69"/>
      <c r="AFY65" s="69"/>
      <c r="AFZ65" s="69"/>
      <c r="AGA65" s="69"/>
      <c r="AGB65" s="69"/>
      <c r="AGC65" s="69"/>
      <c r="AGD65" s="69"/>
      <c r="AGE65" s="69"/>
      <c r="AGF65" s="69"/>
      <c r="AGG65" s="69"/>
      <c r="AGH65" s="69"/>
      <c r="AGI65" s="69"/>
      <c r="AGJ65" s="69"/>
      <c r="AGK65" s="69"/>
      <c r="AGL65" s="69"/>
      <c r="AGM65" s="69"/>
      <c r="AGN65" s="69"/>
      <c r="AGO65" s="69"/>
      <c r="AGP65" s="69"/>
      <c r="AGQ65" s="69"/>
      <c r="AGR65" s="69"/>
      <c r="AGS65" s="69"/>
      <c r="AGT65" s="69"/>
      <c r="AGU65" s="69"/>
      <c r="AGV65" s="69"/>
      <c r="AGW65" s="69"/>
      <c r="AGX65" s="69"/>
      <c r="AGY65" s="69"/>
      <c r="AGZ65" s="69"/>
      <c r="AHA65" s="69"/>
      <c r="AHB65" s="69"/>
      <c r="AHC65" s="69"/>
      <c r="AHD65" s="69"/>
      <c r="AHE65" s="69"/>
      <c r="AHF65" s="69"/>
      <c r="AHG65" s="69"/>
      <c r="AHH65" s="69"/>
      <c r="AHI65" s="69"/>
      <c r="AHJ65" s="69"/>
      <c r="AHK65" s="69"/>
      <c r="AHL65" s="69"/>
      <c r="AHM65" s="69"/>
      <c r="AHN65" s="69"/>
      <c r="AHO65" s="69"/>
      <c r="AHP65" s="69"/>
      <c r="AHQ65" s="69"/>
      <c r="AHR65" s="69"/>
      <c r="AHS65" s="69"/>
      <c r="AHT65" s="69"/>
      <c r="AHU65" s="69"/>
      <c r="AHV65" s="69"/>
      <c r="AHW65" s="69"/>
      <c r="AHX65" s="69"/>
      <c r="AHY65" s="69"/>
      <c r="AHZ65" s="69"/>
      <c r="AIA65" s="69"/>
      <c r="AIB65" s="69"/>
      <c r="AIC65" s="69"/>
      <c r="AID65" s="69"/>
      <c r="AIE65" s="69"/>
      <c r="AIF65" s="69"/>
      <c r="AIG65" s="69"/>
      <c r="AIH65" s="69"/>
      <c r="AII65" s="69"/>
      <c r="AIJ65" s="69"/>
      <c r="AIK65" s="69"/>
      <c r="AIL65" s="69"/>
      <c r="AIM65" s="69"/>
      <c r="AIN65" s="69"/>
      <c r="AIO65" s="69"/>
      <c r="AIP65" s="69"/>
      <c r="AIQ65" s="69"/>
      <c r="AIR65" s="69"/>
      <c r="AIS65" s="69"/>
      <c r="AIT65" s="69"/>
      <c r="AIU65" s="69"/>
      <c r="AIV65" s="69"/>
      <c r="AIW65" s="69"/>
      <c r="AIX65" s="69"/>
      <c r="AIY65" s="69"/>
      <c r="AIZ65" s="69"/>
      <c r="AJA65" s="69"/>
      <c r="AJB65" s="69"/>
      <c r="AJC65" s="69"/>
      <c r="AJD65" s="69"/>
      <c r="AJE65" s="69"/>
      <c r="AJF65" s="69"/>
      <c r="AJG65" s="69"/>
      <c r="AJH65" s="69"/>
      <c r="AJI65" s="69"/>
      <c r="AJJ65" s="69"/>
      <c r="AJK65" s="69"/>
      <c r="AJL65" s="69"/>
      <c r="AJM65" s="69"/>
      <c r="AJN65" s="69"/>
      <c r="AJO65" s="69"/>
      <c r="AJP65" s="69"/>
      <c r="AJQ65" s="69"/>
      <c r="AJR65" s="69"/>
      <c r="AJS65" s="69"/>
      <c r="AJT65" s="69"/>
      <c r="AJU65" s="69"/>
      <c r="AJV65" s="69"/>
      <c r="AJW65" s="69"/>
      <c r="AJX65" s="69"/>
      <c r="AJY65" s="69"/>
      <c r="AJZ65" s="69"/>
      <c r="AKA65" s="69"/>
      <c r="AKB65" s="69"/>
      <c r="AKC65" s="69"/>
      <c r="AKD65" s="69"/>
      <c r="AKE65" s="69"/>
      <c r="AKF65" s="69"/>
      <c r="AKG65" s="69"/>
      <c r="AKH65" s="69"/>
      <c r="AKI65" s="69"/>
      <c r="AKJ65" s="69"/>
      <c r="AKK65" s="69"/>
      <c r="AKL65" s="69"/>
      <c r="AKM65" s="69"/>
      <c r="AKN65" s="69"/>
      <c r="AKO65" s="69"/>
      <c r="AKP65" s="69"/>
      <c r="AKQ65" s="69"/>
      <c r="AKR65" s="69"/>
      <c r="AKS65" s="69"/>
      <c r="AKT65" s="69"/>
      <c r="AKU65" s="69"/>
      <c r="AKV65" s="69"/>
      <c r="AKW65" s="69"/>
      <c r="AKX65" s="69"/>
      <c r="AKY65" s="69"/>
      <c r="AKZ65" s="69"/>
      <c r="ALA65" s="69"/>
      <c r="ALB65" s="69"/>
      <c r="ALC65" s="69"/>
      <c r="ALD65" s="69"/>
      <c r="ALE65" s="69"/>
      <c r="ALF65" s="69"/>
      <c r="ALG65" s="69"/>
      <c r="ALH65" s="69"/>
      <c r="ALI65" s="69"/>
      <c r="ALJ65" s="69"/>
      <c r="ALK65" s="69"/>
      <c r="ALL65" s="69"/>
      <c r="ALM65" s="69"/>
      <c r="ALN65" s="69"/>
      <c r="ALO65" s="69"/>
      <c r="ALP65" s="69"/>
      <c r="ALQ65" s="69"/>
      <c r="ALR65" s="69"/>
      <c r="ALS65" s="69"/>
      <c r="ALT65" s="69"/>
      <c r="ALU65" s="69"/>
      <c r="ALV65" s="69"/>
      <c r="ALW65" s="69"/>
      <c r="ALX65" s="69"/>
      <c r="ALY65" s="69"/>
      <c r="ALZ65" s="69"/>
      <c r="AMA65" s="69"/>
      <c r="AMB65" s="69"/>
      <c r="AMC65" s="69"/>
      <c r="AMD65" s="69"/>
      <c r="AME65" s="69"/>
      <c r="AMF65" s="69"/>
      <c r="AMG65" s="69"/>
      <c r="AMH65" s="69"/>
      <c r="AMI65" s="69"/>
      <c r="AMJ65" s="69"/>
    </row>
    <row r="66" spans="1:1024" s="69" customFormat="1" ht="60" x14ac:dyDescent="0.25">
      <c r="A66" s="66">
        <v>67</v>
      </c>
      <c r="B66" s="67" t="s">
        <v>347</v>
      </c>
      <c r="C66" s="67"/>
      <c r="D66" s="67" t="s">
        <v>19</v>
      </c>
      <c r="E66" s="67" t="s">
        <v>249</v>
      </c>
      <c r="F66" s="67"/>
      <c r="G66" s="76" t="s">
        <v>516</v>
      </c>
      <c r="H66" s="68" t="s">
        <v>365</v>
      </c>
      <c r="I66" s="68" t="s">
        <v>366</v>
      </c>
      <c r="J66" s="67" t="s">
        <v>367</v>
      </c>
      <c r="K66" s="67"/>
      <c r="L66" s="67" t="s">
        <v>368</v>
      </c>
      <c r="M66" s="67"/>
      <c r="N66" s="67"/>
    </row>
    <row r="67" spans="1:1024" s="72" customFormat="1" ht="45" x14ac:dyDescent="0.25">
      <c r="A67" s="66">
        <v>69</v>
      </c>
      <c r="B67" s="67" t="s">
        <v>62</v>
      </c>
      <c r="C67" s="67" t="s">
        <v>369</v>
      </c>
      <c r="D67" s="67" t="s">
        <v>29</v>
      </c>
      <c r="E67" s="67" t="s">
        <v>370</v>
      </c>
      <c r="F67" s="73" t="s">
        <v>104</v>
      </c>
      <c r="G67" s="67" t="s">
        <v>105</v>
      </c>
      <c r="H67" s="67" t="s">
        <v>149</v>
      </c>
      <c r="I67" s="68" t="s">
        <v>371</v>
      </c>
      <c r="J67" s="67" t="s">
        <v>372</v>
      </c>
      <c r="K67" s="67" t="s">
        <v>51</v>
      </c>
      <c r="L67" s="67" t="s">
        <v>373</v>
      </c>
      <c r="M67" s="67"/>
      <c r="N67" s="67"/>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c r="GF67" s="69"/>
      <c r="GG67" s="69"/>
      <c r="GH67" s="69"/>
      <c r="GI67" s="69"/>
      <c r="GJ67" s="69"/>
      <c r="GK67" s="69"/>
      <c r="GL67" s="69"/>
      <c r="GM67" s="69"/>
      <c r="GN67" s="69"/>
      <c r="GO67" s="69"/>
      <c r="GP67" s="69"/>
      <c r="GQ67" s="69"/>
      <c r="GR67" s="69"/>
      <c r="GS67" s="69"/>
      <c r="GT67" s="69"/>
      <c r="GU67" s="69"/>
      <c r="GV67" s="69"/>
      <c r="GW67" s="69"/>
      <c r="GX67" s="69"/>
      <c r="GY67" s="69"/>
      <c r="GZ67" s="69"/>
      <c r="HA67" s="69"/>
      <c r="HB67" s="69"/>
      <c r="HC67" s="69"/>
      <c r="HD67" s="69"/>
      <c r="HE67" s="69"/>
      <c r="HF67" s="69"/>
      <c r="HG67" s="69"/>
      <c r="HH67" s="69"/>
      <c r="HI67" s="69"/>
      <c r="HJ67" s="69"/>
      <c r="HK67" s="69"/>
      <c r="HL67" s="69"/>
      <c r="HM67" s="69"/>
      <c r="HN67" s="69"/>
      <c r="HO67" s="69"/>
      <c r="HP67" s="69"/>
      <c r="HQ67" s="69"/>
      <c r="HR67" s="69"/>
      <c r="HS67" s="69"/>
      <c r="HT67" s="69"/>
      <c r="HU67" s="69"/>
      <c r="HV67" s="69"/>
      <c r="HW67" s="69"/>
      <c r="HX67" s="69"/>
      <c r="HY67" s="69"/>
      <c r="HZ67" s="69"/>
      <c r="IA67" s="69"/>
      <c r="IB67" s="69"/>
      <c r="IC67" s="69"/>
      <c r="ID67" s="69"/>
      <c r="IE67" s="69"/>
      <c r="IF67" s="69"/>
      <c r="IG67" s="69"/>
      <c r="IH67" s="69"/>
      <c r="II67" s="69"/>
      <c r="IJ67" s="69"/>
      <c r="IK67" s="69"/>
      <c r="IL67" s="69"/>
      <c r="IM67" s="69"/>
      <c r="IN67" s="69"/>
      <c r="IO67" s="69"/>
      <c r="IP67" s="69"/>
      <c r="IQ67" s="69"/>
      <c r="IR67" s="69"/>
      <c r="IS67" s="69"/>
      <c r="IT67" s="69"/>
      <c r="IU67" s="69"/>
      <c r="IV67" s="69"/>
      <c r="IW67" s="69"/>
      <c r="IX67" s="69"/>
      <c r="IY67" s="69"/>
      <c r="IZ67" s="69"/>
      <c r="JA67" s="69"/>
      <c r="JB67" s="69"/>
      <c r="JC67" s="69"/>
      <c r="JD67" s="69"/>
      <c r="JE67" s="69"/>
      <c r="JF67" s="69"/>
      <c r="JG67" s="69"/>
      <c r="JH67" s="69"/>
      <c r="JI67" s="69"/>
      <c r="JJ67" s="69"/>
      <c r="JK67" s="69"/>
      <c r="JL67" s="69"/>
      <c r="JM67" s="69"/>
      <c r="JN67" s="69"/>
      <c r="JO67" s="69"/>
      <c r="JP67" s="69"/>
      <c r="JQ67" s="69"/>
      <c r="JR67" s="69"/>
      <c r="JS67" s="69"/>
      <c r="JT67" s="69"/>
      <c r="JU67" s="69"/>
      <c r="JV67" s="69"/>
      <c r="JW67" s="69"/>
      <c r="JX67" s="69"/>
      <c r="JY67" s="69"/>
      <c r="JZ67" s="69"/>
      <c r="KA67" s="69"/>
      <c r="KB67" s="69"/>
      <c r="KC67" s="69"/>
      <c r="KD67" s="69"/>
      <c r="KE67" s="69"/>
      <c r="KF67" s="69"/>
      <c r="KG67" s="69"/>
      <c r="KH67" s="69"/>
      <c r="KI67" s="69"/>
      <c r="KJ67" s="69"/>
      <c r="KK67" s="69"/>
      <c r="KL67" s="69"/>
      <c r="KM67" s="69"/>
      <c r="KN67" s="69"/>
      <c r="KO67" s="69"/>
      <c r="KP67" s="69"/>
      <c r="KQ67" s="69"/>
      <c r="KR67" s="69"/>
      <c r="KS67" s="69"/>
      <c r="KT67" s="69"/>
      <c r="KU67" s="69"/>
      <c r="KV67" s="69"/>
      <c r="KW67" s="69"/>
      <c r="KX67" s="69"/>
      <c r="KY67" s="69"/>
      <c r="KZ67" s="69"/>
      <c r="LA67" s="69"/>
      <c r="LB67" s="69"/>
      <c r="LC67" s="69"/>
      <c r="LD67" s="69"/>
      <c r="LE67" s="69"/>
      <c r="LF67" s="69"/>
      <c r="LG67" s="69"/>
      <c r="LH67" s="69"/>
      <c r="LI67" s="69"/>
      <c r="LJ67" s="69"/>
      <c r="LK67" s="69"/>
      <c r="LL67" s="69"/>
      <c r="LM67" s="69"/>
      <c r="LN67" s="69"/>
      <c r="LO67" s="69"/>
      <c r="LP67" s="69"/>
      <c r="LQ67" s="69"/>
      <c r="LR67" s="69"/>
      <c r="LS67" s="69"/>
      <c r="LT67" s="69"/>
      <c r="LU67" s="69"/>
      <c r="LV67" s="69"/>
      <c r="LW67" s="69"/>
      <c r="LX67" s="69"/>
      <c r="LY67" s="69"/>
      <c r="LZ67" s="69"/>
      <c r="MA67" s="69"/>
      <c r="MB67" s="69"/>
      <c r="MC67" s="69"/>
      <c r="MD67" s="69"/>
      <c r="ME67" s="69"/>
      <c r="MF67" s="69"/>
      <c r="MG67" s="69"/>
      <c r="MH67" s="69"/>
      <c r="MI67" s="69"/>
      <c r="MJ67" s="69"/>
      <c r="MK67" s="69"/>
      <c r="ML67" s="69"/>
      <c r="MM67" s="69"/>
      <c r="MN67" s="69"/>
      <c r="MO67" s="69"/>
      <c r="MP67" s="69"/>
      <c r="MQ67" s="69"/>
      <c r="MR67" s="69"/>
      <c r="MS67" s="69"/>
      <c r="MT67" s="69"/>
      <c r="MU67" s="69"/>
      <c r="MV67" s="69"/>
      <c r="MW67" s="69"/>
      <c r="MX67" s="69"/>
      <c r="MY67" s="69"/>
      <c r="MZ67" s="69"/>
      <c r="NA67" s="69"/>
      <c r="NB67" s="69"/>
      <c r="NC67" s="69"/>
      <c r="ND67" s="69"/>
      <c r="NE67" s="69"/>
      <c r="NF67" s="69"/>
      <c r="NG67" s="69"/>
      <c r="NH67" s="69"/>
      <c r="NI67" s="69"/>
      <c r="NJ67" s="69"/>
      <c r="NK67" s="69"/>
      <c r="NL67" s="69"/>
      <c r="NM67" s="69"/>
      <c r="NN67" s="69"/>
      <c r="NO67" s="69"/>
      <c r="NP67" s="69"/>
      <c r="NQ67" s="69"/>
      <c r="NR67" s="69"/>
      <c r="NS67" s="69"/>
      <c r="NT67" s="69"/>
      <c r="NU67" s="69"/>
      <c r="NV67" s="69"/>
      <c r="NW67" s="69"/>
      <c r="NX67" s="69"/>
      <c r="NY67" s="69"/>
      <c r="NZ67" s="69"/>
      <c r="OA67" s="69"/>
      <c r="OB67" s="69"/>
      <c r="OC67" s="69"/>
      <c r="OD67" s="69"/>
      <c r="OE67" s="69"/>
      <c r="OF67" s="69"/>
      <c r="OG67" s="69"/>
      <c r="OH67" s="69"/>
      <c r="OI67" s="69"/>
      <c r="OJ67" s="69"/>
      <c r="OK67" s="69"/>
      <c r="OL67" s="69"/>
      <c r="OM67" s="69"/>
      <c r="ON67" s="69"/>
      <c r="OO67" s="69"/>
      <c r="OP67" s="69"/>
      <c r="OQ67" s="69"/>
      <c r="OR67" s="69"/>
      <c r="OS67" s="69"/>
      <c r="OT67" s="69"/>
      <c r="OU67" s="69"/>
      <c r="OV67" s="69"/>
      <c r="OW67" s="69"/>
      <c r="OX67" s="69"/>
      <c r="OY67" s="69"/>
      <c r="OZ67" s="69"/>
      <c r="PA67" s="69"/>
      <c r="PB67" s="69"/>
      <c r="PC67" s="69"/>
      <c r="PD67" s="69"/>
      <c r="PE67" s="69"/>
      <c r="PF67" s="69"/>
      <c r="PG67" s="69"/>
      <c r="PH67" s="69"/>
      <c r="PI67" s="69"/>
      <c r="PJ67" s="69"/>
      <c r="PK67" s="69"/>
      <c r="PL67" s="69"/>
      <c r="PM67" s="69"/>
      <c r="PN67" s="69"/>
      <c r="PO67" s="69"/>
      <c r="PP67" s="69"/>
      <c r="PQ67" s="69"/>
      <c r="PR67" s="69"/>
      <c r="PS67" s="69"/>
      <c r="PT67" s="69"/>
      <c r="PU67" s="69"/>
      <c r="PV67" s="69"/>
      <c r="PW67" s="69"/>
      <c r="PX67" s="69"/>
      <c r="PY67" s="69"/>
      <c r="PZ67" s="69"/>
      <c r="QA67" s="69"/>
      <c r="QB67" s="69"/>
      <c r="QC67" s="69"/>
      <c r="QD67" s="69"/>
      <c r="QE67" s="69"/>
      <c r="QF67" s="69"/>
      <c r="QG67" s="69"/>
      <c r="QH67" s="69"/>
      <c r="QI67" s="69"/>
      <c r="QJ67" s="69"/>
      <c r="QK67" s="69"/>
      <c r="QL67" s="69"/>
      <c r="QM67" s="69"/>
      <c r="QN67" s="69"/>
      <c r="QO67" s="69"/>
      <c r="QP67" s="69"/>
      <c r="QQ67" s="69"/>
      <c r="QR67" s="69"/>
      <c r="QS67" s="69"/>
      <c r="QT67" s="69"/>
      <c r="QU67" s="69"/>
      <c r="QV67" s="69"/>
      <c r="QW67" s="69"/>
      <c r="QX67" s="69"/>
      <c r="QY67" s="69"/>
      <c r="QZ67" s="69"/>
      <c r="RA67" s="69"/>
      <c r="RB67" s="69"/>
      <c r="RC67" s="69"/>
      <c r="RD67" s="69"/>
      <c r="RE67" s="69"/>
      <c r="RF67" s="69"/>
      <c r="RG67" s="69"/>
      <c r="RH67" s="69"/>
      <c r="RI67" s="69"/>
      <c r="RJ67" s="69"/>
      <c r="RK67" s="69"/>
      <c r="RL67" s="69"/>
      <c r="RM67" s="69"/>
      <c r="RN67" s="69"/>
      <c r="RO67" s="69"/>
      <c r="RP67" s="69"/>
      <c r="RQ67" s="69"/>
      <c r="RR67" s="69"/>
      <c r="RS67" s="69"/>
      <c r="RT67" s="69"/>
      <c r="RU67" s="69"/>
      <c r="RV67" s="69"/>
      <c r="RW67" s="69"/>
      <c r="RX67" s="69"/>
      <c r="RY67" s="69"/>
      <c r="RZ67" s="69"/>
      <c r="SA67" s="69"/>
      <c r="SB67" s="69"/>
      <c r="SC67" s="69"/>
      <c r="SD67" s="69"/>
      <c r="SE67" s="69"/>
      <c r="SF67" s="69"/>
      <c r="SG67" s="69"/>
      <c r="SH67" s="69"/>
      <c r="SI67" s="69"/>
      <c r="SJ67" s="69"/>
      <c r="SK67" s="69"/>
      <c r="SL67" s="69"/>
      <c r="SM67" s="69"/>
      <c r="SN67" s="69"/>
      <c r="SO67" s="69"/>
      <c r="SP67" s="69"/>
      <c r="SQ67" s="69"/>
      <c r="SR67" s="69"/>
      <c r="SS67" s="69"/>
      <c r="ST67" s="69"/>
      <c r="SU67" s="69"/>
      <c r="SV67" s="69"/>
      <c r="SW67" s="69"/>
      <c r="SX67" s="69"/>
      <c r="SY67" s="69"/>
      <c r="SZ67" s="69"/>
      <c r="TA67" s="69"/>
      <c r="TB67" s="69"/>
      <c r="TC67" s="69"/>
      <c r="TD67" s="69"/>
      <c r="TE67" s="69"/>
      <c r="TF67" s="69"/>
      <c r="TG67" s="69"/>
      <c r="TH67" s="69"/>
      <c r="TI67" s="69"/>
      <c r="TJ67" s="69"/>
      <c r="TK67" s="69"/>
      <c r="TL67" s="69"/>
      <c r="TM67" s="69"/>
      <c r="TN67" s="69"/>
      <c r="TO67" s="69"/>
      <c r="TP67" s="69"/>
      <c r="TQ67" s="69"/>
      <c r="TR67" s="69"/>
      <c r="TS67" s="69"/>
      <c r="TT67" s="69"/>
      <c r="TU67" s="69"/>
      <c r="TV67" s="69"/>
      <c r="TW67" s="69"/>
      <c r="TX67" s="69"/>
      <c r="TY67" s="69"/>
      <c r="TZ67" s="69"/>
      <c r="UA67" s="69"/>
      <c r="UB67" s="69"/>
      <c r="UC67" s="69"/>
      <c r="UD67" s="69"/>
      <c r="UE67" s="69"/>
      <c r="UF67" s="69"/>
      <c r="UG67" s="69"/>
      <c r="UH67" s="69"/>
      <c r="UI67" s="69"/>
      <c r="UJ67" s="69"/>
      <c r="UK67" s="69"/>
      <c r="UL67" s="69"/>
      <c r="UM67" s="69"/>
      <c r="UN67" s="69"/>
      <c r="UO67" s="69"/>
      <c r="UP67" s="69"/>
      <c r="UQ67" s="69"/>
      <c r="UR67" s="69"/>
      <c r="US67" s="69"/>
      <c r="UT67" s="69"/>
      <c r="UU67" s="69"/>
      <c r="UV67" s="69"/>
      <c r="UW67" s="69"/>
      <c r="UX67" s="69"/>
      <c r="UY67" s="69"/>
      <c r="UZ67" s="69"/>
      <c r="VA67" s="69"/>
      <c r="VB67" s="69"/>
      <c r="VC67" s="69"/>
      <c r="VD67" s="69"/>
      <c r="VE67" s="69"/>
      <c r="VF67" s="69"/>
      <c r="VG67" s="69"/>
      <c r="VH67" s="69"/>
      <c r="VI67" s="69"/>
      <c r="VJ67" s="69"/>
      <c r="VK67" s="69"/>
      <c r="VL67" s="69"/>
      <c r="VM67" s="69"/>
      <c r="VN67" s="69"/>
      <c r="VO67" s="69"/>
      <c r="VP67" s="69"/>
      <c r="VQ67" s="69"/>
      <c r="VR67" s="69"/>
      <c r="VS67" s="69"/>
      <c r="VT67" s="69"/>
      <c r="VU67" s="69"/>
      <c r="VV67" s="69"/>
      <c r="VW67" s="69"/>
      <c r="VX67" s="69"/>
      <c r="VY67" s="69"/>
      <c r="VZ67" s="69"/>
      <c r="WA67" s="69"/>
      <c r="WB67" s="69"/>
      <c r="WC67" s="69"/>
      <c r="WD67" s="69"/>
      <c r="WE67" s="69"/>
      <c r="WF67" s="69"/>
      <c r="WG67" s="69"/>
      <c r="WH67" s="69"/>
      <c r="WI67" s="69"/>
      <c r="WJ67" s="69"/>
      <c r="WK67" s="69"/>
      <c r="WL67" s="69"/>
      <c r="WM67" s="69"/>
      <c r="WN67" s="69"/>
      <c r="WO67" s="69"/>
      <c r="WP67" s="69"/>
      <c r="WQ67" s="69"/>
      <c r="WR67" s="69"/>
      <c r="WS67" s="69"/>
      <c r="WT67" s="69"/>
      <c r="WU67" s="69"/>
      <c r="WV67" s="69"/>
      <c r="WW67" s="69"/>
      <c r="WX67" s="69"/>
      <c r="WY67" s="69"/>
      <c r="WZ67" s="69"/>
      <c r="XA67" s="69"/>
      <c r="XB67" s="69"/>
      <c r="XC67" s="69"/>
      <c r="XD67" s="69"/>
      <c r="XE67" s="69"/>
      <c r="XF67" s="69"/>
      <c r="XG67" s="69"/>
      <c r="XH67" s="69"/>
      <c r="XI67" s="69"/>
      <c r="XJ67" s="69"/>
      <c r="XK67" s="69"/>
      <c r="XL67" s="69"/>
      <c r="XM67" s="69"/>
      <c r="XN67" s="69"/>
      <c r="XO67" s="69"/>
      <c r="XP67" s="69"/>
      <c r="XQ67" s="69"/>
      <c r="XR67" s="69"/>
      <c r="XS67" s="69"/>
      <c r="XT67" s="69"/>
      <c r="XU67" s="69"/>
      <c r="XV67" s="69"/>
      <c r="XW67" s="69"/>
      <c r="XX67" s="69"/>
      <c r="XY67" s="69"/>
      <c r="XZ67" s="69"/>
      <c r="YA67" s="69"/>
      <c r="YB67" s="69"/>
      <c r="YC67" s="69"/>
      <c r="YD67" s="69"/>
      <c r="YE67" s="69"/>
      <c r="YF67" s="69"/>
      <c r="YG67" s="69"/>
      <c r="YH67" s="69"/>
      <c r="YI67" s="69"/>
      <c r="YJ67" s="69"/>
      <c r="YK67" s="69"/>
      <c r="YL67" s="69"/>
      <c r="YM67" s="69"/>
      <c r="YN67" s="69"/>
      <c r="YO67" s="69"/>
      <c r="YP67" s="69"/>
      <c r="YQ67" s="69"/>
      <c r="YR67" s="69"/>
      <c r="YS67" s="69"/>
      <c r="YT67" s="69"/>
      <c r="YU67" s="69"/>
      <c r="YV67" s="69"/>
      <c r="YW67" s="69"/>
      <c r="YX67" s="69"/>
      <c r="YY67" s="69"/>
      <c r="YZ67" s="69"/>
      <c r="ZA67" s="69"/>
      <c r="ZB67" s="69"/>
      <c r="ZC67" s="69"/>
      <c r="ZD67" s="69"/>
      <c r="ZE67" s="69"/>
      <c r="ZF67" s="69"/>
      <c r="ZG67" s="69"/>
      <c r="ZH67" s="69"/>
      <c r="ZI67" s="69"/>
      <c r="ZJ67" s="69"/>
      <c r="ZK67" s="69"/>
      <c r="ZL67" s="69"/>
      <c r="ZM67" s="69"/>
      <c r="ZN67" s="69"/>
      <c r="ZO67" s="69"/>
      <c r="ZP67" s="69"/>
      <c r="ZQ67" s="69"/>
      <c r="ZR67" s="69"/>
      <c r="ZS67" s="69"/>
      <c r="ZT67" s="69"/>
      <c r="ZU67" s="69"/>
      <c r="ZV67" s="69"/>
      <c r="ZW67" s="69"/>
      <c r="ZX67" s="69"/>
      <c r="ZY67" s="69"/>
      <c r="ZZ67" s="69"/>
      <c r="AAA67" s="69"/>
      <c r="AAB67" s="69"/>
      <c r="AAC67" s="69"/>
      <c r="AAD67" s="69"/>
      <c r="AAE67" s="69"/>
      <c r="AAF67" s="69"/>
      <c r="AAG67" s="69"/>
      <c r="AAH67" s="69"/>
      <c r="AAI67" s="69"/>
      <c r="AAJ67" s="69"/>
      <c r="AAK67" s="69"/>
      <c r="AAL67" s="69"/>
      <c r="AAM67" s="69"/>
      <c r="AAN67" s="69"/>
      <c r="AAO67" s="69"/>
      <c r="AAP67" s="69"/>
      <c r="AAQ67" s="69"/>
      <c r="AAR67" s="69"/>
      <c r="AAS67" s="69"/>
      <c r="AAT67" s="69"/>
      <c r="AAU67" s="69"/>
      <c r="AAV67" s="69"/>
      <c r="AAW67" s="69"/>
      <c r="AAX67" s="69"/>
      <c r="AAY67" s="69"/>
      <c r="AAZ67" s="69"/>
      <c r="ABA67" s="69"/>
      <c r="ABB67" s="69"/>
      <c r="ABC67" s="69"/>
      <c r="ABD67" s="69"/>
      <c r="ABE67" s="69"/>
      <c r="ABF67" s="69"/>
      <c r="ABG67" s="69"/>
      <c r="ABH67" s="69"/>
      <c r="ABI67" s="69"/>
      <c r="ABJ67" s="69"/>
      <c r="ABK67" s="69"/>
      <c r="ABL67" s="69"/>
      <c r="ABM67" s="69"/>
      <c r="ABN67" s="69"/>
      <c r="ABO67" s="69"/>
      <c r="ABP67" s="69"/>
      <c r="ABQ67" s="69"/>
      <c r="ABR67" s="69"/>
      <c r="ABS67" s="69"/>
      <c r="ABT67" s="69"/>
      <c r="ABU67" s="69"/>
      <c r="ABV67" s="69"/>
      <c r="ABW67" s="69"/>
      <c r="ABX67" s="69"/>
      <c r="ABY67" s="69"/>
      <c r="ABZ67" s="69"/>
      <c r="ACA67" s="69"/>
      <c r="ACB67" s="69"/>
      <c r="ACC67" s="69"/>
      <c r="ACD67" s="69"/>
      <c r="ACE67" s="69"/>
      <c r="ACF67" s="69"/>
      <c r="ACG67" s="69"/>
      <c r="ACH67" s="69"/>
      <c r="ACI67" s="69"/>
      <c r="ACJ67" s="69"/>
      <c r="ACK67" s="69"/>
      <c r="ACL67" s="69"/>
      <c r="ACM67" s="69"/>
      <c r="ACN67" s="69"/>
      <c r="ACO67" s="69"/>
      <c r="ACP67" s="69"/>
      <c r="ACQ67" s="69"/>
      <c r="ACR67" s="69"/>
      <c r="ACS67" s="69"/>
      <c r="ACT67" s="69"/>
      <c r="ACU67" s="69"/>
      <c r="ACV67" s="69"/>
      <c r="ACW67" s="69"/>
      <c r="ACX67" s="69"/>
      <c r="ACY67" s="69"/>
      <c r="ACZ67" s="69"/>
      <c r="ADA67" s="69"/>
      <c r="ADB67" s="69"/>
      <c r="ADC67" s="69"/>
      <c r="ADD67" s="69"/>
      <c r="ADE67" s="69"/>
      <c r="ADF67" s="69"/>
      <c r="ADG67" s="69"/>
      <c r="ADH67" s="69"/>
      <c r="ADI67" s="69"/>
      <c r="ADJ67" s="69"/>
      <c r="ADK67" s="69"/>
      <c r="ADL67" s="69"/>
      <c r="ADM67" s="69"/>
      <c r="ADN67" s="69"/>
      <c r="ADO67" s="69"/>
      <c r="ADP67" s="69"/>
      <c r="ADQ67" s="69"/>
      <c r="ADR67" s="69"/>
      <c r="ADS67" s="69"/>
      <c r="ADT67" s="69"/>
      <c r="ADU67" s="69"/>
      <c r="ADV67" s="69"/>
      <c r="ADW67" s="69"/>
      <c r="ADX67" s="69"/>
      <c r="ADY67" s="69"/>
      <c r="ADZ67" s="69"/>
      <c r="AEA67" s="69"/>
      <c r="AEB67" s="69"/>
      <c r="AEC67" s="69"/>
      <c r="AED67" s="69"/>
      <c r="AEE67" s="69"/>
      <c r="AEF67" s="69"/>
      <c r="AEG67" s="69"/>
      <c r="AEH67" s="69"/>
      <c r="AEI67" s="69"/>
      <c r="AEJ67" s="69"/>
      <c r="AEK67" s="69"/>
      <c r="AEL67" s="69"/>
      <c r="AEM67" s="69"/>
      <c r="AEN67" s="69"/>
      <c r="AEO67" s="69"/>
      <c r="AEP67" s="69"/>
      <c r="AEQ67" s="69"/>
      <c r="AER67" s="69"/>
      <c r="AES67" s="69"/>
      <c r="AET67" s="69"/>
      <c r="AEU67" s="69"/>
      <c r="AEV67" s="69"/>
      <c r="AEW67" s="69"/>
      <c r="AEX67" s="69"/>
      <c r="AEY67" s="69"/>
      <c r="AEZ67" s="69"/>
      <c r="AFA67" s="69"/>
      <c r="AFB67" s="69"/>
      <c r="AFC67" s="69"/>
      <c r="AFD67" s="69"/>
      <c r="AFE67" s="69"/>
      <c r="AFF67" s="69"/>
      <c r="AFG67" s="69"/>
      <c r="AFH67" s="69"/>
      <c r="AFI67" s="69"/>
      <c r="AFJ67" s="69"/>
      <c r="AFK67" s="69"/>
      <c r="AFL67" s="69"/>
      <c r="AFM67" s="69"/>
      <c r="AFN67" s="69"/>
      <c r="AFO67" s="69"/>
      <c r="AFP67" s="69"/>
      <c r="AFQ67" s="69"/>
      <c r="AFR67" s="69"/>
      <c r="AFS67" s="69"/>
      <c r="AFT67" s="69"/>
      <c r="AFU67" s="69"/>
      <c r="AFV67" s="69"/>
      <c r="AFW67" s="69"/>
      <c r="AFX67" s="69"/>
      <c r="AFY67" s="69"/>
      <c r="AFZ67" s="69"/>
      <c r="AGA67" s="69"/>
      <c r="AGB67" s="69"/>
      <c r="AGC67" s="69"/>
      <c r="AGD67" s="69"/>
      <c r="AGE67" s="69"/>
      <c r="AGF67" s="69"/>
      <c r="AGG67" s="69"/>
      <c r="AGH67" s="69"/>
      <c r="AGI67" s="69"/>
      <c r="AGJ67" s="69"/>
      <c r="AGK67" s="69"/>
      <c r="AGL67" s="69"/>
      <c r="AGM67" s="69"/>
      <c r="AGN67" s="69"/>
      <c r="AGO67" s="69"/>
      <c r="AGP67" s="69"/>
      <c r="AGQ67" s="69"/>
      <c r="AGR67" s="69"/>
      <c r="AGS67" s="69"/>
      <c r="AGT67" s="69"/>
      <c r="AGU67" s="69"/>
      <c r="AGV67" s="69"/>
      <c r="AGW67" s="69"/>
      <c r="AGX67" s="69"/>
      <c r="AGY67" s="69"/>
      <c r="AGZ67" s="69"/>
      <c r="AHA67" s="69"/>
      <c r="AHB67" s="69"/>
      <c r="AHC67" s="69"/>
      <c r="AHD67" s="69"/>
      <c r="AHE67" s="69"/>
      <c r="AHF67" s="69"/>
      <c r="AHG67" s="69"/>
      <c r="AHH67" s="69"/>
      <c r="AHI67" s="69"/>
      <c r="AHJ67" s="69"/>
      <c r="AHK67" s="69"/>
      <c r="AHL67" s="69"/>
      <c r="AHM67" s="69"/>
      <c r="AHN67" s="69"/>
      <c r="AHO67" s="69"/>
      <c r="AHP67" s="69"/>
      <c r="AHQ67" s="69"/>
      <c r="AHR67" s="69"/>
      <c r="AHS67" s="69"/>
      <c r="AHT67" s="69"/>
      <c r="AHU67" s="69"/>
      <c r="AHV67" s="69"/>
      <c r="AHW67" s="69"/>
      <c r="AHX67" s="69"/>
      <c r="AHY67" s="69"/>
      <c r="AHZ67" s="69"/>
      <c r="AIA67" s="69"/>
      <c r="AIB67" s="69"/>
      <c r="AIC67" s="69"/>
      <c r="AID67" s="69"/>
      <c r="AIE67" s="69"/>
      <c r="AIF67" s="69"/>
      <c r="AIG67" s="69"/>
      <c r="AIH67" s="69"/>
      <c r="AII67" s="69"/>
      <c r="AIJ67" s="69"/>
      <c r="AIK67" s="69"/>
      <c r="AIL67" s="69"/>
      <c r="AIM67" s="69"/>
      <c r="AIN67" s="69"/>
      <c r="AIO67" s="69"/>
      <c r="AIP67" s="69"/>
      <c r="AIQ67" s="69"/>
      <c r="AIR67" s="69"/>
      <c r="AIS67" s="69"/>
      <c r="AIT67" s="69"/>
      <c r="AIU67" s="69"/>
      <c r="AIV67" s="69"/>
      <c r="AIW67" s="69"/>
      <c r="AIX67" s="69"/>
      <c r="AIY67" s="69"/>
      <c r="AIZ67" s="69"/>
      <c r="AJA67" s="69"/>
      <c r="AJB67" s="69"/>
      <c r="AJC67" s="69"/>
      <c r="AJD67" s="69"/>
      <c r="AJE67" s="69"/>
      <c r="AJF67" s="69"/>
      <c r="AJG67" s="69"/>
      <c r="AJH67" s="69"/>
      <c r="AJI67" s="69"/>
      <c r="AJJ67" s="69"/>
      <c r="AJK67" s="69"/>
      <c r="AJL67" s="69"/>
      <c r="AJM67" s="69"/>
      <c r="AJN67" s="69"/>
      <c r="AJO67" s="69"/>
      <c r="AJP67" s="69"/>
      <c r="AJQ67" s="69"/>
      <c r="AJR67" s="69"/>
      <c r="AJS67" s="69"/>
      <c r="AJT67" s="69"/>
      <c r="AJU67" s="69"/>
      <c r="AJV67" s="69"/>
      <c r="AJW67" s="69"/>
      <c r="AJX67" s="69"/>
      <c r="AJY67" s="69"/>
      <c r="AJZ67" s="69"/>
      <c r="AKA67" s="69"/>
      <c r="AKB67" s="69"/>
      <c r="AKC67" s="69"/>
      <c r="AKD67" s="69"/>
      <c r="AKE67" s="69"/>
      <c r="AKF67" s="69"/>
      <c r="AKG67" s="69"/>
      <c r="AKH67" s="69"/>
      <c r="AKI67" s="69"/>
      <c r="AKJ67" s="69"/>
      <c r="AKK67" s="69"/>
      <c r="AKL67" s="69"/>
      <c r="AKM67" s="69"/>
      <c r="AKN67" s="69"/>
      <c r="AKO67" s="69"/>
      <c r="AKP67" s="69"/>
      <c r="AKQ67" s="69"/>
      <c r="AKR67" s="69"/>
      <c r="AKS67" s="69"/>
      <c r="AKT67" s="69"/>
      <c r="AKU67" s="69"/>
      <c r="AKV67" s="69"/>
      <c r="AKW67" s="69"/>
      <c r="AKX67" s="69"/>
      <c r="AKY67" s="69"/>
      <c r="AKZ67" s="69"/>
      <c r="ALA67" s="69"/>
      <c r="ALB67" s="69"/>
      <c r="ALC67" s="69"/>
      <c r="ALD67" s="69"/>
      <c r="ALE67" s="69"/>
      <c r="ALF67" s="69"/>
      <c r="ALG67" s="69"/>
      <c r="ALH67" s="69"/>
      <c r="ALI67" s="69"/>
      <c r="ALJ67" s="69"/>
      <c r="ALK67" s="69"/>
      <c r="ALL67" s="69"/>
      <c r="ALM67" s="69"/>
      <c r="ALN67" s="69"/>
      <c r="ALO67" s="69"/>
      <c r="ALP67" s="69"/>
      <c r="ALQ67" s="69"/>
      <c r="ALR67" s="69"/>
      <c r="ALS67" s="69"/>
      <c r="ALT67" s="69"/>
      <c r="ALU67" s="69"/>
      <c r="ALV67" s="69"/>
      <c r="ALW67" s="69"/>
      <c r="ALX67" s="69"/>
      <c r="ALY67" s="69"/>
      <c r="ALZ67" s="69"/>
      <c r="AMA67" s="69"/>
      <c r="AMB67" s="69"/>
      <c r="AMC67" s="69"/>
      <c r="AMD67" s="69"/>
      <c r="AME67" s="69"/>
      <c r="AMF67" s="69"/>
      <c r="AMG67" s="69"/>
      <c r="AMH67" s="69"/>
      <c r="AMI67" s="69"/>
      <c r="AMJ67" s="69"/>
    </row>
    <row r="68" spans="1:1024" s="69" customFormat="1" ht="45" x14ac:dyDescent="0.25">
      <c r="A68" s="66">
        <v>70</v>
      </c>
      <c r="B68" s="67" t="s">
        <v>374</v>
      </c>
      <c r="C68" s="67" t="s">
        <v>369</v>
      </c>
      <c r="D68" s="67" t="s">
        <v>29</v>
      </c>
      <c r="E68" s="67" t="s">
        <v>370</v>
      </c>
      <c r="F68" s="73" t="s">
        <v>104</v>
      </c>
      <c r="G68" s="67" t="s">
        <v>105</v>
      </c>
      <c r="H68" s="67" t="s">
        <v>149</v>
      </c>
      <c r="I68" s="68" t="s">
        <v>375</v>
      </c>
      <c r="J68" s="67" t="s">
        <v>376</v>
      </c>
      <c r="K68" s="67" t="s">
        <v>51</v>
      </c>
      <c r="L68" s="67" t="s">
        <v>377</v>
      </c>
      <c r="M68" s="67"/>
      <c r="N68" s="67"/>
    </row>
    <row r="69" spans="1:1024" s="72" customFormat="1" ht="30" x14ac:dyDescent="0.25">
      <c r="A69" s="66">
        <v>73</v>
      </c>
      <c r="B69" s="67" t="s">
        <v>374</v>
      </c>
      <c r="C69" s="67" t="s">
        <v>369</v>
      </c>
      <c r="D69" s="67" t="s">
        <v>29</v>
      </c>
      <c r="E69" s="67" t="s">
        <v>303</v>
      </c>
      <c r="F69" s="67" t="s">
        <v>304</v>
      </c>
      <c r="G69" s="67" t="s">
        <v>378</v>
      </c>
      <c r="H69" s="67" t="s">
        <v>149</v>
      </c>
      <c r="I69" s="68" t="s">
        <v>379</v>
      </c>
      <c r="J69" s="67" t="s">
        <v>380</v>
      </c>
      <c r="K69" s="67" t="s">
        <v>51</v>
      </c>
      <c r="L69" s="67" t="s">
        <v>377</v>
      </c>
      <c r="M69" s="67"/>
      <c r="N69" s="67"/>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69"/>
      <c r="DQ69" s="69"/>
      <c r="DR69" s="69"/>
      <c r="DS69" s="69"/>
      <c r="DT69" s="69"/>
      <c r="DU69" s="69"/>
      <c r="DV69" s="69"/>
      <c r="DW69" s="69"/>
      <c r="DX69" s="69"/>
      <c r="DY69" s="69"/>
      <c r="DZ69" s="69"/>
      <c r="EA69" s="69"/>
      <c r="EB69" s="69"/>
      <c r="EC69" s="69"/>
      <c r="ED69" s="69"/>
      <c r="EE69" s="69"/>
      <c r="EF69" s="69"/>
      <c r="EG69" s="69"/>
      <c r="EH69" s="69"/>
      <c r="EI69" s="69"/>
      <c r="EJ69" s="69"/>
      <c r="EK69" s="69"/>
      <c r="EL69" s="69"/>
      <c r="EM69" s="69"/>
      <c r="EN69" s="69"/>
      <c r="EO69" s="69"/>
      <c r="EP69" s="69"/>
      <c r="EQ69" s="69"/>
      <c r="ER69" s="69"/>
      <c r="ES69" s="69"/>
      <c r="ET69" s="69"/>
      <c r="EU69" s="69"/>
      <c r="EV69" s="69"/>
      <c r="EW69" s="69"/>
      <c r="EX69" s="69"/>
      <c r="EY69" s="69"/>
      <c r="EZ69" s="69"/>
      <c r="FA69" s="69"/>
      <c r="FB69" s="69"/>
      <c r="FC69" s="69"/>
      <c r="FD69" s="69"/>
      <c r="FE69" s="69"/>
      <c r="FF69" s="69"/>
      <c r="FG69" s="69"/>
      <c r="FH69" s="69"/>
      <c r="FI69" s="69"/>
      <c r="FJ69" s="69"/>
      <c r="FK69" s="69"/>
      <c r="FL69" s="69"/>
      <c r="FM69" s="69"/>
      <c r="FN69" s="69"/>
      <c r="FO69" s="69"/>
      <c r="FP69" s="69"/>
      <c r="FQ69" s="69"/>
      <c r="FR69" s="69"/>
      <c r="FS69" s="69"/>
      <c r="FT69" s="69"/>
      <c r="FU69" s="69"/>
      <c r="FV69" s="69"/>
      <c r="FW69" s="69"/>
      <c r="FX69" s="69"/>
      <c r="FY69" s="69"/>
      <c r="FZ69" s="69"/>
      <c r="GA69" s="69"/>
      <c r="GB69" s="69"/>
      <c r="GC69" s="69"/>
      <c r="GD69" s="69"/>
      <c r="GE69" s="69"/>
      <c r="GF69" s="69"/>
      <c r="GG69" s="69"/>
      <c r="GH69" s="69"/>
      <c r="GI69" s="69"/>
      <c r="GJ69" s="69"/>
      <c r="GK69" s="69"/>
      <c r="GL69" s="69"/>
      <c r="GM69" s="69"/>
      <c r="GN69" s="69"/>
      <c r="GO69" s="69"/>
      <c r="GP69" s="69"/>
      <c r="GQ69" s="69"/>
      <c r="GR69" s="69"/>
      <c r="GS69" s="69"/>
      <c r="GT69" s="69"/>
      <c r="GU69" s="69"/>
      <c r="GV69" s="69"/>
      <c r="GW69" s="69"/>
      <c r="GX69" s="69"/>
      <c r="GY69" s="69"/>
      <c r="GZ69" s="69"/>
      <c r="HA69" s="69"/>
      <c r="HB69" s="69"/>
      <c r="HC69" s="69"/>
      <c r="HD69" s="69"/>
      <c r="HE69" s="69"/>
      <c r="HF69" s="69"/>
      <c r="HG69" s="69"/>
      <c r="HH69" s="69"/>
      <c r="HI69" s="69"/>
      <c r="HJ69" s="69"/>
      <c r="HK69" s="69"/>
      <c r="HL69" s="69"/>
      <c r="HM69" s="69"/>
      <c r="HN69" s="69"/>
      <c r="HO69" s="69"/>
      <c r="HP69" s="69"/>
      <c r="HQ69" s="69"/>
      <c r="HR69" s="69"/>
      <c r="HS69" s="69"/>
      <c r="HT69" s="69"/>
      <c r="HU69" s="69"/>
      <c r="HV69" s="69"/>
      <c r="HW69" s="69"/>
      <c r="HX69" s="69"/>
      <c r="HY69" s="69"/>
      <c r="HZ69" s="69"/>
      <c r="IA69" s="69"/>
      <c r="IB69" s="69"/>
      <c r="IC69" s="69"/>
      <c r="ID69" s="69"/>
      <c r="IE69" s="69"/>
      <c r="IF69" s="69"/>
      <c r="IG69" s="69"/>
      <c r="IH69" s="69"/>
      <c r="II69" s="69"/>
      <c r="IJ69" s="69"/>
      <c r="IK69" s="69"/>
      <c r="IL69" s="69"/>
      <c r="IM69" s="69"/>
      <c r="IN69" s="69"/>
      <c r="IO69" s="69"/>
      <c r="IP69" s="69"/>
      <c r="IQ69" s="69"/>
      <c r="IR69" s="69"/>
      <c r="IS69" s="69"/>
      <c r="IT69" s="69"/>
      <c r="IU69" s="69"/>
      <c r="IV69" s="69"/>
      <c r="IW69" s="69"/>
      <c r="IX69" s="69"/>
      <c r="IY69" s="69"/>
      <c r="IZ69" s="69"/>
      <c r="JA69" s="69"/>
      <c r="JB69" s="69"/>
      <c r="JC69" s="69"/>
      <c r="JD69" s="69"/>
      <c r="JE69" s="69"/>
      <c r="JF69" s="69"/>
      <c r="JG69" s="69"/>
      <c r="JH69" s="69"/>
      <c r="JI69" s="69"/>
      <c r="JJ69" s="69"/>
      <c r="JK69" s="69"/>
      <c r="JL69" s="69"/>
      <c r="JM69" s="69"/>
      <c r="JN69" s="69"/>
      <c r="JO69" s="69"/>
      <c r="JP69" s="69"/>
      <c r="JQ69" s="69"/>
      <c r="JR69" s="69"/>
      <c r="JS69" s="69"/>
      <c r="JT69" s="69"/>
      <c r="JU69" s="69"/>
      <c r="JV69" s="69"/>
      <c r="JW69" s="69"/>
      <c r="JX69" s="69"/>
      <c r="JY69" s="69"/>
      <c r="JZ69" s="69"/>
      <c r="KA69" s="69"/>
      <c r="KB69" s="69"/>
      <c r="KC69" s="69"/>
      <c r="KD69" s="69"/>
      <c r="KE69" s="69"/>
      <c r="KF69" s="69"/>
      <c r="KG69" s="69"/>
      <c r="KH69" s="69"/>
      <c r="KI69" s="69"/>
      <c r="KJ69" s="69"/>
      <c r="KK69" s="69"/>
      <c r="KL69" s="69"/>
      <c r="KM69" s="69"/>
      <c r="KN69" s="69"/>
      <c r="KO69" s="69"/>
      <c r="KP69" s="69"/>
      <c r="KQ69" s="69"/>
      <c r="KR69" s="69"/>
      <c r="KS69" s="69"/>
      <c r="KT69" s="69"/>
      <c r="KU69" s="69"/>
      <c r="KV69" s="69"/>
      <c r="KW69" s="69"/>
      <c r="KX69" s="69"/>
      <c r="KY69" s="69"/>
      <c r="KZ69" s="69"/>
      <c r="LA69" s="69"/>
      <c r="LB69" s="69"/>
      <c r="LC69" s="69"/>
      <c r="LD69" s="69"/>
      <c r="LE69" s="69"/>
      <c r="LF69" s="69"/>
      <c r="LG69" s="69"/>
      <c r="LH69" s="69"/>
      <c r="LI69" s="69"/>
      <c r="LJ69" s="69"/>
      <c r="LK69" s="69"/>
      <c r="LL69" s="69"/>
      <c r="LM69" s="69"/>
      <c r="LN69" s="69"/>
      <c r="LO69" s="69"/>
      <c r="LP69" s="69"/>
      <c r="LQ69" s="69"/>
      <c r="LR69" s="69"/>
      <c r="LS69" s="69"/>
      <c r="LT69" s="69"/>
      <c r="LU69" s="69"/>
      <c r="LV69" s="69"/>
      <c r="LW69" s="69"/>
      <c r="LX69" s="69"/>
      <c r="LY69" s="69"/>
      <c r="LZ69" s="69"/>
      <c r="MA69" s="69"/>
      <c r="MB69" s="69"/>
      <c r="MC69" s="69"/>
      <c r="MD69" s="69"/>
      <c r="ME69" s="69"/>
      <c r="MF69" s="69"/>
      <c r="MG69" s="69"/>
      <c r="MH69" s="69"/>
      <c r="MI69" s="69"/>
      <c r="MJ69" s="69"/>
      <c r="MK69" s="69"/>
      <c r="ML69" s="69"/>
      <c r="MM69" s="69"/>
      <c r="MN69" s="69"/>
      <c r="MO69" s="69"/>
      <c r="MP69" s="69"/>
      <c r="MQ69" s="69"/>
      <c r="MR69" s="69"/>
      <c r="MS69" s="69"/>
      <c r="MT69" s="69"/>
      <c r="MU69" s="69"/>
      <c r="MV69" s="69"/>
      <c r="MW69" s="69"/>
      <c r="MX69" s="69"/>
      <c r="MY69" s="69"/>
      <c r="MZ69" s="69"/>
      <c r="NA69" s="69"/>
      <c r="NB69" s="69"/>
      <c r="NC69" s="69"/>
      <c r="ND69" s="69"/>
      <c r="NE69" s="69"/>
      <c r="NF69" s="69"/>
      <c r="NG69" s="69"/>
      <c r="NH69" s="69"/>
      <c r="NI69" s="69"/>
      <c r="NJ69" s="69"/>
      <c r="NK69" s="69"/>
      <c r="NL69" s="69"/>
      <c r="NM69" s="69"/>
      <c r="NN69" s="69"/>
      <c r="NO69" s="69"/>
      <c r="NP69" s="69"/>
      <c r="NQ69" s="69"/>
      <c r="NR69" s="69"/>
      <c r="NS69" s="69"/>
      <c r="NT69" s="69"/>
      <c r="NU69" s="69"/>
      <c r="NV69" s="69"/>
      <c r="NW69" s="69"/>
      <c r="NX69" s="69"/>
      <c r="NY69" s="69"/>
      <c r="NZ69" s="69"/>
      <c r="OA69" s="69"/>
      <c r="OB69" s="69"/>
      <c r="OC69" s="69"/>
      <c r="OD69" s="69"/>
      <c r="OE69" s="69"/>
      <c r="OF69" s="69"/>
      <c r="OG69" s="69"/>
      <c r="OH69" s="69"/>
      <c r="OI69" s="69"/>
      <c r="OJ69" s="69"/>
      <c r="OK69" s="69"/>
      <c r="OL69" s="69"/>
      <c r="OM69" s="69"/>
      <c r="ON69" s="69"/>
      <c r="OO69" s="69"/>
      <c r="OP69" s="69"/>
      <c r="OQ69" s="69"/>
      <c r="OR69" s="69"/>
      <c r="OS69" s="69"/>
      <c r="OT69" s="69"/>
      <c r="OU69" s="69"/>
      <c r="OV69" s="69"/>
      <c r="OW69" s="69"/>
      <c r="OX69" s="69"/>
      <c r="OY69" s="69"/>
      <c r="OZ69" s="69"/>
      <c r="PA69" s="69"/>
      <c r="PB69" s="69"/>
      <c r="PC69" s="69"/>
      <c r="PD69" s="69"/>
      <c r="PE69" s="69"/>
      <c r="PF69" s="69"/>
      <c r="PG69" s="69"/>
      <c r="PH69" s="69"/>
      <c r="PI69" s="69"/>
      <c r="PJ69" s="69"/>
      <c r="PK69" s="69"/>
      <c r="PL69" s="69"/>
      <c r="PM69" s="69"/>
      <c r="PN69" s="69"/>
      <c r="PO69" s="69"/>
      <c r="PP69" s="69"/>
      <c r="PQ69" s="69"/>
      <c r="PR69" s="69"/>
      <c r="PS69" s="69"/>
      <c r="PT69" s="69"/>
      <c r="PU69" s="69"/>
      <c r="PV69" s="69"/>
      <c r="PW69" s="69"/>
      <c r="PX69" s="69"/>
      <c r="PY69" s="69"/>
      <c r="PZ69" s="69"/>
      <c r="QA69" s="69"/>
      <c r="QB69" s="69"/>
      <c r="QC69" s="69"/>
      <c r="QD69" s="69"/>
      <c r="QE69" s="69"/>
      <c r="QF69" s="69"/>
      <c r="QG69" s="69"/>
      <c r="QH69" s="69"/>
      <c r="QI69" s="69"/>
      <c r="QJ69" s="69"/>
      <c r="QK69" s="69"/>
      <c r="QL69" s="69"/>
      <c r="QM69" s="69"/>
      <c r="QN69" s="69"/>
      <c r="QO69" s="69"/>
      <c r="QP69" s="69"/>
      <c r="QQ69" s="69"/>
      <c r="QR69" s="69"/>
      <c r="QS69" s="69"/>
      <c r="QT69" s="69"/>
      <c r="QU69" s="69"/>
      <c r="QV69" s="69"/>
      <c r="QW69" s="69"/>
      <c r="QX69" s="69"/>
      <c r="QY69" s="69"/>
      <c r="QZ69" s="69"/>
      <c r="RA69" s="69"/>
      <c r="RB69" s="69"/>
      <c r="RC69" s="69"/>
      <c r="RD69" s="69"/>
      <c r="RE69" s="69"/>
      <c r="RF69" s="69"/>
      <c r="RG69" s="69"/>
      <c r="RH69" s="69"/>
      <c r="RI69" s="69"/>
      <c r="RJ69" s="69"/>
      <c r="RK69" s="69"/>
      <c r="RL69" s="69"/>
      <c r="RM69" s="69"/>
      <c r="RN69" s="69"/>
      <c r="RO69" s="69"/>
      <c r="RP69" s="69"/>
      <c r="RQ69" s="69"/>
      <c r="RR69" s="69"/>
      <c r="RS69" s="69"/>
      <c r="RT69" s="69"/>
      <c r="RU69" s="69"/>
      <c r="RV69" s="69"/>
      <c r="RW69" s="69"/>
      <c r="RX69" s="69"/>
      <c r="RY69" s="69"/>
      <c r="RZ69" s="69"/>
      <c r="SA69" s="69"/>
      <c r="SB69" s="69"/>
      <c r="SC69" s="69"/>
      <c r="SD69" s="69"/>
      <c r="SE69" s="69"/>
      <c r="SF69" s="69"/>
      <c r="SG69" s="69"/>
      <c r="SH69" s="69"/>
      <c r="SI69" s="69"/>
      <c r="SJ69" s="69"/>
      <c r="SK69" s="69"/>
      <c r="SL69" s="69"/>
      <c r="SM69" s="69"/>
      <c r="SN69" s="69"/>
      <c r="SO69" s="69"/>
      <c r="SP69" s="69"/>
      <c r="SQ69" s="69"/>
      <c r="SR69" s="69"/>
      <c r="SS69" s="69"/>
      <c r="ST69" s="69"/>
      <c r="SU69" s="69"/>
      <c r="SV69" s="69"/>
      <c r="SW69" s="69"/>
      <c r="SX69" s="69"/>
      <c r="SY69" s="69"/>
      <c r="SZ69" s="69"/>
      <c r="TA69" s="69"/>
      <c r="TB69" s="69"/>
      <c r="TC69" s="69"/>
      <c r="TD69" s="69"/>
      <c r="TE69" s="69"/>
      <c r="TF69" s="69"/>
      <c r="TG69" s="69"/>
      <c r="TH69" s="69"/>
      <c r="TI69" s="69"/>
      <c r="TJ69" s="69"/>
      <c r="TK69" s="69"/>
      <c r="TL69" s="69"/>
      <c r="TM69" s="69"/>
      <c r="TN69" s="69"/>
      <c r="TO69" s="69"/>
      <c r="TP69" s="69"/>
      <c r="TQ69" s="69"/>
      <c r="TR69" s="69"/>
      <c r="TS69" s="69"/>
      <c r="TT69" s="69"/>
      <c r="TU69" s="69"/>
      <c r="TV69" s="69"/>
      <c r="TW69" s="69"/>
      <c r="TX69" s="69"/>
      <c r="TY69" s="69"/>
      <c r="TZ69" s="69"/>
      <c r="UA69" s="69"/>
      <c r="UB69" s="69"/>
      <c r="UC69" s="69"/>
      <c r="UD69" s="69"/>
      <c r="UE69" s="69"/>
      <c r="UF69" s="69"/>
      <c r="UG69" s="69"/>
      <c r="UH69" s="69"/>
      <c r="UI69" s="69"/>
      <c r="UJ69" s="69"/>
      <c r="UK69" s="69"/>
      <c r="UL69" s="69"/>
      <c r="UM69" s="69"/>
      <c r="UN69" s="69"/>
      <c r="UO69" s="69"/>
      <c r="UP69" s="69"/>
      <c r="UQ69" s="69"/>
      <c r="UR69" s="69"/>
      <c r="US69" s="69"/>
      <c r="UT69" s="69"/>
      <c r="UU69" s="69"/>
      <c r="UV69" s="69"/>
      <c r="UW69" s="69"/>
      <c r="UX69" s="69"/>
      <c r="UY69" s="69"/>
      <c r="UZ69" s="69"/>
      <c r="VA69" s="69"/>
      <c r="VB69" s="69"/>
      <c r="VC69" s="69"/>
      <c r="VD69" s="69"/>
      <c r="VE69" s="69"/>
      <c r="VF69" s="69"/>
      <c r="VG69" s="69"/>
      <c r="VH69" s="69"/>
      <c r="VI69" s="69"/>
      <c r="VJ69" s="69"/>
      <c r="VK69" s="69"/>
      <c r="VL69" s="69"/>
      <c r="VM69" s="69"/>
      <c r="VN69" s="69"/>
      <c r="VO69" s="69"/>
      <c r="VP69" s="69"/>
      <c r="VQ69" s="69"/>
      <c r="VR69" s="69"/>
      <c r="VS69" s="69"/>
      <c r="VT69" s="69"/>
      <c r="VU69" s="69"/>
      <c r="VV69" s="69"/>
      <c r="VW69" s="69"/>
      <c r="VX69" s="69"/>
      <c r="VY69" s="69"/>
      <c r="VZ69" s="69"/>
      <c r="WA69" s="69"/>
      <c r="WB69" s="69"/>
      <c r="WC69" s="69"/>
      <c r="WD69" s="69"/>
      <c r="WE69" s="69"/>
      <c r="WF69" s="69"/>
      <c r="WG69" s="69"/>
      <c r="WH69" s="69"/>
      <c r="WI69" s="69"/>
      <c r="WJ69" s="69"/>
      <c r="WK69" s="69"/>
      <c r="WL69" s="69"/>
      <c r="WM69" s="69"/>
      <c r="WN69" s="69"/>
      <c r="WO69" s="69"/>
      <c r="WP69" s="69"/>
      <c r="WQ69" s="69"/>
      <c r="WR69" s="69"/>
      <c r="WS69" s="69"/>
      <c r="WT69" s="69"/>
      <c r="WU69" s="69"/>
      <c r="WV69" s="69"/>
      <c r="WW69" s="69"/>
      <c r="WX69" s="69"/>
      <c r="WY69" s="69"/>
      <c r="WZ69" s="69"/>
      <c r="XA69" s="69"/>
      <c r="XB69" s="69"/>
      <c r="XC69" s="69"/>
      <c r="XD69" s="69"/>
      <c r="XE69" s="69"/>
      <c r="XF69" s="69"/>
      <c r="XG69" s="69"/>
      <c r="XH69" s="69"/>
      <c r="XI69" s="69"/>
      <c r="XJ69" s="69"/>
      <c r="XK69" s="69"/>
      <c r="XL69" s="69"/>
      <c r="XM69" s="69"/>
      <c r="XN69" s="69"/>
      <c r="XO69" s="69"/>
      <c r="XP69" s="69"/>
      <c r="XQ69" s="69"/>
      <c r="XR69" s="69"/>
      <c r="XS69" s="69"/>
      <c r="XT69" s="69"/>
      <c r="XU69" s="69"/>
      <c r="XV69" s="69"/>
      <c r="XW69" s="69"/>
      <c r="XX69" s="69"/>
      <c r="XY69" s="69"/>
      <c r="XZ69" s="69"/>
      <c r="YA69" s="69"/>
      <c r="YB69" s="69"/>
      <c r="YC69" s="69"/>
      <c r="YD69" s="69"/>
      <c r="YE69" s="69"/>
      <c r="YF69" s="69"/>
      <c r="YG69" s="69"/>
      <c r="YH69" s="69"/>
      <c r="YI69" s="69"/>
      <c r="YJ69" s="69"/>
      <c r="YK69" s="69"/>
      <c r="YL69" s="69"/>
      <c r="YM69" s="69"/>
      <c r="YN69" s="69"/>
      <c r="YO69" s="69"/>
      <c r="YP69" s="69"/>
      <c r="YQ69" s="69"/>
      <c r="YR69" s="69"/>
      <c r="YS69" s="69"/>
      <c r="YT69" s="69"/>
      <c r="YU69" s="69"/>
      <c r="YV69" s="69"/>
      <c r="YW69" s="69"/>
      <c r="YX69" s="69"/>
      <c r="YY69" s="69"/>
      <c r="YZ69" s="69"/>
      <c r="ZA69" s="69"/>
      <c r="ZB69" s="69"/>
      <c r="ZC69" s="69"/>
      <c r="ZD69" s="69"/>
      <c r="ZE69" s="69"/>
      <c r="ZF69" s="69"/>
      <c r="ZG69" s="69"/>
      <c r="ZH69" s="69"/>
      <c r="ZI69" s="69"/>
      <c r="ZJ69" s="69"/>
      <c r="ZK69" s="69"/>
      <c r="ZL69" s="69"/>
      <c r="ZM69" s="69"/>
      <c r="ZN69" s="69"/>
      <c r="ZO69" s="69"/>
      <c r="ZP69" s="69"/>
      <c r="ZQ69" s="69"/>
      <c r="ZR69" s="69"/>
      <c r="ZS69" s="69"/>
      <c r="ZT69" s="69"/>
      <c r="ZU69" s="69"/>
      <c r="ZV69" s="69"/>
      <c r="ZW69" s="69"/>
      <c r="ZX69" s="69"/>
      <c r="ZY69" s="69"/>
      <c r="ZZ69" s="69"/>
      <c r="AAA69" s="69"/>
      <c r="AAB69" s="69"/>
      <c r="AAC69" s="69"/>
      <c r="AAD69" s="69"/>
      <c r="AAE69" s="69"/>
      <c r="AAF69" s="69"/>
      <c r="AAG69" s="69"/>
      <c r="AAH69" s="69"/>
      <c r="AAI69" s="69"/>
      <c r="AAJ69" s="69"/>
      <c r="AAK69" s="69"/>
      <c r="AAL69" s="69"/>
      <c r="AAM69" s="69"/>
      <c r="AAN69" s="69"/>
      <c r="AAO69" s="69"/>
      <c r="AAP69" s="69"/>
      <c r="AAQ69" s="69"/>
      <c r="AAR69" s="69"/>
      <c r="AAS69" s="69"/>
      <c r="AAT69" s="69"/>
      <c r="AAU69" s="69"/>
      <c r="AAV69" s="69"/>
      <c r="AAW69" s="69"/>
      <c r="AAX69" s="69"/>
      <c r="AAY69" s="69"/>
      <c r="AAZ69" s="69"/>
      <c r="ABA69" s="69"/>
      <c r="ABB69" s="69"/>
      <c r="ABC69" s="69"/>
      <c r="ABD69" s="69"/>
      <c r="ABE69" s="69"/>
      <c r="ABF69" s="69"/>
      <c r="ABG69" s="69"/>
      <c r="ABH69" s="69"/>
      <c r="ABI69" s="69"/>
      <c r="ABJ69" s="69"/>
      <c r="ABK69" s="69"/>
      <c r="ABL69" s="69"/>
      <c r="ABM69" s="69"/>
      <c r="ABN69" s="69"/>
      <c r="ABO69" s="69"/>
      <c r="ABP69" s="69"/>
      <c r="ABQ69" s="69"/>
      <c r="ABR69" s="69"/>
      <c r="ABS69" s="69"/>
      <c r="ABT69" s="69"/>
      <c r="ABU69" s="69"/>
      <c r="ABV69" s="69"/>
      <c r="ABW69" s="69"/>
      <c r="ABX69" s="69"/>
      <c r="ABY69" s="69"/>
      <c r="ABZ69" s="69"/>
      <c r="ACA69" s="69"/>
      <c r="ACB69" s="69"/>
      <c r="ACC69" s="69"/>
      <c r="ACD69" s="69"/>
      <c r="ACE69" s="69"/>
      <c r="ACF69" s="69"/>
      <c r="ACG69" s="69"/>
      <c r="ACH69" s="69"/>
      <c r="ACI69" s="69"/>
      <c r="ACJ69" s="69"/>
      <c r="ACK69" s="69"/>
      <c r="ACL69" s="69"/>
      <c r="ACM69" s="69"/>
      <c r="ACN69" s="69"/>
      <c r="ACO69" s="69"/>
      <c r="ACP69" s="69"/>
      <c r="ACQ69" s="69"/>
      <c r="ACR69" s="69"/>
      <c r="ACS69" s="69"/>
      <c r="ACT69" s="69"/>
      <c r="ACU69" s="69"/>
      <c r="ACV69" s="69"/>
      <c r="ACW69" s="69"/>
      <c r="ACX69" s="69"/>
      <c r="ACY69" s="69"/>
      <c r="ACZ69" s="69"/>
      <c r="ADA69" s="69"/>
      <c r="ADB69" s="69"/>
      <c r="ADC69" s="69"/>
      <c r="ADD69" s="69"/>
      <c r="ADE69" s="69"/>
      <c r="ADF69" s="69"/>
      <c r="ADG69" s="69"/>
      <c r="ADH69" s="69"/>
      <c r="ADI69" s="69"/>
      <c r="ADJ69" s="69"/>
      <c r="ADK69" s="69"/>
      <c r="ADL69" s="69"/>
      <c r="ADM69" s="69"/>
      <c r="ADN69" s="69"/>
      <c r="ADO69" s="69"/>
      <c r="ADP69" s="69"/>
      <c r="ADQ69" s="69"/>
      <c r="ADR69" s="69"/>
      <c r="ADS69" s="69"/>
      <c r="ADT69" s="69"/>
      <c r="ADU69" s="69"/>
      <c r="ADV69" s="69"/>
      <c r="ADW69" s="69"/>
      <c r="ADX69" s="69"/>
      <c r="ADY69" s="69"/>
      <c r="ADZ69" s="69"/>
      <c r="AEA69" s="69"/>
      <c r="AEB69" s="69"/>
      <c r="AEC69" s="69"/>
      <c r="AED69" s="69"/>
      <c r="AEE69" s="69"/>
      <c r="AEF69" s="69"/>
      <c r="AEG69" s="69"/>
      <c r="AEH69" s="69"/>
      <c r="AEI69" s="69"/>
      <c r="AEJ69" s="69"/>
      <c r="AEK69" s="69"/>
      <c r="AEL69" s="69"/>
      <c r="AEM69" s="69"/>
      <c r="AEN69" s="69"/>
      <c r="AEO69" s="69"/>
      <c r="AEP69" s="69"/>
      <c r="AEQ69" s="69"/>
      <c r="AER69" s="69"/>
      <c r="AES69" s="69"/>
      <c r="AET69" s="69"/>
      <c r="AEU69" s="69"/>
      <c r="AEV69" s="69"/>
      <c r="AEW69" s="69"/>
      <c r="AEX69" s="69"/>
      <c r="AEY69" s="69"/>
      <c r="AEZ69" s="69"/>
      <c r="AFA69" s="69"/>
      <c r="AFB69" s="69"/>
      <c r="AFC69" s="69"/>
      <c r="AFD69" s="69"/>
      <c r="AFE69" s="69"/>
      <c r="AFF69" s="69"/>
      <c r="AFG69" s="69"/>
      <c r="AFH69" s="69"/>
      <c r="AFI69" s="69"/>
      <c r="AFJ69" s="69"/>
      <c r="AFK69" s="69"/>
      <c r="AFL69" s="69"/>
      <c r="AFM69" s="69"/>
      <c r="AFN69" s="69"/>
      <c r="AFO69" s="69"/>
      <c r="AFP69" s="69"/>
      <c r="AFQ69" s="69"/>
      <c r="AFR69" s="69"/>
      <c r="AFS69" s="69"/>
      <c r="AFT69" s="69"/>
      <c r="AFU69" s="69"/>
      <c r="AFV69" s="69"/>
      <c r="AFW69" s="69"/>
      <c r="AFX69" s="69"/>
      <c r="AFY69" s="69"/>
      <c r="AFZ69" s="69"/>
      <c r="AGA69" s="69"/>
      <c r="AGB69" s="69"/>
      <c r="AGC69" s="69"/>
      <c r="AGD69" s="69"/>
      <c r="AGE69" s="69"/>
      <c r="AGF69" s="69"/>
      <c r="AGG69" s="69"/>
      <c r="AGH69" s="69"/>
      <c r="AGI69" s="69"/>
      <c r="AGJ69" s="69"/>
      <c r="AGK69" s="69"/>
      <c r="AGL69" s="69"/>
      <c r="AGM69" s="69"/>
      <c r="AGN69" s="69"/>
      <c r="AGO69" s="69"/>
      <c r="AGP69" s="69"/>
      <c r="AGQ69" s="69"/>
      <c r="AGR69" s="69"/>
      <c r="AGS69" s="69"/>
      <c r="AGT69" s="69"/>
      <c r="AGU69" s="69"/>
      <c r="AGV69" s="69"/>
      <c r="AGW69" s="69"/>
      <c r="AGX69" s="69"/>
      <c r="AGY69" s="69"/>
      <c r="AGZ69" s="69"/>
      <c r="AHA69" s="69"/>
      <c r="AHB69" s="69"/>
      <c r="AHC69" s="69"/>
      <c r="AHD69" s="69"/>
      <c r="AHE69" s="69"/>
      <c r="AHF69" s="69"/>
      <c r="AHG69" s="69"/>
      <c r="AHH69" s="69"/>
      <c r="AHI69" s="69"/>
      <c r="AHJ69" s="69"/>
      <c r="AHK69" s="69"/>
      <c r="AHL69" s="69"/>
      <c r="AHM69" s="69"/>
      <c r="AHN69" s="69"/>
      <c r="AHO69" s="69"/>
      <c r="AHP69" s="69"/>
      <c r="AHQ69" s="69"/>
      <c r="AHR69" s="69"/>
      <c r="AHS69" s="69"/>
      <c r="AHT69" s="69"/>
      <c r="AHU69" s="69"/>
      <c r="AHV69" s="69"/>
      <c r="AHW69" s="69"/>
      <c r="AHX69" s="69"/>
      <c r="AHY69" s="69"/>
      <c r="AHZ69" s="69"/>
      <c r="AIA69" s="69"/>
      <c r="AIB69" s="69"/>
      <c r="AIC69" s="69"/>
      <c r="AID69" s="69"/>
      <c r="AIE69" s="69"/>
      <c r="AIF69" s="69"/>
      <c r="AIG69" s="69"/>
      <c r="AIH69" s="69"/>
      <c r="AII69" s="69"/>
      <c r="AIJ69" s="69"/>
      <c r="AIK69" s="69"/>
      <c r="AIL69" s="69"/>
      <c r="AIM69" s="69"/>
      <c r="AIN69" s="69"/>
      <c r="AIO69" s="69"/>
      <c r="AIP69" s="69"/>
      <c r="AIQ69" s="69"/>
      <c r="AIR69" s="69"/>
      <c r="AIS69" s="69"/>
      <c r="AIT69" s="69"/>
      <c r="AIU69" s="69"/>
      <c r="AIV69" s="69"/>
      <c r="AIW69" s="69"/>
      <c r="AIX69" s="69"/>
      <c r="AIY69" s="69"/>
      <c r="AIZ69" s="69"/>
      <c r="AJA69" s="69"/>
      <c r="AJB69" s="69"/>
      <c r="AJC69" s="69"/>
      <c r="AJD69" s="69"/>
      <c r="AJE69" s="69"/>
      <c r="AJF69" s="69"/>
      <c r="AJG69" s="69"/>
      <c r="AJH69" s="69"/>
      <c r="AJI69" s="69"/>
      <c r="AJJ69" s="69"/>
      <c r="AJK69" s="69"/>
      <c r="AJL69" s="69"/>
      <c r="AJM69" s="69"/>
      <c r="AJN69" s="69"/>
      <c r="AJO69" s="69"/>
      <c r="AJP69" s="69"/>
      <c r="AJQ69" s="69"/>
      <c r="AJR69" s="69"/>
      <c r="AJS69" s="69"/>
      <c r="AJT69" s="69"/>
      <c r="AJU69" s="69"/>
      <c r="AJV69" s="69"/>
      <c r="AJW69" s="69"/>
      <c r="AJX69" s="69"/>
      <c r="AJY69" s="69"/>
      <c r="AJZ69" s="69"/>
      <c r="AKA69" s="69"/>
      <c r="AKB69" s="69"/>
      <c r="AKC69" s="69"/>
      <c r="AKD69" s="69"/>
      <c r="AKE69" s="69"/>
      <c r="AKF69" s="69"/>
      <c r="AKG69" s="69"/>
      <c r="AKH69" s="69"/>
      <c r="AKI69" s="69"/>
      <c r="AKJ69" s="69"/>
      <c r="AKK69" s="69"/>
      <c r="AKL69" s="69"/>
      <c r="AKM69" s="69"/>
      <c r="AKN69" s="69"/>
      <c r="AKO69" s="69"/>
      <c r="AKP69" s="69"/>
      <c r="AKQ69" s="69"/>
      <c r="AKR69" s="69"/>
      <c r="AKS69" s="69"/>
      <c r="AKT69" s="69"/>
      <c r="AKU69" s="69"/>
      <c r="AKV69" s="69"/>
      <c r="AKW69" s="69"/>
      <c r="AKX69" s="69"/>
      <c r="AKY69" s="69"/>
      <c r="AKZ69" s="69"/>
      <c r="ALA69" s="69"/>
      <c r="ALB69" s="69"/>
      <c r="ALC69" s="69"/>
      <c r="ALD69" s="69"/>
      <c r="ALE69" s="69"/>
      <c r="ALF69" s="69"/>
      <c r="ALG69" s="69"/>
      <c r="ALH69" s="69"/>
      <c r="ALI69" s="69"/>
      <c r="ALJ69" s="69"/>
      <c r="ALK69" s="69"/>
      <c r="ALL69" s="69"/>
      <c r="ALM69" s="69"/>
      <c r="ALN69" s="69"/>
      <c r="ALO69" s="69"/>
      <c r="ALP69" s="69"/>
      <c r="ALQ69" s="69"/>
      <c r="ALR69" s="69"/>
      <c r="ALS69" s="69"/>
      <c r="ALT69" s="69"/>
      <c r="ALU69" s="69"/>
      <c r="ALV69" s="69"/>
      <c r="ALW69" s="69"/>
      <c r="ALX69" s="69"/>
      <c r="ALY69" s="69"/>
      <c r="ALZ69" s="69"/>
      <c r="AMA69" s="69"/>
      <c r="AMB69" s="69"/>
      <c r="AMC69" s="69"/>
      <c r="AMD69" s="69"/>
      <c r="AME69" s="69"/>
      <c r="AMF69" s="69"/>
      <c r="AMG69" s="69"/>
      <c r="AMH69" s="69"/>
      <c r="AMI69" s="69"/>
      <c r="AMJ69" s="69"/>
    </row>
    <row r="70" spans="1:1024" s="72" customFormat="1" ht="45" x14ac:dyDescent="0.25">
      <c r="A70" s="66">
        <v>74</v>
      </c>
      <c r="B70" s="67" t="s">
        <v>347</v>
      </c>
      <c r="C70" s="67" t="s">
        <v>18</v>
      </c>
      <c r="D70" s="67" t="s">
        <v>29</v>
      </c>
      <c r="E70" s="67" t="s">
        <v>381</v>
      </c>
      <c r="F70" s="67" t="s">
        <v>382</v>
      </c>
      <c r="G70" s="67" t="s">
        <v>383</v>
      </c>
      <c r="H70" s="68" t="s">
        <v>384</v>
      </c>
      <c r="I70" s="68" t="s">
        <v>385</v>
      </c>
      <c r="J70" s="67" t="s">
        <v>386</v>
      </c>
      <c r="K70" s="67" t="s">
        <v>387</v>
      </c>
      <c r="L70" s="67" t="s">
        <v>388</v>
      </c>
      <c r="M70" s="67"/>
      <c r="N70" s="67"/>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c r="EF70" s="69"/>
      <c r="EG70" s="69"/>
      <c r="EH70" s="69"/>
      <c r="EI70" s="69"/>
      <c r="EJ70" s="69"/>
      <c r="EK70" s="69"/>
      <c r="EL70" s="69"/>
      <c r="EM70" s="69"/>
      <c r="EN70" s="69"/>
      <c r="EO70" s="69"/>
      <c r="EP70" s="69"/>
      <c r="EQ70" s="69"/>
      <c r="ER70" s="69"/>
      <c r="ES70" s="69"/>
      <c r="ET70" s="69"/>
      <c r="EU70" s="69"/>
      <c r="EV70" s="69"/>
      <c r="EW70" s="69"/>
      <c r="EX70" s="69"/>
      <c r="EY70" s="69"/>
      <c r="EZ70" s="69"/>
      <c r="FA70" s="69"/>
      <c r="FB70" s="69"/>
      <c r="FC70" s="69"/>
      <c r="FD70" s="69"/>
      <c r="FE70" s="69"/>
      <c r="FF70" s="69"/>
      <c r="FG70" s="69"/>
      <c r="FH70" s="69"/>
      <c r="FI70" s="69"/>
      <c r="FJ70" s="69"/>
      <c r="FK70" s="69"/>
      <c r="FL70" s="69"/>
      <c r="FM70" s="69"/>
      <c r="FN70" s="69"/>
      <c r="FO70" s="69"/>
      <c r="FP70" s="69"/>
      <c r="FQ70" s="69"/>
      <c r="FR70" s="69"/>
      <c r="FS70" s="69"/>
      <c r="FT70" s="69"/>
      <c r="FU70" s="69"/>
      <c r="FV70" s="69"/>
      <c r="FW70" s="69"/>
      <c r="FX70" s="69"/>
      <c r="FY70" s="69"/>
      <c r="FZ70" s="69"/>
      <c r="GA70" s="69"/>
      <c r="GB70" s="69"/>
      <c r="GC70" s="69"/>
      <c r="GD70" s="69"/>
      <c r="GE70" s="69"/>
      <c r="GF70" s="69"/>
      <c r="GG70" s="69"/>
      <c r="GH70" s="69"/>
      <c r="GI70" s="69"/>
      <c r="GJ70" s="69"/>
      <c r="GK70" s="69"/>
      <c r="GL70" s="69"/>
      <c r="GM70" s="69"/>
      <c r="GN70" s="69"/>
      <c r="GO70" s="69"/>
      <c r="GP70" s="69"/>
      <c r="GQ70" s="69"/>
      <c r="GR70" s="69"/>
      <c r="GS70" s="69"/>
      <c r="GT70" s="69"/>
      <c r="GU70" s="69"/>
      <c r="GV70" s="69"/>
      <c r="GW70" s="69"/>
      <c r="GX70" s="69"/>
      <c r="GY70" s="69"/>
      <c r="GZ70" s="69"/>
      <c r="HA70" s="69"/>
      <c r="HB70" s="69"/>
      <c r="HC70" s="69"/>
      <c r="HD70" s="69"/>
      <c r="HE70" s="69"/>
      <c r="HF70" s="69"/>
      <c r="HG70" s="69"/>
      <c r="HH70" s="69"/>
      <c r="HI70" s="69"/>
      <c r="HJ70" s="69"/>
      <c r="HK70" s="69"/>
      <c r="HL70" s="69"/>
      <c r="HM70" s="69"/>
      <c r="HN70" s="69"/>
      <c r="HO70" s="69"/>
      <c r="HP70" s="69"/>
      <c r="HQ70" s="69"/>
      <c r="HR70" s="69"/>
      <c r="HS70" s="69"/>
      <c r="HT70" s="69"/>
      <c r="HU70" s="69"/>
      <c r="HV70" s="69"/>
      <c r="HW70" s="69"/>
      <c r="HX70" s="69"/>
      <c r="HY70" s="69"/>
      <c r="HZ70" s="69"/>
      <c r="IA70" s="69"/>
      <c r="IB70" s="69"/>
      <c r="IC70" s="69"/>
      <c r="ID70" s="69"/>
      <c r="IE70" s="69"/>
      <c r="IF70" s="69"/>
      <c r="IG70" s="69"/>
      <c r="IH70" s="69"/>
      <c r="II70" s="69"/>
      <c r="IJ70" s="69"/>
      <c r="IK70" s="69"/>
      <c r="IL70" s="69"/>
      <c r="IM70" s="69"/>
      <c r="IN70" s="69"/>
      <c r="IO70" s="69"/>
      <c r="IP70" s="69"/>
      <c r="IQ70" s="69"/>
      <c r="IR70" s="69"/>
      <c r="IS70" s="69"/>
      <c r="IT70" s="69"/>
      <c r="IU70" s="69"/>
      <c r="IV70" s="69"/>
      <c r="IW70" s="69"/>
      <c r="IX70" s="69"/>
      <c r="IY70" s="69"/>
      <c r="IZ70" s="69"/>
      <c r="JA70" s="69"/>
      <c r="JB70" s="69"/>
      <c r="JC70" s="69"/>
      <c r="JD70" s="69"/>
      <c r="JE70" s="69"/>
      <c r="JF70" s="69"/>
      <c r="JG70" s="69"/>
      <c r="JH70" s="69"/>
      <c r="JI70" s="69"/>
      <c r="JJ70" s="69"/>
      <c r="JK70" s="69"/>
      <c r="JL70" s="69"/>
      <c r="JM70" s="69"/>
      <c r="JN70" s="69"/>
      <c r="JO70" s="69"/>
      <c r="JP70" s="69"/>
      <c r="JQ70" s="69"/>
      <c r="JR70" s="69"/>
      <c r="JS70" s="69"/>
      <c r="JT70" s="69"/>
      <c r="JU70" s="69"/>
      <c r="JV70" s="69"/>
      <c r="JW70" s="69"/>
      <c r="JX70" s="69"/>
      <c r="JY70" s="69"/>
      <c r="JZ70" s="69"/>
      <c r="KA70" s="69"/>
      <c r="KB70" s="69"/>
      <c r="KC70" s="69"/>
      <c r="KD70" s="69"/>
      <c r="KE70" s="69"/>
      <c r="KF70" s="69"/>
      <c r="KG70" s="69"/>
      <c r="KH70" s="69"/>
      <c r="KI70" s="69"/>
      <c r="KJ70" s="69"/>
      <c r="KK70" s="69"/>
      <c r="KL70" s="69"/>
      <c r="KM70" s="69"/>
      <c r="KN70" s="69"/>
      <c r="KO70" s="69"/>
      <c r="KP70" s="69"/>
      <c r="KQ70" s="69"/>
      <c r="KR70" s="69"/>
      <c r="KS70" s="69"/>
      <c r="KT70" s="69"/>
      <c r="KU70" s="69"/>
      <c r="KV70" s="69"/>
      <c r="KW70" s="69"/>
      <c r="KX70" s="69"/>
      <c r="KY70" s="69"/>
      <c r="KZ70" s="69"/>
      <c r="LA70" s="69"/>
      <c r="LB70" s="69"/>
      <c r="LC70" s="69"/>
      <c r="LD70" s="69"/>
      <c r="LE70" s="69"/>
      <c r="LF70" s="69"/>
      <c r="LG70" s="69"/>
      <c r="LH70" s="69"/>
      <c r="LI70" s="69"/>
      <c r="LJ70" s="69"/>
      <c r="LK70" s="69"/>
      <c r="LL70" s="69"/>
      <c r="LM70" s="69"/>
      <c r="LN70" s="69"/>
      <c r="LO70" s="69"/>
      <c r="LP70" s="69"/>
      <c r="LQ70" s="69"/>
      <c r="LR70" s="69"/>
      <c r="LS70" s="69"/>
      <c r="LT70" s="69"/>
      <c r="LU70" s="69"/>
      <c r="LV70" s="69"/>
      <c r="LW70" s="69"/>
      <c r="LX70" s="69"/>
      <c r="LY70" s="69"/>
      <c r="LZ70" s="69"/>
      <c r="MA70" s="69"/>
      <c r="MB70" s="69"/>
      <c r="MC70" s="69"/>
      <c r="MD70" s="69"/>
      <c r="ME70" s="69"/>
      <c r="MF70" s="69"/>
      <c r="MG70" s="69"/>
      <c r="MH70" s="69"/>
      <c r="MI70" s="69"/>
      <c r="MJ70" s="69"/>
      <c r="MK70" s="69"/>
      <c r="ML70" s="69"/>
      <c r="MM70" s="69"/>
      <c r="MN70" s="69"/>
      <c r="MO70" s="69"/>
      <c r="MP70" s="69"/>
      <c r="MQ70" s="69"/>
      <c r="MR70" s="69"/>
      <c r="MS70" s="69"/>
      <c r="MT70" s="69"/>
      <c r="MU70" s="69"/>
      <c r="MV70" s="69"/>
      <c r="MW70" s="69"/>
      <c r="MX70" s="69"/>
      <c r="MY70" s="69"/>
      <c r="MZ70" s="69"/>
      <c r="NA70" s="69"/>
      <c r="NB70" s="69"/>
      <c r="NC70" s="69"/>
      <c r="ND70" s="69"/>
      <c r="NE70" s="69"/>
      <c r="NF70" s="69"/>
      <c r="NG70" s="69"/>
      <c r="NH70" s="69"/>
      <c r="NI70" s="69"/>
      <c r="NJ70" s="69"/>
      <c r="NK70" s="69"/>
      <c r="NL70" s="69"/>
      <c r="NM70" s="69"/>
      <c r="NN70" s="69"/>
      <c r="NO70" s="69"/>
      <c r="NP70" s="69"/>
      <c r="NQ70" s="69"/>
      <c r="NR70" s="69"/>
      <c r="NS70" s="69"/>
      <c r="NT70" s="69"/>
      <c r="NU70" s="69"/>
      <c r="NV70" s="69"/>
      <c r="NW70" s="69"/>
      <c r="NX70" s="69"/>
      <c r="NY70" s="69"/>
      <c r="NZ70" s="69"/>
      <c r="OA70" s="69"/>
      <c r="OB70" s="69"/>
      <c r="OC70" s="69"/>
      <c r="OD70" s="69"/>
      <c r="OE70" s="69"/>
      <c r="OF70" s="69"/>
      <c r="OG70" s="69"/>
      <c r="OH70" s="69"/>
      <c r="OI70" s="69"/>
      <c r="OJ70" s="69"/>
      <c r="OK70" s="69"/>
      <c r="OL70" s="69"/>
      <c r="OM70" s="69"/>
      <c r="ON70" s="69"/>
      <c r="OO70" s="69"/>
      <c r="OP70" s="69"/>
      <c r="OQ70" s="69"/>
      <c r="OR70" s="69"/>
      <c r="OS70" s="69"/>
      <c r="OT70" s="69"/>
      <c r="OU70" s="69"/>
      <c r="OV70" s="69"/>
      <c r="OW70" s="69"/>
      <c r="OX70" s="69"/>
      <c r="OY70" s="69"/>
      <c r="OZ70" s="69"/>
      <c r="PA70" s="69"/>
      <c r="PB70" s="69"/>
      <c r="PC70" s="69"/>
      <c r="PD70" s="69"/>
      <c r="PE70" s="69"/>
      <c r="PF70" s="69"/>
      <c r="PG70" s="69"/>
      <c r="PH70" s="69"/>
      <c r="PI70" s="69"/>
      <c r="PJ70" s="69"/>
      <c r="PK70" s="69"/>
      <c r="PL70" s="69"/>
      <c r="PM70" s="69"/>
      <c r="PN70" s="69"/>
      <c r="PO70" s="69"/>
      <c r="PP70" s="69"/>
      <c r="PQ70" s="69"/>
      <c r="PR70" s="69"/>
      <c r="PS70" s="69"/>
      <c r="PT70" s="69"/>
      <c r="PU70" s="69"/>
      <c r="PV70" s="69"/>
      <c r="PW70" s="69"/>
      <c r="PX70" s="69"/>
      <c r="PY70" s="69"/>
      <c r="PZ70" s="69"/>
      <c r="QA70" s="69"/>
      <c r="QB70" s="69"/>
      <c r="QC70" s="69"/>
      <c r="QD70" s="69"/>
      <c r="QE70" s="69"/>
      <c r="QF70" s="69"/>
      <c r="QG70" s="69"/>
      <c r="QH70" s="69"/>
      <c r="QI70" s="69"/>
      <c r="QJ70" s="69"/>
      <c r="QK70" s="69"/>
      <c r="QL70" s="69"/>
      <c r="QM70" s="69"/>
      <c r="QN70" s="69"/>
      <c r="QO70" s="69"/>
      <c r="QP70" s="69"/>
      <c r="QQ70" s="69"/>
      <c r="QR70" s="69"/>
      <c r="QS70" s="69"/>
      <c r="QT70" s="69"/>
      <c r="QU70" s="69"/>
      <c r="QV70" s="69"/>
      <c r="QW70" s="69"/>
      <c r="QX70" s="69"/>
      <c r="QY70" s="69"/>
      <c r="QZ70" s="69"/>
      <c r="RA70" s="69"/>
      <c r="RB70" s="69"/>
      <c r="RC70" s="69"/>
      <c r="RD70" s="69"/>
      <c r="RE70" s="69"/>
      <c r="RF70" s="69"/>
      <c r="RG70" s="69"/>
      <c r="RH70" s="69"/>
      <c r="RI70" s="69"/>
      <c r="RJ70" s="69"/>
      <c r="RK70" s="69"/>
      <c r="RL70" s="69"/>
      <c r="RM70" s="69"/>
      <c r="RN70" s="69"/>
      <c r="RO70" s="69"/>
      <c r="RP70" s="69"/>
      <c r="RQ70" s="69"/>
      <c r="RR70" s="69"/>
      <c r="RS70" s="69"/>
      <c r="RT70" s="69"/>
      <c r="RU70" s="69"/>
      <c r="RV70" s="69"/>
      <c r="RW70" s="69"/>
      <c r="RX70" s="69"/>
      <c r="RY70" s="69"/>
      <c r="RZ70" s="69"/>
      <c r="SA70" s="69"/>
      <c r="SB70" s="69"/>
      <c r="SC70" s="69"/>
      <c r="SD70" s="69"/>
      <c r="SE70" s="69"/>
      <c r="SF70" s="69"/>
      <c r="SG70" s="69"/>
      <c r="SH70" s="69"/>
      <c r="SI70" s="69"/>
      <c r="SJ70" s="69"/>
      <c r="SK70" s="69"/>
      <c r="SL70" s="69"/>
      <c r="SM70" s="69"/>
      <c r="SN70" s="69"/>
      <c r="SO70" s="69"/>
      <c r="SP70" s="69"/>
      <c r="SQ70" s="69"/>
      <c r="SR70" s="69"/>
      <c r="SS70" s="69"/>
      <c r="ST70" s="69"/>
      <c r="SU70" s="69"/>
      <c r="SV70" s="69"/>
      <c r="SW70" s="69"/>
      <c r="SX70" s="69"/>
      <c r="SY70" s="69"/>
      <c r="SZ70" s="69"/>
      <c r="TA70" s="69"/>
      <c r="TB70" s="69"/>
      <c r="TC70" s="69"/>
      <c r="TD70" s="69"/>
      <c r="TE70" s="69"/>
      <c r="TF70" s="69"/>
      <c r="TG70" s="69"/>
      <c r="TH70" s="69"/>
      <c r="TI70" s="69"/>
      <c r="TJ70" s="69"/>
      <c r="TK70" s="69"/>
      <c r="TL70" s="69"/>
      <c r="TM70" s="69"/>
      <c r="TN70" s="69"/>
      <c r="TO70" s="69"/>
      <c r="TP70" s="69"/>
      <c r="TQ70" s="69"/>
      <c r="TR70" s="69"/>
      <c r="TS70" s="69"/>
      <c r="TT70" s="69"/>
      <c r="TU70" s="69"/>
      <c r="TV70" s="69"/>
      <c r="TW70" s="69"/>
      <c r="TX70" s="69"/>
      <c r="TY70" s="69"/>
      <c r="TZ70" s="69"/>
      <c r="UA70" s="69"/>
      <c r="UB70" s="69"/>
      <c r="UC70" s="69"/>
      <c r="UD70" s="69"/>
      <c r="UE70" s="69"/>
      <c r="UF70" s="69"/>
      <c r="UG70" s="69"/>
      <c r="UH70" s="69"/>
      <c r="UI70" s="69"/>
      <c r="UJ70" s="69"/>
      <c r="UK70" s="69"/>
      <c r="UL70" s="69"/>
      <c r="UM70" s="69"/>
      <c r="UN70" s="69"/>
      <c r="UO70" s="69"/>
      <c r="UP70" s="69"/>
      <c r="UQ70" s="69"/>
      <c r="UR70" s="69"/>
      <c r="US70" s="69"/>
      <c r="UT70" s="69"/>
      <c r="UU70" s="69"/>
      <c r="UV70" s="69"/>
      <c r="UW70" s="69"/>
      <c r="UX70" s="69"/>
      <c r="UY70" s="69"/>
      <c r="UZ70" s="69"/>
      <c r="VA70" s="69"/>
      <c r="VB70" s="69"/>
      <c r="VC70" s="69"/>
      <c r="VD70" s="69"/>
      <c r="VE70" s="69"/>
      <c r="VF70" s="69"/>
      <c r="VG70" s="69"/>
      <c r="VH70" s="69"/>
      <c r="VI70" s="69"/>
      <c r="VJ70" s="69"/>
      <c r="VK70" s="69"/>
      <c r="VL70" s="69"/>
      <c r="VM70" s="69"/>
      <c r="VN70" s="69"/>
      <c r="VO70" s="69"/>
      <c r="VP70" s="69"/>
      <c r="VQ70" s="69"/>
      <c r="VR70" s="69"/>
      <c r="VS70" s="69"/>
      <c r="VT70" s="69"/>
      <c r="VU70" s="69"/>
      <c r="VV70" s="69"/>
      <c r="VW70" s="69"/>
      <c r="VX70" s="69"/>
      <c r="VY70" s="69"/>
      <c r="VZ70" s="69"/>
      <c r="WA70" s="69"/>
      <c r="WB70" s="69"/>
      <c r="WC70" s="69"/>
      <c r="WD70" s="69"/>
      <c r="WE70" s="69"/>
      <c r="WF70" s="69"/>
      <c r="WG70" s="69"/>
      <c r="WH70" s="69"/>
      <c r="WI70" s="69"/>
      <c r="WJ70" s="69"/>
      <c r="WK70" s="69"/>
      <c r="WL70" s="69"/>
      <c r="WM70" s="69"/>
      <c r="WN70" s="69"/>
      <c r="WO70" s="69"/>
      <c r="WP70" s="69"/>
      <c r="WQ70" s="69"/>
      <c r="WR70" s="69"/>
      <c r="WS70" s="69"/>
      <c r="WT70" s="69"/>
      <c r="WU70" s="69"/>
      <c r="WV70" s="69"/>
      <c r="WW70" s="69"/>
      <c r="WX70" s="69"/>
      <c r="WY70" s="69"/>
      <c r="WZ70" s="69"/>
      <c r="XA70" s="69"/>
      <c r="XB70" s="69"/>
      <c r="XC70" s="69"/>
      <c r="XD70" s="69"/>
      <c r="XE70" s="69"/>
      <c r="XF70" s="69"/>
      <c r="XG70" s="69"/>
      <c r="XH70" s="69"/>
      <c r="XI70" s="69"/>
      <c r="XJ70" s="69"/>
      <c r="XK70" s="69"/>
      <c r="XL70" s="69"/>
      <c r="XM70" s="69"/>
      <c r="XN70" s="69"/>
      <c r="XO70" s="69"/>
      <c r="XP70" s="69"/>
      <c r="XQ70" s="69"/>
      <c r="XR70" s="69"/>
      <c r="XS70" s="69"/>
      <c r="XT70" s="69"/>
      <c r="XU70" s="69"/>
      <c r="XV70" s="69"/>
      <c r="XW70" s="69"/>
      <c r="XX70" s="69"/>
      <c r="XY70" s="69"/>
      <c r="XZ70" s="69"/>
      <c r="YA70" s="69"/>
      <c r="YB70" s="69"/>
      <c r="YC70" s="69"/>
      <c r="YD70" s="69"/>
      <c r="YE70" s="69"/>
      <c r="YF70" s="69"/>
      <c r="YG70" s="69"/>
      <c r="YH70" s="69"/>
      <c r="YI70" s="69"/>
      <c r="YJ70" s="69"/>
      <c r="YK70" s="69"/>
      <c r="YL70" s="69"/>
      <c r="YM70" s="69"/>
      <c r="YN70" s="69"/>
      <c r="YO70" s="69"/>
      <c r="YP70" s="69"/>
      <c r="YQ70" s="69"/>
      <c r="YR70" s="69"/>
      <c r="YS70" s="69"/>
      <c r="YT70" s="69"/>
      <c r="YU70" s="69"/>
      <c r="YV70" s="69"/>
      <c r="YW70" s="69"/>
      <c r="YX70" s="69"/>
      <c r="YY70" s="69"/>
      <c r="YZ70" s="69"/>
      <c r="ZA70" s="69"/>
      <c r="ZB70" s="69"/>
      <c r="ZC70" s="69"/>
      <c r="ZD70" s="69"/>
      <c r="ZE70" s="69"/>
      <c r="ZF70" s="69"/>
      <c r="ZG70" s="69"/>
      <c r="ZH70" s="69"/>
      <c r="ZI70" s="69"/>
      <c r="ZJ70" s="69"/>
      <c r="ZK70" s="69"/>
      <c r="ZL70" s="69"/>
      <c r="ZM70" s="69"/>
      <c r="ZN70" s="69"/>
      <c r="ZO70" s="69"/>
      <c r="ZP70" s="69"/>
      <c r="ZQ70" s="69"/>
      <c r="ZR70" s="69"/>
      <c r="ZS70" s="69"/>
      <c r="ZT70" s="69"/>
      <c r="ZU70" s="69"/>
      <c r="ZV70" s="69"/>
      <c r="ZW70" s="69"/>
      <c r="ZX70" s="69"/>
      <c r="ZY70" s="69"/>
      <c r="ZZ70" s="69"/>
      <c r="AAA70" s="69"/>
      <c r="AAB70" s="69"/>
      <c r="AAC70" s="69"/>
      <c r="AAD70" s="69"/>
      <c r="AAE70" s="69"/>
      <c r="AAF70" s="69"/>
      <c r="AAG70" s="69"/>
      <c r="AAH70" s="69"/>
      <c r="AAI70" s="69"/>
      <c r="AAJ70" s="69"/>
      <c r="AAK70" s="69"/>
      <c r="AAL70" s="69"/>
      <c r="AAM70" s="69"/>
      <c r="AAN70" s="69"/>
      <c r="AAO70" s="69"/>
      <c r="AAP70" s="69"/>
      <c r="AAQ70" s="69"/>
      <c r="AAR70" s="69"/>
      <c r="AAS70" s="69"/>
      <c r="AAT70" s="69"/>
      <c r="AAU70" s="69"/>
      <c r="AAV70" s="69"/>
      <c r="AAW70" s="69"/>
      <c r="AAX70" s="69"/>
      <c r="AAY70" s="69"/>
      <c r="AAZ70" s="69"/>
      <c r="ABA70" s="69"/>
      <c r="ABB70" s="69"/>
      <c r="ABC70" s="69"/>
      <c r="ABD70" s="69"/>
      <c r="ABE70" s="69"/>
      <c r="ABF70" s="69"/>
      <c r="ABG70" s="69"/>
      <c r="ABH70" s="69"/>
      <c r="ABI70" s="69"/>
      <c r="ABJ70" s="69"/>
      <c r="ABK70" s="69"/>
      <c r="ABL70" s="69"/>
      <c r="ABM70" s="69"/>
      <c r="ABN70" s="69"/>
      <c r="ABO70" s="69"/>
      <c r="ABP70" s="69"/>
      <c r="ABQ70" s="69"/>
      <c r="ABR70" s="69"/>
      <c r="ABS70" s="69"/>
      <c r="ABT70" s="69"/>
      <c r="ABU70" s="69"/>
      <c r="ABV70" s="69"/>
      <c r="ABW70" s="69"/>
      <c r="ABX70" s="69"/>
      <c r="ABY70" s="69"/>
      <c r="ABZ70" s="69"/>
      <c r="ACA70" s="69"/>
      <c r="ACB70" s="69"/>
      <c r="ACC70" s="69"/>
      <c r="ACD70" s="69"/>
      <c r="ACE70" s="69"/>
      <c r="ACF70" s="69"/>
      <c r="ACG70" s="69"/>
      <c r="ACH70" s="69"/>
      <c r="ACI70" s="69"/>
      <c r="ACJ70" s="69"/>
      <c r="ACK70" s="69"/>
      <c r="ACL70" s="69"/>
      <c r="ACM70" s="69"/>
      <c r="ACN70" s="69"/>
      <c r="ACO70" s="69"/>
      <c r="ACP70" s="69"/>
      <c r="ACQ70" s="69"/>
      <c r="ACR70" s="69"/>
      <c r="ACS70" s="69"/>
      <c r="ACT70" s="69"/>
      <c r="ACU70" s="69"/>
      <c r="ACV70" s="69"/>
      <c r="ACW70" s="69"/>
      <c r="ACX70" s="69"/>
      <c r="ACY70" s="69"/>
      <c r="ACZ70" s="69"/>
      <c r="ADA70" s="69"/>
      <c r="ADB70" s="69"/>
      <c r="ADC70" s="69"/>
      <c r="ADD70" s="69"/>
      <c r="ADE70" s="69"/>
      <c r="ADF70" s="69"/>
      <c r="ADG70" s="69"/>
      <c r="ADH70" s="69"/>
      <c r="ADI70" s="69"/>
      <c r="ADJ70" s="69"/>
      <c r="ADK70" s="69"/>
      <c r="ADL70" s="69"/>
      <c r="ADM70" s="69"/>
      <c r="ADN70" s="69"/>
      <c r="ADO70" s="69"/>
      <c r="ADP70" s="69"/>
      <c r="ADQ70" s="69"/>
      <c r="ADR70" s="69"/>
      <c r="ADS70" s="69"/>
      <c r="ADT70" s="69"/>
      <c r="ADU70" s="69"/>
      <c r="ADV70" s="69"/>
      <c r="ADW70" s="69"/>
      <c r="ADX70" s="69"/>
      <c r="ADY70" s="69"/>
      <c r="ADZ70" s="69"/>
      <c r="AEA70" s="69"/>
      <c r="AEB70" s="69"/>
      <c r="AEC70" s="69"/>
      <c r="AED70" s="69"/>
      <c r="AEE70" s="69"/>
      <c r="AEF70" s="69"/>
      <c r="AEG70" s="69"/>
      <c r="AEH70" s="69"/>
      <c r="AEI70" s="69"/>
      <c r="AEJ70" s="69"/>
      <c r="AEK70" s="69"/>
      <c r="AEL70" s="69"/>
      <c r="AEM70" s="69"/>
      <c r="AEN70" s="69"/>
      <c r="AEO70" s="69"/>
      <c r="AEP70" s="69"/>
      <c r="AEQ70" s="69"/>
      <c r="AER70" s="69"/>
      <c r="AES70" s="69"/>
      <c r="AET70" s="69"/>
      <c r="AEU70" s="69"/>
      <c r="AEV70" s="69"/>
      <c r="AEW70" s="69"/>
      <c r="AEX70" s="69"/>
      <c r="AEY70" s="69"/>
      <c r="AEZ70" s="69"/>
      <c r="AFA70" s="69"/>
      <c r="AFB70" s="69"/>
      <c r="AFC70" s="69"/>
      <c r="AFD70" s="69"/>
      <c r="AFE70" s="69"/>
      <c r="AFF70" s="69"/>
      <c r="AFG70" s="69"/>
      <c r="AFH70" s="69"/>
      <c r="AFI70" s="69"/>
      <c r="AFJ70" s="69"/>
      <c r="AFK70" s="69"/>
      <c r="AFL70" s="69"/>
      <c r="AFM70" s="69"/>
      <c r="AFN70" s="69"/>
      <c r="AFO70" s="69"/>
      <c r="AFP70" s="69"/>
      <c r="AFQ70" s="69"/>
      <c r="AFR70" s="69"/>
      <c r="AFS70" s="69"/>
      <c r="AFT70" s="69"/>
      <c r="AFU70" s="69"/>
      <c r="AFV70" s="69"/>
      <c r="AFW70" s="69"/>
      <c r="AFX70" s="69"/>
      <c r="AFY70" s="69"/>
      <c r="AFZ70" s="69"/>
      <c r="AGA70" s="69"/>
      <c r="AGB70" s="69"/>
      <c r="AGC70" s="69"/>
      <c r="AGD70" s="69"/>
      <c r="AGE70" s="69"/>
      <c r="AGF70" s="69"/>
      <c r="AGG70" s="69"/>
      <c r="AGH70" s="69"/>
      <c r="AGI70" s="69"/>
      <c r="AGJ70" s="69"/>
      <c r="AGK70" s="69"/>
      <c r="AGL70" s="69"/>
      <c r="AGM70" s="69"/>
      <c r="AGN70" s="69"/>
      <c r="AGO70" s="69"/>
      <c r="AGP70" s="69"/>
      <c r="AGQ70" s="69"/>
      <c r="AGR70" s="69"/>
      <c r="AGS70" s="69"/>
      <c r="AGT70" s="69"/>
      <c r="AGU70" s="69"/>
      <c r="AGV70" s="69"/>
      <c r="AGW70" s="69"/>
      <c r="AGX70" s="69"/>
      <c r="AGY70" s="69"/>
      <c r="AGZ70" s="69"/>
      <c r="AHA70" s="69"/>
      <c r="AHB70" s="69"/>
      <c r="AHC70" s="69"/>
      <c r="AHD70" s="69"/>
      <c r="AHE70" s="69"/>
      <c r="AHF70" s="69"/>
      <c r="AHG70" s="69"/>
      <c r="AHH70" s="69"/>
      <c r="AHI70" s="69"/>
      <c r="AHJ70" s="69"/>
      <c r="AHK70" s="69"/>
      <c r="AHL70" s="69"/>
      <c r="AHM70" s="69"/>
      <c r="AHN70" s="69"/>
      <c r="AHO70" s="69"/>
      <c r="AHP70" s="69"/>
      <c r="AHQ70" s="69"/>
      <c r="AHR70" s="69"/>
      <c r="AHS70" s="69"/>
      <c r="AHT70" s="69"/>
      <c r="AHU70" s="69"/>
      <c r="AHV70" s="69"/>
      <c r="AHW70" s="69"/>
      <c r="AHX70" s="69"/>
      <c r="AHY70" s="69"/>
      <c r="AHZ70" s="69"/>
      <c r="AIA70" s="69"/>
      <c r="AIB70" s="69"/>
      <c r="AIC70" s="69"/>
      <c r="AID70" s="69"/>
      <c r="AIE70" s="69"/>
      <c r="AIF70" s="69"/>
      <c r="AIG70" s="69"/>
      <c r="AIH70" s="69"/>
      <c r="AII70" s="69"/>
      <c r="AIJ70" s="69"/>
      <c r="AIK70" s="69"/>
      <c r="AIL70" s="69"/>
      <c r="AIM70" s="69"/>
      <c r="AIN70" s="69"/>
      <c r="AIO70" s="69"/>
      <c r="AIP70" s="69"/>
      <c r="AIQ70" s="69"/>
      <c r="AIR70" s="69"/>
      <c r="AIS70" s="69"/>
      <c r="AIT70" s="69"/>
      <c r="AIU70" s="69"/>
      <c r="AIV70" s="69"/>
      <c r="AIW70" s="69"/>
      <c r="AIX70" s="69"/>
      <c r="AIY70" s="69"/>
      <c r="AIZ70" s="69"/>
      <c r="AJA70" s="69"/>
      <c r="AJB70" s="69"/>
      <c r="AJC70" s="69"/>
      <c r="AJD70" s="69"/>
      <c r="AJE70" s="69"/>
      <c r="AJF70" s="69"/>
      <c r="AJG70" s="69"/>
      <c r="AJH70" s="69"/>
      <c r="AJI70" s="69"/>
      <c r="AJJ70" s="69"/>
      <c r="AJK70" s="69"/>
      <c r="AJL70" s="69"/>
      <c r="AJM70" s="69"/>
      <c r="AJN70" s="69"/>
      <c r="AJO70" s="69"/>
      <c r="AJP70" s="69"/>
      <c r="AJQ70" s="69"/>
      <c r="AJR70" s="69"/>
      <c r="AJS70" s="69"/>
      <c r="AJT70" s="69"/>
      <c r="AJU70" s="69"/>
      <c r="AJV70" s="69"/>
      <c r="AJW70" s="69"/>
      <c r="AJX70" s="69"/>
      <c r="AJY70" s="69"/>
      <c r="AJZ70" s="69"/>
      <c r="AKA70" s="69"/>
      <c r="AKB70" s="69"/>
      <c r="AKC70" s="69"/>
      <c r="AKD70" s="69"/>
      <c r="AKE70" s="69"/>
      <c r="AKF70" s="69"/>
      <c r="AKG70" s="69"/>
      <c r="AKH70" s="69"/>
      <c r="AKI70" s="69"/>
      <c r="AKJ70" s="69"/>
      <c r="AKK70" s="69"/>
      <c r="AKL70" s="69"/>
      <c r="AKM70" s="69"/>
      <c r="AKN70" s="69"/>
      <c r="AKO70" s="69"/>
      <c r="AKP70" s="69"/>
      <c r="AKQ70" s="69"/>
      <c r="AKR70" s="69"/>
      <c r="AKS70" s="69"/>
      <c r="AKT70" s="69"/>
      <c r="AKU70" s="69"/>
      <c r="AKV70" s="69"/>
      <c r="AKW70" s="69"/>
      <c r="AKX70" s="69"/>
      <c r="AKY70" s="69"/>
      <c r="AKZ70" s="69"/>
      <c r="ALA70" s="69"/>
      <c r="ALB70" s="69"/>
      <c r="ALC70" s="69"/>
      <c r="ALD70" s="69"/>
      <c r="ALE70" s="69"/>
      <c r="ALF70" s="69"/>
      <c r="ALG70" s="69"/>
      <c r="ALH70" s="69"/>
      <c r="ALI70" s="69"/>
      <c r="ALJ70" s="69"/>
      <c r="ALK70" s="69"/>
      <c r="ALL70" s="69"/>
      <c r="ALM70" s="69"/>
      <c r="ALN70" s="69"/>
      <c r="ALO70" s="69"/>
      <c r="ALP70" s="69"/>
      <c r="ALQ70" s="69"/>
      <c r="ALR70" s="69"/>
      <c r="ALS70" s="69"/>
      <c r="ALT70" s="69"/>
      <c r="ALU70" s="69"/>
      <c r="ALV70" s="69"/>
      <c r="ALW70" s="69"/>
      <c r="ALX70" s="69"/>
      <c r="ALY70" s="69"/>
      <c r="ALZ70" s="69"/>
      <c r="AMA70" s="69"/>
      <c r="AMB70" s="69"/>
      <c r="AMC70" s="69"/>
      <c r="AMD70" s="69"/>
      <c r="AME70" s="69"/>
      <c r="AMF70" s="69"/>
      <c r="AMG70" s="69"/>
      <c r="AMH70" s="69"/>
      <c r="AMI70" s="69"/>
      <c r="AMJ70" s="69"/>
    </row>
    <row r="71" spans="1:1024" ht="75" x14ac:dyDescent="0.25">
      <c r="A71" s="6">
        <v>76</v>
      </c>
      <c r="B71" s="7" t="s">
        <v>268</v>
      </c>
      <c r="C71" s="7" t="s">
        <v>389</v>
      </c>
      <c r="D71" s="7" t="s">
        <v>19</v>
      </c>
      <c r="E71" s="7" t="s">
        <v>249</v>
      </c>
      <c r="F71" s="7"/>
      <c r="G71" s="7" t="s">
        <v>390</v>
      </c>
      <c r="H71" s="7" t="s">
        <v>77</v>
      </c>
      <c r="I71" s="9" t="s">
        <v>391</v>
      </c>
      <c r="J71" s="7" t="s">
        <v>392</v>
      </c>
      <c r="K71" s="7" t="s">
        <v>393</v>
      </c>
      <c r="L71" s="7" t="s">
        <v>394</v>
      </c>
      <c r="M71" s="7"/>
      <c r="N71" s="67"/>
    </row>
    <row r="72" spans="1:1024" ht="30" x14ac:dyDescent="0.25">
      <c r="A72" s="6">
        <v>77</v>
      </c>
      <c r="B72" s="7" t="s">
        <v>268</v>
      </c>
      <c r="C72" s="7" t="s">
        <v>18</v>
      </c>
      <c r="D72" s="7" t="s">
        <v>395</v>
      </c>
      <c r="E72" s="7" t="s">
        <v>249</v>
      </c>
      <c r="F72" s="7"/>
      <c r="G72" s="7" t="s">
        <v>396</v>
      </c>
      <c r="H72" s="7" t="s">
        <v>397</v>
      </c>
      <c r="I72" s="9" t="s">
        <v>398</v>
      </c>
      <c r="J72" s="7" t="s">
        <v>399</v>
      </c>
      <c r="K72" s="7" t="s">
        <v>400</v>
      </c>
      <c r="L72" s="7" t="s">
        <v>401</v>
      </c>
      <c r="M72" s="7"/>
      <c r="N72" s="7"/>
    </row>
    <row r="73" spans="1:1024" ht="30" x14ac:dyDescent="0.25">
      <c r="A73" s="6">
        <v>79</v>
      </c>
      <c r="B73" s="7" t="s">
        <v>268</v>
      </c>
      <c r="C73" s="7" t="s">
        <v>389</v>
      </c>
      <c r="D73" s="7" t="s">
        <v>19</v>
      </c>
      <c r="E73" s="7" t="s">
        <v>249</v>
      </c>
      <c r="F73" s="7"/>
      <c r="G73" s="7" t="s">
        <v>402</v>
      </c>
      <c r="H73" s="9" t="s">
        <v>403</v>
      </c>
      <c r="I73" s="9" t="s">
        <v>404</v>
      </c>
      <c r="J73" s="77" t="s">
        <v>405</v>
      </c>
      <c r="K73" s="7"/>
      <c r="L73" s="7" t="s">
        <v>406</v>
      </c>
      <c r="M73" s="7"/>
      <c r="N73" s="7"/>
    </row>
    <row r="74" spans="1:1024" ht="30" x14ac:dyDescent="0.25">
      <c r="A74" s="6">
        <v>84</v>
      </c>
      <c r="B74" s="7" t="s">
        <v>165</v>
      </c>
      <c r="C74" s="7" t="s">
        <v>407</v>
      </c>
      <c r="D74" s="7" t="s">
        <v>29</v>
      </c>
      <c r="E74" s="7" t="s">
        <v>227</v>
      </c>
      <c r="F74" s="7" t="s">
        <v>46</v>
      </c>
      <c r="G74" s="7" t="s">
        <v>408</v>
      </c>
      <c r="H74" s="7" t="s">
        <v>409</v>
      </c>
      <c r="I74" s="9" t="s">
        <v>410</v>
      </c>
      <c r="J74" s="7" t="s">
        <v>411</v>
      </c>
      <c r="K74" s="7" t="s">
        <v>51</v>
      </c>
      <c r="L74" s="7"/>
      <c r="M74" s="7"/>
      <c r="N74" s="7"/>
    </row>
    <row r="75" spans="1:1024" ht="45" x14ac:dyDescent="0.25">
      <c r="A75" s="6">
        <v>85</v>
      </c>
      <c r="B75" s="7" t="s">
        <v>165</v>
      </c>
      <c r="C75" s="7" t="s">
        <v>407</v>
      </c>
      <c r="D75" s="7" t="s">
        <v>29</v>
      </c>
      <c r="E75" s="7" t="s">
        <v>330</v>
      </c>
      <c r="F75" s="7" t="s">
        <v>331</v>
      </c>
      <c r="G75" s="7" t="s">
        <v>408</v>
      </c>
      <c r="H75" s="7" t="s">
        <v>409</v>
      </c>
      <c r="I75" s="9" t="s">
        <v>412</v>
      </c>
      <c r="J75" s="7" t="s">
        <v>413</v>
      </c>
      <c r="K75" s="7" t="s">
        <v>51</v>
      </c>
      <c r="L75" s="7" t="s">
        <v>414</v>
      </c>
      <c r="M75" s="7"/>
      <c r="N75" s="7"/>
    </row>
    <row r="76" spans="1:1024" ht="90" x14ac:dyDescent="0.25">
      <c r="A76" s="6">
        <v>88</v>
      </c>
      <c r="B76" s="7" t="s">
        <v>289</v>
      </c>
      <c r="C76" s="7" t="s">
        <v>407</v>
      </c>
      <c r="D76" s="7" t="s">
        <v>29</v>
      </c>
      <c r="E76" s="7" t="s">
        <v>415</v>
      </c>
      <c r="F76" s="7" t="s">
        <v>89</v>
      </c>
      <c r="G76" s="7" t="s">
        <v>416</v>
      </c>
      <c r="H76" s="7" t="s">
        <v>417</v>
      </c>
      <c r="I76" s="12" t="s">
        <v>418</v>
      </c>
      <c r="J76" s="7" t="s">
        <v>419</v>
      </c>
      <c r="K76" s="7" t="s">
        <v>420</v>
      </c>
      <c r="L76" s="7" t="s">
        <v>421</v>
      </c>
      <c r="M76" s="7"/>
      <c r="N76" s="7"/>
    </row>
    <row r="77" spans="1:1024" ht="45" x14ac:dyDescent="0.25">
      <c r="A77" s="6">
        <v>90</v>
      </c>
      <c r="B77" s="7" t="s">
        <v>289</v>
      </c>
      <c r="C77" s="7" t="s">
        <v>389</v>
      </c>
      <c r="D77" s="7" t="s">
        <v>29</v>
      </c>
      <c r="E77" s="7" t="s">
        <v>142</v>
      </c>
      <c r="F77" s="7" t="s">
        <v>39</v>
      </c>
      <c r="G77" s="7" t="s">
        <v>422</v>
      </c>
      <c r="H77" s="7" t="s">
        <v>423</v>
      </c>
      <c r="I77" s="9" t="s">
        <v>424</v>
      </c>
      <c r="J77" s="7" t="s">
        <v>425</v>
      </c>
      <c r="K77" s="7" t="s">
        <v>426</v>
      </c>
      <c r="L77" s="7"/>
      <c r="M77" s="7"/>
      <c r="N77" s="7"/>
    </row>
    <row r="78" spans="1:1024" ht="30" x14ac:dyDescent="0.25">
      <c r="A78" s="6">
        <v>91</v>
      </c>
      <c r="B78" s="7" t="s">
        <v>240</v>
      </c>
      <c r="C78" s="7" t="s">
        <v>18</v>
      </c>
      <c r="D78" s="7" t="s">
        <v>19</v>
      </c>
      <c r="E78" s="7" t="s">
        <v>303</v>
      </c>
      <c r="F78" s="7" t="s">
        <v>39</v>
      </c>
      <c r="G78" s="7" t="s">
        <v>427</v>
      </c>
      <c r="H78" s="7" t="s">
        <v>428</v>
      </c>
      <c r="I78" s="9" t="s">
        <v>429</v>
      </c>
      <c r="J78" s="7" t="s">
        <v>430</v>
      </c>
      <c r="K78" s="7" t="s">
        <v>232</v>
      </c>
      <c r="L78" s="7"/>
      <c r="M78" s="7"/>
      <c r="N78" s="7"/>
    </row>
    <row r="79" spans="1:1024" ht="45" x14ac:dyDescent="0.25">
      <c r="A79" s="6">
        <v>92</v>
      </c>
      <c r="B79" s="7" t="s">
        <v>347</v>
      </c>
      <c r="C79" s="7" t="s">
        <v>389</v>
      </c>
      <c r="D79" s="7" t="s">
        <v>29</v>
      </c>
      <c r="E79" s="7" t="s">
        <v>20</v>
      </c>
      <c r="F79" s="7" t="s">
        <v>21</v>
      </c>
      <c r="G79" s="7" t="s">
        <v>431</v>
      </c>
      <c r="H79" s="7" t="s">
        <v>432</v>
      </c>
      <c r="I79" s="9" t="s">
        <v>433</v>
      </c>
      <c r="J79" s="7" t="s">
        <v>434</v>
      </c>
      <c r="K79" s="7" t="s">
        <v>435</v>
      </c>
      <c r="L79" s="7" t="s">
        <v>436</v>
      </c>
      <c r="M79" s="7"/>
      <c r="N79" s="7"/>
    </row>
    <row r="80" spans="1:1024" s="72" customFormat="1" ht="31.5" x14ac:dyDescent="0.25">
      <c r="A80" s="66">
        <v>95</v>
      </c>
      <c r="B80" s="67" t="s">
        <v>347</v>
      </c>
      <c r="C80" s="67" t="s">
        <v>437</v>
      </c>
      <c r="D80" s="67" t="s">
        <v>29</v>
      </c>
      <c r="E80" s="67" t="s">
        <v>227</v>
      </c>
      <c r="F80" s="67" t="s">
        <v>46</v>
      </c>
      <c r="G80" s="67" t="s">
        <v>438</v>
      </c>
      <c r="H80" s="67" t="s">
        <v>439</v>
      </c>
      <c r="I80" s="74" t="s">
        <v>440</v>
      </c>
      <c r="J80" s="67" t="s">
        <v>441</v>
      </c>
      <c r="K80" s="67" t="s">
        <v>232</v>
      </c>
      <c r="L80" s="67" t="s">
        <v>442</v>
      </c>
      <c r="M80" s="67"/>
      <c r="N80" s="67"/>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row>
    <row r="81" spans="1:14" s="69" customFormat="1" ht="30" x14ac:dyDescent="0.25">
      <c r="A81" s="66">
        <v>97</v>
      </c>
      <c r="B81" s="67" t="s">
        <v>347</v>
      </c>
      <c r="C81" s="67" t="s">
        <v>437</v>
      </c>
      <c r="D81" s="67" t="s">
        <v>29</v>
      </c>
      <c r="E81" s="67" t="s">
        <v>249</v>
      </c>
      <c r="F81" s="67"/>
      <c r="G81" s="67" t="s">
        <v>363</v>
      </c>
      <c r="H81" s="68" t="s">
        <v>443</v>
      </c>
      <c r="I81" s="68" t="s">
        <v>444</v>
      </c>
      <c r="J81" s="67" t="s">
        <v>445</v>
      </c>
      <c r="K81" s="67" t="s">
        <v>446</v>
      </c>
      <c r="L81" s="67" t="s">
        <v>447</v>
      </c>
      <c r="M81" s="67"/>
      <c r="N81" s="67"/>
    </row>
    <row r="82" spans="1:14" s="69" customFormat="1" ht="30" x14ac:dyDescent="0.25">
      <c r="A82" s="66">
        <v>100</v>
      </c>
      <c r="B82" s="67" t="s">
        <v>347</v>
      </c>
      <c r="C82" s="67" t="s">
        <v>437</v>
      </c>
      <c r="D82" s="67" t="s">
        <v>29</v>
      </c>
      <c r="E82" s="67" t="s">
        <v>249</v>
      </c>
      <c r="F82" s="67"/>
      <c r="G82" s="67" t="s">
        <v>438</v>
      </c>
      <c r="H82" s="67" t="s">
        <v>448</v>
      </c>
      <c r="I82" s="68" t="s">
        <v>449</v>
      </c>
      <c r="J82" s="67" t="s">
        <v>450</v>
      </c>
      <c r="K82" s="67" t="s">
        <v>400</v>
      </c>
      <c r="L82" s="67" t="s">
        <v>451</v>
      </c>
      <c r="M82" s="67"/>
      <c r="N82" s="67"/>
    </row>
    <row r="83" spans="1:14" s="69" customFormat="1" ht="30" x14ac:dyDescent="0.25">
      <c r="A83" s="66">
        <v>103</v>
      </c>
      <c r="B83" s="67" t="s">
        <v>240</v>
      </c>
      <c r="C83" s="67" t="s">
        <v>437</v>
      </c>
      <c r="D83" s="67" t="s">
        <v>29</v>
      </c>
      <c r="E83" s="67" t="s">
        <v>96</v>
      </c>
      <c r="F83" s="67" t="s">
        <v>39</v>
      </c>
      <c r="G83" s="67" t="s">
        <v>438</v>
      </c>
      <c r="H83" s="67" t="s">
        <v>77</v>
      </c>
      <c r="I83" s="68" t="s">
        <v>452</v>
      </c>
      <c r="J83" s="67" t="s">
        <v>453</v>
      </c>
      <c r="K83" s="67" t="s">
        <v>454</v>
      </c>
      <c r="L83" s="67" t="s">
        <v>455</v>
      </c>
      <c r="M83" s="75"/>
      <c r="N83" s="67"/>
    </row>
    <row r="84" spans="1:14" ht="30" x14ac:dyDescent="0.25">
      <c r="A84" s="6">
        <v>104</v>
      </c>
      <c r="B84" s="7" t="s">
        <v>62</v>
      </c>
      <c r="C84" s="7" t="s">
        <v>369</v>
      </c>
      <c r="D84" s="7" t="s">
        <v>29</v>
      </c>
      <c r="E84" s="7" t="s">
        <v>415</v>
      </c>
      <c r="F84" s="7" t="s">
        <v>89</v>
      </c>
      <c r="G84" s="7" t="s">
        <v>105</v>
      </c>
      <c r="H84" s="7" t="s">
        <v>77</v>
      </c>
      <c r="I84" s="9" t="s">
        <v>456</v>
      </c>
      <c r="J84" s="7" t="s">
        <v>457</v>
      </c>
      <c r="K84" s="7" t="s">
        <v>458</v>
      </c>
      <c r="L84" s="7" t="s">
        <v>459</v>
      </c>
      <c r="M84" s="7"/>
      <c r="N84" s="7"/>
    </row>
    <row r="85" spans="1:14" ht="45" x14ac:dyDescent="0.25">
      <c r="A85" s="6">
        <v>105</v>
      </c>
      <c r="B85" s="7" t="s">
        <v>347</v>
      </c>
      <c r="C85" s="7" t="s">
        <v>28</v>
      </c>
      <c r="D85" s="7" t="s">
        <v>29</v>
      </c>
      <c r="E85" s="7" t="s">
        <v>460</v>
      </c>
      <c r="F85" s="7" t="s">
        <v>75</v>
      </c>
      <c r="G85" s="7" t="s">
        <v>461</v>
      </c>
      <c r="H85" s="7" t="s">
        <v>462</v>
      </c>
      <c r="I85" s="9" t="s">
        <v>463</v>
      </c>
      <c r="J85" s="7" t="s">
        <v>464</v>
      </c>
      <c r="K85" s="7" t="s">
        <v>465</v>
      </c>
      <c r="L85" s="7" t="s">
        <v>466</v>
      </c>
      <c r="M85" s="7"/>
      <c r="N85" s="7"/>
    </row>
    <row r="86" spans="1:14" ht="30" x14ac:dyDescent="0.25">
      <c r="A86" s="6">
        <v>106</v>
      </c>
      <c r="B86" s="20" t="s">
        <v>62</v>
      </c>
      <c r="C86" s="20" t="s">
        <v>18</v>
      </c>
      <c r="D86" s="20" t="s">
        <v>19</v>
      </c>
      <c r="E86" s="20" t="s">
        <v>249</v>
      </c>
      <c r="F86" s="20"/>
      <c r="G86" s="20" t="s">
        <v>250</v>
      </c>
      <c r="H86" s="20"/>
      <c r="I86" s="21" t="s">
        <v>467</v>
      </c>
      <c r="J86" s="20" t="s">
        <v>468</v>
      </c>
      <c r="K86" s="20" t="s">
        <v>232</v>
      </c>
      <c r="L86" s="20" t="s">
        <v>469</v>
      </c>
      <c r="M86" s="20"/>
      <c r="N86" s="20"/>
    </row>
    <row r="87" spans="1:14" ht="30" x14ac:dyDescent="0.25">
      <c r="A87" s="6">
        <v>107</v>
      </c>
      <c r="B87" s="20" t="s">
        <v>347</v>
      </c>
      <c r="C87" s="22" t="s">
        <v>18</v>
      </c>
      <c r="D87" s="22" t="s">
        <v>29</v>
      </c>
      <c r="E87" s="22" t="s">
        <v>249</v>
      </c>
      <c r="F87" s="20"/>
      <c r="G87" s="22" t="s">
        <v>63</v>
      </c>
      <c r="H87" s="20" t="s">
        <v>470</v>
      </c>
      <c r="I87" s="21" t="s">
        <v>471</v>
      </c>
      <c r="J87" s="20" t="s">
        <v>472</v>
      </c>
      <c r="K87" s="20" t="s">
        <v>232</v>
      </c>
      <c r="L87" s="20" t="s">
        <v>473</v>
      </c>
      <c r="M87" s="20"/>
      <c r="N87" s="20"/>
    </row>
    <row r="88" spans="1:14" ht="30" x14ac:dyDescent="0.25">
      <c r="A88" s="6">
        <v>108</v>
      </c>
      <c r="B88" s="20" t="s">
        <v>289</v>
      </c>
      <c r="C88" s="20" t="s">
        <v>18</v>
      </c>
      <c r="D88" s="20" t="s">
        <v>19</v>
      </c>
      <c r="E88" s="20" t="s">
        <v>249</v>
      </c>
      <c r="F88" s="20"/>
      <c r="G88" s="20" t="s">
        <v>474</v>
      </c>
      <c r="H88" s="20" t="s">
        <v>475</v>
      </c>
      <c r="I88" s="21" t="s">
        <v>476</v>
      </c>
      <c r="J88" s="20" t="s">
        <v>477</v>
      </c>
      <c r="K88" s="20" t="s">
        <v>478</v>
      </c>
      <c r="L88" s="20" t="s">
        <v>479</v>
      </c>
      <c r="M88" s="20"/>
      <c r="N88" s="20"/>
    </row>
    <row r="89" spans="1:14" ht="30" x14ac:dyDescent="0.25">
      <c r="A89" s="6">
        <v>109</v>
      </c>
      <c r="B89" s="22" t="s">
        <v>289</v>
      </c>
      <c r="C89" s="20" t="s">
        <v>18</v>
      </c>
      <c r="D89" s="20" t="s">
        <v>19</v>
      </c>
      <c r="E89" s="20" t="s">
        <v>249</v>
      </c>
      <c r="F89" s="20"/>
      <c r="G89" s="20" t="s">
        <v>474</v>
      </c>
      <c r="H89" s="20"/>
      <c r="I89" s="21" t="s">
        <v>480</v>
      </c>
      <c r="J89" s="20" t="s">
        <v>481</v>
      </c>
      <c r="K89" s="20" t="s">
        <v>115</v>
      </c>
      <c r="L89" s="20" t="s">
        <v>482</v>
      </c>
      <c r="M89" s="20"/>
      <c r="N89" s="20"/>
    </row>
    <row r="90" spans="1:14" x14ac:dyDescent="0.25">
      <c r="A90" s="6">
        <v>110</v>
      </c>
      <c r="B90" s="20"/>
      <c r="C90" s="20"/>
      <c r="D90" s="20"/>
      <c r="E90" s="20"/>
      <c r="F90" s="20"/>
      <c r="G90" s="20"/>
      <c r="H90" s="20"/>
      <c r="I90" s="21"/>
      <c r="J90" s="20"/>
      <c r="K90" s="20"/>
      <c r="L90" s="20"/>
      <c r="M90" s="20"/>
      <c r="N90" s="20"/>
    </row>
    <row r="91" spans="1:14" x14ac:dyDescent="0.25">
      <c r="A91" s="6">
        <v>111</v>
      </c>
      <c r="B91" s="20"/>
      <c r="C91" s="20"/>
      <c r="D91" s="20"/>
      <c r="E91" s="20"/>
      <c r="F91" s="20"/>
      <c r="G91" s="20"/>
      <c r="H91" s="20"/>
      <c r="I91" s="21"/>
      <c r="J91" s="20"/>
      <c r="K91" s="20"/>
      <c r="L91" s="20"/>
      <c r="M91" s="20"/>
      <c r="N91" s="20"/>
    </row>
    <row r="92" spans="1:14" x14ac:dyDescent="0.25">
      <c r="A92" s="6">
        <v>112</v>
      </c>
      <c r="B92" s="20"/>
      <c r="C92" s="20"/>
      <c r="D92" s="20"/>
      <c r="E92" s="20"/>
      <c r="F92" s="20"/>
      <c r="G92" s="20"/>
      <c r="H92" s="20"/>
      <c r="I92" s="21"/>
      <c r="J92" s="20"/>
      <c r="K92" s="20"/>
      <c r="L92" s="20"/>
      <c r="M92" s="20"/>
      <c r="N92" s="20"/>
    </row>
    <row r="93" spans="1:14" x14ac:dyDescent="0.25">
      <c r="A93" s="6">
        <v>113</v>
      </c>
      <c r="B93" s="20"/>
      <c r="C93" s="20"/>
      <c r="D93" s="20"/>
      <c r="E93" s="20"/>
      <c r="F93" s="20"/>
      <c r="G93" s="20"/>
      <c r="H93" s="20"/>
      <c r="I93" s="21"/>
      <c r="J93" s="20"/>
      <c r="K93" s="20"/>
      <c r="L93" s="20"/>
      <c r="M93" s="20"/>
      <c r="N93" s="20"/>
    </row>
    <row r="94" spans="1:14" x14ac:dyDescent="0.25">
      <c r="A94" s="6">
        <v>114</v>
      </c>
      <c r="B94" s="20"/>
      <c r="C94" s="20"/>
      <c r="D94" s="20"/>
      <c r="E94" s="20"/>
      <c r="F94" s="20"/>
      <c r="G94" s="20"/>
      <c r="H94" s="20"/>
      <c r="I94" s="21"/>
      <c r="J94" s="20"/>
      <c r="K94" s="20"/>
      <c r="L94" s="20"/>
      <c r="M94" s="20"/>
      <c r="N94" s="20"/>
    </row>
    <row r="95" spans="1:14" x14ac:dyDescent="0.25">
      <c r="A95" s="6">
        <v>115</v>
      </c>
      <c r="B95" s="20"/>
      <c r="C95" s="20"/>
      <c r="D95" s="20"/>
      <c r="E95" s="20"/>
      <c r="F95" s="20"/>
      <c r="G95" s="20"/>
      <c r="H95" s="20"/>
      <c r="I95" s="21"/>
      <c r="J95" s="20"/>
      <c r="K95" s="20"/>
      <c r="L95" s="20"/>
      <c r="M95" s="20"/>
      <c r="N95" s="20"/>
    </row>
    <row r="96" spans="1:14" x14ac:dyDescent="0.25">
      <c r="A96" s="6">
        <v>116</v>
      </c>
      <c r="B96" s="20"/>
      <c r="C96" s="20"/>
      <c r="D96" s="20"/>
      <c r="E96" s="20"/>
      <c r="F96" s="20"/>
      <c r="G96" s="20"/>
      <c r="H96" s="20"/>
      <c r="I96" s="21"/>
      <c r="J96" s="20"/>
      <c r="K96" s="20"/>
      <c r="L96" s="20"/>
      <c r="M96" s="20"/>
      <c r="N96" s="20"/>
    </row>
    <row r="97" spans="1:14" x14ac:dyDescent="0.25">
      <c r="A97" s="6">
        <v>117</v>
      </c>
      <c r="B97" s="20"/>
      <c r="C97" s="20"/>
      <c r="D97" s="20"/>
      <c r="E97" s="20"/>
      <c r="F97" s="20"/>
      <c r="G97" s="20"/>
      <c r="H97" s="20"/>
      <c r="I97" s="21"/>
      <c r="J97" s="20"/>
      <c r="K97" s="20"/>
      <c r="L97" s="20"/>
      <c r="M97" s="20"/>
      <c r="N97" s="20"/>
    </row>
    <row r="98" spans="1:14" x14ac:dyDescent="0.25">
      <c r="A98" s="6">
        <v>118</v>
      </c>
      <c r="B98" s="20"/>
      <c r="C98" s="20"/>
      <c r="D98" s="20"/>
      <c r="E98" s="20"/>
      <c r="F98" s="20"/>
      <c r="G98" s="20"/>
      <c r="H98" s="20"/>
      <c r="I98" s="21"/>
      <c r="J98" s="20"/>
      <c r="K98" s="20"/>
      <c r="L98" s="20"/>
      <c r="M98" s="20"/>
      <c r="N98" s="20"/>
    </row>
    <row r="99" spans="1:14" x14ac:dyDescent="0.25">
      <c r="A99" s="6">
        <v>119</v>
      </c>
      <c r="B99" s="20"/>
      <c r="C99" s="20"/>
      <c r="D99" s="20"/>
      <c r="E99" s="20"/>
      <c r="F99" s="20"/>
      <c r="G99" s="20"/>
      <c r="H99" s="20"/>
      <c r="I99" s="21"/>
      <c r="J99" s="20"/>
      <c r="K99" s="20"/>
      <c r="L99" s="20"/>
      <c r="M99" s="20"/>
      <c r="N99" s="20"/>
    </row>
    <row r="100" spans="1:14" x14ac:dyDescent="0.25">
      <c r="A100" s="6">
        <v>120</v>
      </c>
      <c r="B100" s="20"/>
      <c r="C100" s="20"/>
      <c r="D100" s="20"/>
      <c r="E100" s="20"/>
      <c r="F100" s="20"/>
      <c r="G100" s="20"/>
      <c r="H100" s="20"/>
      <c r="I100" s="21"/>
      <c r="J100" s="20"/>
      <c r="K100" s="20"/>
      <c r="L100" s="20"/>
      <c r="M100" s="20"/>
      <c r="N100" s="20"/>
    </row>
    <row r="101" spans="1:14" x14ac:dyDescent="0.25">
      <c r="A101" s="6">
        <v>121</v>
      </c>
      <c r="B101" s="20"/>
      <c r="C101" s="20"/>
      <c r="D101" s="20"/>
      <c r="E101" s="20"/>
      <c r="F101" s="20"/>
      <c r="G101" s="20"/>
      <c r="H101" s="20"/>
      <c r="I101" s="21"/>
      <c r="J101" s="20"/>
      <c r="K101" s="20"/>
      <c r="L101" s="20"/>
      <c r="M101" s="20"/>
      <c r="N101" s="20"/>
    </row>
    <row r="102" spans="1:14" x14ac:dyDescent="0.25">
      <c r="A102" s="6">
        <v>122</v>
      </c>
      <c r="B102" s="20"/>
      <c r="C102" s="20"/>
      <c r="D102" s="20"/>
      <c r="E102" s="20"/>
      <c r="F102" s="20"/>
      <c r="G102" s="20"/>
      <c r="H102" s="20"/>
      <c r="I102" s="21"/>
      <c r="J102" s="20"/>
      <c r="K102" s="20"/>
      <c r="L102" s="20"/>
      <c r="M102" s="20"/>
      <c r="N102" s="20"/>
    </row>
    <row r="103" spans="1:14" x14ac:dyDescent="0.25">
      <c r="A103" s="6">
        <v>123</v>
      </c>
      <c r="B103" s="20"/>
      <c r="C103" s="20"/>
      <c r="D103" s="20"/>
      <c r="E103" s="20"/>
      <c r="F103" s="20"/>
      <c r="G103" s="20"/>
      <c r="H103" s="20"/>
      <c r="I103" s="21"/>
      <c r="J103" s="20"/>
      <c r="K103" s="20"/>
      <c r="L103" s="20"/>
      <c r="M103" s="20"/>
      <c r="N103" s="20"/>
    </row>
    <row r="104" spans="1:14" x14ac:dyDescent="0.25">
      <c r="A104" s="6">
        <v>124</v>
      </c>
      <c r="B104" s="20"/>
      <c r="C104" s="20"/>
      <c r="D104" s="20"/>
      <c r="E104" s="20"/>
      <c r="F104" s="20"/>
      <c r="G104" s="20"/>
      <c r="H104" s="20"/>
      <c r="I104" s="21"/>
      <c r="J104" s="20"/>
      <c r="K104" s="20"/>
      <c r="L104" s="20"/>
      <c r="M104" s="20"/>
      <c r="N104" s="20"/>
    </row>
    <row r="105" spans="1:14" x14ac:dyDescent="0.25">
      <c r="A105" s="6">
        <v>125</v>
      </c>
      <c r="B105" s="20"/>
      <c r="C105" s="20"/>
      <c r="D105" s="20"/>
      <c r="E105" s="20"/>
      <c r="F105" s="20"/>
      <c r="G105" s="20"/>
      <c r="H105" s="20"/>
      <c r="I105" s="21"/>
      <c r="J105" s="20"/>
      <c r="K105" s="20"/>
      <c r="L105" s="20"/>
      <c r="M105" s="20"/>
      <c r="N105" s="20"/>
    </row>
    <row r="106" spans="1:14" x14ac:dyDescent="0.25">
      <c r="A106" s="6">
        <v>126</v>
      </c>
      <c r="B106" s="20"/>
      <c r="C106" s="20"/>
      <c r="D106" s="20"/>
      <c r="E106" s="20"/>
      <c r="F106" s="20"/>
      <c r="G106" s="20"/>
      <c r="H106" s="20"/>
      <c r="I106" s="21"/>
      <c r="J106" s="20"/>
      <c r="K106" s="20"/>
      <c r="L106" s="20"/>
      <c r="M106" s="20"/>
      <c r="N106" s="20"/>
    </row>
    <row r="107" spans="1:14" x14ac:dyDescent="0.25">
      <c r="A107" s="6">
        <v>127</v>
      </c>
      <c r="B107" s="20"/>
      <c r="C107" s="20"/>
      <c r="D107" s="20"/>
      <c r="E107" s="20"/>
      <c r="F107" s="20"/>
      <c r="G107" s="20"/>
      <c r="H107" s="20"/>
      <c r="I107" s="21"/>
      <c r="J107" s="20"/>
      <c r="K107" s="20"/>
      <c r="L107" s="20"/>
      <c r="M107" s="20"/>
      <c r="N107" s="20"/>
    </row>
    <row r="108" spans="1:14" x14ac:dyDescent="0.25">
      <c r="A108" s="6">
        <v>128</v>
      </c>
      <c r="B108" s="20"/>
      <c r="C108" s="20"/>
      <c r="D108" s="20"/>
      <c r="E108" s="20"/>
      <c r="F108" s="20"/>
      <c r="G108" s="20"/>
      <c r="H108" s="20"/>
      <c r="I108" s="21"/>
      <c r="J108" s="20"/>
      <c r="K108" s="20"/>
      <c r="L108" s="20"/>
      <c r="M108" s="20"/>
      <c r="N108" s="20"/>
    </row>
    <row r="109" spans="1:14" x14ac:dyDescent="0.25">
      <c r="A109" s="6">
        <v>129</v>
      </c>
      <c r="B109" s="20"/>
      <c r="C109" s="20"/>
      <c r="D109" s="20"/>
      <c r="E109" s="20"/>
      <c r="F109" s="20"/>
      <c r="G109" s="20"/>
      <c r="H109" s="20"/>
      <c r="I109" s="21"/>
      <c r="J109" s="20"/>
      <c r="K109" s="20"/>
      <c r="L109" s="20"/>
      <c r="M109" s="20"/>
      <c r="N109" s="20"/>
    </row>
    <row r="110" spans="1:14" x14ac:dyDescent="0.25">
      <c r="A110" s="6">
        <v>130</v>
      </c>
      <c r="B110" s="20"/>
      <c r="C110" s="20"/>
      <c r="D110" s="20"/>
      <c r="E110" s="20"/>
      <c r="F110" s="20"/>
      <c r="G110" s="20"/>
      <c r="H110" s="20"/>
      <c r="I110" s="21"/>
      <c r="J110" s="20"/>
      <c r="K110" s="20"/>
      <c r="L110" s="20"/>
      <c r="M110" s="20"/>
      <c r="N110" s="20"/>
    </row>
    <row r="111" spans="1:14" x14ac:dyDescent="0.25">
      <c r="A111" s="6">
        <v>131</v>
      </c>
      <c r="B111" s="20"/>
      <c r="C111" s="20"/>
      <c r="D111" s="20"/>
      <c r="E111" s="20"/>
      <c r="F111" s="20"/>
      <c r="G111" s="20"/>
      <c r="H111" s="20"/>
      <c r="I111" s="21"/>
      <c r="J111" s="20"/>
      <c r="K111" s="20"/>
      <c r="L111" s="20"/>
      <c r="M111" s="20"/>
      <c r="N111" s="20"/>
    </row>
    <row r="112" spans="1:14" x14ac:dyDescent="0.25">
      <c r="A112" s="6">
        <v>132</v>
      </c>
      <c r="B112" s="20"/>
      <c r="C112" s="20"/>
      <c r="D112" s="20"/>
      <c r="E112" s="20"/>
      <c r="F112" s="20"/>
      <c r="G112" s="20"/>
      <c r="H112" s="20"/>
      <c r="I112" s="21"/>
      <c r="J112" s="20"/>
      <c r="K112" s="20"/>
      <c r="L112" s="20"/>
      <c r="M112" s="20"/>
      <c r="N112" s="20"/>
    </row>
    <row r="113" spans="1:14" x14ac:dyDescent="0.25">
      <c r="A113" s="6">
        <v>133</v>
      </c>
      <c r="B113" s="20"/>
      <c r="C113" s="20"/>
      <c r="D113" s="20"/>
      <c r="E113" s="20"/>
      <c r="F113" s="20"/>
      <c r="G113" s="20"/>
      <c r="H113" s="20"/>
      <c r="I113" s="21"/>
      <c r="J113" s="20"/>
      <c r="K113" s="20"/>
      <c r="L113" s="20"/>
      <c r="M113" s="20"/>
      <c r="N113" s="20"/>
    </row>
    <row r="114" spans="1:14" x14ac:dyDescent="0.25">
      <c r="A114" s="6">
        <v>134</v>
      </c>
      <c r="B114" s="20"/>
      <c r="C114" s="20"/>
      <c r="D114" s="20"/>
      <c r="E114" s="20"/>
      <c r="F114" s="20"/>
      <c r="G114" s="20"/>
      <c r="H114" s="20"/>
      <c r="I114" s="21"/>
      <c r="J114" s="20"/>
      <c r="K114" s="20"/>
      <c r="L114" s="20"/>
      <c r="M114" s="20"/>
      <c r="N114" s="20"/>
    </row>
    <row r="115" spans="1:14" x14ac:dyDescent="0.25">
      <c r="A115" s="6">
        <v>135</v>
      </c>
      <c r="B115" s="20"/>
      <c r="C115" s="20"/>
      <c r="D115" s="20"/>
      <c r="E115" s="20"/>
      <c r="F115" s="20"/>
      <c r="G115" s="20"/>
      <c r="H115" s="20"/>
      <c r="I115" s="21"/>
      <c r="J115" s="20"/>
      <c r="K115" s="20"/>
      <c r="L115" s="20"/>
      <c r="M115" s="20"/>
      <c r="N115" s="20"/>
    </row>
    <row r="116" spans="1:14" x14ac:dyDescent="0.25">
      <c r="A116" s="6">
        <v>136</v>
      </c>
      <c r="B116" s="20"/>
      <c r="C116" s="20"/>
      <c r="D116" s="20"/>
      <c r="E116" s="20"/>
      <c r="F116" s="20"/>
      <c r="G116" s="20"/>
      <c r="H116" s="20"/>
      <c r="I116" s="21"/>
      <c r="J116" s="20"/>
      <c r="K116" s="20"/>
      <c r="L116" s="20"/>
      <c r="M116" s="20"/>
      <c r="N116" s="20"/>
    </row>
    <row r="117" spans="1:14" x14ac:dyDescent="0.25">
      <c r="A117" s="6">
        <v>137</v>
      </c>
      <c r="B117" s="20"/>
      <c r="C117" s="20"/>
      <c r="D117" s="20"/>
      <c r="E117" s="20"/>
      <c r="F117" s="20"/>
      <c r="G117" s="20"/>
      <c r="H117" s="20"/>
      <c r="I117" s="21"/>
      <c r="J117" s="20"/>
      <c r="K117" s="20"/>
      <c r="L117" s="20"/>
      <c r="M117" s="20"/>
      <c r="N117" s="20"/>
    </row>
    <row r="118" spans="1:14" x14ac:dyDescent="0.25">
      <c r="A118" s="6">
        <v>138</v>
      </c>
      <c r="B118" s="20"/>
      <c r="C118" s="20"/>
      <c r="D118" s="20"/>
      <c r="E118" s="20"/>
      <c r="F118" s="20"/>
      <c r="G118" s="20"/>
      <c r="H118" s="20"/>
      <c r="I118" s="21"/>
      <c r="J118" s="20"/>
      <c r="K118" s="20"/>
      <c r="L118" s="20"/>
      <c r="M118" s="20"/>
      <c r="N118" s="20"/>
    </row>
    <row r="119" spans="1:14" x14ac:dyDescent="0.25">
      <c r="A119" s="6">
        <v>139</v>
      </c>
      <c r="B119" s="20"/>
      <c r="C119" s="20"/>
      <c r="D119" s="20"/>
      <c r="E119" s="20"/>
      <c r="F119" s="20"/>
      <c r="G119" s="20"/>
      <c r="H119" s="20"/>
      <c r="I119" s="21"/>
      <c r="J119" s="20"/>
      <c r="K119" s="20"/>
      <c r="L119" s="20"/>
      <c r="M119" s="20"/>
      <c r="N119" s="20"/>
    </row>
    <row r="120" spans="1:14" x14ac:dyDescent="0.25">
      <c r="A120" s="6">
        <v>140</v>
      </c>
      <c r="B120" s="20"/>
      <c r="C120" s="20"/>
      <c r="D120" s="20"/>
      <c r="E120" s="20"/>
      <c r="F120" s="20"/>
      <c r="G120" s="20"/>
      <c r="H120" s="20"/>
      <c r="I120" s="21"/>
      <c r="J120" s="20"/>
      <c r="K120" s="20"/>
      <c r="L120" s="20"/>
      <c r="M120" s="20"/>
      <c r="N120" s="20"/>
    </row>
    <row r="121" spans="1:14" x14ac:dyDescent="0.25">
      <c r="A121" s="6">
        <v>141</v>
      </c>
      <c r="B121" s="20"/>
      <c r="C121" s="20"/>
      <c r="D121" s="20"/>
      <c r="E121" s="20"/>
      <c r="F121" s="20"/>
      <c r="G121" s="20"/>
      <c r="H121" s="20"/>
      <c r="I121" s="21"/>
      <c r="J121" s="20"/>
      <c r="K121" s="20"/>
      <c r="L121" s="20"/>
      <c r="M121" s="20"/>
      <c r="N121" s="20"/>
    </row>
    <row r="122" spans="1:14" x14ac:dyDescent="0.25">
      <c r="A122" s="6">
        <v>142</v>
      </c>
      <c r="B122" s="20"/>
      <c r="C122" s="20"/>
      <c r="D122" s="20"/>
      <c r="E122" s="20"/>
      <c r="F122" s="20"/>
      <c r="G122" s="20"/>
      <c r="H122" s="20"/>
      <c r="I122" s="21"/>
      <c r="J122" s="20"/>
      <c r="K122" s="20"/>
      <c r="L122" s="20"/>
      <c r="M122" s="20"/>
      <c r="N122" s="20"/>
    </row>
    <row r="123" spans="1:14" x14ac:dyDescent="0.25">
      <c r="A123" s="6">
        <v>143</v>
      </c>
      <c r="B123" s="20"/>
      <c r="C123" s="20"/>
      <c r="D123" s="20"/>
      <c r="E123" s="20"/>
      <c r="F123" s="20"/>
      <c r="G123" s="20"/>
      <c r="H123" s="20"/>
      <c r="I123" s="21"/>
      <c r="J123" s="20"/>
      <c r="K123" s="20"/>
      <c r="L123" s="20"/>
      <c r="M123" s="20"/>
      <c r="N123" s="20"/>
    </row>
    <row r="124" spans="1:14" x14ac:dyDescent="0.25">
      <c r="A124" s="6">
        <v>144</v>
      </c>
      <c r="B124" s="20"/>
      <c r="C124" s="20"/>
      <c r="D124" s="20"/>
      <c r="E124" s="20"/>
      <c r="F124" s="20"/>
      <c r="G124" s="20"/>
      <c r="H124" s="20"/>
      <c r="I124" s="21"/>
      <c r="J124" s="20"/>
      <c r="K124" s="20"/>
      <c r="L124" s="20"/>
      <c r="M124" s="20"/>
      <c r="N124" s="20"/>
    </row>
    <row r="125" spans="1:14" x14ac:dyDescent="0.25">
      <c r="A125" s="6">
        <v>145</v>
      </c>
      <c r="B125" s="20"/>
      <c r="C125" s="20"/>
      <c r="D125" s="20"/>
      <c r="E125" s="20"/>
      <c r="F125" s="20"/>
      <c r="G125" s="20"/>
      <c r="H125" s="20"/>
      <c r="I125" s="21"/>
      <c r="J125" s="20"/>
      <c r="K125" s="20"/>
      <c r="L125" s="20"/>
      <c r="M125" s="20"/>
      <c r="N125" s="20"/>
    </row>
    <row r="126" spans="1:14" x14ac:dyDescent="0.25">
      <c r="A126" s="6">
        <v>146</v>
      </c>
      <c r="B126" s="20"/>
      <c r="C126" s="20"/>
      <c r="D126" s="20"/>
      <c r="E126" s="20"/>
      <c r="F126" s="20"/>
      <c r="G126" s="20"/>
      <c r="H126" s="20"/>
      <c r="I126" s="21"/>
      <c r="J126" s="20"/>
      <c r="K126" s="20"/>
      <c r="L126" s="20"/>
      <c r="M126" s="20"/>
      <c r="N126" s="20"/>
    </row>
    <row r="127" spans="1:14" x14ac:dyDescent="0.25">
      <c r="A127" s="6">
        <v>147</v>
      </c>
      <c r="B127" s="20"/>
      <c r="C127" s="20"/>
      <c r="D127" s="20"/>
      <c r="E127" s="20"/>
      <c r="F127" s="20"/>
      <c r="G127" s="20"/>
      <c r="H127" s="20"/>
      <c r="I127" s="21"/>
      <c r="J127" s="20"/>
      <c r="K127" s="20"/>
      <c r="L127" s="20"/>
      <c r="M127" s="20"/>
      <c r="N127" s="20"/>
    </row>
    <row r="128" spans="1:14" x14ac:dyDescent="0.25">
      <c r="A128" s="6">
        <v>148</v>
      </c>
      <c r="B128" s="20"/>
      <c r="C128" s="20"/>
      <c r="D128" s="20"/>
      <c r="E128" s="20"/>
      <c r="F128" s="20"/>
      <c r="G128" s="20"/>
      <c r="H128" s="20"/>
      <c r="I128" s="21"/>
      <c r="J128" s="20"/>
      <c r="K128" s="20"/>
      <c r="L128" s="20"/>
      <c r="M128" s="20"/>
      <c r="N128" s="20"/>
    </row>
    <row r="129" spans="1:14" x14ac:dyDescent="0.25">
      <c r="A129" s="6">
        <v>149</v>
      </c>
      <c r="B129" s="20"/>
      <c r="C129" s="20"/>
      <c r="D129" s="20"/>
      <c r="E129" s="20"/>
      <c r="F129" s="20"/>
      <c r="G129" s="20"/>
      <c r="H129" s="20"/>
      <c r="I129" s="21"/>
      <c r="J129" s="20"/>
      <c r="K129" s="20"/>
      <c r="L129" s="20"/>
      <c r="M129" s="20"/>
      <c r="N129" s="20"/>
    </row>
    <row r="130" spans="1:14" x14ac:dyDescent="0.25">
      <c r="A130" s="6">
        <v>150</v>
      </c>
      <c r="B130" s="20"/>
      <c r="C130" s="20"/>
      <c r="D130" s="20"/>
      <c r="E130" s="20"/>
      <c r="F130" s="20"/>
      <c r="G130" s="20"/>
      <c r="H130" s="20"/>
      <c r="I130" s="21"/>
      <c r="J130" s="20"/>
      <c r="K130" s="20"/>
      <c r="L130" s="20"/>
      <c r="M130" s="20"/>
      <c r="N130" s="20"/>
    </row>
    <row r="131" spans="1:14" x14ac:dyDescent="0.25">
      <c r="A131" s="6"/>
    </row>
    <row r="132" spans="1:14" x14ac:dyDescent="0.25">
      <c r="A132" s="6"/>
    </row>
    <row r="133" spans="1:14" x14ac:dyDescent="0.25">
      <c r="A133" s="6"/>
    </row>
    <row r="134" spans="1:14" x14ac:dyDescent="0.25">
      <c r="A134" s="6"/>
    </row>
  </sheetData>
  <mergeCells count="2">
    <mergeCell ref="A2:L2"/>
    <mergeCell ref="A4:L4"/>
  </mergeCells>
  <dataValidations count="7">
    <dataValidation allowBlank="1" showInputMessage="1" showErrorMessage="1" prompt="Renseigner le lien URL de la ressource uniquement et éventuellement son titre " sqref="L1 L3 L131:L1130">
      <formula1>0</formula1>
      <formula2>0</formula2>
    </dataValidation>
    <dataValidation allowBlank="1" showInputMessage="1" showErrorMessage="1" promptTitle="Indiquer le nom des acteurs" prompt="Veiller à respecter la forme &quot;Prénom 1 NOM 1 ; Prénom 2 NOM 2 ; etc.&quot; " sqref="H6:H45 H48:H51 H53:H54 J57 H56:H62 H64:H77 H79:H130">
      <formula1>0</formula1>
      <formula2>0</formula2>
    </dataValidation>
    <dataValidation allowBlank="1" showInputMessage="1" showErrorMessage="1" promptTitle="Indiquer le nom de la ressource" prompt="Cette colonne est facultative_x000a_" sqref="J6:J10 J13:J14 J16 J19:J23 J25 J34:J36 J39 J41:J44 J47 J54:J55 J64:J67 J69:J70 J73:J74 J78 J84:J130">
      <formula1>0</formula1>
      <formula2>0</formula2>
    </dataValidation>
    <dataValidation allowBlank="1" showInputMessage="1" showErrorMessage="1" promptTitle="Indiquer le lien URL" prompt="Renseigner ici uniquement le lien URL de la ressource" sqref="I6:I10 I14 I20 I22 I26 I28:I30 I32 I34:I38 I40:I48 I50:I57 I59:I67 I70:I73 I75:I77 I85:I130 I79:I81 I83">
      <formula1>0</formula1>
      <formula2>0</formula2>
    </dataValidation>
    <dataValidation allowBlank="1" showInputMessage="1" showErrorMessage="1" promptTitle="Indiquer ici le type d'acteurs" prompt="Exemples : groupe TraAM, IAN, formateur, collectif d’enseignants, association, etc." sqref="G6:G50 G52 G88:G130 G54:G86">
      <formula1>0</formula1>
      <formula2>0</formula2>
    </dataValidation>
    <dataValidation type="list" allowBlank="1" showInputMessage="1" showErrorMessage="1" sqref="D88:D130 D6:D86">
      <formula1>Degrés</formula1>
      <formula2>0</formula2>
    </dataValidation>
    <dataValidation type="list" allowBlank="1" showInputMessage="1" showErrorMessage="1" prompt="Choisir la région académique (facultatif) à partir de la liste déroulante_x000a_" sqref="F6:F130">
      <formula1>Régions</formula1>
      <formula2>0</formula2>
    </dataValidation>
  </dataValidations>
  <hyperlinks>
    <hyperlink ref="I6" r:id="rId1"/>
    <hyperlink ref="I7" r:id="rId2"/>
    <hyperlink ref="I8" r:id="rId3"/>
    <hyperlink ref="I9" r:id="rId4"/>
    <hyperlink ref="I10" r:id="rId5" location="game"/>
    <hyperlink ref="I11" r:id="rId6"/>
    <hyperlink ref="I13" r:id="rId7"/>
    <hyperlink ref="I14" r:id="rId8"/>
    <hyperlink ref="I15" r:id="rId9"/>
    <hyperlink ref="I17" r:id="rId10"/>
    <hyperlink ref="I18" r:id="rId11"/>
    <hyperlink ref="I19" r:id="rId12"/>
    <hyperlink ref="I21" r:id="rId13"/>
    <hyperlink ref="I23" r:id="rId14"/>
    <hyperlink ref="I25" r:id="rId15"/>
    <hyperlink ref="I31" r:id="rId16"/>
    <hyperlink ref="I33" r:id="rId17"/>
    <hyperlink ref="I36" r:id="rId18"/>
    <hyperlink ref="I39" r:id="rId19"/>
    <hyperlink ref="I41" r:id="rId20"/>
    <hyperlink ref="I46" r:id="rId21"/>
    <hyperlink ref="I47" r:id="rId22"/>
    <hyperlink ref="I49" r:id="rId23"/>
    <hyperlink ref="I52" r:id="rId24"/>
    <hyperlink ref="I54" r:id="rId25"/>
    <hyperlink ref="H58" r:id="rId26"/>
    <hyperlink ref="I58" r:id="rId27"/>
    <hyperlink ref="I61" r:id="rId28"/>
    <hyperlink ref="I62" r:id="rId29"/>
    <hyperlink ref="H64" r:id="rId30"/>
    <hyperlink ref="I64" r:id="rId31"/>
    <hyperlink ref="J64" r:id="rId32"/>
    <hyperlink ref="I65" r:id="rId33"/>
    <hyperlink ref="J65" r:id="rId34"/>
    <hyperlink ref="L65" r:id="rId35"/>
    <hyperlink ref="H66" r:id="rId36"/>
    <hyperlink ref="I66" r:id="rId37"/>
    <hyperlink ref="I67" r:id="rId38"/>
    <hyperlink ref="H70" r:id="rId39"/>
    <hyperlink ref="I70" r:id="rId40"/>
    <hyperlink ref="J73" r:id="rId41"/>
    <hyperlink ref="I74" r:id="rId42"/>
    <hyperlink ref="I75" r:id="rId43"/>
    <hyperlink ref="I76" r:id="rId44"/>
    <hyperlink ref="I79" r:id="rId45"/>
    <hyperlink ref="I80" r:id="rId46" location="page-content"/>
    <hyperlink ref="H81" r:id="rId47"/>
    <hyperlink ref="I82" r:id="rId48"/>
    <hyperlink ref="I83" r:id="rId49"/>
    <hyperlink ref="I84" r:id="rId50"/>
    <hyperlink ref="I85" r:id="rId51"/>
    <hyperlink ref="I86" r:id="rId52"/>
    <hyperlink ref="I87" r:id="rId53"/>
    <hyperlink ref="I88" r:id="rId54"/>
    <hyperlink ref="I89" r:id="rId55"/>
  </hyperlinks>
  <pageMargins left="0.7" right="0.7" top="0.75" bottom="0.75" header="0.51180555555555496" footer="0.51180555555555496"/>
  <pageSetup paperSize="9" firstPageNumber="0" orientation="portrait" horizontalDpi="300" verticalDpi="300"/>
  <tableParts count="1">
    <tablePart r:id="rId56"/>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'Sources données'!$A$2:$A$7</xm:f>
          </x14:formula1>
          <x14:formula2>
            <xm:f>0</xm:f>
          </x14:formula2>
          <xm:sqref>B1:B4 B131:B1130</xm:sqref>
        </x14:dataValidation>
        <x14:dataValidation type="list" showInputMessage="1" showErrorMessage="1" prompt="Indiquer la thématique d'usage à partir de la liste déroulante_x000a__x000a_Précisions : _x000a_Ludification : jeux, jeux vidéos, jeux sérieux, escape game etc. _x000a_Espace / temps des apprentissages : hors la classe, classe inversée / renversée, enseignement hybride_x000a_">
          <x14:formula1>
            <xm:f>'Sources données'!$A$2:$A$18</xm:f>
          </x14:formula1>
          <x14:formula2>
            <xm:f>0</xm:f>
          </x14:formula2>
          <xm:sqref>B90:B130 B6:B88</xm:sqref>
        </x14:dataValidation>
        <x14:dataValidation type="list" allowBlank="1" showInputMessage="1" showErrorMessage="1">
          <x14:formula1>
            <xm:f>'Sources données'!$C$2:$C$17</xm:f>
          </x14:formula1>
          <x14:formula2>
            <xm:f>0</xm:f>
          </x14:formula2>
          <xm:sqref>C88:C130 C6:C86</xm:sqref>
        </x14:dataValidation>
        <x14:dataValidation type="list" allowBlank="1" showInputMessage="1" showErrorMessage="1" prompt="Choisir l'académie à partir de la liste déroulante_x000a_">
          <x14:formula1>
            <xm:f>'Sources données'!$I$2:$I$33</xm:f>
          </x14:formula1>
          <x14:formula2>
            <xm:f>0</xm:f>
          </x14:formula2>
          <xm:sqref>E88:E130 E6:E86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155"/>
  <sheetViews>
    <sheetView showGridLines="0" topLeftCell="A4" zoomScaleNormal="100" workbookViewId="0">
      <selection activeCell="A80" sqref="A80"/>
    </sheetView>
  </sheetViews>
  <sheetFormatPr baseColWidth="10" defaultColWidth="10.42578125" defaultRowHeight="15" x14ac:dyDescent="0.25"/>
  <cols>
    <col min="1" max="1" width="8.7109375" style="1" customWidth="1"/>
    <col min="2" max="2" width="25.7109375" style="1" customWidth="1"/>
    <col min="3" max="3" width="23" style="1" customWidth="1"/>
    <col min="4" max="4" width="10" style="1" customWidth="1"/>
    <col min="5" max="7" width="26.7109375" style="1" customWidth="1"/>
    <col min="8" max="8" width="49.28515625" style="1" customWidth="1"/>
    <col min="9" max="9" width="36.85546875" style="1" customWidth="1"/>
    <col min="10" max="10" width="31.7109375" style="1" customWidth="1"/>
    <col min="11" max="11" width="39" style="1" customWidth="1"/>
    <col min="12" max="1024" width="10.42578125" style="1"/>
  </cols>
  <sheetData>
    <row r="2" spans="1:11" ht="44.1" customHeight="1" x14ac:dyDescent="0.25">
      <c r="A2" s="79" t="s">
        <v>1</v>
      </c>
      <c r="B2" s="79"/>
      <c r="C2" s="79"/>
      <c r="D2" s="79"/>
      <c r="E2" s="79"/>
      <c r="F2" s="79"/>
      <c r="G2" s="79"/>
      <c r="H2" s="79"/>
      <c r="I2" s="79"/>
      <c r="J2" s="79"/>
      <c r="K2" s="79"/>
    </row>
    <row r="4" spans="1:11" ht="18.600000000000001" customHeight="1" x14ac:dyDescent="0.25">
      <c r="A4" s="80" t="s">
        <v>2</v>
      </c>
      <c r="B4" s="80"/>
      <c r="C4" s="80"/>
      <c r="D4" s="80"/>
      <c r="E4" s="80"/>
      <c r="F4" s="80"/>
      <c r="G4" s="80"/>
      <c r="H4" s="80"/>
      <c r="I4" s="80"/>
      <c r="J4" s="80"/>
      <c r="K4" s="80"/>
    </row>
    <row r="5" spans="1:11" s="5" customFormat="1" ht="18.600000000000001" customHeight="1" x14ac:dyDescent="0.25">
      <c r="A5" s="4" t="s">
        <v>3</v>
      </c>
      <c r="B5" s="4" t="s">
        <v>4</v>
      </c>
      <c r="C5" s="4" t="s">
        <v>5</v>
      </c>
      <c r="D5" s="4" t="s">
        <v>6</v>
      </c>
      <c r="E5" s="4" t="s">
        <v>483</v>
      </c>
      <c r="F5" s="4" t="s">
        <v>8</v>
      </c>
      <c r="G5" s="4" t="s">
        <v>9</v>
      </c>
      <c r="H5" s="4" t="s">
        <v>11</v>
      </c>
      <c r="I5" s="4" t="s">
        <v>12</v>
      </c>
      <c r="J5" s="4" t="s">
        <v>13</v>
      </c>
      <c r="K5" s="4" t="s">
        <v>14</v>
      </c>
    </row>
    <row r="6" spans="1:11" s="10" customFormat="1" ht="30" x14ac:dyDescent="0.25">
      <c r="A6" s="7">
        <v>1</v>
      </c>
      <c r="B6" s="7" t="str">
        <f t="array" ref="B6">VLOOKUP(Tableau14[[#This Row],[Numéro]]:Tableau14[[#This Row],[Numéro]],Tableau1[],2,FALSE())</f>
        <v>Ludification</v>
      </c>
      <c r="C6" s="7" t="str">
        <f>VLOOKUP(Tableau14[[#This Row],[Numéro]],Tableau1[],3,FALSE())</f>
        <v>Toutes disciplines</v>
      </c>
      <c r="D6" s="7" t="str">
        <f>VLOOKUP(Tableau14[[#This Row],[Numéro]],Tableau1[],4,FALSE())</f>
        <v>Tous niveaux</v>
      </c>
      <c r="E6" s="7" t="str">
        <f>VLOOKUP(Tableau14[[#This Row],[Numéro]],Tableau1[],5,FALSE())</f>
        <v> Académie de Normandie</v>
      </c>
      <c r="F6" s="7" t="str">
        <f>VLOOKUP(Tableau14[[#This Row],[Numéro]],Tableau1[],6,FALSE())</f>
        <v>Région académique Normandie</v>
      </c>
      <c r="G6" s="7" t="str">
        <f>VLOOKUP(Tableau14[[#This Row],[Numéro]],Tableau1[],7,FALSE())</f>
        <v>IAN HG Caen, membre du réseau ludus</v>
      </c>
      <c r="H6" s="7" t="str">
        <f>VLOOKUP(Tableau14[[#This Row],[Numéro]],Tableau1[],9,FALSE())</f>
        <v xml:space="preserve">http://www.lepetitjournaldesprofs.com/reseauludus/ </v>
      </c>
      <c r="I6" s="7" t="str">
        <f>VLOOKUP(Tableau14[[#This Row],[Numéro]],Tableau1[],10,FALSE())</f>
        <v>Réseau Ludus</v>
      </c>
      <c r="J6" s="7" t="str">
        <f>VLOOKUP(Tableau14[[#This Row],[Numéro]],Tableau1[],11,FALSE())</f>
        <v>Blog</v>
      </c>
      <c r="K6" s="7"/>
    </row>
    <row r="7" spans="1:11" s="10" customFormat="1" ht="30" x14ac:dyDescent="0.25">
      <c r="A7" s="7">
        <v>2</v>
      </c>
      <c r="B7" s="7" t="str">
        <f t="array" ref="B7">VLOOKUP(Tableau14[[#This Row],[Numéro]]:Tableau14[[#This Row],[Numéro]],Tableau1[],2,FALSE())</f>
        <v>Ludification</v>
      </c>
      <c r="C7" s="7" t="str">
        <f>VLOOKUP(Tableau14[[#This Row],[Numéro]],Tableau1[],3,FALSE())</f>
        <v>Histoire-géographie</v>
      </c>
      <c r="D7" s="7" t="str">
        <f>VLOOKUP(Tableau14[[#This Row],[Numéro]],Tableau1[],4,FALSE())</f>
        <v>Second degré</v>
      </c>
      <c r="E7" s="7" t="str">
        <f>VLOOKUP(Tableau14[[#This Row],[Numéro]],Tableau1[],5,FALSE())</f>
        <v> Académie de Clermont-Ferrand</v>
      </c>
      <c r="F7" s="7" t="str">
        <f>VLOOKUP(Tableau14[[#This Row],[Numéro]],Tableau1[],6,FALSE())</f>
        <v>Région académique Auvergne-Rhône-Alpes</v>
      </c>
      <c r="G7" s="7" t="str">
        <f>VLOOKUP(Tableau14[[#This Row],[Numéro]],Tableau1[],7,FALSE())</f>
        <v>Chargé de mission DANE</v>
      </c>
      <c r="H7" s="7" t="str">
        <f>VLOOKUP(Tableau14[[#This Row],[Numéro]],Tableau1[],9,FALSE())</f>
        <v xml:space="preserve">https://www.youtube.com/channel/UCRThjUeXnxL_BKUhqJv5XBg </v>
      </c>
      <c r="I7" s="7" t="str">
        <f>VLOOKUP(Tableau14[[#This Row],[Numéro]],Tableau1[],10,FALSE())</f>
        <v xml:space="preserve"> Histoire en jeux</v>
      </c>
      <c r="J7" s="7" t="str">
        <f>VLOOKUP(Tableau14[[#This Row],[Numéro]],Tableau1[],11,FALSE())</f>
        <v>Chaîne YouTube</v>
      </c>
      <c r="K7" s="7"/>
    </row>
    <row r="8" spans="1:11" s="10" customFormat="1" ht="30" x14ac:dyDescent="0.25">
      <c r="A8" s="7">
        <v>3</v>
      </c>
      <c r="B8" s="7" t="str">
        <f t="array" ref="B8">VLOOKUP(Tableau14[[#This Row],[Numéro]]:Tableau14[[#This Row],[Numéro]],Tableau1[],2,FALSE())</f>
        <v>Ludification</v>
      </c>
      <c r="C8" s="7" t="str">
        <f>VLOOKUP(Tableau14[[#This Row],[Numéro]],Tableau1[],3,FALSE())</f>
        <v>Histoire-géographie</v>
      </c>
      <c r="D8" s="7" t="str">
        <f>VLOOKUP(Tableau14[[#This Row],[Numéro]],Tableau1[],4,FALSE())</f>
        <v>Second degré</v>
      </c>
      <c r="E8" s="7" t="str">
        <f>VLOOKUP(Tableau14[[#This Row],[Numéro]],Tableau1[],5,FALSE())</f>
        <v> Académie de Créteil</v>
      </c>
      <c r="F8" s="7" t="str">
        <f>VLOOKUP(Tableau14[[#This Row],[Numéro]],Tableau1[],6,FALSE())</f>
        <v>Région académique Île-de-France</v>
      </c>
      <c r="G8" s="7" t="str">
        <f>VLOOKUP(Tableau14[[#This Row],[Numéro]],Tableau1[],7,FALSE())</f>
        <v>Enseignant chercheur</v>
      </c>
      <c r="H8" s="7" t="str">
        <f>VLOOKUP(Tableau14[[#This Row],[Numéro]],Tableau1[],9,FALSE())</f>
        <v xml:space="preserve">http://jeuvideohistoire.com/ </v>
      </c>
      <c r="I8" s="7" t="str">
        <f>VLOOKUP(Tableau14[[#This Row],[Numéro]],Tableau1[],10,FALSE())</f>
        <v>Jeu vidéo et histoire</v>
      </c>
      <c r="J8" s="7" t="str">
        <f>VLOOKUP(Tableau14[[#This Row],[Numéro]],Tableau1[],11,FALSE())</f>
        <v>Blog</v>
      </c>
      <c r="K8" s="7"/>
    </row>
    <row r="9" spans="1:11" s="10" customFormat="1" ht="43.5" customHeight="1" x14ac:dyDescent="0.25">
      <c r="A9" s="7">
        <v>4</v>
      </c>
      <c r="B9" s="7" t="str">
        <f t="array" ref="B9">VLOOKUP(Tableau14[[#This Row],[Numéro]]:Tableau14[[#This Row],[Numéro]],Tableau1[],2,FALSE())</f>
        <v>Ludification</v>
      </c>
      <c r="C9" s="7" t="str">
        <f>VLOOKUP(Tableau14[[#This Row],[Numéro]],Tableau1[],3,FALSE())</f>
        <v>Histoire-géographie</v>
      </c>
      <c r="D9" s="7" t="str">
        <f>VLOOKUP(Tableau14[[#This Row],[Numéro]],Tableau1[],4,FALSE())</f>
        <v>Second degré</v>
      </c>
      <c r="E9" s="7" t="str">
        <f>VLOOKUP(Tableau14[[#This Row],[Numéro]],Tableau1[],5,FALSE())</f>
        <v> Académie de Toulouse</v>
      </c>
      <c r="F9" s="7" t="str">
        <f>VLOOKUP(Tableau14[[#This Row],[Numéro]],Tableau1[],6,FALSE())</f>
        <v>Région académique Occitanie</v>
      </c>
      <c r="G9" s="7" t="str">
        <f>VLOOKUP(Tableau14[[#This Row],[Numéro]],Tableau1[],7,FALSE())</f>
        <v>Groupe de travail de l’académie de Toulouse (IAN + IA-IPR)</v>
      </c>
      <c r="H9" s="7" t="str">
        <f>VLOOKUP(Tableau14[[#This Row],[Numéro]],Tableau1[],9,FALSE())</f>
        <v xml:space="preserve">https://disciplines.ac-toulouse.fr/hgemc/travailler-avec-les-series-americans-et-space-force-pour-etudier-les-fondements-et-les  </v>
      </c>
      <c r="I9" s="7" t="str">
        <f>VLOOKUP(Tableau14[[#This Row],[Numéro]],Tableau1[],10,FALSE())</f>
        <v>Enseigner avec les séries TV</v>
      </c>
      <c r="J9" s="7" t="str">
        <f>VLOOKUP(Tableau14[[#This Row],[Numéro]],Tableau1[],11,FALSE())</f>
        <v>Scénarios pédagogiques</v>
      </c>
      <c r="K9" s="7"/>
    </row>
    <row r="10" spans="1:11" s="10" customFormat="1" ht="50.45" customHeight="1" x14ac:dyDescent="0.25">
      <c r="A10" s="7">
        <v>5</v>
      </c>
      <c r="B10" s="7" t="str">
        <f t="array" ref="B10">VLOOKUP(Tableau14[[#This Row],[Numéro]]:Tableau14[[#This Row],[Numéro]],Tableau1[],2,FALSE())</f>
        <v>Ludification</v>
      </c>
      <c r="C10" s="7" t="str">
        <f>VLOOKUP(Tableau14[[#This Row],[Numéro]],Tableau1[],3,FALSE())</f>
        <v>Physique-chimie</v>
      </c>
      <c r="D10" s="7" t="str">
        <f>VLOOKUP(Tableau14[[#This Row],[Numéro]],Tableau1[],4,FALSE())</f>
        <v>Second degré</v>
      </c>
      <c r="E10" s="7" t="str">
        <f>VLOOKUP(Tableau14[[#This Row],[Numéro]],Tableau1[],5,FALSE())</f>
        <v> Académie de Nancy-Metz</v>
      </c>
      <c r="F10" s="7" t="str">
        <f>VLOOKUP(Tableau14[[#This Row],[Numéro]],Tableau1[],6,FALSE())</f>
        <v>Région académique Grand Est</v>
      </c>
      <c r="G10" s="7" t="str">
        <f>VLOOKUP(Tableau14[[#This Row],[Numéro]],Tableau1[],7,FALSE())</f>
        <v>IAN Nancy-Metz</v>
      </c>
      <c r="H10" s="7" t="str">
        <f>VLOOKUP(Tableau14[[#This Row],[Numéro]],Tableau1[],9,FALSE())</f>
        <v>http://www4.ac-nancy-metz.fr/physique/peda_inversee.php#game</v>
      </c>
      <c r="I10" s="7" t="str">
        <f>VLOOKUP(Tableau14[[#This Row],[Numéro]],Tableau1[],10,FALSE())</f>
        <v>Gamifier la classe</v>
      </c>
      <c r="J10" s="7" t="str">
        <f>VLOOKUP(Tableau14[[#This Row],[Numéro]],Tableau1[],11,FALSE())</f>
        <v xml:space="preserve">Jeux numériques </v>
      </c>
      <c r="K10" s="7"/>
    </row>
    <row r="11" spans="1:11" ht="30" x14ac:dyDescent="0.25">
      <c r="A11" s="7">
        <v>6</v>
      </c>
      <c r="B11" s="7" t="str">
        <f t="array" ref="B11">VLOOKUP(Tableau14[[#This Row],[Numéro]]:Tableau14[[#This Row],[Numéro]],Tableau1[],2,FALSE())</f>
        <v xml:space="preserve">Ludification </v>
      </c>
      <c r="C11" s="7" t="str">
        <f>VLOOKUP(Tableau14[[#This Row],[Numéro]],Tableau1[],3,FALSE())</f>
        <v>Toutes disciplines</v>
      </c>
      <c r="D11" s="23" t="str">
        <f>VLOOKUP(Tableau14[[#This Row],[Numéro]],Tableau1[],4,FALSE())</f>
        <v>Tous niveaux</v>
      </c>
      <c r="E11" s="7" t="str">
        <f>VLOOKUP(Tableau14[[#This Row],[Numéro]],Tableau1[],5,FALSE())</f>
        <v> Académie de Normandie</v>
      </c>
      <c r="F11" s="7" t="str">
        <f>VLOOKUP(Tableau14[[#This Row],[Numéro]],Tableau1[],6,FALSE())</f>
        <v>Région académique Normandie</v>
      </c>
      <c r="G11" s="7" t="str">
        <f>VLOOKUP(Tableau14[[#This Row],[Numéro]],Tableau1[],7,FALSE())</f>
        <v>Collectif d'enseignants</v>
      </c>
      <c r="H11" s="7" t="str">
        <f>VLOOKUP(Tableau14[[#This Row],[Numéro]],Tableau1[],9,FALSE())</f>
        <v>https://www.cquesne-escapegame.com/</v>
      </c>
      <c r="I11" s="7" t="str">
        <f>VLOOKUP(Tableau14[[#This Row],[Numéro]],Tableau1[],10,FALSE())</f>
        <v>Collectif Escape n' Games</v>
      </c>
      <c r="J11" s="7" t="str">
        <f>VLOOKUP(Tableau14[[#This Row],[Numéro]],Tableau1[],11,FALSE())</f>
        <v>Escape games</v>
      </c>
      <c r="K11" s="7"/>
    </row>
    <row r="12" spans="1:11" ht="30" x14ac:dyDescent="0.25">
      <c r="A12" s="7">
        <v>7</v>
      </c>
      <c r="B12" s="7" t="str">
        <f t="array" ref="B12">VLOOKUP(Tableau14[[#This Row],[Numéro]]:Tableau14[[#This Row],[Numéro]],Tableau1[],2,FALSE())</f>
        <v xml:space="preserve">Ludification </v>
      </c>
      <c r="C12" s="7" t="str">
        <f>VLOOKUP(Tableau14[[#This Row],[Numéro]],Tableau1[],3,FALSE())</f>
        <v>Toutes disciplines</v>
      </c>
      <c r="D12" s="23" t="str">
        <f>VLOOKUP(Tableau14[[#This Row],[Numéro]],Tableau1[],4,FALSE())</f>
        <v>Tous niveaux</v>
      </c>
      <c r="E12" s="7" t="str">
        <f>VLOOKUP(Tableau14[[#This Row],[Numéro]],Tableau1[],5,FALSE())</f>
        <v> Académie de Créteil</v>
      </c>
      <c r="F12" s="7" t="str">
        <f>VLOOKUP(Tableau14[[#This Row],[Numéro]],Tableau1[],6,FALSE())</f>
        <v>Région académique Île-de-France</v>
      </c>
      <c r="G12" s="7" t="str">
        <f>VLOOKUP(Tableau14[[#This Row],[Numéro]],Tableau1[],7,FALSE())</f>
        <v>Collectif d'enseignants</v>
      </c>
      <c r="H12" s="7" t="str">
        <f>VLOOKUP(Tableau14[[#This Row],[Numéro]],Tableau1[],9,FALSE())</f>
        <v xml:space="preserve">https://scape.enepe.fr/  </v>
      </c>
      <c r="I12" s="7" t="str">
        <f>VLOOKUP(Tableau14[[#This Row],[Numéro]],Tableau1[],10,FALSE())</f>
        <v>Collectif S’cape</v>
      </c>
      <c r="J12" s="7" t="str">
        <f>VLOOKUP(Tableau14[[#This Row],[Numéro]],Tableau1[],11,FALSE())</f>
        <v>Escape games</v>
      </c>
      <c r="K12" s="7"/>
    </row>
    <row r="13" spans="1:11" ht="30" x14ac:dyDescent="0.25">
      <c r="A13" s="7">
        <v>8</v>
      </c>
      <c r="B13" s="7" t="str">
        <f t="array" ref="B13">VLOOKUP(Tableau14[[#This Row],[Numéro]]:Tableau14[[#This Row],[Numéro]],Tableau1[],2,FALSE())</f>
        <v xml:space="preserve">Ludification </v>
      </c>
      <c r="C13" s="7" t="str">
        <f>VLOOKUP(Tableau14[[#This Row],[Numéro]],Tableau1[],3,FALSE())</f>
        <v>Documentation</v>
      </c>
      <c r="D13" s="23" t="str">
        <f>VLOOKUP(Tableau14[[#This Row],[Numéro]],Tableau1[],4,FALSE())</f>
        <v>Second degré</v>
      </c>
      <c r="E13" s="7" t="str">
        <f>VLOOKUP(Tableau14[[#This Row],[Numéro]],Tableau1[],5,FALSE())</f>
        <v> Académie de Dijon</v>
      </c>
      <c r="F13" s="7" t="str">
        <f>VLOOKUP(Tableau14[[#This Row],[Numéro]],Tableau1[],6,FALSE())</f>
        <v>Région académique Bourgogne-Franche-Comté</v>
      </c>
      <c r="G13" s="7" t="str">
        <f>VLOOKUP(Tableau14[[#This Row],[Numéro]],Tableau1[],7,FALSE())</f>
        <v>Enseignants de l'académie</v>
      </c>
      <c r="H13" s="7" t="str">
        <f>VLOOKUP(Tableau14[[#This Row],[Numéro]],Tableau1[],9,FALSE())</f>
        <v>http://cdi.ac-dijon.fr/spip.php?rubrique56</v>
      </c>
      <c r="I13" s="7" t="str">
        <f>VLOOKUP(Tableau14[[#This Row],[Numéro]],Tableau1[],10,FALSE())</f>
        <v>Escape games en EMI</v>
      </c>
      <c r="J13" s="7" t="str">
        <f>VLOOKUP(Tableau14[[#This Row],[Numéro]],Tableau1[],11,FALSE())</f>
        <v xml:space="preserve">Jeux numériques </v>
      </c>
      <c r="K13" s="7"/>
    </row>
    <row r="14" spans="1:11" ht="30" x14ac:dyDescent="0.25">
      <c r="A14" s="7">
        <v>9</v>
      </c>
      <c r="B14" s="7" t="str">
        <f t="array" ref="B14">VLOOKUP(Tableau14[[#This Row],[Numéro]]:Tableau14[[#This Row],[Numéro]],Tableau1[],2,FALSE())</f>
        <v xml:space="preserve">Ludification </v>
      </c>
      <c r="C14" s="7" t="str">
        <f>VLOOKUP(Tableau14[[#This Row],[Numéro]],Tableau1[],3,FALSE())</f>
        <v>Economie et gestion</v>
      </c>
      <c r="D14" s="23" t="str">
        <f>VLOOKUP(Tableau14[[#This Row],[Numéro]],Tableau1[],4,FALSE())</f>
        <v>Second degré</v>
      </c>
      <c r="E14" s="7" t="str">
        <f>VLOOKUP(Tableau14[[#This Row],[Numéro]],Tableau1[],5,FALSE())</f>
        <v> Académie de Normandie</v>
      </c>
      <c r="F14" s="7" t="str">
        <f>VLOOKUP(Tableau14[[#This Row],[Numéro]],Tableau1[],6,FALSE())</f>
        <v>Région académique Normandie</v>
      </c>
      <c r="G14" s="7" t="str">
        <f>VLOOKUP(Tableau14[[#This Row],[Numéro]],Tableau1[],7,FALSE())</f>
        <v>Pôle de compétences en ecogest</v>
      </c>
      <c r="H14" s="7" t="str">
        <f>VLOOKUP(Tableau14[[#This Row],[Numéro]],Tableau1[],9,FALSE())</f>
        <v>http://eco-gestion.spip.ac-rouen.fr/?-Jeux-d-evasion-Escape-games-</v>
      </c>
      <c r="I14" s="7" t="str">
        <f>VLOOKUP(Tableau14[[#This Row],[Numéro]],Tableau1[],10,FALSE())</f>
        <v>4 exemples de jeux pédagogiques en économie et gestion</v>
      </c>
      <c r="J14" s="7" t="str">
        <f>VLOOKUP(Tableau14[[#This Row],[Numéro]],Tableau1[],11,FALSE())</f>
        <v xml:space="preserve">Jeux numériques </v>
      </c>
      <c r="K14" s="7"/>
    </row>
    <row r="15" spans="1:11" ht="30" x14ac:dyDescent="0.25">
      <c r="A15" s="7">
        <v>10</v>
      </c>
      <c r="B15" s="7" t="str">
        <f t="array" ref="B15">VLOOKUP(Tableau14[[#This Row],[Numéro]]:Tableau14[[#This Row],[Numéro]],Tableau1[],2,FALSE())</f>
        <v xml:space="preserve">Ludification </v>
      </c>
      <c r="C15" s="7" t="str">
        <f>VLOOKUP(Tableau14[[#This Row],[Numéro]],Tableau1[],3,FALSE())</f>
        <v>Langues vivantes</v>
      </c>
      <c r="D15" s="23" t="str">
        <f>VLOOKUP(Tableau14[[#This Row],[Numéro]],Tableau1[],4,FALSE())</f>
        <v>Second degré</v>
      </c>
      <c r="E15" s="7" t="str">
        <f>VLOOKUP(Tableau14[[#This Row],[Numéro]],Tableau1[],5,FALSE())</f>
        <v> Académie de Lille</v>
      </c>
      <c r="F15" s="7" t="str">
        <f>VLOOKUP(Tableau14[[#This Row],[Numéro]],Tableau1[],6,FALSE())</f>
        <v>Région académique Hauts-de-France</v>
      </c>
      <c r="G15" s="7" t="str">
        <f>VLOOKUP(Tableau14[[#This Row],[Numéro]],Tableau1[],7,FALSE())</f>
        <v>Professeur d'anglais en lycée</v>
      </c>
      <c r="H15" s="7" t="str">
        <f>VLOOKUP(Tableau14[[#This Row],[Numéro]],Tableau1[],9,FALSE())</f>
        <v>http://interlangues.discipline.ac-lille.fr/actu-interlangues/flanders-lane-2</v>
      </c>
      <c r="I15" s="7" t="str">
        <f>VLOOKUP(Tableau14[[#This Row],[Numéro]],Tableau1[],10,FALSE())</f>
        <v xml:space="preserve">Flanders Lane, création d’une ville virtuelle </v>
      </c>
      <c r="J15" s="7" t="str">
        <f>VLOOKUP(Tableau14[[#This Row],[Numéro]],Tableau1[],11,FALSE())</f>
        <v>Projet de simulation globale</v>
      </c>
      <c r="K15" s="7"/>
    </row>
    <row r="16" spans="1:11" ht="30" x14ac:dyDescent="0.25">
      <c r="A16" s="7">
        <v>11</v>
      </c>
      <c r="B16" s="7" t="str">
        <f t="array" ref="B16">VLOOKUP(Tableau14[[#This Row],[Numéro]]:Tableau14[[#This Row],[Numéro]],Tableau1[],2,FALSE())</f>
        <v xml:space="preserve">Ludification </v>
      </c>
      <c r="C16" s="7" t="str">
        <f>VLOOKUP(Tableau14[[#This Row],[Numéro]],Tableau1[],3,FALSE())</f>
        <v>Langues vivantes</v>
      </c>
      <c r="D16" s="23" t="str">
        <f>VLOOKUP(Tableau14[[#This Row],[Numéro]],Tableau1[],4,FALSE())</f>
        <v>Second degré</v>
      </c>
      <c r="E16" s="7" t="str">
        <f>VLOOKUP(Tableau14[[#This Row],[Numéro]],Tableau1[],5,FALSE())</f>
        <v> Académie de Versailles</v>
      </c>
      <c r="F16" s="7" t="str">
        <f>VLOOKUP(Tableau14[[#This Row],[Numéro]],Tableau1[],6,FALSE())</f>
        <v>Région académique Île-de-France</v>
      </c>
      <c r="G16" s="7" t="str">
        <f>VLOOKUP(Tableau14[[#This Row],[Numéro]],Tableau1[],7,FALSE())</f>
        <v xml:space="preserve">Professeur d'anglais </v>
      </c>
      <c r="H16" s="7" t="str">
        <f>VLOOKUP(Tableau14[[#This Row],[Numéro]],Tableau1[],9,FALSE())</f>
        <v>https://itsenglishoclock.com/</v>
      </c>
      <c r="I16" s="7" t="str">
        <f>VLOOKUP(Tableau14[[#This Row],[Numéro]],Tableau1[],10,FALSE())</f>
        <v>It's English o'Clock</v>
      </c>
      <c r="J16" s="7" t="str">
        <f>VLOOKUP(Tableau14[[#This Row],[Numéro]],Tableau1[],11,FALSE())</f>
        <v>Site Perso</v>
      </c>
      <c r="K16" s="7"/>
    </row>
    <row r="17" spans="1:11" ht="30" x14ac:dyDescent="0.25">
      <c r="A17" s="7">
        <v>12</v>
      </c>
      <c r="B17" s="7" t="str">
        <f t="array" ref="B17">VLOOKUP(Tableau14[[#This Row],[Numéro]]:Tableau14[[#This Row],[Numéro]],Tableau1[],2,FALSE())</f>
        <v xml:space="preserve">Ludification </v>
      </c>
      <c r="C17" s="7" t="str">
        <f>VLOOKUP(Tableau14[[#This Row],[Numéro]],Tableau1[],3,FALSE())</f>
        <v>Langues vivantes</v>
      </c>
      <c r="D17" s="23" t="str">
        <f>VLOOKUP(Tableau14[[#This Row],[Numéro]],Tableau1[],4,FALSE())</f>
        <v>Second degré</v>
      </c>
      <c r="E17" s="7" t="str">
        <f>VLOOKUP(Tableau14[[#This Row],[Numéro]],Tableau1[],5,FALSE())</f>
        <v> Académie de Nice</v>
      </c>
      <c r="F17" s="7" t="str">
        <f>VLOOKUP(Tableau14[[#This Row],[Numéro]],Tableau1[],6,FALSE())</f>
        <v>Région académique Provence-Alpes-Côte d'Azur</v>
      </c>
      <c r="G17" s="7" t="str">
        <f>VLOOKUP(Tableau14[[#This Row],[Numéro]],Tableau1[],7,FALSE())</f>
        <v>Groupe TraAM</v>
      </c>
      <c r="H17" s="7" t="str">
        <f>VLOOKUP(Tableau14[[#This Row],[Numéro]],Tableau1[],9,FALSE())</f>
        <v xml:space="preserve">https://www.pedagogie.ac-nice.fr/portail-de-langues/index.php/ressources-interlangues/traam </v>
      </c>
      <c r="I17" s="7" t="str">
        <f>VLOOKUP(Tableau14[[#This Row],[Numéro]],Tableau1[],10,FALSE())</f>
        <v>Défis Académique Langues Inter-établissements</v>
      </c>
      <c r="J17" s="7" t="str">
        <f>VLOOKUP(Tableau14[[#This Row],[Numéro]],Tableau1[],11,FALSE())</f>
        <v xml:space="preserve">Jeux numériques </v>
      </c>
      <c r="K17" s="7"/>
    </row>
    <row r="18" spans="1:11" ht="30" x14ac:dyDescent="0.25">
      <c r="A18" s="7">
        <v>13</v>
      </c>
      <c r="B18" s="7" t="str">
        <f t="array" ref="B18">VLOOKUP(Tableau14[[#This Row],[Numéro]]:Tableau14[[#This Row],[Numéro]],Tableau1[],2,FALSE())</f>
        <v xml:space="preserve">Ludification </v>
      </c>
      <c r="C18" s="7" t="str">
        <f>VLOOKUP(Tableau14[[#This Row],[Numéro]],Tableau1[],3,FALSE())</f>
        <v>Mathématiques</v>
      </c>
      <c r="D18" s="23" t="str">
        <f>VLOOKUP(Tableau14[[#This Row],[Numéro]],Tableau1[],4,FALSE())</f>
        <v>Second degré</v>
      </c>
      <c r="E18" s="7" t="str">
        <f>VLOOKUP(Tableau14[[#This Row],[Numéro]],Tableau1[],5,FALSE())</f>
        <v> Académie de Dijon</v>
      </c>
      <c r="F18" s="7" t="str">
        <f>VLOOKUP(Tableau14[[#This Row],[Numéro]],Tableau1[],6,FALSE())</f>
        <v>Région académique Bourgogne-Franche-Comté</v>
      </c>
      <c r="G18" s="7" t="str">
        <f>VLOOKUP(Tableau14[[#This Row],[Numéro]],Tableau1[],7,FALSE())</f>
        <v>Professeur de maths</v>
      </c>
      <c r="H18" s="7" t="str">
        <f>VLOOKUP(Tableau14[[#This Row],[Numéro]],Tableau1[],9,FALSE())</f>
        <v>http://mathematiques.ac-dijon.fr/spip.php?article196</v>
      </c>
      <c r="I18" s="7" t="str">
        <f>VLOOKUP(Tableau14[[#This Row],[Numéro]],Tableau1[],10,FALSE())</f>
        <v>Applications Académiques</v>
      </c>
      <c r="J18" s="7" t="str">
        <f>VLOOKUP(Tableau14[[#This Row],[Numéro]],Tableau1[],11,FALSE())</f>
        <v>Applications</v>
      </c>
      <c r="K18" s="7"/>
    </row>
    <row r="19" spans="1:11" ht="30" x14ac:dyDescent="0.25">
      <c r="A19" s="7">
        <v>14</v>
      </c>
      <c r="B19" s="7" t="str">
        <f t="array" ref="B19">VLOOKUP(Tableau14[[#This Row],[Numéro]]:Tableau14[[#This Row],[Numéro]],Tableau1[],2,FALSE())</f>
        <v xml:space="preserve">Ludification </v>
      </c>
      <c r="C19" s="7" t="str">
        <f>VLOOKUP(Tableau14[[#This Row],[Numéro]],Tableau1[],3,FALSE())</f>
        <v>Mathématiques</v>
      </c>
      <c r="D19" s="23" t="str">
        <f>VLOOKUP(Tableau14[[#This Row],[Numéro]],Tableau1[],4,FALSE())</f>
        <v>Second degré</v>
      </c>
      <c r="E19" s="7" t="str">
        <f>VLOOKUP(Tableau14[[#This Row],[Numéro]],Tableau1[],5,FALSE())</f>
        <v> Académie de Créteil</v>
      </c>
      <c r="F19" s="7" t="str">
        <f>VLOOKUP(Tableau14[[#This Row],[Numéro]],Tableau1[],6,FALSE())</f>
        <v>Région académique Île-de-France</v>
      </c>
      <c r="G19" s="7" t="str">
        <f>VLOOKUP(Tableau14[[#This Row],[Numéro]],Tableau1[],7,FALSE())</f>
        <v>Groupe de reflexion académique autour du jeu</v>
      </c>
      <c r="H19" s="7" t="str">
        <f>VLOOKUP(Tableau14[[#This Row],[Numéro]],Tableau1[],9,FALSE())</f>
        <v>http://maths.ac-creteil.fr/spip.php?article231</v>
      </c>
      <c r="I19" s="7" t="str">
        <f>VLOOKUP(Tableau14[[#This Row],[Numéro]],Tableau1[],10,FALSE())</f>
        <v>Brochure "Mathématiques revisités au cycle 4"</v>
      </c>
      <c r="J19" s="7" t="str">
        <f>VLOOKUP(Tableau14[[#This Row],[Numéro]],Tableau1[],11,FALSE())</f>
        <v>Brochure</v>
      </c>
      <c r="K19" s="7"/>
    </row>
    <row r="20" spans="1:11" ht="30" x14ac:dyDescent="0.25">
      <c r="A20" s="7">
        <v>15</v>
      </c>
      <c r="B20" s="7" t="str">
        <f t="array" ref="B20">VLOOKUP(Tableau14[[#This Row],[Numéro]]:Tableau14[[#This Row],[Numéro]],Tableau1[],2,FALSE())</f>
        <v xml:space="preserve">Ludification </v>
      </c>
      <c r="C20" s="7" t="str">
        <f>VLOOKUP(Tableau14[[#This Row],[Numéro]],Tableau1[],3,FALSE())</f>
        <v>Mathématiques</v>
      </c>
      <c r="D20" s="23" t="str">
        <f>VLOOKUP(Tableau14[[#This Row],[Numéro]],Tableau1[],4,FALSE())</f>
        <v>Tous niveaux</v>
      </c>
      <c r="E20" s="7" t="str">
        <f>VLOOKUP(Tableau14[[#This Row],[Numéro]],Tableau1[],5,FALSE())</f>
        <v> Académie de Bordeaux</v>
      </c>
      <c r="F20" s="7" t="str">
        <f>VLOOKUP(Tableau14[[#This Row],[Numéro]],Tableau1[],6,FALSE())</f>
        <v>Région académique Bourgogne-Franche-Comté</v>
      </c>
      <c r="G20" s="7" t="str">
        <f>VLOOKUP(Tableau14[[#This Row],[Numéro]],Tableau1[],7,FALSE())</f>
        <v>Professeur de maths au collège</v>
      </c>
      <c r="H20" s="7" t="str">
        <f>VLOOKUP(Tableau14[[#This Row],[Numéro]],Tableau1[],9,FALSE())</f>
        <v>https://blog.mathador.fr/eric-trouillot/</v>
      </c>
      <c r="I20" s="7" t="str">
        <f>VLOOKUP(Tableau14[[#This Row],[Numéro]],Tableau1[],10,FALSE())</f>
        <v>Mathador</v>
      </c>
      <c r="J20" s="7" t="str">
        <f>VLOOKUP(Tableau14[[#This Row],[Numéro]],Tableau1[],11,FALSE())</f>
        <v>Jeu numérique</v>
      </c>
      <c r="K20" s="7"/>
    </row>
    <row r="21" spans="1:11" ht="45" x14ac:dyDescent="0.25">
      <c r="A21" s="7">
        <v>16</v>
      </c>
      <c r="B21" s="7" t="str">
        <f t="array" ref="B21">VLOOKUP(Tableau14[[#This Row],[Numéro]]:Tableau14[[#This Row],[Numéro]],Tableau1[],2,FALSE())</f>
        <v>Programmation / codage</v>
      </c>
      <c r="C21" s="7" t="str">
        <f>VLOOKUP(Tableau14[[#This Row],[Numéro]],Tableau1[],3,FALSE())</f>
        <v>Physique-chimie</v>
      </c>
      <c r="D21" s="23" t="str">
        <f>VLOOKUP(Tableau14[[#This Row],[Numéro]],Tableau1[],4,FALSE())</f>
        <v>Second degré</v>
      </c>
      <c r="E21" s="7" t="str">
        <f>VLOOKUP(Tableau14[[#This Row],[Numéro]],Tableau1[],5,FALSE())</f>
        <v> Académie de Lyon</v>
      </c>
      <c r="F21" s="7" t="str">
        <f>VLOOKUP(Tableau14[[#This Row],[Numéro]],Tableau1[],6,FALSE())</f>
        <v>Région académique Auvergne-Rhône-Alpes</v>
      </c>
      <c r="G21" s="7" t="str">
        <f>VLOOKUP(Tableau14[[#This Row],[Numéro]],Tableau1[],7,FALSE())</f>
        <v xml:space="preserve">Groupe GT TraAM et IAN </v>
      </c>
      <c r="H21" s="7" t="str">
        <f>VLOOKUP(Tableau14[[#This Row],[Numéro]],Tableau1[],9,FALSE())</f>
        <v xml:space="preserve">https://physique-chimie.enseigne.ac-lyon.fr/spip/spip.php?rubrique418 </v>
      </c>
      <c r="I21" s="7" t="str">
        <f>VLOOKUP(Tableau14[[#This Row],[Numéro]],Tableau1[],10,FALSE())</f>
        <v>Ensemble des ressources des Travaux Académiques Mutualisés produits par le groupe GTICE</v>
      </c>
      <c r="J21" s="7" t="str">
        <f>VLOOKUP(Tableau14[[#This Row],[Numéro]],Tableau1[],11,FALSE())</f>
        <v>Divers</v>
      </c>
      <c r="K21" s="7"/>
    </row>
    <row r="22" spans="1:11" ht="30" x14ac:dyDescent="0.25">
      <c r="A22" s="7">
        <v>17</v>
      </c>
      <c r="B22" s="7" t="str">
        <f t="array" ref="B22">VLOOKUP(Tableau14[[#This Row],[Numéro]]:Tableau14[[#This Row],[Numéro]],Tableau1[],2,FALSE())</f>
        <v>Programmation / codage</v>
      </c>
      <c r="C22" s="7" t="str">
        <f>VLOOKUP(Tableau14[[#This Row],[Numéro]],Tableau1[],3,FALSE())</f>
        <v>Physique-chimie</v>
      </c>
      <c r="D22" s="23" t="str">
        <f>VLOOKUP(Tableau14[[#This Row],[Numéro]],Tableau1[],4,FALSE())</f>
        <v>Second degré</v>
      </c>
      <c r="E22" s="7" t="str">
        <f>VLOOKUP(Tableau14[[#This Row],[Numéro]],Tableau1[],5,FALSE())</f>
        <v> Académie de Versailles</v>
      </c>
      <c r="F22" s="7" t="str">
        <f>VLOOKUP(Tableau14[[#This Row],[Numéro]],Tableau1[],6,FALSE())</f>
        <v>Région académique Île-de-France</v>
      </c>
      <c r="G22" s="7" t="str">
        <f>VLOOKUP(Tableau14[[#This Row],[Numéro]],Tableau1[],7,FALSE())</f>
        <v>Groupe TraAM</v>
      </c>
      <c r="H22" s="7" t="str">
        <f>VLOOKUP(Tableau14[[#This Row],[Numéro]],Tableau1[],9,FALSE())</f>
        <v>https://phychim.ac-versailles.fr/spip.php?article1069</v>
      </c>
      <c r="I22" s="7" t="str">
        <f>VLOOKUP(Tableau14[[#This Row],[Numéro]],Tableau1[],10,FALSE())</f>
        <v>Initiation au langage Python</v>
      </c>
      <c r="J22" s="7" t="str">
        <f>VLOOKUP(Tableau14[[#This Row],[Numéro]],Tableau1[],11,FALSE())</f>
        <v>Tutoriels</v>
      </c>
      <c r="K22" s="7"/>
    </row>
    <row r="23" spans="1:11" ht="60" x14ac:dyDescent="0.25">
      <c r="A23" s="7">
        <v>18</v>
      </c>
      <c r="B23" s="7" t="str">
        <f t="array" ref="B23">VLOOKUP(Tableau14[[#This Row],[Numéro]]:Tableau14[[#This Row],[Numéro]],Tableau1[],2,FALSE())</f>
        <v>Programmation / codage</v>
      </c>
      <c r="C23" s="7" t="str">
        <f>VLOOKUP(Tableau14[[#This Row],[Numéro]],Tableau1[],3,FALSE())</f>
        <v>Physique-chimie</v>
      </c>
      <c r="D23" s="23" t="str">
        <f>VLOOKUP(Tableau14[[#This Row],[Numéro]],Tableau1[],4,FALSE())</f>
        <v>Second degré</v>
      </c>
      <c r="E23" s="7" t="str">
        <f>VLOOKUP(Tableau14[[#This Row],[Numéro]],Tableau1[],5,FALSE())</f>
        <v> Académie de Paris</v>
      </c>
      <c r="F23" s="7" t="str">
        <f>VLOOKUP(Tableau14[[#This Row],[Numéro]],Tableau1[],6,FALSE())</f>
        <v>Région académique Île-de-France</v>
      </c>
      <c r="G23" s="7" t="str">
        <f>VLOOKUP(Tableau14[[#This Row],[Numéro]],Tableau1[],7,FALSE())</f>
        <v>Formateurs groupe lycée</v>
      </c>
      <c r="H23" s="7" t="str">
        <f>VLOOKUP(Tableau14[[#This Row],[Numéro]],Tableau1[],9,FALSE())</f>
        <v>https://www.ac-paris.fr/portail/jcms/p1_1885031/formation-groupe-lycee-mars-avril-2019-prise-en-main-du-langage-python?cid=p1_106394&amp;portal=piapp1_59010</v>
      </c>
      <c r="I23" s="7" t="str">
        <f>VLOOKUP(Tableau14[[#This Row],[Numéro]],Tableau1[],10,FALSE())</f>
        <v>Prise en main du langage Python</v>
      </c>
      <c r="J23" s="7" t="str">
        <f>VLOOKUP(Tableau14[[#This Row],[Numéro]],Tableau1[],11,FALSE())</f>
        <v>Support de formation</v>
      </c>
      <c r="K23" s="7"/>
    </row>
    <row r="24" spans="1:11" ht="30" x14ac:dyDescent="0.25">
      <c r="A24" s="7">
        <v>19</v>
      </c>
      <c r="B24" s="7" t="str">
        <f t="array" ref="B24">VLOOKUP(Tableau14[[#This Row],[Numéro]]:Tableau14[[#This Row],[Numéro]],Tableau1[],2,FALSE())</f>
        <v>Programmation / codage</v>
      </c>
      <c r="C24" s="7" t="str">
        <f>VLOOKUP(Tableau14[[#This Row],[Numéro]],Tableau1[],3,FALSE())</f>
        <v>Toutes disciplines</v>
      </c>
      <c r="D24" s="23" t="str">
        <f>VLOOKUP(Tableau14[[#This Row],[Numéro]],Tableau1[],4,FALSE())</f>
        <v>Tous niveaux</v>
      </c>
      <c r="E24" s="7" t="str">
        <f>VLOOKUP(Tableau14[[#This Row],[Numéro]],Tableau1[],5,FALSE())</f>
        <v> Académie de Créteil</v>
      </c>
      <c r="F24" s="7" t="str">
        <f>VLOOKUP(Tableau14[[#This Row],[Numéro]],Tableau1[],6,FALSE())</f>
        <v>Région académique Île-de-France</v>
      </c>
      <c r="G24" s="7" t="str">
        <f>VLOOKUP(Tableau14[[#This Row],[Numéro]],Tableau1[],7,FALSE())</f>
        <v>Dane Créteil</v>
      </c>
      <c r="H24" s="7" t="str">
        <f>VLOOKUP(Tableau14[[#This Row],[Numéro]],Tableau1[],9,FALSE())</f>
        <v>https://dane.ac-creteil.fr/?article781</v>
      </c>
      <c r="I24" s="7" t="str">
        <f>VLOOKUP(Tableau14[[#This Row],[Numéro]],Tableau1[],10,FALSE())</f>
        <v>Opération 10001 codeurs</v>
      </c>
      <c r="J24" s="7" t="str">
        <f>VLOOKUP(Tableau14[[#This Row],[Numéro]],Tableau1[],11,FALSE())</f>
        <v>Défi codage</v>
      </c>
      <c r="K24" s="7"/>
    </row>
    <row r="25" spans="1:11" ht="45" x14ac:dyDescent="0.25">
      <c r="A25" s="7">
        <v>20</v>
      </c>
      <c r="B25" s="7" t="str">
        <f t="array" ref="B25">VLOOKUP(Tableau14[[#This Row],[Numéro]]:Tableau14[[#This Row],[Numéro]],Tableau1[],2,FALSE())</f>
        <v>Programmation / codage</v>
      </c>
      <c r="C25" s="7" t="str">
        <f>VLOOKUP(Tableau14[[#This Row],[Numéro]],Tableau1[],3,FALSE())</f>
        <v>Mathématiques</v>
      </c>
      <c r="D25" s="23" t="str">
        <f>VLOOKUP(Tableau14[[#This Row],[Numéro]],Tableau1[],4,FALSE())</f>
        <v>Second degré</v>
      </c>
      <c r="E25" s="7" t="str">
        <f>VLOOKUP(Tableau14[[#This Row],[Numéro]],Tableau1[],5,FALSE())</f>
        <v>Plusieurs académies</v>
      </c>
      <c r="F25" s="7">
        <f>VLOOKUP(Tableau14[[#This Row],[Numéro]],Tableau1[],6,FALSE())</f>
        <v>0</v>
      </c>
      <c r="G25" s="7" t="str">
        <f>VLOOKUP(Tableau14[[#This Row],[Numéro]],Tableau1[],7,FALSE())</f>
        <v>TraAM</v>
      </c>
      <c r="H25" s="7" t="str">
        <f>VLOOKUP(Tableau14[[#This Row],[Numéro]],Tableau1[],9,FALSE())</f>
        <v>https://view.genial.ly/5a37c924aa1a1a0e0cf220dd</v>
      </c>
      <c r="I25" s="7" t="str">
        <f>VLOOKUP(Tableau14[[#This Row],[Numéro]],Tableau1[],10,FALSE())</f>
        <v>Synthèse TraAM 2017-2018 : "Continuité des apprentissages en algorithmique et programmation"</v>
      </c>
      <c r="J25" s="7" t="str">
        <f>VLOOKUP(Tableau14[[#This Row],[Numéro]],Tableau1[],11,FALSE())</f>
        <v>Synthèse TraAM</v>
      </c>
      <c r="K25" s="7"/>
    </row>
    <row r="26" spans="1:11" x14ac:dyDescent="0.25">
      <c r="A26" s="7">
        <v>21</v>
      </c>
      <c r="B26" s="7" t="e">
        <f t="array" ref="B26">VLOOKUP(Tableau14[[#This Row],[Numéro]]:Tableau14[[#This Row],[Numéro]],Tableau1[],2,FALSE())</f>
        <v>#N/A</v>
      </c>
      <c r="C26" s="7" t="e">
        <f>VLOOKUP(Tableau14[[#This Row],[Numéro]],Tableau1[],3,FALSE())</f>
        <v>#N/A</v>
      </c>
      <c r="D26" s="23" t="e">
        <f>VLOOKUP(Tableau14[[#This Row],[Numéro]],Tableau1[],4,FALSE())</f>
        <v>#N/A</v>
      </c>
      <c r="E26" s="7" t="e">
        <f>VLOOKUP(Tableau14[[#This Row],[Numéro]],Tableau1[],5,FALSE())</f>
        <v>#N/A</v>
      </c>
      <c r="F26" s="7" t="e">
        <f>VLOOKUP(Tableau14[[#This Row],[Numéro]],Tableau1[],6,FALSE())</f>
        <v>#N/A</v>
      </c>
      <c r="G26" s="7" t="e">
        <f>VLOOKUP(Tableau14[[#This Row],[Numéro]],Tableau1[],7,FALSE())</f>
        <v>#N/A</v>
      </c>
      <c r="H26" s="7" t="e">
        <f>VLOOKUP(Tableau14[[#This Row],[Numéro]],Tableau1[],9,FALSE())</f>
        <v>#N/A</v>
      </c>
      <c r="I26" s="7" t="e">
        <f>VLOOKUP(Tableau14[[#This Row],[Numéro]],Tableau1[],10,FALSE())</f>
        <v>#N/A</v>
      </c>
      <c r="J26" s="7" t="e">
        <f>VLOOKUP(Tableau14[[#This Row],[Numéro]],Tableau1[],11,FALSE())</f>
        <v>#N/A</v>
      </c>
      <c r="K26" s="7"/>
    </row>
    <row r="27" spans="1:11" ht="60" x14ac:dyDescent="0.25">
      <c r="A27" s="7">
        <v>22</v>
      </c>
      <c r="B27" s="7" t="str">
        <f t="array" ref="B27">VLOOKUP(Tableau14[[#This Row],[Numéro]]:Tableau14[[#This Row],[Numéro]],Tableau1[],2,FALSE())</f>
        <v xml:space="preserve">Ludification </v>
      </c>
      <c r="C27" s="7" t="str">
        <f>VLOOKUP(Tableau14[[#This Row],[Numéro]],Tableau1[],3,FALSE())</f>
        <v>SES</v>
      </c>
      <c r="D27" s="23" t="str">
        <f>VLOOKUP(Tableau14[[#This Row],[Numéro]],Tableau1[],4,FALSE())</f>
        <v>Second degré</v>
      </c>
      <c r="E27" s="7" t="str">
        <f>VLOOKUP(Tableau14[[#This Row],[Numéro]],Tableau1[],5,FALSE())</f>
        <v> Académie de Normandie</v>
      </c>
      <c r="F27" s="7" t="str">
        <f>VLOOKUP(Tableau14[[#This Row],[Numéro]],Tableau1[],6,FALSE())</f>
        <v>Région académique Normandie</v>
      </c>
      <c r="G27" s="7" t="str">
        <f>VLOOKUP(Tableau14[[#This Row],[Numéro]],Tableau1[],7,FALSE())</f>
        <v>Groupe TraAM</v>
      </c>
      <c r="H27" s="7" t="str">
        <f>VLOOKUP(Tableau14[[#This Row],[Numéro]],Tableau1[],9,FALSE())</f>
        <v>http://ses.spip.ac-rouen.fr/IMG/pdf/synthese.pdf</v>
      </c>
      <c r="I27" s="7" t="str">
        <f>VLOOKUP(Tableau14[[#This Row],[Numéro]],Tableau1[],10,FALSE())</f>
        <v>Des « escape games » en ligne pour stimuler la curiosité des élèves et favoriser les apprentissages en classe de Seconde</v>
      </c>
      <c r="J27" s="7" t="str">
        <f>VLOOKUP(Tableau14[[#This Row],[Numéro]],Tableau1[],11,FALSE())</f>
        <v>Escape games</v>
      </c>
      <c r="K27" s="7"/>
    </row>
    <row r="28" spans="1:11" ht="45" x14ac:dyDescent="0.25">
      <c r="A28" s="7">
        <v>23</v>
      </c>
      <c r="B28" s="7" t="str">
        <f t="array" ref="B28">VLOOKUP(Tableau14[[#This Row],[Numéro]]:Tableau14[[#This Row],[Numéro]],Tableau1[],2,FALSE())</f>
        <v>Enseigner à distance</v>
      </c>
      <c r="C28" s="7" t="str">
        <f>VLOOKUP(Tableau14[[#This Row],[Numéro]],Tableau1[],3,FALSE())</f>
        <v>Physique-chimie</v>
      </c>
      <c r="D28" s="23" t="str">
        <f>VLOOKUP(Tableau14[[#This Row],[Numéro]],Tableau1[],4,FALSE())</f>
        <v>Second degré</v>
      </c>
      <c r="E28" s="7" t="str">
        <f>VLOOKUP(Tableau14[[#This Row],[Numéro]],Tableau1[],5,FALSE())</f>
        <v> Académie de Grenoble</v>
      </c>
      <c r="F28" s="7" t="str">
        <f>VLOOKUP(Tableau14[[#This Row],[Numéro]],Tableau1[],6,FALSE())</f>
        <v>Région académique Auvergne-Rhône-Alpes</v>
      </c>
      <c r="G28" s="7" t="str">
        <f>VLOOKUP(Tableau14[[#This Row],[Numéro]],Tableau1[],7,FALSE())</f>
        <v>IAN PC Grenoble</v>
      </c>
      <c r="H28" s="7" t="str">
        <f>VLOOKUP(Tableau14[[#This Row],[Numéro]],Tableau1[],9,FALSE())</f>
        <v>http://www.ac-grenoble.fr/disciplines/spc/articles.php?lng=fr&amp;pg=133</v>
      </c>
      <c r="I28" s="7" t="str">
        <f>VLOOKUP(Tableau14[[#This Row],[Numéro]],Tableau1[],10,FALSE())</f>
        <v>Continuité pédagogique - Quelques ressources</v>
      </c>
      <c r="J28" s="7" t="str">
        <f>VLOOKUP(Tableau14[[#This Row],[Numéro]],Tableau1[],11,FALSE())</f>
        <v>Scénarios pédagogiques</v>
      </c>
      <c r="K28" s="7"/>
    </row>
    <row r="29" spans="1:11" ht="45" x14ac:dyDescent="0.25">
      <c r="A29" s="7">
        <v>24</v>
      </c>
      <c r="B29" s="7" t="str">
        <f t="array" ref="B29">VLOOKUP(Tableau14[[#This Row],[Numéro]]:Tableau14[[#This Row],[Numéro]],Tableau1[],2,FALSE())</f>
        <v>Enseigner à distance</v>
      </c>
      <c r="C29" s="7" t="str">
        <f>VLOOKUP(Tableau14[[#This Row],[Numéro]],Tableau1[],3,FALSE())</f>
        <v>Histoire-géographie</v>
      </c>
      <c r="D29" s="23" t="str">
        <f>VLOOKUP(Tableau14[[#This Row],[Numéro]],Tableau1[],4,FALSE())</f>
        <v>Second degré</v>
      </c>
      <c r="E29" s="7" t="str">
        <f>VLOOKUP(Tableau14[[#This Row],[Numéro]],Tableau1[],5,FALSE())</f>
        <v> Académie de Clermont-Ferrand</v>
      </c>
      <c r="F29" s="7" t="str">
        <f>VLOOKUP(Tableau14[[#This Row],[Numéro]],Tableau1[],6,FALSE())</f>
        <v>Région académique Auvergne-Rhône-Alpes</v>
      </c>
      <c r="G29" s="7" t="str">
        <f>VLOOKUP(Tableau14[[#This Row],[Numéro]],Tableau1[],7,FALSE())</f>
        <v>Groupe de travail de l’académie de Clermont (IAN + IA-IPR)</v>
      </c>
      <c r="H29" s="7" t="str">
        <f>VLOOKUP(Tableau14[[#This Row],[Numéro]],Tableau1[],9,FALSE())</f>
        <v>http://www.ac-clermont.fr/disciplines/index.php?id=13700</v>
      </c>
      <c r="I29" s="7" t="str">
        <f>VLOOKUP(Tableau14[[#This Row],[Numéro]],Tableau1[],10,FALSE())</f>
        <v>Continuité pédagogique et hybridation</v>
      </c>
      <c r="J29" s="7" t="str">
        <f>VLOOKUP(Tableau14[[#This Row],[Numéro]],Tableau1[],11,FALSE())</f>
        <v>Point didactique et scénarios pédagogiques</v>
      </c>
      <c r="K29" s="7"/>
    </row>
    <row r="30" spans="1:11" ht="30" x14ac:dyDescent="0.25">
      <c r="A30" s="7">
        <v>25</v>
      </c>
      <c r="B30" s="7" t="str">
        <f t="array" ref="B30">VLOOKUP(Tableau14[[#This Row],[Numéro]]:Tableau14[[#This Row],[Numéro]],Tableau1[],2,FALSE())</f>
        <v>Enseigner à distance</v>
      </c>
      <c r="C30" s="7" t="str">
        <f>VLOOKUP(Tableau14[[#This Row],[Numéro]],Tableau1[],3,FALSE())</f>
        <v>Histoire-géographie</v>
      </c>
      <c r="D30" s="23" t="str">
        <f>VLOOKUP(Tableau14[[#This Row],[Numéro]],Tableau1[],4,FALSE())</f>
        <v>Second degré</v>
      </c>
      <c r="E30" s="7" t="str">
        <f>VLOOKUP(Tableau14[[#This Row],[Numéro]],Tableau1[],5,FALSE())</f>
        <v> Académie de Versailles</v>
      </c>
      <c r="F30" s="7" t="str">
        <f>VLOOKUP(Tableau14[[#This Row],[Numéro]],Tableau1[],6,FALSE())</f>
        <v>Région académique Île-de-France</v>
      </c>
      <c r="G30" s="7" t="str">
        <f>VLOOKUP(Tableau14[[#This Row],[Numéro]],Tableau1[],7,FALSE())</f>
        <v>GEP HG Versailles</v>
      </c>
      <c r="H30" s="7" t="str">
        <f>VLOOKUP(Tableau14[[#This Row],[Numéro]],Tableau1[],9,FALSE())</f>
        <v>https://histoire.ac-versailles.fr/spip.php?rubrique320</v>
      </c>
      <c r="I30" s="7" t="str">
        <f>VLOOKUP(Tableau14[[#This Row],[Numéro]],Tableau1[],10,FALSE())</f>
        <v>Propositions de séquences 100% à distance</v>
      </c>
      <c r="J30" s="7" t="str">
        <f>VLOOKUP(Tableau14[[#This Row],[Numéro]],Tableau1[],11,FALSE())</f>
        <v>Scénarios pédagogiques</v>
      </c>
      <c r="K30" s="7"/>
    </row>
    <row r="31" spans="1:11" ht="45" x14ac:dyDescent="0.25">
      <c r="A31" s="7">
        <v>26</v>
      </c>
      <c r="B31" s="7" t="str">
        <f t="array" ref="B31">VLOOKUP(Tableau14[[#This Row],[Numéro]]:Tableau14[[#This Row],[Numéro]],Tableau1[],2,FALSE())</f>
        <v>Enseigner à distance</v>
      </c>
      <c r="C31" s="7" t="str">
        <f>VLOOKUP(Tableau14[[#This Row],[Numéro]],Tableau1[],3,FALSE())</f>
        <v>Toutes disciplines</v>
      </c>
      <c r="D31" s="23" t="str">
        <f>VLOOKUP(Tableau14[[#This Row],[Numéro]],Tableau1[],4,FALSE())</f>
        <v>Tous niveaux</v>
      </c>
      <c r="E31" s="7" t="str">
        <f>VLOOKUP(Tableau14[[#This Row],[Numéro]],Tableau1[],5,FALSE())</f>
        <v> Académie de Paris</v>
      </c>
      <c r="F31" s="7" t="str">
        <f>VLOOKUP(Tableau14[[#This Row],[Numéro]],Tableau1[],6,FALSE())</f>
        <v>Région académique Île-de-France</v>
      </c>
      <c r="G31" s="7" t="str">
        <f>VLOOKUP(Tableau14[[#This Row],[Numéro]],Tableau1[],7,FALSE())</f>
        <v>Dane Paris</v>
      </c>
      <c r="H31" s="7" t="str">
        <f>VLOOKUP(Tableau14[[#This Row],[Numéro]],Tableau1[],9,FALSE())</f>
        <v>https://www.ac-paris.fr/portail/jcms/p2_2043013/enseignement-a-distance-avec-le-numerique-modele-sap-d</v>
      </c>
      <c r="I31" s="7" t="str">
        <f>VLOOKUP(Tableau14[[#This Row],[Numéro]],Tableau1[],10,FALSE())</f>
        <v>Enseignement à distance avec le numérique | modèle SAP@D</v>
      </c>
      <c r="J31" s="7" t="str">
        <f>VLOOKUP(Tableau14[[#This Row],[Numéro]],Tableau1[],11,FALSE())</f>
        <v>Point méthodologique</v>
      </c>
      <c r="K31" s="7"/>
    </row>
    <row r="32" spans="1:11" ht="30" x14ac:dyDescent="0.25">
      <c r="A32" s="7">
        <v>27</v>
      </c>
      <c r="B32" s="7" t="str">
        <f t="array" ref="B32">VLOOKUP(Tableau14[[#This Row],[Numéro]]:Tableau14[[#This Row],[Numéro]],Tableau1[],2,FALSE())</f>
        <v>Enseigner à distance</v>
      </c>
      <c r="C32" s="7" t="str">
        <f>VLOOKUP(Tableau14[[#This Row],[Numéro]],Tableau1[],3,FALSE())</f>
        <v>Documentation</v>
      </c>
      <c r="D32" s="23" t="str">
        <f>VLOOKUP(Tableau14[[#This Row],[Numéro]],Tableau1[],4,FALSE())</f>
        <v>Second degré</v>
      </c>
      <c r="E32" s="7" t="str">
        <f>VLOOKUP(Tableau14[[#This Row],[Numéro]],Tableau1[],5,FALSE())</f>
        <v> Académie de Versailles</v>
      </c>
      <c r="F32" s="7" t="str">
        <f>VLOOKUP(Tableau14[[#This Row],[Numéro]],Tableau1[],6,FALSE())</f>
        <v>Région académique Île-de-France</v>
      </c>
      <c r="G32" s="7" t="str">
        <f>VLOOKUP(Tableau14[[#This Row],[Numéro]],Tableau1[],7,FALSE())</f>
        <v>GEP documentation Versailles</v>
      </c>
      <c r="H32" s="7" t="str">
        <f>VLOOKUP(Tableau14[[#This Row],[Numéro]],Tableau1[],9,FALSE())</f>
        <v>https://documentation.ac-versailles.fr/spip.php?article567</v>
      </c>
      <c r="I32" s="7" t="str">
        <f>VLOOKUP(Tableau14[[#This Row],[Numéro]],Tableau1[],10,FALSE())</f>
        <v>Le CDI Hors les murs en 2020</v>
      </c>
      <c r="J32" s="7" t="str">
        <f>VLOOKUP(Tableau14[[#This Row],[Numéro]],Tableau1[],11,FALSE())</f>
        <v>Bilan du GEP</v>
      </c>
      <c r="K32" s="7"/>
    </row>
    <row r="33" spans="1:11" ht="30" x14ac:dyDescent="0.25">
      <c r="A33" s="7">
        <v>28</v>
      </c>
      <c r="B33" s="7" t="str">
        <f t="array" ref="B33">VLOOKUP(Tableau14[[#This Row],[Numéro]]:Tableau14[[#This Row],[Numéro]],Tableau1[],2,FALSE())</f>
        <v>Enseigner à distance</v>
      </c>
      <c r="C33" s="7" t="str">
        <f>VLOOKUP(Tableau14[[#This Row],[Numéro]],Tableau1[],3,FALSE())</f>
        <v>Toutes disciplines</v>
      </c>
      <c r="D33" s="23" t="str">
        <f>VLOOKUP(Tableau14[[#This Row],[Numéro]],Tableau1[],4,FALSE())</f>
        <v>Tous niveaux</v>
      </c>
      <c r="E33" s="7" t="str">
        <f>VLOOKUP(Tableau14[[#This Row],[Numéro]],Tableau1[],5,FALSE())</f>
        <v> Académie de Nancy-Metz</v>
      </c>
      <c r="F33" s="7" t="str">
        <f>VLOOKUP(Tableau14[[#This Row],[Numéro]],Tableau1[],6,FALSE())</f>
        <v>Région académique Grand Est</v>
      </c>
      <c r="G33" s="7" t="str">
        <f>VLOOKUP(Tableau14[[#This Row],[Numéro]],Tableau1[],7,FALSE())</f>
        <v>Dane Nancy-Metz</v>
      </c>
      <c r="H33" s="7" t="str">
        <f>VLOOKUP(Tableau14[[#This Row],[Numéro]],Tableau1[],9,FALSE())</f>
        <v>https://dane.ac-nancy-metz.fr/tutoriels-video-brne/</v>
      </c>
      <c r="I33" s="7" t="str">
        <f>VLOOKUP(Tableau14[[#This Row],[Numéro]],Tableau1[],10,FALSE())</f>
        <v>120 tutoriels videos BRNE</v>
      </c>
      <c r="J33" s="7" t="str">
        <f>VLOOKUP(Tableau14[[#This Row],[Numéro]],Tableau1[],11,FALSE())</f>
        <v>Tutoriels</v>
      </c>
      <c r="K33" s="7"/>
    </row>
    <row r="34" spans="1:11" ht="30" x14ac:dyDescent="0.25">
      <c r="A34" s="7">
        <v>29</v>
      </c>
      <c r="B34" s="7" t="str">
        <f t="array" ref="B34">VLOOKUP(Tableau14[[#This Row],[Numéro]]:Tableau14[[#This Row],[Numéro]],Tableau1[],2,FALSE())</f>
        <v>Enseigner à distance</v>
      </c>
      <c r="C34" s="7" t="str">
        <f>VLOOKUP(Tableau14[[#This Row],[Numéro]],Tableau1[],3,FALSE())</f>
        <v>SVT</v>
      </c>
      <c r="D34" s="23" t="str">
        <f>VLOOKUP(Tableau14[[#This Row],[Numéro]],Tableau1[],4,FALSE())</f>
        <v>Second degré</v>
      </c>
      <c r="E34" s="7" t="str">
        <f>VLOOKUP(Tableau14[[#This Row],[Numéro]],Tableau1[],5,FALSE())</f>
        <v> Académie de Versailles</v>
      </c>
      <c r="F34" s="7" t="str">
        <f>VLOOKUP(Tableau14[[#This Row],[Numéro]],Tableau1[],6,FALSE())</f>
        <v>Région académique Île-de-France</v>
      </c>
      <c r="G34" s="7" t="str">
        <f>VLOOKUP(Tableau14[[#This Row],[Numéro]],Tableau1[],7,FALSE())</f>
        <v xml:space="preserve">Non précisé </v>
      </c>
      <c r="H34" s="7" t="str">
        <f>VLOOKUP(Tableau14[[#This Row],[Numéro]],Tableau1[],9,FALSE())</f>
        <v>https://svt.ac-versailles.fr/spip.php?article1130</v>
      </c>
      <c r="I34" s="7" t="str">
        <f>VLOOKUP(Tableau14[[#This Row],[Numéro]],Tableau1[],10,FALSE())</f>
        <v>Mettre en œuvre un enseignement hybride en SVT</v>
      </c>
      <c r="J34" s="7" t="str">
        <f>VLOOKUP(Tableau14[[#This Row],[Numéro]],Tableau1[],11,FALSE())</f>
        <v xml:space="preserve">Point didactique </v>
      </c>
      <c r="K34" s="7"/>
    </row>
    <row r="35" spans="1:11" ht="45" x14ac:dyDescent="0.25">
      <c r="A35" s="7">
        <v>30</v>
      </c>
      <c r="B35" s="7" t="str">
        <f t="array" ref="B35">VLOOKUP(Tableau14[[#This Row],[Numéro]]:Tableau14[[#This Row],[Numéro]],Tableau1[],2,FALSE())</f>
        <v>S’exercer / s’entraîner</v>
      </c>
      <c r="C35" s="7" t="str">
        <f>VLOOKUP(Tableau14[[#This Row],[Numéro]],Tableau1[],3,FALSE())</f>
        <v>Langues vivantes</v>
      </c>
      <c r="D35" s="23" t="str">
        <f>VLOOKUP(Tableau14[[#This Row],[Numéro]],Tableau1[],4,FALSE())</f>
        <v>Second degré</v>
      </c>
      <c r="E35" s="7" t="str">
        <f>VLOOKUP(Tableau14[[#This Row],[Numéro]],Tableau1[],5,FALSE())</f>
        <v> Académie de Normandie</v>
      </c>
      <c r="F35" s="7" t="str">
        <f>VLOOKUP(Tableau14[[#This Row],[Numéro]],Tableau1[],6,FALSE())</f>
        <v>Région académique Normandie</v>
      </c>
      <c r="G35" s="7" t="str">
        <f>VLOOKUP(Tableau14[[#This Row],[Numéro]],Tableau1[],7,FALSE())</f>
        <v xml:space="preserve">IAN LV Rouen </v>
      </c>
      <c r="H35" s="7" t="str">
        <f>VLOOKUP(Tableau14[[#This Row],[Numéro]],Tableau1[],9,FALSE())</f>
        <v>http://anglais.spip.ac-rouen.fr/spip.php?article665</v>
      </c>
      <c r="I35" s="7" t="str">
        <f>VLOOKUP(Tableau14[[#This Row],[Numéro]],Tableau1[],10,FALSE())</f>
        <v>Mettre à disposition des élèves des ressources et leur en faire créer  grâce à Glide</v>
      </c>
      <c r="J35" s="7" t="str">
        <f>VLOOKUP(Tableau14[[#This Row],[Numéro]],Tableau1[],11,FALSE())</f>
        <v>Turotiel et scénarios pédagogiques</v>
      </c>
      <c r="K35" s="7"/>
    </row>
    <row r="36" spans="1:11" ht="30" x14ac:dyDescent="0.25">
      <c r="A36" s="7">
        <v>31</v>
      </c>
      <c r="B36" s="7" t="str">
        <f t="array" ref="B36">VLOOKUP(Tableau14[[#This Row],[Numéro]]:Tableau14[[#This Row],[Numéro]],Tableau1[],2,FALSE())</f>
        <v>Réalité virtuelle</v>
      </c>
      <c r="C36" s="7" t="str">
        <f>VLOOKUP(Tableau14[[#This Row],[Numéro]],Tableau1[],3,FALSE())</f>
        <v>Histoire-géographie</v>
      </c>
      <c r="D36" s="23" t="str">
        <f>VLOOKUP(Tableau14[[#This Row],[Numéro]],Tableau1[],4,FALSE())</f>
        <v>Tous niveaux</v>
      </c>
      <c r="E36" s="7" t="str">
        <f>VLOOKUP(Tableau14[[#This Row],[Numéro]],Tableau1[],5,FALSE())</f>
        <v> Académie de Toulouse</v>
      </c>
      <c r="F36" s="7" t="str">
        <f>VLOOKUP(Tableau14[[#This Row],[Numéro]],Tableau1[],6,FALSE())</f>
        <v>Région académique Occitanie</v>
      </c>
      <c r="G36" s="7" t="str">
        <f>VLOOKUP(Tableau14[[#This Row],[Numéro]],Tableau1[],7,FALSE())</f>
        <v>Groupe de travail GéoImages</v>
      </c>
      <c r="H36" s="7" t="str">
        <f>VLOOKUP(Tableau14[[#This Row],[Numéro]],Tableau1[],9,FALSE())</f>
        <v>https://geoimage.cnes.fr/fr</v>
      </c>
      <c r="I36" s="7" t="str">
        <f>VLOOKUP(Tableau14[[#This Row],[Numéro]],Tableau1[],10,FALSE())</f>
        <v>Enseigner avec les images satellites</v>
      </c>
      <c r="J36" s="7" t="str">
        <f>VLOOKUP(Tableau14[[#This Row],[Numéro]],Tableau1[],11,FALSE())</f>
        <v>Scénarios pédagogiques</v>
      </c>
      <c r="K36" s="7"/>
    </row>
    <row r="37" spans="1:11" ht="30" x14ac:dyDescent="0.25">
      <c r="A37" s="7">
        <v>32</v>
      </c>
      <c r="B37" s="7" t="str">
        <f t="array" ref="B37">VLOOKUP(Tableau14[[#This Row],[Numéro]]:Tableau14[[#This Row],[Numéro]],Tableau1[],2,FALSE())</f>
        <v>Réalité virtuelle</v>
      </c>
      <c r="C37" s="7" t="str">
        <f>VLOOKUP(Tableau14[[#This Row],[Numéro]],Tableau1[],3,FALSE())</f>
        <v>Toutes disciplines</v>
      </c>
      <c r="D37" s="23" t="str">
        <f>VLOOKUP(Tableau14[[#This Row],[Numéro]],Tableau1[],4,FALSE())</f>
        <v>Tous niveaux</v>
      </c>
      <c r="E37" s="7" t="str">
        <f>VLOOKUP(Tableau14[[#This Row],[Numéro]],Tableau1[],5,FALSE())</f>
        <v> Académie de Normandie</v>
      </c>
      <c r="F37" s="7" t="str">
        <f>VLOOKUP(Tableau14[[#This Row],[Numéro]],Tableau1[],6,FALSE())</f>
        <v>Région académique Normandie</v>
      </c>
      <c r="G37" s="7" t="str">
        <f>VLOOKUP(Tableau14[[#This Row],[Numéro]],Tableau1[],7,FALSE())</f>
        <v xml:space="preserve">Fondateur de l'application </v>
      </c>
      <c r="H37" s="7" t="str">
        <f>VLOOKUP(Tableau14[[#This Row],[Numéro]],Tableau1[],9,FALSE())</f>
        <v>http://mirage.ticedu.fr/</v>
      </c>
      <c r="I37" s="7" t="str">
        <f>VLOOKUP(Tableau14[[#This Row],[Numéro]],Tableau1[],10,FALSE())</f>
        <v>Mirage Make - Réalité augmentée</v>
      </c>
      <c r="J37" s="7" t="str">
        <f>VLOOKUP(Tableau14[[#This Row],[Numéro]],Tableau1[],11,FALSE())</f>
        <v xml:space="preserve">Application </v>
      </c>
      <c r="K37" s="7"/>
    </row>
    <row r="38" spans="1:11" x14ac:dyDescent="0.25">
      <c r="A38" s="7">
        <v>33</v>
      </c>
      <c r="B38" s="7" t="e">
        <f t="array" ref="B38">VLOOKUP(Tableau14[[#This Row],[Numéro]]:Tableau14[[#This Row],[Numéro]],Tableau1[],2,FALSE())</f>
        <v>#N/A</v>
      </c>
      <c r="C38" s="7" t="e">
        <f>VLOOKUP(Tableau14[[#This Row],[Numéro]],Tableau1[],3,FALSE())</f>
        <v>#N/A</v>
      </c>
      <c r="D38" s="23" t="e">
        <f>VLOOKUP(Tableau14[[#This Row],[Numéro]],Tableau1[],4,FALSE())</f>
        <v>#N/A</v>
      </c>
      <c r="E38" s="7" t="e">
        <f>VLOOKUP(Tableau14[[#This Row],[Numéro]],Tableau1[],5,FALSE())</f>
        <v>#N/A</v>
      </c>
      <c r="F38" s="7" t="e">
        <f>VLOOKUP(Tableau14[[#This Row],[Numéro]],Tableau1[],6,FALSE())</f>
        <v>#N/A</v>
      </c>
      <c r="G38" s="7" t="e">
        <f>VLOOKUP(Tableau14[[#This Row],[Numéro]],Tableau1[],7,FALSE())</f>
        <v>#N/A</v>
      </c>
      <c r="H38" s="7" t="e">
        <f>VLOOKUP(Tableau14[[#This Row],[Numéro]],Tableau1[],9,FALSE())</f>
        <v>#N/A</v>
      </c>
      <c r="I38" s="7" t="e">
        <f>VLOOKUP(Tableau14[[#This Row],[Numéro]],Tableau1[],10,FALSE())</f>
        <v>#N/A</v>
      </c>
      <c r="J38" s="7" t="e">
        <f>VLOOKUP(Tableau14[[#This Row],[Numéro]],Tableau1[],11,FALSE())</f>
        <v>#N/A</v>
      </c>
      <c r="K38" s="7"/>
    </row>
    <row r="39" spans="1:11" ht="30" x14ac:dyDescent="0.25">
      <c r="A39" s="7">
        <v>34</v>
      </c>
      <c r="B39" s="7" t="str">
        <f t="array" ref="B39">VLOOKUP(Tableau14[[#This Row],[Numéro]]:Tableau14[[#This Row],[Numéro]],Tableau1[],2,FALSE())</f>
        <v>Réalité virtuelle</v>
      </c>
      <c r="C39" s="7" t="str">
        <f>VLOOKUP(Tableau14[[#This Row],[Numéro]],Tableau1[],3,FALSE())</f>
        <v>SVT</v>
      </c>
      <c r="D39" s="23" t="str">
        <f>VLOOKUP(Tableau14[[#This Row],[Numéro]],Tableau1[],4,FALSE())</f>
        <v>Second degré</v>
      </c>
      <c r="E39" s="7" t="str">
        <f>VLOOKUP(Tableau14[[#This Row],[Numéro]],Tableau1[],5,FALSE())</f>
        <v> Académie de Nice</v>
      </c>
      <c r="F39" s="7" t="str">
        <f>VLOOKUP(Tableau14[[#This Row],[Numéro]],Tableau1[],6,FALSE())</f>
        <v>Région académique Provence-Alpes-Côte d'Azur</v>
      </c>
      <c r="G39" s="7" t="str">
        <f>VLOOKUP(Tableau14[[#This Row],[Numéro]],Tableau1[],7,FALSE())</f>
        <v>Professeur de SVT</v>
      </c>
      <c r="H39" s="7" t="str">
        <f>VLOOKUP(Tableau14[[#This Row],[Numéro]],Tableau1[],9,FALSE())</f>
        <v>https://www.pedagogie.ac-nice.fr/svt/productions/tectoglob3d/</v>
      </c>
      <c r="I39" s="7" t="str">
        <f>VLOOKUP(Tableau14[[#This Row],[Numéro]],Tableau1[],10,FALSE())</f>
        <v>Tectoglob3D</v>
      </c>
      <c r="J39" s="7" t="str">
        <f>VLOOKUP(Tableau14[[#This Row],[Numéro]],Tableau1[],11,FALSE())</f>
        <v>Application</v>
      </c>
      <c r="K39" s="7"/>
    </row>
    <row r="40" spans="1:11" ht="60" x14ac:dyDescent="0.25">
      <c r="A40" s="7">
        <v>35</v>
      </c>
      <c r="B40" s="7" t="str">
        <f t="array" ref="B40">VLOOKUP(Tableau14[[#This Row],[Numéro]]:Tableau14[[#This Row],[Numéro]],Tableau1[],2,FALSE())</f>
        <v>Réalité virtuelle</v>
      </c>
      <c r="C40" s="7" t="str">
        <f>VLOOKUP(Tableau14[[#This Row],[Numéro]],Tableau1[],3,FALSE())</f>
        <v>SVT</v>
      </c>
      <c r="D40" s="23" t="str">
        <f>VLOOKUP(Tableau14[[#This Row],[Numéro]],Tableau1[],4,FALSE())</f>
        <v>Second degré</v>
      </c>
      <c r="E40" s="7" t="str">
        <f>VLOOKUP(Tableau14[[#This Row],[Numéro]],Tableau1[],5,FALSE())</f>
        <v> Académie de Lille</v>
      </c>
      <c r="F40" s="7" t="str">
        <f>VLOOKUP(Tableau14[[#This Row],[Numéro]],Tableau1[],6,FALSE())</f>
        <v>Région académique Hauts-de-France</v>
      </c>
      <c r="G40" s="7" t="str">
        <f>VLOOKUP(Tableau14[[#This Row],[Numéro]],Tableau1[],7,FALSE())</f>
        <v>Groupe TraAM</v>
      </c>
      <c r="H40" s="7" t="str">
        <f>VLOOKUP(Tableau14[[#This Row],[Numéro]],Tableau1[],9,FALSE())</f>
        <v>http://svt.discipline.ac-lille.fr/ressources/traams/realite-augmentee-en-sciences-experimentales/mettre-en-oeuvre-la-realite-virtuelle-et-augmentee-en-classe</v>
      </c>
      <c r="I40" s="7" t="str">
        <f>VLOOKUP(Tableau14[[#This Row],[Numéro]],Tableau1[],10,FALSE())</f>
        <v>Mettre en oeuvre la réalité virtuelle et augmentée en classe</v>
      </c>
      <c r="J40" s="7" t="str">
        <f>VLOOKUP(Tableau14[[#This Row],[Numéro]],Tableau1[],11,FALSE())</f>
        <v>Scénario pédagogique</v>
      </c>
      <c r="K40" s="7"/>
    </row>
    <row r="41" spans="1:11" ht="30" x14ac:dyDescent="0.25">
      <c r="A41" s="7">
        <v>36</v>
      </c>
      <c r="B41" s="7" t="str">
        <f t="array" ref="B41">VLOOKUP(Tableau14[[#This Row],[Numéro]]:Tableau14[[#This Row],[Numéro]],Tableau1[],2,FALSE())</f>
        <v>Réalité virtuelle</v>
      </c>
      <c r="C41" s="7" t="str">
        <f>VLOOKUP(Tableau14[[#This Row],[Numéro]],Tableau1[],3,FALSE())</f>
        <v>SVT</v>
      </c>
      <c r="D41" s="23" t="str">
        <f>VLOOKUP(Tableau14[[#This Row],[Numéro]],Tableau1[],4,FALSE())</f>
        <v>Second degré</v>
      </c>
      <c r="E41" s="7" t="str">
        <f>VLOOKUP(Tableau14[[#This Row],[Numéro]],Tableau1[],5,FALSE())</f>
        <v> Académie de Montpellier</v>
      </c>
      <c r="F41" s="7" t="str">
        <f>VLOOKUP(Tableau14[[#This Row],[Numéro]],Tableau1[],6,FALSE())</f>
        <v>Région académique Occitanie</v>
      </c>
      <c r="G41" s="7" t="str">
        <f>VLOOKUP(Tableau14[[#This Row],[Numéro]],Tableau1[],7,FALSE())</f>
        <v>Groupe de professeurs de SVT de l'académie</v>
      </c>
      <c r="H41" s="7" t="str">
        <f>VLOOKUP(Tableau14[[#This Row],[Numéro]],Tableau1[],9,FALSE())</f>
        <v xml:space="preserve"> https://lithotheque.ac-montpellier.fr/geoduc</v>
      </c>
      <c r="I41" s="7" t="str">
        <f>VLOOKUP(Tableau14[[#This Row],[Numéro]],Tableau1[],10,FALSE())</f>
        <v>La lithothèque</v>
      </c>
      <c r="J41" s="7" t="str">
        <f>VLOOKUP(Tableau14[[#This Row],[Numéro]],Tableau1[],11,FALSE())</f>
        <v>Site Internet</v>
      </c>
      <c r="K41" s="7"/>
    </row>
    <row r="42" spans="1:11" ht="45" x14ac:dyDescent="0.25">
      <c r="A42" s="7">
        <v>37</v>
      </c>
      <c r="B42" s="23" t="str">
        <f t="array" ref="B42">VLOOKUP(Tableau14[[#This Row],[Numéro]]:Tableau14[[#This Row],[Numéro]],Tableau1[],2,FALSE())</f>
        <v>Réalité virtuelle</v>
      </c>
      <c r="C42" s="7" t="str">
        <f>VLOOKUP(Tableau14[[#This Row],[Numéro]],Tableau1[],3,FALSE())</f>
        <v>SVT</v>
      </c>
      <c r="D42" s="23" t="str">
        <f>VLOOKUP(Tableau14[[#This Row],[Numéro]],Tableau1[],4,FALSE())</f>
        <v>Second degré</v>
      </c>
      <c r="E42" s="7" t="str">
        <f>VLOOKUP(Tableau14[[#This Row],[Numéro]],Tableau1[],5,FALSE())</f>
        <v> Académie de Créteil</v>
      </c>
      <c r="F42" s="7" t="str">
        <f>VLOOKUP(Tableau14[[#This Row],[Numéro]],Tableau1[],6,FALSE())</f>
        <v>Région académique Île-de-France</v>
      </c>
      <c r="G42" s="7" t="str">
        <f>VLOOKUP(Tableau14[[#This Row],[Numéro]],Tableau1[],7,FALSE())</f>
        <v>Groupe TraAM</v>
      </c>
      <c r="H42" s="7" t="str">
        <f>VLOOKUP(Tableau14[[#This Row],[Numéro]],Tableau1[],9,FALSE())</f>
        <v>http://svt.ac-creteil.fr/?Apports-de-la-Realite-virtuelle-et-de-la-Realite-Augmentee-en-SVT-au-college</v>
      </c>
      <c r="I42" s="7" t="str">
        <f>VLOOKUP(Tableau14[[#This Row],[Numéro]],Tableau1[],10,FALSE())</f>
        <v>Apports de la Réalité virtuelle et de la Réalité Augmentée en SVT, au collège</v>
      </c>
      <c r="J42" s="7" t="str">
        <f>VLOOKUP(Tableau14[[#This Row],[Numéro]],Tableau1[],11,FALSE())</f>
        <v>Scénarios pédagogiques</v>
      </c>
      <c r="K42" s="7"/>
    </row>
    <row r="43" spans="1:11" ht="30" x14ac:dyDescent="0.25">
      <c r="A43" s="7">
        <v>38</v>
      </c>
      <c r="B43" s="23" t="str">
        <f t="array" ref="B43">VLOOKUP(Tableau14[[#This Row],[Numéro]]:Tableau14[[#This Row],[Numéro]],Tableau1[],2,FALSE())</f>
        <v>Programmation / codage</v>
      </c>
      <c r="C43" s="7" t="str">
        <f>VLOOKUP(Tableau14[[#This Row],[Numéro]],Tableau1[],3,FALSE())</f>
        <v>SVT</v>
      </c>
      <c r="D43" s="23" t="str">
        <f>VLOOKUP(Tableau14[[#This Row],[Numéro]],Tableau1[],4,FALSE())</f>
        <v>Second degré</v>
      </c>
      <c r="E43" s="7">
        <f>VLOOKUP(Tableau14[[#This Row],[Numéro]],Tableau1[],5,FALSE())</f>
        <v>0</v>
      </c>
      <c r="F43" s="7">
        <f>VLOOKUP(Tableau14[[#This Row],[Numéro]],Tableau1[],6,FALSE())</f>
        <v>0</v>
      </c>
      <c r="G43" s="7" t="str">
        <f>VLOOKUP(Tableau14[[#This Row],[Numéro]],Tableau1[],7,FALSE())</f>
        <v>TraAM</v>
      </c>
      <c r="H43" s="7" t="str">
        <f>VLOOKUP(Tableau14[[#This Row],[Numéro]],Tableau1[],9,FALSE())</f>
        <v>https://view.genial.ly/5c8f5f6b6f346c7226375a22</v>
      </c>
      <c r="I43" s="7" t="str">
        <f>VLOOKUP(Tableau14[[#This Row],[Numéro]],Tableau1[],10,FALSE())</f>
        <v>Thème 1 : algorithmique et codage en SVT</v>
      </c>
      <c r="J43" s="7" t="str">
        <f>VLOOKUP(Tableau14[[#This Row],[Numéro]],Tableau1[],11,FALSE())</f>
        <v>Scénarios pédagogiques</v>
      </c>
      <c r="K43" s="7"/>
    </row>
    <row r="44" spans="1:11" ht="30" x14ac:dyDescent="0.25">
      <c r="A44" s="7">
        <v>39</v>
      </c>
      <c r="B44" s="23" t="str">
        <f t="array" ref="B44">VLOOKUP(Tableau14[[#This Row],[Numéro]]:Tableau14[[#This Row],[Numéro]],Tableau1[],2,FALSE())</f>
        <v>Différenciation</v>
      </c>
      <c r="C44" s="7" t="str">
        <f>VLOOKUP(Tableau14[[#This Row],[Numéro]],Tableau1[],3,FALSE())</f>
        <v>Histoire-géographie</v>
      </c>
      <c r="D44" s="23" t="str">
        <f>VLOOKUP(Tableau14[[#This Row],[Numéro]],Tableau1[],4,FALSE())</f>
        <v>Second degré</v>
      </c>
      <c r="E44" s="7" t="str">
        <f>VLOOKUP(Tableau14[[#This Row],[Numéro]],Tableau1[],5,FALSE())</f>
        <v> Académie de Clermont-Ferrand</v>
      </c>
      <c r="F44" s="7" t="str">
        <f>VLOOKUP(Tableau14[[#This Row],[Numéro]],Tableau1[],6,FALSE())</f>
        <v>Région académique Auvergne-Rhône-Alpes</v>
      </c>
      <c r="G44" s="7" t="str">
        <f>VLOOKUP(Tableau14[[#This Row],[Numéro]],Tableau1[],7,FALSE())</f>
        <v xml:space="preserve">IAN et pôle de compétences numériques </v>
      </c>
      <c r="H44" s="7" t="str">
        <f>VLOOKUP(Tableau14[[#This Row],[Numéro]],Tableau1[],9,FALSE())</f>
        <v>http://www.ac-clermont.fr/disciplines/index.php?id=11069</v>
      </c>
      <c r="I44" s="7" t="str">
        <f>VLOOKUP(Tableau14[[#This Row],[Numéro]],Tableau1[],10,FALSE())</f>
        <v xml:space="preserve">Différenciation </v>
      </c>
      <c r="J44" s="7" t="str">
        <f>VLOOKUP(Tableau14[[#This Row],[Numéro]],Tableau1[],11,FALSE())</f>
        <v xml:space="preserve">Ressources et nombreux scénarios pédagogiques </v>
      </c>
      <c r="K44" s="7"/>
    </row>
    <row r="45" spans="1:11" ht="30" x14ac:dyDescent="0.25">
      <c r="A45" s="7">
        <v>40</v>
      </c>
      <c r="B45" s="23" t="str">
        <f t="array" ref="B45">VLOOKUP(Tableau14[[#This Row],[Numéro]]:Tableau14[[#This Row],[Numéro]],Tableau1[],2,FALSE())</f>
        <v>École inclusive</v>
      </c>
      <c r="C45" s="7" t="str">
        <f>VLOOKUP(Tableau14[[#This Row],[Numéro]],Tableau1[],3,FALSE())</f>
        <v>Toutes disciplines</v>
      </c>
      <c r="D45" s="23" t="str">
        <f>VLOOKUP(Tableau14[[#This Row],[Numéro]],Tableau1[],4,FALSE())</f>
        <v>Tous niveaux</v>
      </c>
      <c r="E45" s="7" t="str">
        <f>VLOOKUP(Tableau14[[#This Row],[Numéro]],Tableau1[],5,FALSE())</f>
        <v> Académie de Normandie</v>
      </c>
      <c r="F45" s="7" t="str">
        <f>VLOOKUP(Tableau14[[#This Row],[Numéro]],Tableau1[],6,FALSE())</f>
        <v>Région académique Normandie</v>
      </c>
      <c r="G45" s="7" t="str">
        <f>VLOOKUP(Tableau14[[#This Row],[Numéro]],Tableau1[],7,FALSE())</f>
        <v xml:space="preserve">Fondateur de l'application </v>
      </c>
      <c r="H45" s="7" t="str">
        <f>VLOOKUP(Tableau14[[#This Row],[Numéro]],Tableau1[],9,FALSE())</f>
        <v>https://miragedys.ticedu.fr/page.html</v>
      </c>
      <c r="I45" s="7" t="str">
        <f>VLOOKUP(Tableau14[[#This Row],[Numéro]],Tableau1[],10,FALSE())</f>
        <v>Mirage DYS</v>
      </c>
      <c r="J45" s="7" t="str">
        <f>VLOOKUP(Tableau14[[#This Row],[Numéro]],Tableau1[],11,FALSE())</f>
        <v>Application</v>
      </c>
      <c r="K45" s="7"/>
    </row>
    <row r="46" spans="1:11" ht="30" x14ac:dyDescent="0.25">
      <c r="A46" s="7">
        <v>41</v>
      </c>
      <c r="B46" s="23" t="str">
        <f t="array" ref="B46">VLOOKUP(Tableau14[[#This Row],[Numéro]]:Tableau14[[#This Row],[Numéro]],Tableau1[],2,FALSE())</f>
        <v>École inclusive</v>
      </c>
      <c r="C46" s="7" t="str">
        <f>VLOOKUP(Tableau14[[#This Row],[Numéro]],Tableau1[],3,FALSE())</f>
        <v>Toutes disciplines</v>
      </c>
      <c r="D46" s="23" t="str">
        <f>VLOOKUP(Tableau14[[#This Row],[Numéro]],Tableau1[],4,FALSE())</f>
        <v>Tous niveaux</v>
      </c>
      <c r="E46" s="7" t="str">
        <f>VLOOKUP(Tableau14[[#This Row],[Numéro]],Tableau1[],5,FALSE())</f>
        <v xml:space="preserve">Hors académies </v>
      </c>
      <c r="F46" s="7">
        <f>VLOOKUP(Tableau14[[#This Row],[Numéro]],Tableau1[],6,FALSE())</f>
        <v>0</v>
      </c>
      <c r="G46" s="7" t="str">
        <f>VLOOKUP(Tableau14[[#This Row],[Numéro]],Tableau1[],7,FALSE())</f>
        <v xml:space="preserve">Association </v>
      </c>
      <c r="H46" s="7" t="str">
        <f>VLOOKUP(Tableau14[[#This Row],[Numéro]],Tableau1[],9,FALSE())</f>
        <v>https://www.cartablefantastique.fr/</v>
      </c>
      <c r="I46" s="7" t="str">
        <f>VLOOKUP(Tableau14[[#This Row],[Numéro]],Tableau1[],10,FALSE())</f>
        <v>Association cartable fantastique</v>
      </c>
      <c r="J46" s="7" t="str">
        <f>VLOOKUP(Tableau14[[#This Row],[Numéro]],Tableau1[],11,FALSE())</f>
        <v>Site Internet</v>
      </c>
      <c r="K46" s="7"/>
    </row>
    <row r="47" spans="1:11" ht="45" x14ac:dyDescent="0.25">
      <c r="A47" s="7">
        <v>42</v>
      </c>
      <c r="B47" s="23" t="str">
        <f t="array" ref="B47">VLOOKUP(Tableau14[[#This Row],[Numéro]]:Tableau14[[#This Row],[Numéro]],Tableau1[],2,FALSE())</f>
        <v>Différenciation</v>
      </c>
      <c r="C47" s="7" t="str">
        <f>VLOOKUP(Tableau14[[#This Row],[Numéro]],Tableau1[],3,FALSE())</f>
        <v>SVT</v>
      </c>
      <c r="D47" s="23" t="str">
        <f>VLOOKUP(Tableau14[[#This Row],[Numéro]],Tableau1[],4,FALSE())</f>
        <v>Second degré</v>
      </c>
      <c r="E47" s="7" t="str">
        <f>VLOOKUP(Tableau14[[#This Row],[Numéro]],Tableau1[],5,FALSE())</f>
        <v>Plusieurs académies</v>
      </c>
      <c r="F47" s="7">
        <f>VLOOKUP(Tableau14[[#This Row],[Numéro]],Tableau1[],6,FALSE())</f>
        <v>0</v>
      </c>
      <c r="G47" s="7" t="str">
        <f>VLOOKUP(Tableau14[[#This Row],[Numéro]],Tableau1[],7,FALSE())</f>
        <v>TraAM</v>
      </c>
      <c r="H47" s="7" t="str">
        <f>VLOOKUP(Tableau14[[#This Row],[Numéro]],Tableau1[],9,FALSE())</f>
        <v>https://eduscol.education.fr/svt/enseigner/ressources-et-usages-numeriques/travaux-academiques-mutualises-traam/traam-2017-2018.html#c9681</v>
      </c>
      <c r="I47" s="7" t="str">
        <f>VLOOKUP(Tableau14[[#This Row],[Numéro]],Tableau1[],10,FALSE())</f>
        <v>Les outils pour une différenciation pédagogique efficace</v>
      </c>
      <c r="J47" s="7" t="str">
        <f>VLOOKUP(Tableau14[[#This Row],[Numéro]],Tableau1[],11,FALSE())</f>
        <v>Synthèse TraAM</v>
      </c>
      <c r="K47" s="7"/>
    </row>
    <row r="48" spans="1:11" ht="30" x14ac:dyDescent="0.25">
      <c r="A48" s="7">
        <v>43</v>
      </c>
      <c r="B48" s="23" t="str">
        <f t="array" ref="B48">VLOOKUP(Tableau14[[#This Row],[Numéro]]:Tableau14[[#This Row],[Numéro]],Tableau1[],2,FALSE())</f>
        <v>École inclusive</v>
      </c>
      <c r="C48" s="7" t="str">
        <f>VLOOKUP(Tableau14[[#This Row],[Numéro]],Tableau1[],3,FALSE())</f>
        <v>Toutes disciplines</v>
      </c>
      <c r="D48" s="23" t="str">
        <f>VLOOKUP(Tableau14[[#This Row],[Numéro]],Tableau1[],4,FALSE())</f>
        <v>Tous niveaux</v>
      </c>
      <c r="E48" s="7" t="str">
        <f>VLOOKUP(Tableau14[[#This Row],[Numéro]],Tableau1[],5,FALSE())</f>
        <v xml:space="preserve">Hors académies </v>
      </c>
      <c r="F48" s="7">
        <f>VLOOKUP(Tableau14[[#This Row],[Numéro]],Tableau1[],6,FALSE())</f>
        <v>0</v>
      </c>
      <c r="G48" s="7" t="str">
        <f>VLOOKUP(Tableau14[[#This Row],[Numéro]],Tableau1[],7,FALSE())</f>
        <v>Organisme public</v>
      </c>
      <c r="H48" s="7" t="str">
        <f>VLOOKUP(Tableau14[[#This Row],[Numéro]],Tableau1[],9,FALSE())</f>
        <v>https://www.inshea.fr/fr/ressource/liste-des-fiches-sdadv-multi-filtre</v>
      </c>
      <c r="I48" s="7" t="str">
        <f>VLOOKUP(Tableau14[[#This Row],[Numéro]],Tableau1[],10,FALSE())</f>
        <v>Documents adaptés pour déficients visuels</v>
      </c>
      <c r="J48" s="7" t="str">
        <f>VLOOKUP(Tableau14[[#This Row],[Numéro]],Tableau1[],11,FALSE())</f>
        <v>Site Internet</v>
      </c>
      <c r="K48" s="7"/>
    </row>
    <row r="49" spans="1:11" ht="75" x14ac:dyDescent="0.25">
      <c r="A49" s="7">
        <v>44</v>
      </c>
      <c r="B49" s="23" t="str">
        <f t="array" ref="B49">VLOOKUP(Tableau14[[#This Row],[Numéro]]:Tableau14[[#This Row],[Numéro]],Tableau1[],2,FALSE())</f>
        <v>École inclusive</v>
      </c>
      <c r="C49" s="7" t="str">
        <f>VLOOKUP(Tableau14[[#This Row],[Numéro]],Tableau1[],3,FALSE())</f>
        <v>Histoire-géographie</v>
      </c>
      <c r="D49" s="23" t="str">
        <f>VLOOKUP(Tableau14[[#This Row],[Numéro]],Tableau1[],4,FALSE())</f>
        <v>Second degré</v>
      </c>
      <c r="E49" s="7" t="str">
        <f>VLOOKUP(Tableau14[[#This Row],[Numéro]],Tableau1[],5,FALSE())</f>
        <v>Plusieurs académies</v>
      </c>
      <c r="F49" s="7">
        <f>VLOOKUP(Tableau14[[#This Row],[Numéro]],Tableau1[],6,FALSE())</f>
        <v>0</v>
      </c>
      <c r="G49" s="7" t="str">
        <f>VLOOKUP(Tableau14[[#This Row],[Numéro]],Tableau1[],7,FALSE())</f>
        <v>Professeure d'histoire-géographie</v>
      </c>
      <c r="H49" s="7" t="str">
        <f>VLOOKUP(Tableau14[[#This Row],[Numéro]],Tableau1[],9,FALSE())</f>
        <v>https://enseigner-la-geographie.jimdofree.com/2020/09/14/faire-r%C3%A9investir-le-vocabulaire-de-la-g%C3%A9ographie-scolaire-aux-%C3%A9l%C3%A8ves-allophones/</v>
      </c>
      <c r="I49" s="7" t="str">
        <f>VLOOKUP(Tableau14[[#This Row],[Numéro]],Tableau1[],10,FALSE())</f>
        <v>Travailler le vocabulaire de la géographie avec des élèves allophones.</v>
      </c>
      <c r="J49" s="7" t="str">
        <f>VLOOKUP(Tableau14[[#This Row],[Numéro]],Tableau1[],11,FALSE())</f>
        <v>Blog</v>
      </c>
      <c r="K49" s="7"/>
    </row>
    <row r="50" spans="1:11" ht="30" x14ac:dyDescent="0.25">
      <c r="A50" s="7">
        <v>45</v>
      </c>
      <c r="B50" s="23" t="str">
        <f t="array" ref="B50">VLOOKUP(Tableau14[[#This Row],[Numéro]]:Tableau14[[#This Row],[Numéro]],Tableau1[],2,FALSE())</f>
        <v>École inclusive</v>
      </c>
      <c r="C50" s="7" t="str">
        <f>VLOOKUP(Tableau14[[#This Row],[Numéro]],Tableau1[],3,FALSE())</f>
        <v>Histoire-géographie</v>
      </c>
      <c r="D50" s="23" t="str">
        <f>VLOOKUP(Tableau14[[#This Row],[Numéro]],Tableau1[],4,FALSE())</f>
        <v>Second degré</v>
      </c>
      <c r="E50" s="7" t="str">
        <f>VLOOKUP(Tableau14[[#This Row],[Numéro]],Tableau1[],5,FALSE())</f>
        <v> Académie de Normandie</v>
      </c>
      <c r="F50" s="7" t="str">
        <f>VLOOKUP(Tableau14[[#This Row],[Numéro]],Tableau1[],6,FALSE())</f>
        <v>Région académique Normandie</v>
      </c>
      <c r="G50" s="7" t="str">
        <f>VLOOKUP(Tableau14[[#This Row],[Numéro]],Tableau1[],7,FALSE())</f>
        <v>Enseignants de l'académie</v>
      </c>
      <c r="H50" s="7" t="str">
        <f>VLOOKUP(Tableau14[[#This Row],[Numéro]],Tableau1[],9,FALSE())</f>
        <v>http://hist-geo.spip.ac-rouen.fr/spip.php?rubrique565</v>
      </c>
      <c r="I50" s="7" t="str">
        <f>VLOOKUP(Tableau14[[#This Row],[Numéro]],Tableau1[],10,FALSE())</f>
        <v>Adapter son enseignement aux élèves à besoins particuliers</v>
      </c>
      <c r="J50" s="7" t="str">
        <f>VLOOKUP(Tableau14[[#This Row],[Numéro]],Tableau1[],11,FALSE())</f>
        <v>Scénarios pédagogiques</v>
      </c>
      <c r="K50" s="7"/>
    </row>
    <row r="51" spans="1:11" ht="30" x14ac:dyDescent="0.25">
      <c r="A51" s="7">
        <v>46</v>
      </c>
      <c r="B51" s="23" t="str">
        <f t="array" ref="B51">VLOOKUP(Tableau14[[#This Row],[Numéro]]:Tableau14[[#This Row],[Numéro]],Tableau1[],2,FALSE())</f>
        <v>Réseaux sociaux</v>
      </c>
      <c r="C51" s="7" t="str">
        <f>VLOOKUP(Tableau14[[#This Row],[Numéro]],Tableau1[],3,FALSE())</f>
        <v>Toutes disciplines</v>
      </c>
      <c r="D51" s="23" t="str">
        <f>VLOOKUP(Tableau14[[#This Row],[Numéro]],Tableau1[],4,FALSE())</f>
        <v>Second degré</v>
      </c>
      <c r="E51" s="7" t="str">
        <f>VLOOKUP(Tableau14[[#This Row],[Numéro]],Tableau1[],5,FALSE())</f>
        <v> Académie de Versailles</v>
      </c>
      <c r="F51" s="7" t="str">
        <f>VLOOKUP(Tableau14[[#This Row],[Numéro]],Tableau1[],6,FALSE())</f>
        <v>Région académique Île-de-France</v>
      </c>
      <c r="G51" s="7" t="str">
        <f>VLOOKUP(Tableau14[[#This Row],[Numéro]],Tableau1[],7,FALSE())</f>
        <v>Académie et CLEMI Versailles</v>
      </c>
      <c r="H51" s="7" t="str">
        <f>VLOOKUP(Tableau14[[#This Row],[Numéro]],Tableau1[],9,FALSE())</f>
        <v>http://www.education-aux-medias.ac-versailles.fr</v>
      </c>
      <c r="I51" s="7" t="str">
        <f>VLOOKUP(Tableau14[[#This Row],[Numéro]],Tableau1[],10,FALSE())</f>
        <v xml:space="preserve">Portail de l'éducation aux médias de l'académie de Versailles </v>
      </c>
      <c r="J51" s="7" t="str">
        <f>VLOOKUP(Tableau14[[#This Row],[Numéro]],Tableau1[],11,FALSE())</f>
        <v xml:space="preserve">Portail de ressources </v>
      </c>
      <c r="K51" s="7"/>
    </row>
    <row r="52" spans="1:11" ht="30" x14ac:dyDescent="0.25">
      <c r="A52" s="7">
        <v>47</v>
      </c>
      <c r="B52" s="23" t="str">
        <f t="array" ref="B52">VLOOKUP(Tableau14[[#This Row],[Numéro]]:Tableau14[[#This Row],[Numéro]],Tableau1[],2,FALSE())</f>
        <v>Réseaux sociaux</v>
      </c>
      <c r="C52" s="7" t="str">
        <f>VLOOKUP(Tableau14[[#This Row],[Numéro]],Tableau1[],3,FALSE())</f>
        <v>Toutes disciplines</v>
      </c>
      <c r="D52" s="23" t="str">
        <f>VLOOKUP(Tableau14[[#This Row],[Numéro]],Tableau1[],4,FALSE())</f>
        <v>Tous niveaux</v>
      </c>
      <c r="E52" s="7" t="str">
        <f>VLOOKUP(Tableau14[[#This Row],[Numéro]],Tableau1[],5,FALSE())</f>
        <v> Académie de Nancy-Metz</v>
      </c>
      <c r="F52" s="7" t="str">
        <f>VLOOKUP(Tableau14[[#This Row],[Numéro]],Tableau1[],6,FALSE())</f>
        <v>Région académique Grand Est</v>
      </c>
      <c r="G52" s="7" t="str">
        <f>VLOOKUP(Tableau14[[#This Row],[Numéro]],Tableau1[],7,FALSE())</f>
        <v>Dane Nancy-Metz</v>
      </c>
      <c r="H52" s="7" t="str">
        <f>VLOOKUP(Tableau14[[#This Row],[Numéro]],Tableau1[],9,FALSE())</f>
        <v>https://dane.ac-nancy-metz.fr/education-au-numerique/</v>
      </c>
      <c r="I52" s="7" t="str">
        <f>VLOOKUP(Tableau14[[#This Row],[Numéro]],Tableau1[],10,FALSE())</f>
        <v>Education au numérique : #aucalmesurleweb</v>
      </c>
      <c r="J52" s="7" t="str">
        <f>VLOOKUP(Tableau14[[#This Row],[Numéro]],Tableau1[],11,FALSE())</f>
        <v xml:space="preserve">Ressources et nombreux scénarios pédagogiques </v>
      </c>
      <c r="K52" s="7"/>
    </row>
    <row r="53" spans="1:11" ht="30" x14ac:dyDescent="0.25">
      <c r="A53" s="7">
        <v>48</v>
      </c>
      <c r="B53" s="23" t="str">
        <f t="array" ref="B53">VLOOKUP(Tableau14[[#This Row],[Numéro]]:Tableau14[[#This Row],[Numéro]],Tableau1[],2,FALSE())</f>
        <v>Réseaux sociaux</v>
      </c>
      <c r="C53" s="7" t="str">
        <f>VLOOKUP(Tableau14[[#This Row],[Numéro]],Tableau1[],3,FALSE())</f>
        <v>Langues vivantes</v>
      </c>
      <c r="D53" s="23" t="str">
        <f>VLOOKUP(Tableau14[[#This Row],[Numéro]],Tableau1[],4,FALSE())</f>
        <v>Second degré</v>
      </c>
      <c r="E53" s="7" t="str">
        <f>VLOOKUP(Tableau14[[#This Row],[Numéro]],Tableau1[],5,FALSE())</f>
        <v> Académie de Créteil</v>
      </c>
      <c r="F53" s="7" t="str">
        <f>VLOOKUP(Tableau14[[#This Row],[Numéro]],Tableau1[],6,FALSE())</f>
        <v>Région académique Île-de-France</v>
      </c>
      <c r="G53" s="7" t="str">
        <f>VLOOKUP(Tableau14[[#This Row],[Numéro]],Tableau1[],7,FALSE())</f>
        <v>Professeures d’espagnol de l’académie de Créteil.</v>
      </c>
      <c r="H53" s="7" t="str">
        <f>VLOOKUP(Tableau14[[#This Row],[Numéro]],Tableau1[],9,FALSE())</f>
        <v>https://dane.ac-creteil.fr/spip.php?page=article&amp;id_article=751</v>
      </c>
      <c r="I53" s="7" t="str">
        <f>VLOOKUP(Tableau14[[#This Row],[Numéro]],Tableau1[],10,FALSE())</f>
        <v>Le dispositif Twictado</v>
      </c>
      <c r="J53" s="7" t="str">
        <f>VLOOKUP(Tableau14[[#This Row],[Numéro]],Tableau1[],11,FALSE())</f>
        <v>Article de présentation du dispositif</v>
      </c>
      <c r="K53" s="7"/>
    </row>
    <row r="54" spans="1:11" ht="30" x14ac:dyDescent="0.25">
      <c r="A54" s="7">
        <v>49</v>
      </c>
      <c r="B54" s="23" t="str">
        <f t="array" ref="B54">VLOOKUP(Tableau14[[#This Row],[Numéro]]:Tableau14[[#This Row],[Numéro]],Tableau1[],2,FALSE())</f>
        <v>Réseaux sociaux</v>
      </c>
      <c r="C54" s="7" t="str">
        <f>VLOOKUP(Tableau14[[#This Row],[Numéro]],Tableau1[],3,FALSE())</f>
        <v>Langues vivantes</v>
      </c>
      <c r="D54" s="23" t="str">
        <f>VLOOKUP(Tableau14[[#This Row],[Numéro]],Tableau1[],4,FALSE())</f>
        <v>Second degré</v>
      </c>
      <c r="E54" s="7" t="str">
        <f>VLOOKUP(Tableau14[[#This Row],[Numéro]],Tableau1[],5,FALSE())</f>
        <v xml:space="preserve">Hors académies </v>
      </c>
      <c r="F54" s="7">
        <f>VLOOKUP(Tableau14[[#This Row],[Numéro]],Tableau1[],6,FALSE())</f>
        <v>0</v>
      </c>
      <c r="G54" s="7" t="str">
        <f>VLOOKUP(Tableau14[[#This Row],[Numéro]],Tableau1[],7,FALSE())</f>
        <v>Professeurs de LVE du cycle 3 au cycle terminal.</v>
      </c>
      <c r="H54" s="7" t="str">
        <f>VLOOKUP(Tableau14[[#This Row],[Numéro]],Tableau1[],9,FALSE())</f>
        <v>https://twictlingua.wordpress.com/home/</v>
      </c>
      <c r="I54" s="7" t="str">
        <f>VLOOKUP(Tableau14[[#This Row],[Numéro]],Tableau1[],10,FALSE())</f>
        <v>@TwictLingua</v>
      </c>
      <c r="J54" s="7" t="str">
        <f>VLOOKUP(Tableau14[[#This Row],[Numéro]],Tableau1[],11,FALSE())</f>
        <v>Site internet du collectif</v>
      </c>
      <c r="K54" s="7"/>
    </row>
    <row r="55" spans="1:11" x14ac:dyDescent="0.25">
      <c r="A55" s="7">
        <v>50</v>
      </c>
      <c r="B55" s="23" t="e">
        <f t="array" ref="B55">VLOOKUP(Tableau14[[#This Row],[Numéro]]:Tableau14[[#This Row],[Numéro]],Tableau1[],2,FALSE())</f>
        <v>#N/A</v>
      </c>
      <c r="C55" s="7" t="e">
        <f>VLOOKUP(Tableau14[[#This Row],[Numéro]],Tableau1[],3,FALSE())</f>
        <v>#N/A</v>
      </c>
      <c r="D55" s="23" t="e">
        <f>VLOOKUP(Tableau14[[#This Row],[Numéro]],Tableau1[],4,FALSE())</f>
        <v>#N/A</v>
      </c>
      <c r="E55" s="7" t="e">
        <f>VLOOKUP(Tableau14[[#This Row],[Numéro]],Tableau1[],5,FALSE())</f>
        <v>#N/A</v>
      </c>
      <c r="F55" s="7" t="e">
        <f>VLOOKUP(Tableau14[[#This Row],[Numéro]],Tableau1[],6,FALSE())</f>
        <v>#N/A</v>
      </c>
      <c r="G55" s="7" t="e">
        <f>VLOOKUP(Tableau14[[#This Row],[Numéro]],Tableau1[],7,FALSE())</f>
        <v>#N/A</v>
      </c>
      <c r="H55" s="7" t="e">
        <f>VLOOKUP(Tableau14[[#This Row],[Numéro]],Tableau1[],9,FALSE())</f>
        <v>#N/A</v>
      </c>
      <c r="I55" s="7" t="e">
        <f>VLOOKUP(Tableau14[[#This Row],[Numéro]],Tableau1[],10,FALSE())</f>
        <v>#N/A</v>
      </c>
      <c r="J55" s="7" t="e">
        <f>VLOOKUP(Tableau14[[#This Row],[Numéro]],Tableau1[],11,FALSE())</f>
        <v>#N/A</v>
      </c>
      <c r="K55" s="7"/>
    </row>
    <row r="56" spans="1:11" x14ac:dyDescent="0.25">
      <c r="A56" s="7">
        <v>51</v>
      </c>
      <c r="B56" s="23" t="e">
        <f t="array" ref="B56">VLOOKUP(Tableau14[[#This Row],[Numéro]]:Tableau14[[#This Row],[Numéro]],Tableau1[],2,FALSE())</f>
        <v>#N/A</v>
      </c>
      <c r="C56" s="7" t="e">
        <f>VLOOKUP(Tableau14[[#This Row],[Numéro]],Tableau1[],3,FALSE())</f>
        <v>#N/A</v>
      </c>
      <c r="D56" s="23" t="e">
        <f>VLOOKUP(Tableau14[[#This Row],[Numéro]],Tableau1[],4,FALSE())</f>
        <v>#N/A</v>
      </c>
      <c r="E56" s="7" t="e">
        <f>VLOOKUP(Tableau14[[#This Row],[Numéro]],Tableau1[],5,FALSE())</f>
        <v>#N/A</v>
      </c>
      <c r="F56" s="7" t="e">
        <f>VLOOKUP(Tableau14[[#This Row],[Numéro]],Tableau1[],6,FALSE())</f>
        <v>#N/A</v>
      </c>
      <c r="G56" s="7" t="e">
        <f>VLOOKUP(Tableau14[[#This Row],[Numéro]],Tableau1[],7,FALSE())</f>
        <v>#N/A</v>
      </c>
      <c r="H56" s="7" t="e">
        <f>VLOOKUP(Tableau14[[#This Row],[Numéro]],Tableau1[],9,FALSE())</f>
        <v>#N/A</v>
      </c>
      <c r="I56" s="7" t="e">
        <f>VLOOKUP(Tableau14[[#This Row],[Numéro]],Tableau1[],10,FALSE())</f>
        <v>#N/A</v>
      </c>
      <c r="J56" s="7" t="e">
        <f>VLOOKUP(Tableau14[[#This Row],[Numéro]],Tableau1[],11,FALSE())</f>
        <v>#N/A</v>
      </c>
      <c r="K56" s="7"/>
    </row>
    <row r="57" spans="1:11" x14ac:dyDescent="0.25">
      <c r="A57" s="7">
        <v>52</v>
      </c>
      <c r="B57" s="23" t="e">
        <f t="array" ref="B57">VLOOKUP(Tableau14[[#This Row],[Numéro]]:Tableau14[[#This Row],[Numéro]],Tableau1[],2,FALSE())</f>
        <v>#N/A</v>
      </c>
      <c r="C57" s="7" t="e">
        <f>VLOOKUP(Tableau14[[#This Row],[Numéro]],Tableau1[],3,FALSE())</f>
        <v>#N/A</v>
      </c>
      <c r="D57" s="23" t="e">
        <f>VLOOKUP(Tableau14[[#This Row],[Numéro]],Tableau1[],4,FALSE())</f>
        <v>#N/A</v>
      </c>
      <c r="E57" s="7" t="e">
        <f>VLOOKUP(Tableau14[[#This Row],[Numéro]],Tableau1[],5,FALSE())</f>
        <v>#N/A</v>
      </c>
      <c r="F57" s="7" t="e">
        <f>VLOOKUP(Tableau14[[#This Row],[Numéro]],Tableau1[],6,FALSE())</f>
        <v>#N/A</v>
      </c>
      <c r="G57" s="7" t="e">
        <f>VLOOKUP(Tableau14[[#This Row],[Numéro]],Tableau1[],7,FALSE())</f>
        <v>#N/A</v>
      </c>
      <c r="H57" s="7" t="e">
        <f>VLOOKUP(Tableau14[[#This Row],[Numéro]],Tableau1[],9,FALSE())</f>
        <v>#N/A</v>
      </c>
      <c r="I57" s="7" t="e">
        <f>VLOOKUP(Tableau14[[#This Row],[Numéro]],Tableau1[],10,FALSE())</f>
        <v>#N/A</v>
      </c>
      <c r="J57" s="7" t="e">
        <f>VLOOKUP(Tableau14[[#This Row],[Numéro]],Tableau1[],11,FALSE())</f>
        <v>#N/A</v>
      </c>
      <c r="K57" s="7"/>
    </row>
    <row r="58" spans="1:11" ht="45" x14ac:dyDescent="0.25">
      <c r="A58" s="7">
        <v>53</v>
      </c>
      <c r="B58" s="23" t="str">
        <f t="array" ref="B58">VLOOKUP(Tableau14[[#This Row],[Numéro]]:Tableau14[[#This Row],[Numéro]],Tableau1[],2,FALSE())</f>
        <v>Formation aux outils numériques en distanciel</v>
      </c>
      <c r="C58" s="7" t="str">
        <f>VLOOKUP(Tableau14[[#This Row],[Numéro]],Tableau1[],3,FALSE())</f>
        <v>Physique-chimie</v>
      </c>
      <c r="D58" s="23" t="str">
        <f>VLOOKUP(Tableau14[[#This Row],[Numéro]],Tableau1[],4,FALSE())</f>
        <v>Second degré</v>
      </c>
      <c r="E58" s="7" t="str">
        <f>VLOOKUP(Tableau14[[#This Row],[Numéro]],Tableau1[],5,FALSE())</f>
        <v> Académie de Clermont-Ferrand</v>
      </c>
      <c r="F58" s="7" t="str">
        <f>VLOOKUP(Tableau14[[#This Row],[Numéro]],Tableau1[],6,FALSE())</f>
        <v>Région académique Auvergne-Rhône-Alpes</v>
      </c>
      <c r="G58" s="7" t="str">
        <f>VLOOKUP(Tableau14[[#This Row],[Numéro]],Tableau1[],7,FALSE())</f>
        <v>IA-IPR référente et le pôle de compétences de physique-chimie</v>
      </c>
      <c r="H58" s="7" t="str">
        <f>VLOOKUP(Tableau14[[#This Row],[Numéro]],Tableau1[],9,FALSE())</f>
        <v>http://www.ac-clermont.fr/actualite/spoc-physique-chimie-et-numerique-2020-06-12/?tx_ttnews%5BbackPid%5D=3200</v>
      </c>
      <c r="I58" s="7" t="str">
        <f>VLOOKUP(Tableau14[[#This Row],[Numéro]],Tableau1[],10,FALSE())</f>
        <v>SPOC physique-chimie et numérique</v>
      </c>
      <c r="J58" s="7" t="str">
        <f>VLOOKUP(Tableau14[[#This Row],[Numéro]],Tableau1[],11,FALSE())</f>
        <v>Cours en ligne</v>
      </c>
      <c r="K58" s="7"/>
    </row>
    <row r="59" spans="1:11" ht="60" x14ac:dyDescent="0.25">
      <c r="A59" s="7">
        <v>54</v>
      </c>
      <c r="B59" s="23" t="str">
        <f t="array" ref="B59">VLOOKUP(Tableau14[[#This Row],[Numéro]]:Tableau14[[#This Row],[Numéro]],Tableau1[],2,FALSE())</f>
        <v>Formation aux outils numériques en distanciel</v>
      </c>
      <c r="C59" s="7" t="str">
        <f>VLOOKUP(Tableau14[[#This Row],[Numéro]],Tableau1[],3,FALSE())</f>
        <v>Philosophie</v>
      </c>
      <c r="D59" s="23" t="str">
        <f>VLOOKUP(Tableau14[[#This Row],[Numéro]],Tableau1[],4,FALSE())</f>
        <v>Second degré</v>
      </c>
      <c r="E59" s="7" t="str">
        <f>VLOOKUP(Tableau14[[#This Row],[Numéro]],Tableau1[],5,FALSE())</f>
        <v> Académie de Toulouse</v>
      </c>
      <c r="F59" s="7" t="str">
        <f>VLOOKUP(Tableau14[[#This Row],[Numéro]],Tableau1[],6,FALSE())</f>
        <v>Région académique Occitanie</v>
      </c>
      <c r="G59" s="7" t="str">
        <f>VLOOKUP(Tableau14[[#This Row],[Numéro]],Tableau1[],7,FALSE())</f>
        <v xml:space="preserve">Professeurs de philosophie de l'académie de Toulouse </v>
      </c>
      <c r="H59" s="7" t="str">
        <f>VLOOKUP(Tableau14[[#This Row],[Numéro]],Tableau1[],9,FALSE())</f>
        <v>https://disciplines.ac-toulouse.fr/philosophie/numerique/philonum-base-de-donnees-collaborative-d-outils-numeriques-et-de-retours-d-experience-de</v>
      </c>
      <c r="I59" s="7" t="str">
        <f>VLOOKUP(Tableau14[[#This Row],[Numéro]],Tableau1[],10,FALSE())</f>
        <v>PhiloNum</v>
      </c>
      <c r="J59" s="7" t="str">
        <f>VLOOKUP(Tableau14[[#This Row],[Numéro]],Tableau1[],11,FALSE())</f>
        <v>Base de données</v>
      </c>
      <c r="K59" s="7"/>
    </row>
    <row r="60" spans="1:11" ht="30" x14ac:dyDescent="0.25">
      <c r="A60" s="7">
        <v>55</v>
      </c>
      <c r="B60" s="23" t="str">
        <f t="array" ref="B60">VLOOKUP(Tableau14[[#This Row],[Numéro]]:Tableau14[[#This Row],[Numéro]],Tableau1[],2,FALSE())</f>
        <v>Formation aux outils numériques en distanciel</v>
      </c>
      <c r="C60" s="7" t="str">
        <f>VLOOKUP(Tableau14[[#This Row],[Numéro]],Tableau1[],3,FALSE())</f>
        <v>Philosophie</v>
      </c>
      <c r="D60" s="23" t="str">
        <f>VLOOKUP(Tableau14[[#This Row],[Numéro]],Tableau1[],4,FALSE())</f>
        <v>Second degré</v>
      </c>
      <c r="E60" s="7" t="str">
        <f>VLOOKUP(Tableau14[[#This Row],[Numéro]],Tableau1[],5,FALSE())</f>
        <v> Académie de Poitiers</v>
      </c>
      <c r="F60" s="7" t="str">
        <f>VLOOKUP(Tableau14[[#This Row],[Numéro]],Tableau1[],6,FALSE())</f>
        <v>Région académique Nouvelle-Aquitaine</v>
      </c>
      <c r="G60" s="7" t="str">
        <f>VLOOKUP(Tableau14[[#This Row],[Numéro]],Tableau1[],7,FALSE())</f>
        <v>IAN philosophie de l'académie</v>
      </c>
      <c r="H60" s="7" t="str">
        <f>VLOOKUP(Tableau14[[#This Row],[Numéro]],Tableau1[],9,FALSE())</f>
        <v>https://philo-labo.fr/accueil/</v>
      </c>
      <c r="I60" s="7" t="str">
        <f>VLOOKUP(Tableau14[[#This Row],[Numéro]],Tableau1[],10,FALSE())</f>
        <v>Philo-Labo</v>
      </c>
      <c r="J60" s="7" t="str">
        <f>VLOOKUP(Tableau14[[#This Row],[Numéro]],Tableau1[],11,FALSE())</f>
        <v>Site internet de partage de pratiques numériques.</v>
      </c>
      <c r="K60" s="7"/>
    </row>
    <row r="61" spans="1:11" ht="30" x14ac:dyDescent="0.25">
      <c r="A61" s="7">
        <v>56</v>
      </c>
      <c r="B61" s="23" t="str">
        <f t="array" ref="B61">VLOOKUP(Tableau14[[#This Row],[Numéro]]:Tableau14[[#This Row],[Numéro]],Tableau1[],2,FALSE())</f>
        <v>Formation aux outils numériques en distanciel</v>
      </c>
      <c r="C61" s="7" t="str">
        <f>VLOOKUP(Tableau14[[#This Row],[Numéro]],Tableau1[],3,FALSE())</f>
        <v>Langues vivantes</v>
      </c>
      <c r="D61" s="23" t="str">
        <f>VLOOKUP(Tableau14[[#This Row],[Numéro]],Tableau1[],4,FALSE())</f>
        <v>Second degré</v>
      </c>
      <c r="E61" s="7" t="str">
        <f>VLOOKUP(Tableau14[[#This Row],[Numéro]],Tableau1[],5,FALSE())</f>
        <v> Académie de Montpellier</v>
      </c>
      <c r="F61" s="7" t="str">
        <f>VLOOKUP(Tableau14[[#This Row],[Numéro]],Tableau1[],6,FALSE())</f>
        <v>Région académique Occitanie</v>
      </c>
      <c r="G61" s="7" t="str">
        <f>VLOOKUP(Tableau14[[#This Row],[Numéro]],Tableau1[],7,FALSE())</f>
        <v>Professeur de LV</v>
      </c>
      <c r="H61" s="7" t="str">
        <f>VLOOKUP(Tableau14[[#This Row],[Numéro]],Tableau1[],9,FALSE())</f>
        <v>https://linktr.ee/a_happy_teacher_true_story</v>
      </c>
      <c r="I61" s="7" t="str">
        <f>VLOOKUP(Tableau14[[#This Row],[Numéro]],Tableau1[],10,FALSE())</f>
        <v>@a_happy_teacher_true_story</v>
      </c>
      <c r="J61" s="7" t="str">
        <f>VLOOKUP(Tableau14[[#This Row],[Numéro]],Tableau1[],11,FALSE())</f>
        <v xml:space="preserve">Site d'un collègue de LV qui propose de nombreux tutoriels </v>
      </c>
      <c r="K61" s="7"/>
    </row>
    <row r="62" spans="1:11" ht="30" x14ac:dyDescent="0.25">
      <c r="A62" s="7">
        <v>57</v>
      </c>
      <c r="B62" s="23" t="str">
        <f t="array" ref="B62">VLOOKUP(Tableau14[[#This Row],[Numéro]]:Tableau14[[#This Row],[Numéro]],Tableau1[],2,FALSE())</f>
        <v>Formation aux outils numériques en distanciel</v>
      </c>
      <c r="C62" s="7" t="str">
        <f>VLOOKUP(Tableau14[[#This Row],[Numéro]],Tableau1[],3,FALSE())</f>
        <v>Histoire-géographie</v>
      </c>
      <c r="D62" s="23" t="str">
        <f>VLOOKUP(Tableau14[[#This Row],[Numéro]],Tableau1[],4,FALSE())</f>
        <v>Second degré</v>
      </c>
      <c r="E62" s="7" t="str">
        <f>VLOOKUP(Tableau14[[#This Row],[Numéro]],Tableau1[],5,FALSE())</f>
        <v> Académie de Poitiers</v>
      </c>
      <c r="F62" s="7" t="str">
        <f>VLOOKUP(Tableau14[[#This Row],[Numéro]],Tableau1[],6,FALSE())</f>
        <v>Région académique Nouvelle-Aquitaine</v>
      </c>
      <c r="G62" s="7" t="str">
        <f>VLOOKUP(Tableau14[[#This Row],[Numéro]],Tableau1[],7,FALSE())</f>
        <v>Professeur d'HG</v>
      </c>
      <c r="H62" s="7" t="str">
        <f>VLOOKUP(Tableau14[[#This Row],[Numéro]],Tableau1[],9,FALSE())</f>
        <v>https://www.youtube.com/channel/UC8pCnomr8VIuW8x6wHXsYxA/videos</v>
      </c>
      <c r="I62" s="7" t="str">
        <f>VLOOKUP(Tableau14[[#This Row],[Numéro]],Tableau1[],10,FALSE())</f>
        <v>Johann NALLET (Chaîne YouTube)</v>
      </c>
      <c r="J62" s="7" t="str">
        <f>VLOOKUP(Tableau14[[#This Row],[Numéro]],Tableau1[],11,FALSE())</f>
        <v>Chaîne Youtube</v>
      </c>
      <c r="K62" s="7"/>
    </row>
    <row r="63" spans="1:11" ht="30" x14ac:dyDescent="0.25">
      <c r="A63" s="7">
        <v>58</v>
      </c>
      <c r="B63" s="23" t="str">
        <f t="array" ref="B63">VLOOKUP(Tableau14[[#This Row],[Numéro]]:Tableau14[[#This Row],[Numéro]],Tableau1[],2,FALSE())</f>
        <v>Webradio</v>
      </c>
      <c r="C63" s="7" t="str">
        <f>VLOOKUP(Tableau14[[#This Row],[Numéro]],Tableau1[],3,FALSE())</f>
        <v>Toutes disciplines</v>
      </c>
      <c r="D63" s="23" t="str">
        <f>VLOOKUP(Tableau14[[#This Row],[Numéro]],Tableau1[],4,FALSE())</f>
        <v>Second degré</v>
      </c>
      <c r="E63" s="7" t="str">
        <f>VLOOKUP(Tableau14[[#This Row],[Numéro]],Tableau1[],5,FALSE())</f>
        <v> Académie de Versailles</v>
      </c>
      <c r="F63" s="7" t="str">
        <f>VLOOKUP(Tableau14[[#This Row],[Numéro]],Tableau1[],6,FALSE())</f>
        <v>Région académique Île-de-France</v>
      </c>
      <c r="G63" s="7" t="str">
        <f>VLOOKUP(Tableau14[[#This Row],[Numéro]],Tableau1[],7,FALSE())</f>
        <v>Académie et CLEMI Versailles</v>
      </c>
      <c r="H63" s="7" t="str">
        <f>VLOOKUP(Tableau14[[#This Row],[Numéro]],Tableau1[],9,FALSE())</f>
        <v>http://www.education-aux-medias.ac-versailles.fr</v>
      </c>
      <c r="I63" s="7" t="str">
        <f>VLOOKUP(Tableau14[[#This Row],[Numéro]],Tableau1[],10,FALSE())</f>
        <v xml:space="preserve">Portail de l'éducation aux médias de l'académie de Versailles </v>
      </c>
      <c r="J63" s="7" t="str">
        <f>VLOOKUP(Tableau14[[#This Row],[Numéro]],Tableau1[],11,FALSE())</f>
        <v xml:space="preserve">Portail de ressources </v>
      </c>
      <c r="K63" s="7"/>
    </row>
    <row r="64" spans="1:11" ht="30" x14ac:dyDescent="0.25">
      <c r="A64" s="7">
        <v>59</v>
      </c>
      <c r="B64" s="23" t="str">
        <f t="array" ref="B64">VLOOKUP(Tableau14[[#This Row],[Numéro]]:Tableau14[[#This Row],[Numéro]],Tableau1[],2,FALSE())</f>
        <v>Webradio</v>
      </c>
      <c r="C64" s="7" t="str">
        <f>VLOOKUP(Tableau14[[#This Row],[Numéro]],Tableau1[],3,FALSE())</f>
        <v>Histoire-géographie</v>
      </c>
      <c r="D64" s="23" t="str">
        <f>VLOOKUP(Tableau14[[#This Row],[Numéro]],Tableau1[],4,FALSE())</f>
        <v>Second degré</v>
      </c>
      <c r="E64" s="7" t="str">
        <f>VLOOKUP(Tableau14[[#This Row],[Numéro]],Tableau1[],5,FALSE())</f>
        <v> Académie de Versailles</v>
      </c>
      <c r="F64" s="7" t="str">
        <f>VLOOKUP(Tableau14[[#This Row],[Numéro]],Tableau1[],6,FALSE())</f>
        <v>Région académique Île-de-France</v>
      </c>
      <c r="G64" s="7" t="str">
        <f>VLOOKUP(Tableau14[[#This Row],[Numéro]],Tableau1[],7,FALSE())</f>
        <v>GEP HG Versailles</v>
      </c>
      <c r="H64" s="7" t="str">
        <f>VLOOKUP(Tableau14[[#This Row],[Numéro]],Tableau1[],9,FALSE())</f>
        <v>https://histoire.ac-versailles.fr/spip.php?rubrique284</v>
      </c>
      <c r="I64" s="7" t="str">
        <f>VLOOKUP(Tableau14[[#This Row],[Numéro]],Tableau1[],10,FALSE())</f>
        <v>Festival des webradios scolaires</v>
      </c>
      <c r="J64" s="7" t="str">
        <f>VLOOKUP(Tableau14[[#This Row],[Numéro]],Tableau1[],11,FALSE())</f>
        <v>Festival</v>
      </c>
      <c r="K64" s="7"/>
    </row>
    <row r="65" spans="1:11" ht="60" x14ac:dyDescent="0.25">
      <c r="A65" s="7">
        <v>60</v>
      </c>
      <c r="B65" s="23" t="str">
        <f t="array" ref="B65">VLOOKUP(Tableau14[[#This Row],[Numéro]]:Tableau14[[#This Row],[Numéro]],Tableau1[],2,FALSE())</f>
        <v>Webradio</v>
      </c>
      <c r="C65" s="7" t="str">
        <f>VLOOKUP(Tableau14[[#This Row],[Numéro]],Tableau1[],3,FALSE())</f>
        <v>Histoire-géographie</v>
      </c>
      <c r="D65" s="23" t="str">
        <f>VLOOKUP(Tableau14[[#This Row],[Numéro]],Tableau1[],4,FALSE())</f>
        <v>Second degré</v>
      </c>
      <c r="E65" s="7" t="str">
        <f>VLOOKUP(Tableau14[[#This Row],[Numéro]],Tableau1[],5,FALSE())</f>
        <v> Académie d'Orléans-Tours</v>
      </c>
      <c r="F65" s="7" t="str">
        <f>VLOOKUP(Tableau14[[#This Row],[Numéro]],Tableau1[],6,FALSE())</f>
        <v>Région académique Centre-Val de Loire</v>
      </c>
      <c r="G65" s="7" t="str">
        <f>VLOOKUP(Tableau14[[#This Row],[Numéro]],Tableau1[],7,FALSE())</f>
        <v>Enseignants HG de l'académie</v>
      </c>
      <c r="H65" s="7" t="str">
        <f>VLOOKUP(Tableau14[[#This Row],[Numéro]],Tableau1[],9,FALSE())</f>
        <v>https://www.ac-orleans-tours.fr/pedagogie/hg_ec/enseigner/enseigner_autrement/webradio_des_rendez_vous_de_lhistoire_a_blois/</v>
      </c>
      <c r="I65" s="7" t="str">
        <f>VLOOKUP(Tableau14[[#This Row],[Numéro]],Tableau1[],10,FALSE())</f>
        <v>Webradio des Rendez-vous de l'Histoire à Blois</v>
      </c>
      <c r="J65" s="7" t="str">
        <f>VLOOKUP(Tableau14[[#This Row],[Numéro]],Tableau1[],11,FALSE())</f>
        <v>Webradio</v>
      </c>
      <c r="K65" s="7"/>
    </row>
    <row r="66" spans="1:11" ht="45" x14ac:dyDescent="0.25">
      <c r="A66" s="7">
        <v>61</v>
      </c>
      <c r="B66" s="23" t="str">
        <f t="array" ref="B66">VLOOKUP(Tableau14[[#This Row],[Numéro]]:Tableau14[[#This Row],[Numéro]],Tableau1[],2,FALSE())</f>
        <v>Évaluation</v>
      </c>
      <c r="C66" s="7" t="str">
        <f>VLOOKUP(Tableau14[[#This Row],[Numéro]],Tableau1[],3,FALSE())</f>
        <v>SES</v>
      </c>
      <c r="D66" s="23" t="str">
        <f>VLOOKUP(Tableau14[[#This Row],[Numéro]],Tableau1[],4,FALSE())</f>
        <v>Second degré</v>
      </c>
      <c r="E66" s="7" t="str">
        <f>VLOOKUP(Tableau14[[#This Row],[Numéro]],Tableau1[],5,FALSE())</f>
        <v>Plusieurs académies</v>
      </c>
      <c r="F66" s="7">
        <f>VLOOKUP(Tableau14[[#This Row],[Numéro]],Tableau1[],6,FALSE())</f>
        <v>0</v>
      </c>
      <c r="G66" s="7" t="str">
        <f>VLOOKUP(Tableau14[[#This Row],[Numéro]],Tableau1[],7,FALSE())</f>
        <v>TraAM</v>
      </c>
      <c r="H66" s="7" t="str">
        <f>VLOOKUP(Tableau14[[#This Row],[Numéro]],Tableau1[],9,FALSE())</f>
        <v>https://eduscol.education.fr/ses/animation/aam/traam-2018-2019/traam-2018-2019-bilan</v>
      </c>
      <c r="I66" s="7" t="str">
        <f>VLOOKUP(Tableau14[[#This Row],[Numéro]],Tableau1[],10,FALSE())</f>
        <v>Le numérique au service de l’évaluation des apprentissages des élèves</v>
      </c>
      <c r="J66" s="7" t="str">
        <f>VLOOKUP(Tableau14[[#This Row],[Numéro]],Tableau1[],11,FALSE())</f>
        <v>Synthèse TraAM</v>
      </c>
      <c r="K66" s="7"/>
    </row>
    <row r="67" spans="1:11" ht="30" x14ac:dyDescent="0.25">
      <c r="A67" s="7">
        <v>62</v>
      </c>
      <c r="B67" s="23" t="str">
        <f t="array" ref="B67">VLOOKUP(Tableau14[[#This Row],[Numéro]]:Tableau14[[#This Row],[Numéro]],Tableau1[],2,FALSE())</f>
        <v>Formation aux outils numériques en distanciel</v>
      </c>
      <c r="C67" s="7" t="str">
        <f>VLOOKUP(Tableau14[[#This Row],[Numéro]],Tableau1[],3,FALSE())</f>
        <v>Toutes disciplines</v>
      </c>
      <c r="D67" s="23" t="str">
        <f>VLOOKUP(Tableau14[[#This Row],[Numéro]],Tableau1[],4,FALSE())</f>
        <v>Tous niveaux</v>
      </c>
      <c r="E67" s="7" t="str">
        <f>VLOOKUP(Tableau14[[#This Row],[Numéro]],Tableau1[],5,FALSE())</f>
        <v xml:space="preserve">Hors académies </v>
      </c>
      <c r="F67" s="7">
        <f>VLOOKUP(Tableau14[[#This Row],[Numéro]],Tableau1[],6,FALSE())</f>
        <v>0</v>
      </c>
      <c r="G67" s="7" t="str">
        <f>VLOOKUP(Tableau14[[#This Row],[Numéro]],Tableau1[],7,FALSE())</f>
        <v xml:space="preserve">Groupe de professeurs </v>
      </c>
      <c r="H67" s="7" t="str">
        <f>VLOOKUP(Tableau14[[#This Row],[Numéro]],Tableau1[],9,FALSE())</f>
        <v>http://e-teachers.fr/</v>
      </c>
      <c r="I67" s="7" t="str">
        <f>VLOOKUP(Tableau14[[#This Row],[Numéro]],Tableau1[],10,FALSE())</f>
        <v>E-teachers</v>
      </c>
      <c r="J67" s="7" t="str">
        <f>VLOOKUP(Tableau14[[#This Row],[Numéro]],Tableau1[],11,FALSE())</f>
        <v>Podcast</v>
      </c>
      <c r="K67" s="7"/>
    </row>
    <row r="68" spans="1:11" ht="30" x14ac:dyDescent="0.25">
      <c r="A68" s="7">
        <v>63</v>
      </c>
      <c r="B68" s="23" t="str">
        <f t="array" ref="B68">VLOOKUP(Tableau14[[#This Row],[Numéro]]:Tableau14[[#This Row],[Numéro]],Tableau1[],2,FALSE())</f>
        <v>Travail entre pairs</v>
      </c>
      <c r="C68" s="7" t="str">
        <f>VLOOKUP(Tableau14[[#This Row],[Numéro]],Tableau1[],3,FALSE())</f>
        <v>Langues vivantes</v>
      </c>
      <c r="D68" s="23" t="str">
        <f>VLOOKUP(Tableau14[[#This Row],[Numéro]],Tableau1[],4,FALSE())</f>
        <v>Second degré</v>
      </c>
      <c r="E68" s="7" t="str">
        <f>VLOOKUP(Tableau14[[#This Row],[Numéro]],Tableau1[],5,FALSE())</f>
        <v> Académie de Dijon</v>
      </c>
      <c r="F68" s="7" t="str">
        <f>VLOOKUP(Tableau14[[#This Row],[Numéro]],Tableau1[],6,FALSE())</f>
        <v>Région académique Bourgogne-Franche-Comté</v>
      </c>
      <c r="G68" s="7" t="str">
        <f>VLOOKUP(Tableau14[[#This Row],[Numéro]],Tableau1[],7,FALSE())</f>
        <v>Présidente du colloque</v>
      </c>
      <c r="H68" s="7" t="str">
        <f>VLOOKUP(Tableau14[[#This Row],[Numéro]],Tableau1[],9,FALSE())</f>
        <v>Site en construction</v>
      </c>
      <c r="I68" s="7" t="str">
        <f>VLOOKUP(Tableau14[[#This Row],[Numéro]],Tableau1[],10,FALSE())</f>
        <v xml:space="preserve">Colloque Interstices </v>
      </c>
      <c r="J68" s="7" t="str">
        <f>VLOOKUP(Tableau14[[#This Row],[Numéro]],Tableau1[],11,FALSE())</f>
        <v>Colloque</v>
      </c>
      <c r="K68" s="7"/>
    </row>
    <row r="69" spans="1:11" x14ac:dyDescent="0.25">
      <c r="A69" s="7">
        <v>64</v>
      </c>
      <c r="B69" s="23" t="e">
        <f t="array" ref="B69">VLOOKUP(Tableau14[[#This Row],[Numéro]]:Tableau14[[#This Row],[Numéro]],Tableau1[],2,FALSE())</f>
        <v>#N/A</v>
      </c>
      <c r="C69" s="7" t="e">
        <f>VLOOKUP(Tableau14[[#This Row],[Numéro]],Tableau1[],3,FALSE())</f>
        <v>#N/A</v>
      </c>
      <c r="D69" s="23" t="e">
        <f>VLOOKUP(Tableau14[[#This Row],[Numéro]],Tableau1[],4,FALSE())</f>
        <v>#N/A</v>
      </c>
      <c r="E69" s="7" t="e">
        <f>VLOOKUP(Tableau14[[#This Row],[Numéro]],Tableau1[],5,FALSE())</f>
        <v>#N/A</v>
      </c>
      <c r="F69" s="7" t="e">
        <f>VLOOKUP(Tableau14[[#This Row],[Numéro]],Tableau1[],6,FALSE())</f>
        <v>#N/A</v>
      </c>
      <c r="G69" s="7" t="e">
        <f>VLOOKUP(Tableau14[[#This Row],[Numéro]],Tableau1[],7,FALSE())</f>
        <v>#N/A</v>
      </c>
      <c r="H69" s="7" t="e">
        <f>VLOOKUP(Tableau14[[#This Row],[Numéro]],Tableau1[],9,FALSE())</f>
        <v>#N/A</v>
      </c>
      <c r="I69" s="7" t="e">
        <f>VLOOKUP(Tableau14[[#This Row],[Numéro]],Tableau1[],10,FALSE())</f>
        <v>#N/A</v>
      </c>
      <c r="J69" s="7" t="e">
        <f>VLOOKUP(Tableau14[[#This Row],[Numéro]],Tableau1[],11,FALSE())</f>
        <v>#N/A</v>
      </c>
      <c r="K69" s="7"/>
    </row>
    <row r="70" spans="1:11" ht="90" x14ac:dyDescent="0.25">
      <c r="A70" s="7">
        <v>65</v>
      </c>
      <c r="B70" s="23" t="str">
        <f t="array" ref="B70">VLOOKUP(Tableau14[[#This Row],[Numéro]]:Tableau14[[#This Row],[Numéro]],Tableau1[],2,FALSE())</f>
        <v>Travail entre pairs</v>
      </c>
      <c r="C70" s="7" t="str">
        <f>VLOOKUP(Tableau14[[#This Row],[Numéro]],Tableau1[],3,FALSE())</f>
        <v>Toutes disciplines</v>
      </c>
      <c r="D70" s="23" t="str">
        <f>VLOOKUP(Tableau14[[#This Row],[Numéro]],Tableau1[],4,FALSE())</f>
        <v>Tous niveaux</v>
      </c>
      <c r="E70" s="7" t="str">
        <f>VLOOKUP(Tableau14[[#This Row],[Numéro]],Tableau1[],5,FALSE())</f>
        <v xml:space="preserve">Hors académies </v>
      </c>
      <c r="F70" s="7">
        <f>VLOOKUP(Tableau14[[#This Row],[Numéro]],Tableau1[],6,FALSE())</f>
        <v>0</v>
      </c>
      <c r="G70" s="7" t="str">
        <f>VLOOKUP(Tableau14[[#This Row],[Numéro]],Tableau1[],7,FALSE())</f>
        <v>Collectif d'enseignants du premier degré, du second degré (collège, lycée général, technologique, lycée professionnel, chercheurs</v>
      </c>
      <c r="H70" s="7" t="str">
        <f>VLOOKUP(Tableau14[[#This Row],[Numéro]],Tableau1[],9,FALSE())</f>
        <v>https://patchworkfr.com/ptchwork/</v>
      </c>
      <c r="I70" s="7" t="str">
        <f>VLOOKUP(Tableau14[[#This Row],[Numéro]],Tableau1[],10,FALSE())</f>
        <v>P@tChwØrK</v>
      </c>
      <c r="J70" s="7" t="str">
        <f>VLOOKUP(Tableau14[[#This Row],[Numéro]],Tableau1[],11,FALSE())</f>
        <v>Collectif d'enseignants</v>
      </c>
      <c r="K70" s="7"/>
    </row>
    <row r="71" spans="1:11" ht="30" x14ac:dyDescent="0.25">
      <c r="A71" s="7">
        <v>66</v>
      </c>
      <c r="B71" s="23" t="str">
        <f t="array" ref="B71">VLOOKUP(Tableau14[[#This Row],[Numéro]]:Tableau14[[#This Row],[Numéro]],Tableau1[],2,FALSE())</f>
        <v>Réseaux sociaux</v>
      </c>
      <c r="C71" s="7" t="str">
        <f>VLOOKUP(Tableau14[[#This Row],[Numéro]],Tableau1[],3,FALSE())</f>
        <v>Mathématiques</v>
      </c>
      <c r="D71" s="23" t="str">
        <f>VLOOKUP(Tableau14[[#This Row],[Numéro]],Tableau1[],4,FALSE())</f>
        <v>Tous niveaux</v>
      </c>
      <c r="E71" s="7" t="str">
        <f>VLOOKUP(Tableau14[[#This Row],[Numéro]],Tableau1[],5,FALSE())</f>
        <v xml:space="preserve">Hors académies </v>
      </c>
      <c r="F71" s="7">
        <f>VLOOKUP(Tableau14[[#This Row],[Numéro]],Tableau1[],6,FALSE())</f>
        <v>0</v>
      </c>
      <c r="G71" s="7" t="str">
        <f>VLOOKUP(Tableau14[[#This Row],[Numéro]],Tableau1[],7,FALSE())</f>
        <v xml:space="preserve">Association  </v>
      </c>
      <c r="H71" s="7" t="str">
        <f>VLOOKUP(Tableau14[[#This Row],[Numéro]],Tableau1[],9,FALSE())</f>
        <v>https://www.mathsenvie.fr/</v>
      </c>
      <c r="I71" s="7" t="str">
        <f>VLOOKUP(Tableau14[[#This Row],[Numéro]],Tableau1[],10,FALSE())</f>
        <v>M@ath en_vie</v>
      </c>
      <c r="J71" s="7" t="str">
        <f>VLOOKUP(Tableau14[[#This Row],[Numéro]],Tableau1[],11,FALSE())</f>
        <v>Association</v>
      </c>
      <c r="K71" s="7"/>
    </row>
    <row r="72" spans="1:11" ht="45" x14ac:dyDescent="0.25">
      <c r="A72" s="7">
        <v>67</v>
      </c>
      <c r="B72" s="23" t="str">
        <f t="array" ref="B72">VLOOKUP(Tableau14[[#This Row],[Numéro]]:Tableau14[[#This Row],[Numéro]],Tableau1[],2,FALSE())</f>
        <v>Travail entre pairs</v>
      </c>
      <c r="C72" s="7">
        <f>VLOOKUP(Tableau14[[#This Row],[Numéro]],Tableau1[],3,FALSE())</f>
        <v>0</v>
      </c>
      <c r="D72" s="23" t="str">
        <f>VLOOKUP(Tableau14[[#This Row],[Numéro]],Tableau1[],4,FALSE())</f>
        <v>Tous niveaux</v>
      </c>
      <c r="E72" s="7" t="str">
        <f>VLOOKUP(Tableau14[[#This Row],[Numéro]],Tableau1[],5,FALSE())</f>
        <v xml:space="preserve">Hors académies </v>
      </c>
      <c r="F72" s="7">
        <f>VLOOKUP(Tableau14[[#This Row],[Numéro]],Tableau1[],6,FALSE())</f>
        <v>0</v>
      </c>
      <c r="G72" s="7" t="str">
        <f>VLOOKUP(Tableau14[[#This Row],[Numéro]],Tableau1[],7,FALSE())</f>
        <v>Association EMC Partageons -Collectif d'enseignants volontaires</v>
      </c>
      <c r="H72" s="7" t="str">
        <f>VLOOKUP(Tableau14[[#This Row],[Numéro]],Tableau1[],9,FALSE())</f>
        <v>https://www.emcpartageons.org/</v>
      </c>
      <c r="I72" s="7" t="str">
        <f>VLOOKUP(Tableau14[[#This Row],[Numéro]],Tableau1[],10,FALSE())</f>
        <v>EMC, partageons !</v>
      </c>
      <c r="J72" s="7">
        <f>VLOOKUP(Tableau14[[#This Row],[Numéro]],Tableau1[],11,FALSE())</f>
        <v>0</v>
      </c>
      <c r="K72" s="7"/>
    </row>
    <row r="73" spans="1:11" x14ac:dyDescent="0.25">
      <c r="A73" s="7">
        <v>68</v>
      </c>
      <c r="B73" s="23" t="e">
        <f t="array" ref="B73">VLOOKUP(Tableau14[[#This Row],[Numéro]]:Tableau14[[#This Row],[Numéro]],Tableau1[],2,FALSE())</f>
        <v>#N/A</v>
      </c>
      <c r="C73" s="7" t="e">
        <f>VLOOKUP(Tableau14[[#This Row],[Numéro]],Tableau1[],3,FALSE())</f>
        <v>#N/A</v>
      </c>
      <c r="D73" s="23" t="e">
        <f>VLOOKUP(Tableau14[[#This Row],[Numéro]],Tableau1[],4,FALSE())</f>
        <v>#N/A</v>
      </c>
      <c r="E73" s="7" t="e">
        <f>VLOOKUP(Tableau14[[#This Row],[Numéro]],Tableau1[],5,FALSE())</f>
        <v>#N/A</v>
      </c>
      <c r="F73" s="7" t="e">
        <f>VLOOKUP(Tableau14[[#This Row],[Numéro]],Tableau1[],6,FALSE())</f>
        <v>#N/A</v>
      </c>
      <c r="G73" s="7" t="e">
        <f>VLOOKUP(Tableau14[[#This Row],[Numéro]],Tableau1[],7,FALSE())</f>
        <v>#N/A</v>
      </c>
      <c r="H73" s="7" t="e">
        <f>VLOOKUP(Tableau14[[#This Row],[Numéro]],Tableau1[],9,FALSE())</f>
        <v>#N/A</v>
      </c>
      <c r="I73" s="7" t="e">
        <f>VLOOKUP(Tableau14[[#This Row],[Numéro]],Tableau1[],10,FALSE())</f>
        <v>#N/A</v>
      </c>
      <c r="J73" s="7" t="e">
        <f>VLOOKUP(Tableau14[[#This Row],[Numéro]],Tableau1[],11,FALSE())</f>
        <v>#N/A</v>
      </c>
      <c r="K73" s="7"/>
    </row>
    <row r="74" spans="1:11" ht="60" x14ac:dyDescent="0.25">
      <c r="A74" s="7">
        <v>69</v>
      </c>
      <c r="B74" s="23" t="str">
        <f t="array" ref="B74">VLOOKUP(Tableau14[[#This Row],[Numéro]]:Tableau14[[#This Row],[Numéro]],Tableau1[],2,FALSE())</f>
        <v xml:space="preserve">Ludification </v>
      </c>
      <c r="C74" s="7" t="str">
        <f>VLOOKUP(Tableau14[[#This Row],[Numéro]],Tableau1[],3,FALSE())</f>
        <v>Biotechnologies-STMS</v>
      </c>
      <c r="D74" s="23" t="str">
        <f>VLOOKUP(Tableau14[[#This Row],[Numéro]],Tableau1[],4,FALSE())</f>
        <v>Second degré</v>
      </c>
      <c r="E74" s="7" t="str">
        <f>VLOOKUP(Tableau14[[#This Row],[Numéro]],Tableau1[],5,FALSE())</f>
        <v> Académie d'Aix-Marseille</v>
      </c>
      <c r="F74" s="7" t="str">
        <f>VLOOKUP(Tableau14[[#This Row],[Numéro]],Tableau1[],6,FALSE())</f>
        <v>Région académique Provence-Alpes-Côte d'Azur</v>
      </c>
      <c r="G74" s="7" t="str">
        <f>VLOOKUP(Tableau14[[#This Row],[Numéro]],Tableau1[],7,FALSE())</f>
        <v>Groupe TraAM</v>
      </c>
      <c r="H74" s="7" t="str">
        <f>VLOOKUP(Tableau14[[#This Row],[Numéro]],Tableau1[],9,FALSE())</f>
        <v> https://www.pedagogie.ac-aix-marseille.fr/jcms/c_10880672/fr/ludification-les-traam-de-l-academie-d-aix-marseille-st2s-biotechnologies-et-lpro</v>
      </c>
      <c r="I74" s="7" t="str">
        <f>VLOOKUP(Tableau14[[#This Row],[Numéro]],Tableau1[],10,FALSE())</f>
        <v xml:space="preserve">Ludification : les TraAM de l'académie d'Aix-Marseille </v>
      </c>
      <c r="J74" s="7" t="str">
        <f>VLOOKUP(Tableau14[[#This Row],[Numéro]],Tableau1[],11,FALSE())</f>
        <v>Scénarios pédagogiques</v>
      </c>
      <c r="K74" s="7"/>
    </row>
    <row r="75" spans="1:11" ht="45" x14ac:dyDescent="0.25">
      <c r="A75" s="7">
        <v>70</v>
      </c>
      <c r="B75" s="23" t="str">
        <f t="array" ref="B75">VLOOKUP(Tableau14[[#This Row],[Numéro]]:Tableau14[[#This Row],[Numéro]],Tableau1[],2,FALSE())</f>
        <v>Classe inversée</v>
      </c>
      <c r="C75" s="7" t="str">
        <f>VLOOKUP(Tableau14[[#This Row],[Numéro]],Tableau1[],3,FALSE())</f>
        <v>Biotechnologies-STMS</v>
      </c>
      <c r="D75" s="23" t="str">
        <f>VLOOKUP(Tableau14[[#This Row],[Numéro]],Tableau1[],4,FALSE())</f>
        <v>Second degré</v>
      </c>
      <c r="E75" s="7" t="str">
        <f>VLOOKUP(Tableau14[[#This Row],[Numéro]],Tableau1[],5,FALSE())</f>
        <v> Académie d'Aix-Marseille</v>
      </c>
      <c r="F75" s="7" t="str">
        <f>VLOOKUP(Tableau14[[#This Row],[Numéro]],Tableau1[],6,FALSE())</f>
        <v>Région académique Provence-Alpes-Côte d'Azur</v>
      </c>
      <c r="G75" s="7" t="str">
        <f>VLOOKUP(Tableau14[[#This Row],[Numéro]],Tableau1[],7,FALSE())</f>
        <v>Groupe TraAM</v>
      </c>
      <c r="H75" s="7" t="str">
        <f>VLOOKUP(Tableau14[[#This Row],[Numéro]],Tableau1[],9,FALSE())</f>
        <v>https://www.pedagogie.ac-aix-marseille.fr/jcms/c_10880668/fr/pedagogie-actives-et-differenciees-les-traams-academiques</v>
      </c>
      <c r="I75" s="7" t="str">
        <f>VLOOKUP(Tableau14[[#This Row],[Numéro]],Tableau1[],10,FALSE())</f>
        <v>Pédagogie activé et différenciée</v>
      </c>
      <c r="J75" s="7" t="str">
        <f>VLOOKUP(Tableau14[[#This Row],[Numéro]],Tableau1[],11,FALSE())</f>
        <v>Scénarios pédagogiques</v>
      </c>
      <c r="K75" s="7"/>
    </row>
    <row r="76" spans="1:11" x14ac:dyDescent="0.25">
      <c r="A76" s="7">
        <v>71</v>
      </c>
      <c r="B76" s="23" t="e">
        <f t="array" ref="B76">VLOOKUP(Tableau14[[#This Row],[Numéro]]:Tableau14[[#This Row],[Numéro]],Tableau1[],2,FALSE())</f>
        <v>#N/A</v>
      </c>
      <c r="C76" s="7" t="e">
        <f>VLOOKUP(Tableau14[[#This Row],[Numéro]],Tableau1[],3,FALSE())</f>
        <v>#N/A</v>
      </c>
      <c r="D76" s="23" t="e">
        <f>VLOOKUP(Tableau14[[#This Row],[Numéro]],Tableau1[],4,FALSE())</f>
        <v>#N/A</v>
      </c>
      <c r="E76" s="7" t="e">
        <f>VLOOKUP(Tableau14[[#This Row],[Numéro]],Tableau1[],5,FALSE())</f>
        <v>#N/A</v>
      </c>
      <c r="F76" s="7" t="e">
        <f>VLOOKUP(Tableau14[[#This Row],[Numéro]],Tableau1[],6,FALSE())</f>
        <v>#N/A</v>
      </c>
      <c r="G76" s="7" t="e">
        <f>VLOOKUP(Tableau14[[#This Row],[Numéro]],Tableau1[],7,FALSE())</f>
        <v>#N/A</v>
      </c>
      <c r="H76" s="7" t="e">
        <f>VLOOKUP(Tableau14[[#This Row],[Numéro]],Tableau1[],9,FALSE())</f>
        <v>#N/A</v>
      </c>
      <c r="I76" s="7" t="e">
        <f>VLOOKUP(Tableau14[[#This Row],[Numéro]],Tableau1[],10,FALSE())</f>
        <v>#N/A</v>
      </c>
      <c r="J76" s="7" t="e">
        <f>VLOOKUP(Tableau14[[#This Row],[Numéro]],Tableau1[],11,FALSE())</f>
        <v>#N/A</v>
      </c>
      <c r="K76" s="7"/>
    </row>
    <row r="77" spans="1:11" x14ac:dyDescent="0.25">
      <c r="A77" s="7">
        <v>72</v>
      </c>
      <c r="B77" s="23" t="e">
        <f t="array" ref="B77">VLOOKUP(Tableau14[[#This Row],[Numéro]]:Tableau14[[#This Row],[Numéro]],Tableau1[],2,FALSE())</f>
        <v>#N/A</v>
      </c>
      <c r="C77" s="7" t="e">
        <f>VLOOKUP(Tableau14[[#This Row],[Numéro]],Tableau1[],3,FALSE())</f>
        <v>#N/A</v>
      </c>
      <c r="D77" s="23" t="e">
        <f>VLOOKUP(Tableau14[[#This Row],[Numéro]],Tableau1[],4,FALSE())</f>
        <v>#N/A</v>
      </c>
      <c r="E77" s="7" t="e">
        <f>VLOOKUP(Tableau14[[#This Row],[Numéro]],Tableau1[],5,FALSE())</f>
        <v>#N/A</v>
      </c>
      <c r="F77" s="7" t="e">
        <f>VLOOKUP(Tableau14[[#This Row],[Numéro]],Tableau1[],6,FALSE())</f>
        <v>#N/A</v>
      </c>
      <c r="G77" s="7" t="e">
        <f>VLOOKUP(Tableau14[[#This Row],[Numéro]],Tableau1[],7,FALSE())</f>
        <v>#N/A</v>
      </c>
      <c r="H77" s="7" t="e">
        <f>VLOOKUP(Tableau14[[#This Row],[Numéro]],Tableau1[],9,FALSE())</f>
        <v>#N/A</v>
      </c>
      <c r="I77" s="7" t="e">
        <f>VLOOKUP(Tableau14[[#This Row],[Numéro]],Tableau1[],10,FALSE())</f>
        <v>#N/A</v>
      </c>
      <c r="J77" s="7" t="e">
        <f>VLOOKUP(Tableau14[[#This Row],[Numéro]],Tableau1[],11,FALSE())</f>
        <v>#N/A</v>
      </c>
      <c r="K77" s="7"/>
    </row>
    <row r="78" spans="1:11" ht="30" x14ac:dyDescent="0.25">
      <c r="A78" s="7">
        <v>73</v>
      </c>
      <c r="B78" s="23" t="str">
        <f t="array" ref="B78">VLOOKUP(Tableau14[[#This Row],[Numéro]]:Tableau14[[#This Row],[Numéro]],Tableau1[],2,FALSE())</f>
        <v>Classe inversée</v>
      </c>
      <c r="C78" s="7" t="str">
        <f>VLOOKUP(Tableau14[[#This Row],[Numéro]],Tableau1[],3,FALSE())</f>
        <v>Biotechnologies-STMS</v>
      </c>
      <c r="D78" s="23" t="str">
        <f>VLOOKUP(Tableau14[[#This Row],[Numéro]],Tableau1[],4,FALSE())</f>
        <v>Second degré</v>
      </c>
      <c r="E78" s="7" t="str">
        <f>VLOOKUP(Tableau14[[#This Row],[Numéro]],Tableau1[],5,FALSE())</f>
        <v> Académie de Poitiers</v>
      </c>
      <c r="F78" s="7" t="str">
        <f>VLOOKUP(Tableau14[[#This Row],[Numéro]],Tableau1[],6,FALSE())</f>
        <v>Région académique Nouvelle-Aquitaine</v>
      </c>
      <c r="G78" s="7" t="str">
        <f>VLOOKUP(Tableau14[[#This Row],[Numéro]],Tableau1[],7,FALSE())</f>
        <v xml:space="preserve">Groupe TraAM </v>
      </c>
      <c r="H78" s="7" t="str">
        <f>VLOOKUP(Tableau14[[#This Row],[Numéro]],Tableau1[],9,FALSE())</f>
        <v>http://ww2.ac-poitiers.fr/biochimie/spip.php?article409</v>
      </c>
      <c r="I78" s="7" t="str">
        <f>VLOOKUP(Tableau14[[#This Row],[Numéro]],Tableau1[],10,FALSE())</f>
        <v>TraAM pédagogie active et différenciée</v>
      </c>
      <c r="J78" s="7" t="str">
        <f>VLOOKUP(Tableau14[[#This Row],[Numéro]],Tableau1[],11,FALSE())</f>
        <v>Scénarios pédagogiques</v>
      </c>
      <c r="K78" s="7"/>
    </row>
    <row r="79" spans="1:11" ht="30" x14ac:dyDescent="0.25">
      <c r="A79" s="7">
        <v>74</v>
      </c>
      <c r="B79" s="23" t="str">
        <f t="array" ref="B79">VLOOKUP(Tableau14[[#This Row],[Numéro]]:Tableau14[[#This Row],[Numéro]],Tableau1[],2,FALSE())</f>
        <v>Travail entre pairs</v>
      </c>
      <c r="C79" s="7" t="str">
        <f>VLOOKUP(Tableau14[[#This Row],[Numéro]],Tableau1[],3,FALSE())</f>
        <v>Toutes disciplines</v>
      </c>
      <c r="D79" s="23" t="str">
        <f>VLOOKUP(Tableau14[[#This Row],[Numéro]],Tableau1[],4,FALSE())</f>
        <v>Second degré</v>
      </c>
      <c r="E79" s="7" t="str">
        <f>VLOOKUP(Tableau14[[#This Row],[Numéro]],Tableau1[],5,FALSE())</f>
        <v> Académie de Rennes</v>
      </c>
      <c r="F79" s="7" t="str">
        <f>VLOOKUP(Tableau14[[#This Row],[Numéro]],Tableau1[],6,FALSE())</f>
        <v>Région académique Bretagne</v>
      </c>
      <c r="G79" s="7" t="str">
        <f>VLOOKUP(Tableau14[[#This Row],[Numéro]],Tableau1[],7,FALSE())</f>
        <v>Rectorat et professeurs</v>
      </c>
      <c r="H79" s="7" t="str">
        <f>VLOOKUP(Tableau14[[#This Row],[Numéro]],Tableau1[],9,FALSE())</f>
        <v>https://www.interactik.fr/portail/web</v>
      </c>
      <c r="I79" s="7" t="str">
        <f>VLOOKUP(Tableau14[[#This Row],[Numéro]],Tableau1[],10,FALSE())</f>
        <v xml:space="preserve">Interactik </v>
      </c>
      <c r="J79" s="7" t="str">
        <f>VLOOKUP(Tableau14[[#This Row],[Numéro]],Tableau1[],11,FALSE())</f>
        <v xml:space="preserve">Coopérative pédagogique numérique </v>
      </c>
      <c r="K79" s="7"/>
    </row>
    <row r="80" spans="1:11" x14ac:dyDescent="0.25">
      <c r="A80" s="7">
        <v>75</v>
      </c>
      <c r="B80" s="23" t="e">
        <f t="array" ref="B80">VLOOKUP(Tableau14[[#This Row],[Numéro]]:Tableau14[[#This Row],[Numéro]],Tableau1[],2,FALSE())</f>
        <v>#N/A</v>
      </c>
      <c r="C80" s="7" t="e">
        <f>VLOOKUP(Tableau14[[#This Row],[Numéro]],Tableau1[],3,FALSE())</f>
        <v>#N/A</v>
      </c>
      <c r="D80" s="23" t="e">
        <f>VLOOKUP(Tableau14[[#This Row],[Numéro]],Tableau1[],4,FALSE())</f>
        <v>#N/A</v>
      </c>
      <c r="E80" s="7" t="e">
        <f>VLOOKUP(Tableau14[[#This Row],[Numéro]],Tableau1[],5,FALSE())</f>
        <v>#N/A</v>
      </c>
      <c r="F80" s="7" t="e">
        <f>VLOOKUP(Tableau14[[#This Row],[Numéro]],Tableau1[],6,FALSE())</f>
        <v>#N/A</v>
      </c>
      <c r="G80" s="7" t="e">
        <f>VLOOKUP(Tableau14[[#This Row],[Numéro]],Tableau1[],7,FALSE())</f>
        <v>#N/A</v>
      </c>
      <c r="H80" s="7" t="e">
        <f>VLOOKUP(Tableau14[[#This Row],[Numéro]],Tableau1[],9,FALSE())</f>
        <v>#N/A</v>
      </c>
      <c r="I80" s="7" t="e">
        <f>VLOOKUP(Tableau14[[#This Row],[Numéro]],Tableau1[],10,FALSE())</f>
        <v>#N/A</v>
      </c>
      <c r="J80" s="7" t="e">
        <f>VLOOKUP(Tableau14[[#This Row],[Numéro]],Tableau1[],11,FALSE())</f>
        <v>#N/A</v>
      </c>
      <c r="K80" s="7"/>
    </row>
    <row r="81" spans="1:11" ht="30" x14ac:dyDescent="0.25">
      <c r="A81" s="7">
        <v>76</v>
      </c>
      <c r="B81" s="23" t="str">
        <f t="array" ref="B81">VLOOKUP(Tableau14[[#This Row],[Numéro]]:Tableau14[[#This Row],[Numéro]],Tableau1[],2,FALSE())</f>
        <v>Réseaux sociaux</v>
      </c>
      <c r="C81" s="7" t="str">
        <f>VLOOKUP(Tableau14[[#This Row],[Numéro]],Tableau1[],3,FALSE())</f>
        <v>Lettres</v>
      </c>
      <c r="D81" s="23" t="str">
        <f>VLOOKUP(Tableau14[[#This Row],[Numéro]],Tableau1[],4,FALSE())</f>
        <v>Tous niveaux</v>
      </c>
      <c r="E81" s="23" t="str">
        <f>VLOOKUP(Tableau14[[#This Row],[Numéro]],Tableau1[],5,FALSE())</f>
        <v xml:space="preserve">Hors académies </v>
      </c>
      <c r="F81" s="7">
        <f>VLOOKUP(Tableau14[[#This Row],[Numéro]],Tableau1[],6,FALSE())</f>
        <v>0</v>
      </c>
      <c r="G81" s="23" t="str">
        <f>VLOOKUP(Tableau14[[#This Row],[Numéro]],Tableau1[],7,FALSE())</f>
        <v>Dispositif collaboratif d'enseignants</v>
      </c>
      <c r="H81" s="7" t="str">
        <f>VLOOKUP(Tableau14[[#This Row],[Numéro]],Tableau1[],9,FALSE())</f>
        <v>https://www.twictee.org/twictee/</v>
      </c>
      <c r="I81" s="7" t="str">
        <f>VLOOKUP(Tableau14[[#This Row],[Numéro]],Tableau1[],10,FALSE())</f>
        <v>Twictée</v>
      </c>
      <c r="J81" s="7" t="str">
        <f>VLOOKUP(Tableau14[[#This Row],[Numéro]],Tableau1[],11,FALSE())</f>
        <v>Site Internet de l'association</v>
      </c>
      <c r="K81" s="7"/>
    </row>
    <row r="82" spans="1:11" ht="30" x14ac:dyDescent="0.25">
      <c r="A82" s="7">
        <v>77</v>
      </c>
      <c r="B82" s="23" t="str">
        <f t="array" ref="B82">VLOOKUP(Tableau14[[#This Row],[Numéro]]:Tableau14[[#This Row],[Numéro]],Tableau1[],2,FALSE())</f>
        <v>Réseaux sociaux</v>
      </c>
      <c r="C82" s="7" t="str">
        <f>VLOOKUP(Tableau14[[#This Row],[Numéro]],Tableau1[],3,FALSE())</f>
        <v>Toutes disciplines</v>
      </c>
      <c r="D82" s="23" t="str">
        <f>VLOOKUP(Tableau14[[#This Row],[Numéro]],Tableau1[],4,FALSE())</f>
        <v>Premier degré</v>
      </c>
      <c r="E82" s="23" t="str">
        <f>VLOOKUP(Tableau14[[#This Row],[Numéro]],Tableau1[],5,FALSE())</f>
        <v xml:space="preserve">Hors académies </v>
      </c>
      <c r="F82" s="7">
        <f>VLOOKUP(Tableau14[[#This Row],[Numéro]],Tableau1[],6,FALSE())</f>
        <v>0</v>
      </c>
      <c r="G82" s="23" t="str">
        <f>VLOOKUP(Tableau14[[#This Row],[Numéro]],Tableau1[],7,FALSE())</f>
        <v>Enseignants</v>
      </c>
      <c r="H82" s="7" t="str">
        <f>VLOOKUP(Tableau14[[#This Row],[Numéro]],Tableau1[],9,FALSE())</f>
        <v>https://view.genial.ly/5e531be12049210fb2c0e8fd/presentation-quotichess-synthese</v>
      </c>
      <c r="I82" s="7" t="str">
        <f>VLOOKUP(Tableau14[[#This Row],[Numéro]],Tableau1[],10,FALSE())</f>
        <v>Quotichess</v>
      </c>
      <c r="J82" s="7" t="str">
        <f>VLOOKUP(Tableau14[[#This Row],[Numéro]],Tableau1[],11,FALSE())</f>
        <v xml:space="preserve">Site internet </v>
      </c>
      <c r="K82" s="7"/>
    </row>
    <row r="83" spans="1:11" x14ac:dyDescent="0.25">
      <c r="A83" s="7">
        <v>78</v>
      </c>
      <c r="B83" s="23" t="e">
        <f t="array" ref="B83">VLOOKUP(Tableau14[[#This Row],[Numéro]]:Tableau14[[#This Row],[Numéro]],Tableau1[],2,FALSE())</f>
        <v>#N/A</v>
      </c>
      <c r="C83" s="7" t="e">
        <f>VLOOKUP(Tableau14[[#This Row],[Numéro]],Tableau1[],3,FALSE())</f>
        <v>#N/A</v>
      </c>
      <c r="D83" s="23" t="e">
        <f>VLOOKUP(Tableau14[[#This Row],[Numéro]],Tableau1[],4,FALSE())</f>
        <v>#N/A</v>
      </c>
      <c r="E83" s="23" t="e">
        <f>VLOOKUP(Tableau14[[#This Row],[Numéro]],Tableau1[],5,FALSE())</f>
        <v>#N/A</v>
      </c>
      <c r="F83" s="7" t="e">
        <f>VLOOKUP(Tableau14[[#This Row],[Numéro]],Tableau1[],6,FALSE())</f>
        <v>#N/A</v>
      </c>
      <c r="G83" s="23" t="e">
        <f>VLOOKUP(Tableau14[[#This Row],[Numéro]],Tableau1[],7,FALSE())</f>
        <v>#N/A</v>
      </c>
      <c r="H83" s="7" t="e">
        <f>VLOOKUP(Tableau14[[#This Row],[Numéro]],Tableau1[],9,FALSE())</f>
        <v>#N/A</v>
      </c>
      <c r="I83" s="7" t="e">
        <f>VLOOKUP(Tableau14[[#This Row],[Numéro]],Tableau1[],10,FALSE())</f>
        <v>#N/A</v>
      </c>
      <c r="J83" s="7" t="e">
        <f>VLOOKUP(Tableau14[[#This Row],[Numéro]],Tableau1[],11,FALSE())</f>
        <v>#N/A</v>
      </c>
      <c r="K83" s="7"/>
    </row>
    <row r="84" spans="1:11" ht="30" x14ac:dyDescent="0.25">
      <c r="A84" s="7">
        <v>79</v>
      </c>
      <c r="B84" s="23" t="str">
        <f t="array" ref="B84">VLOOKUP(Tableau14[[#This Row],[Numéro]]:Tableau14[[#This Row],[Numéro]],Tableau1[],2,FALSE())</f>
        <v>Réseaux sociaux</v>
      </c>
      <c r="C84" s="7" t="str">
        <f>VLOOKUP(Tableau14[[#This Row],[Numéro]],Tableau1[],3,FALSE())</f>
        <v>Lettres</v>
      </c>
      <c r="D84" s="23" t="str">
        <f>VLOOKUP(Tableau14[[#This Row],[Numéro]],Tableau1[],4,FALSE())</f>
        <v>Tous niveaux</v>
      </c>
      <c r="E84" s="23" t="str">
        <f>VLOOKUP(Tableau14[[#This Row],[Numéro]],Tableau1[],5,FALSE())</f>
        <v xml:space="preserve">Hors académies </v>
      </c>
      <c r="F84" s="7">
        <f>VLOOKUP(Tableau14[[#This Row],[Numéro]],Tableau1[],6,FALSE())</f>
        <v>0</v>
      </c>
      <c r="G84" s="23" t="str">
        <f>VLOOKUP(Tableau14[[#This Row],[Numéro]],Tableau1[],7,FALSE())</f>
        <v xml:space="preserve">Enseignants </v>
      </c>
      <c r="H84" s="7" t="str">
        <f>VLOOKUP(Tableau14[[#This Row],[Numéro]],Tableau1[],9,FALSE())</f>
        <v>https://twittenrimes.com/</v>
      </c>
      <c r="I84" s="7" t="str">
        <f>VLOOKUP(Tableau14[[#This Row],[Numéro]],Tableau1[],10,FALSE())</f>
        <v>TwittenRimes</v>
      </c>
      <c r="J84" s="7">
        <f>VLOOKUP(Tableau14[[#This Row],[Numéro]],Tableau1[],11,FALSE())</f>
        <v>0</v>
      </c>
      <c r="K84" s="7"/>
    </row>
    <row r="85" spans="1:11" x14ac:dyDescent="0.25">
      <c r="A85" s="7">
        <v>80</v>
      </c>
      <c r="B85" s="23" t="e">
        <f t="array" ref="B85">VLOOKUP(Tableau14[[#This Row],[Numéro]]:Tableau14[[#This Row],[Numéro]],Tableau1[],2,FALSE())</f>
        <v>#N/A</v>
      </c>
      <c r="C85" s="7" t="e">
        <f>VLOOKUP(Tableau14[[#This Row],[Numéro]],Tableau1[],3,FALSE())</f>
        <v>#N/A</v>
      </c>
      <c r="D85" s="23" t="e">
        <f>VLOOKUP(Tableau14[[#This Row],[Numéro]],Tableau1[],4,FALSE())</f>
        <v>#N/A</v>
      </c>
      <c r="E85" s="23" t="e">
        <f>VLOOKUP(Tableau14[[#This Row],[Numéro]],Tableau1[],5,FALSE())</f>
        <v>#N/A</v>
      </c>
      <c r="F85" s="7" t="e">
        <f>VLOOKUP(Tableau14[[#This Row],[Numéro]],Tableau1[],6,FALSE())</f>
        <v>#N/A</v>
      </c>
      <c r="G85" s="23" t="e">
        <f>VLOOKUP(Tableau14[[#This Row],[Numéro]],Tableau1[],7,FALSE())</f>
        <v>#N/A</v>
      </c>
      <c r="H85" s="7" t="e">
        <f>VLOOKUP(Tableau14[[#This Row],[Numéro]],Tableau1[],9,FALSE())</f>
        <v>#N/A</v>
      </c>
      <c r="I85" s="7" t="e">
        <f>VLOOKUP(Tableau14[[#This Row],[Numéro]],Tableau1[],10,FALSE())</f>
        <v>#N/A</v>
      </c>
      <c r="J85" s="7" t="e">
        <f>VLOOKUP(Tableau14[[#This Row],[Numéro]],Tableau1[],11,FALSE())</f>
        <v>#N/A</v>
      </c>
      <c r="K85" s="7"/>
    </row>
    <row r="86" spans="1:11" x14ac:dyDescent="0.25">
      <c r="A86" s="7">
        <v>81</v>
      </c>
      <c r="B86" s="23" t="e">
        <f t="array" ref="B86">VLOOKUP(Tableau14[[#This Row],[Numéro]]:Tableau14[[#This Row],[Numéro]],Tableau1[],2,FALSE())</f>
        <v>#N/A</v>
      </c>
      <c r="C86" s="7" t="e">
        <f>VLOOKUP(Tableau14[[#This Row],[Numéro]],Tableau1[],3,FALSE())</f>
        <v>#N/A</v>
      </c>
      <c r="D86" s="23" t="e">
        <f>VLOOKUP(Tableau14[[#This Row],[Numéro]],Tableau1[],4,FALSE())</f>
        <v>#N/A</v>
      </c>
      <c r="E86" s="23" t="e">
        <f>VLOOKUP(Tableau14[[#This Row],[Numéro]],Tableau1[],5,FALSE())</f>
        <v>#N/A</v>
      </c>
      <c r="F86" s="7" t="e">
        <f>VLOOKUP(Tableau14[[#This Row],[Numéro]],Tableau1[],6,FALSE())</f>
        <v>#N/A</v>
      </c>
      <c r="G86" s="23" t="e">
        <f>VLOOKUP(Tableau14[[#This Row],[Numéro]],Tableau1[],7,FALSE())</f>
        <v>#N/A</v>
      </c>
      <c r="H86" s="7" t="e">
        <f>VLOOKUP(Tableau14[[#This Row],[Numéro]],Tableau1[],9,FALSE())</f>
        <v>#N/A</v>
      </c>
      <c r="I86" s="7" t="e">
        <f>VLOOKUP(Tableau14[[#This Row],[Numéro]],Tableau1[],10,FALSE())</f>
        <v>#N/A</v>
      </c>
      <c r="J86" s="7" t="e">
        <f>VLOOKUP(Tableau14[[#This Row],[Numéro]],Tableau1[],11,FALSE())</f>
        <v>#N/A</v>
      </c>
      <c r="K86" s="7"/>
    </row>
    <row r="87" spans="1:11" x14ac:dyDescent="0.25">
      <c r="A87" s="7">
        <v>82</v>
      </c>
      <c r="B87" s="23" t="e">
        <f t="array" ref="B87">VLOOKUP(Tableau14[[#This Row],[Numéro]]:Tableau14[[#This Row],[Numéro]],Tableau1[],2,FALSE())</f>
        <v>#N/A</v>
      </c>
      <c r="C87" s="7" t="e">
        <f>VLOOKUP(Tableau14[[#This Row],[Numéro]],Tableau1[],3,FALSE())</f>
        <v>#N/A</v>
      </c>
      <c r="D87" s="23" t="e">
        <f>VLOOKUP(Tableau14[[#This Row],[Numéro]],Tableau1[],4,FALSE())</f>
        <v>#N/A</v>
      </c>
      <c r="E87" s="23" t="e">
        <f>VLOOKUP(Tableau14[[#This Row],[Numéro]],Tableau1[],5,FALSE())</f>
        <v>#N/A</v>
      </c>
      <c r="F87" s="7" t="e">
        <f>VLOOKUP(Tableau14[[#This Row],[Numéro]],Tableau1[],6,FALSE())</f>
        <v>#N/A</v>
      </c>
      <c r="G87" s="23" t="e">
        <f>VLOOKUP(Tableau14[[#This Row],[Numéro]],Tableau1[],7,FALSE())</f>
        <v>#N/A</v>
      </c>
      <c r="H87" s="7" t="e">
        <f>VLOOKUP(Tableau14[[#This Row],[Numéro]],Tableau1[],9,FALSE())</f>
        <v>#N/A</v>
      </c>
      <c r="I87" s="7" t="e">
        <f>VLOOKUP(Tableau14[[#This Row],[Numéro]],Tableau1[],10,FALSE())</f>
        <v>#N/A</v>
      </c>
      <c r="J87" s="7" t="e">
        <f>VLOOKUP(Tableau14[[#This Row],[Numéro]],Tableau1[],11,FALSE())</f>
        <v>#N/A</v>
      </c>
      <c r="K87" s="7"/>
    </row>
    <row r="88" spans="1:11" x14ac:dyDescent="0.25">
      <c r="A88" s="7">
        <v>83</v>
      </c>
      <c r="B88" s="23" t="e">
        <f t="array" ref="B88">VLOOKUP(Tableau14[[#This Row],[Numéro]]:Tableau14[[#This Row],[Numéro]],Tableau1[],2,FALSE())</f>
        <v>#N/A</v>
      </c>
      <c r="C88" s="7" t="e">
        <f>VLOOKUP(Tableau14[[#This Row],[Numéro]],Tableau1[],3,FALSE())</f>
        <v>#N/A</v>
      </c>
      <c r="D88" s="23" t="e">
        <f>VLOOKUP(Tableau14[[#This Row],[Numéro]],Tableau1[],4,FALSE())</f>
        <v>#N/A</v>
      </c>
      <c r="E88" s="23" t="e">
        <f>VLOOKUP(Tableau14[[#This Row],[Numéro]],Tableau1[],5,FALSE())</f>
        <v>#N/A</v>
      </c>
      <c r="F88" s="7" t="e">
        <f>VLOOKUP(Tableau14[[#This Row],[Numéro]],Tableau1[],6,FALSE())</f>
        <v>#N/A</v>
      </c>
      <c r="G88" s="23" t="e">
        <f>VLOOKUP(Tableau14[[#This Row],[Numéro]],Tableau1[],7,FALSE())</f>
        <v>#N/A</v>
      </c>
      <c r="H88" s="7" t="e">
        <f>VLOOKUP(Tableau14[[#This Row],[Numéro]],Tableau1[],9,FALSE())</f>
        <v>#N/A</v>
      </c>
      <c r="I88" s="7" t="e">
        <f>VLOOKUP(Tableau14[[#This Row],[Numéro]],Tableau1[],10,FALSE())</f>
        <v>#N/A</v>
      </c>
      <c r="J88" s="7" t="e">
        <f>VLOOKUP(Tableau14[[#This Row],[Numéro]],Tableau1[],11,FALSE())</f>
        <v>#N/A</v>
      </c>
      <c r="K88" s="7"/>
    </row>
    <row r="89" spans="1:11" ht="45" x14ac:dyDescent="0.25">
      <c r="A89" s="7">
        <v>84</v>
      </c>
      <c r="B89" s="23" t="str">
        <f t="array" ref="B89">VLOOKUP(Tableau14[[#This Row],[Numéro]]:Tableau14[[#This Row],[Numéro]],Tableau1[],2,FALSE())</f>
        <v>Enseigner à distance</v>
      </c>
      <c r="C89" s="7" t="str">
        <f>VLOOKUP(Tableau14[[#This Row],[Numéro]],Tableau1[],3,FALSE())</f>
        <v>Arts plastiques</v>
      </c>
      <c r="D89" s="23" t="str">
        <f>VLOOKUP(Tableau14[[#This Row],[Numéro]],Tableau1[],4,FALSE())</f>
        <v>Second degré</v>
      </c>
      <c r="E89" s="23" t="str">
        <f>VLOOKUP(Tableau14[[#This Row],[Numéro]],Tableau1[],5,FALSE())</f>
        <v> Académie de Montpellier</v>
      </c>
      <c r="F89" s="7" t="str">
        <f>VLOOKUP(Tableau14[[#This Row],[Numéro]],Tableau1[],6,FALSE())</f>
        <v>Région académique Occitanie</v>
      </c>
      <c r="G89" s="23" t="str">
        <f>VLOOKUP(Tableau14[[#This Row],[Numéro]],Tableau1[],7,FALSE())</f>
        <v>Professeurs Arts plastiques</v>
      </c>
      <c r="H89" s="7" t="str">
        <f>VLOOKUP(Tableau14[[#This Row],[Numéro]],Tableau1[],9,FALSE())</f>
        <v>https://pedagogie.ac-montpellier.fr/propositions-pedagogiques-en-arts-plastiques-pendant-le-confinement-2020</v>
      </c>
      <c r="I89" s="7" t="str">
        <f>VLOOKUP(Tableau14[[#This Row],[Numéro]],Tableau1[],10,FALSE())</f>
        <v>Propositions pédagogiques en arts plastiques pendant le confinement 2020</v>
      </c>
      <c r="J89" s="7" t="str">
        <f>VLOOKUP(Tableau14[[#This Row],[Numéro]],Tableau1[],11,FALSE())</f>
        <v>Scénarios pédagogiques</v>
      </c>
      <c r="K89" s="7"/>
    </row>
    <row r="90" spans="1:11" ht="60" x14ac:dyDescent="0.25">
      <c r="A90" s="7">
        <v>85</v>
      </c>
      <c r="B90" s="23" t="str">
        <f t="array" ref="B90">VLOOKUP(Tableau14[[#This Row],[Numéro]]:Tableau14[[#This Row],[Numéro]],Tableau1[],2,FALSE())</f>
        <v>Enseigner à distance</v>
      </c>
      <c r="C90" s="7" t="str">
        <f>VLOOKUP(Tableau14[[#This Row],[Numéro]],Tableau1[],3,FALSE())</f>
        <v>Arts plastiques</v>
      </c>
      <c r="D90" s="23" t="str">
        <f>VLOOKUP(Tableau14[[#This Row],[Numéro]],Tableau1[],4,FALSE())</f>
        <v>Second degré</v>
      </c>
      <c r="E90" s="23" t="str">
        <f>VLOOKUP(Tableau14[[#This Row],[Numéro]],Tableau1[],5,FALSE())</f>
        <v> Académie d'Orléans-Tours</v>
      </c>
      <c r="F90" s="7" t="str">
        <f>VLOOKUP(Tableau14[[#This Row],[Numéro]],Tableau1[],6,FALSE())</f>
        <v>Région académique Centre-Val de Loire</v>
      </c>
      <c r="G90" s="23" t="str">
        <f>VLOOKUP(Tableau14[[#This Row],[Numéro]],Tableau1[],7,FALSE())</f>
        <v>Professeurs Arts plastiques</v>
      </c>
      <c r="H90" s="7" t="str">
        <f>VLOOKUP(Tableau14[[#This Row],[Numéro]],Tableau1[],9,FALSE())</f>
        <v>https://www.ac-orleans-tours.fr/pedagogie/arts_plastiques/ressources/enseignement_a_distance/propositions_et_mise_en_partage_de_sequences/</v>
      </c>
      <c r="I90" s="7" t="str">
        <f>VLOOKUP(Tableau14[[#This Row],[Numéro]],Tableau1[],10,FALSE())</f>
        <v>Propositions et mise en partage de séquences</v>
      </c>
      <c r="J90" s="7" t="str">
        <f>VLOOKUP(Tableau14[[#This Row],[Numéro]],Tableau1[],11,FALSE())</f>
        <v>Scénarios pédagogiques</v>
      </c>
      <c r="K90" s="7"/>
    </row>
    <row r="91" spans="1:11" x14ac:dyDescent="0.25">
      <c r="A91" s="7">
        <v>86</v>
      </c>
      <c r="B91" s="23" t="e">
        <f t="array" ref="B91">VLOOKUP(Tableau14[[#This Row],[Numéro]]:Tableau14[[#This Row],[Numéro]],Tableau1[],2,FALSE())</f>
        <v>#N/A</v>
      </c>
      <c r="C91" s="7" t="e">
        <f>VLOOKUP(Tableau14[[#This Row],[Numéro]],Tableau1[],3,FALSE())</f>
        <v>#N/A</v>
      </c>
      <c r="D91" s="23" t="e">
        <f>VLOOKUP(Tableau14[[#This Row],[Numéro]],Tableau1[],4,FALSE())</f>
        <v>#N/A</v>
      </c>
      <c r="E91" s="23" t="e">
        <f>VLOOKUP(Tableau14[[#This Row],[Numéro]],Tableau1[],5,FALSE())</f>
        <v>#N/A</v>
      </c>
      <c r="F91" s="7" t="e">
        <f>VLOOKUP(Tableau14[[#This Row],[Numéro]],Tableau1[],6,FALSE())</f>
        <v>#N/A</v>
      </c>
      <c r="G91" s="23" t="e">
        <f>VLOOKUP(Tableau14[[#This Row],[Numéro]],Tableau1[],7,FALSE())</f>
        <v>#N/A</v>
      </c>
      <c r="H91" s="7" t="e">
        <f>VLOOKUP(Tableau14[[#This Row],[Numéro]],Tableau1[],9,FALSE())</f>
        <v>#N/A</v>
      </c>
      <c r="I91" s="7" t="e">
        <f>VLOOKUP(Tableau14[[#This Row],[Numéro]],Tableau1[],10,FALSE())</f>
        <v>#N/A</v>
      </c>
      <c r="J91" s="7" t="e">
        <f>VLOOKUP(Tableau14[[#This Row],[Numéro]],Tableau1[],11,FALSE())</f>
        <v>#N/A</v>
      </c>
      <c r="K91" s="7"/>
    </row>
    <row r="92" spans="1:11" x14ac:dyDescent="0.25">
      <c r="A92" s="7">
        <v>87</v>
      </c>
      <c r="B92" s="23" t="e">
        <f t="array" ref="B92">VLOOKUP(Tableau14[[#This Row],[Numéro]]:Tableau14[[#This Row],[Numéro]],Tableau1[],2,FALSE())</f>
        <v>#N/A</v>
      </c>
      <c r="C92" s="7" t="e">
        <f>VLOOKUP(Tableau14[[#This Row],[Numéro]],Tableau1[],3,FALSE())</f>
        <v>#N/A</v>
      </c>
      <c r="D92" s="23" t="e">
        <f>VLOOKUP(Tableau14[[#This Row],[Numéro]],Tableau1[],4,FALSE())</f>
        <v>#N/A</v>
      </c>
      <c r="E92" s="23" t="e">
        <f>VLOOKUP(Tableau14[[#This Row],[Numéro]],Tableau1[],5,FALSE())</f>
        <v>#N/A</v>
      </c>
      <c r="F92" s="7" t="e">
        <f>VLOOKUP(Tableau14[[#This Row],[Numéro]],Tableau1[],6,FALSE())</f>
        <v>#N/A</v>
      </c>
      <c r="G92" s="23" t="e">
        <f>VLOOKUP(Tableau14[[#This Row],[Numéro]],Tableau1[],7,FALSE())</f>
        <v>#N/A</v>
      </c>
      <c r="H92" s="7" t="e">
        <f>VLOOKUP(Tableau14[[#This Row],[Numéro]],Tableau1[],9,FALSE())</f>
        <v>#N/A</v>
      </c>
      <c r="I92" s="7" t="e">
        <f>VLOOKUP(Tableau14[[#This Row],[Numéro]],Tableau1[],10,FALSE())</f>
        <v>#N/A</v>
      </c>
      <c r="J92" s="7" t="e">
        <f>VLOOKUP(Tableau14[[#This Row],[Numéro]],Tableau1[],11,FALSE())</f>
        <v>#N/A</v>
      </c>
      <c r="K92" s="7"/>
    </row>
    <row r="93" spans="1:11" ht="75" x14ac:dyDescent="0.25">
      <c r="A93" s="7">
        <v>88</v>
      </c>
      <c r="B93" s="23" t="str">
        <f t="array" ref="B93">VLOOKUP(Tableau14[[#This Row],[Numéro]]:Tableau14[[#This Row],[Numéro]],Tableau1[],2,FALSE())</f>
        <v>Formation aux outils numériques en distanciel</v>
      </c>
      <c r="C93" s="7" t="str">
        <f>VLOOKUP(Tableau14[[#This Row],[Numéro]],Tableau1[],3,FALSE())</f>
        <v>Arts plastiques</v>
      </c>
      <c r="D93" s="23" t="str">
        <f>VLOOKUP(Tableau14[[#This Row],[Numéro]],Tableau1[],4,FALSE())</f>
        <v>Second degré</v>
      </c>
      <c r="E93" s="23" t="str">
        <f>VLOOKUP(Tableau14[[#This Row],[Numéro]],Tableau1[],5,FALSE())</f>
        <v> Académie d'Amiens</v>
      </c>
      <c r="F93" s="7" t="str">
        <f>VLOOKUP(Tableau14[[#This Row],[Numéro]],Tableau1[],6,FALSE())</f>
        <v>Région académique Hauts-de-France</v>
      </c>
      <c r="G93" s="23" t="str">
        <f>VLOOKUP(Tableau14[[#This Row],[Numéro]],Tableau1[],7,FALSE())</f>
        <v>Groupe de recherche numérique en arts plastiques</v>
      </c>
      <c r="H93" s="7" t="str">
        <f>VLOOKUP(Tableau14[[#This Row],[Numéro]],Tableau1[],9,FALSE())</f>
        <v>https://view.genial.ly/5c3f2a07a4eaa03097dcca2c</v>
      </c>
      <c r="I93" s="7" t="str">
        <f>VLOOKUP(Tableau14[[#This Row],[Numéro]],Tableau1[],10,FALSE())</f>
        <v>Arts plastiques et expressions numériques</v>
      </c>
      <c r="J93" s="7" t="str">
        <f>VLOOKUP(Tableau14[[#This Row],[Numéro]],Tableau1[],11,FALSE())</f>
        <v>Références croisant arts plastiques et numérique avec une structuration basée sur des couples de notions en articulation avec des problématiques.</v>
      </c>
      <c r="K93" s="7"/>
    </row>
    <row r="94" spans="1:11" x14ac:dyDescent="0.25">
      <c r="A94" s="7">
        <v>89</v>
      </c>
      <c r="B94" s="23" t="e">
        <f t="array" ref="B94">VLOOKUP(Tableau14[[#This Row],[Numéro]]:Tableau14[[#This Row],[Numéro]],Tableau1[],2,FALSE())</f>
        <v>#N/A</v>
      </c>
      <c r="C94" s="7" t="e">
        <f>VLOOKUP(Tableau14[[#This Row],[Numéro]],Tableau1[],3,FALSE())</f>
        <v>#N/A</v>
      </c>
      <c r="D94" s="23" t="e">
        <f>VLOOKUP(Tableau14[[#This Row],[Numéro]],Tableau1[],4,FALSE())</f>
        <v>#N/A</v>
      </c>
      <c r="E94" s="23" t="e">
        <f>VLOOKUP(Tableau14[[#This Row],[Numéro]],Tableau1[],5,FALSE())</f>
        <v>#N/A</v>
      </c>
      <c r="F94" s="7" t="e">
        <f>VLOOKUP(Tableau14[[#This Row],[Numéro]],Tableau1[],6,FALSE())</f>
        <v>#N/A</v>
      </c>
      <c r="G94" s="23" t="e">
        <f>VLOOKUP(Tableau14[[#This Row],[Numéro]],Tableau1[],7,FALSE())</f>
        <v>#N/A</v>
      </c>
      <c r="H94" s="7" t="e">
        <f>VLOOKUP(Tableau14[[#This Row],[Numéro]],Tableau1[],9,FALSE())</f>
        <v>#N/A</v>
      </c>
      <c r="I94" s="7" t="e">
        <f>VLOOKUP(Tableau14[[#This Row],[Numéro]],Tableau1[],10,FALSE())</f>
        <v>#N/A</v>
      </c>
      <c r="J94" s="7" t="e">
        <f>VLOOKUP(Tableau14[[#This Row],[Numéro]],Tableau1[],11,FALSE())</f>
        <v>#N/A</v>
      </c>
      <c r="K94" s="7"/>
    </row>
    <row r="95" spans="1:11" ht="45" x14ac:dyDescent="0.25">
      <c r="A95" s="7">
        <v>90</v>
      </c>
      <c r="B95" s="23" t="str">
        <f t="array" ref="B95">VLOOKUP(Tableau14[[#This Row],[Numéro]]:Tableau14[[#This Row],[Numéro]],Tableau1[],2,FALSE())</f>
        <v>Formation aux outils numériques en distanciel</v>
      </c>
      <c r="C95" s="7" t="str">
        <f>VLOOKUP(Tableau14[[#This Row],[Numéro]],Tableau1[],3,FALSE())</f>
        <v>Lettres</v>
      </c>
      <c r="D95" s="23" t="str">
        <f>VLOOKUP(Tableau14[[#This Row],[Numéro]],Tableau1[],4,FALSE())</f>
        <v>Second degré</v>
      </c>
      <c r="E95" s="23" t="str">
        <f>VLOOKUP(Tableau14[[#This Row],[Numéro]],Tableau1[],5,FALSE())</f>
        <v> Académie de Paris</v>
      </c>
      <c r="F95" s="7" t="str">
        <f>VLOOKUP(Tableau14[[#This Row],[Numéro]],Tableau1[],6,FALSE())</f>
        <v>Région académique Île-de-France</v>
      </c>
      <c r="G95" s="23" t="str">
        <f>VLOOKUP(Tableau14[[#This Row],[Numéro]],Tableau1[],7,FALSE())</f>
        <v>CASNAV</v>
      </c>
      <c r="H95" s="7" t="str">
        <f>VLOOKUP(Tableau14[[#This Row],[Numéro]],Tableau1[],9,FALSE())</f>
        <v>https://www.ac-paris.fr/portail/jcms/p2_2298853/le-numerique-en-fls-bilans-perspectives-ouverture-d-un-magistere</v>
      </c>
      <c r="I95" s="7" t="str">
        <f>VLOOKUP(Tableau14[[#This Row],[Numéro]],Tableau1[],10,FALSE())</f>
        <v>Le numérique en FLS : bilans, perspectives</v>
      </c>
      <c r="J95" s="7" t="str">
        <f>VLOOKUP(Tableau14[[#This Row],[Numéro]],Tableau1[],11,FALSE())</f>
        <v>Parcours M@gistère</v>
      </c>
      <c r="K95" s="7"/>
    </row>
    <row r="96" spans="1:11" ht="30" x14ac:dyDescent="0.25">
      <c r="A96" s="7">
        <v>91</v>
      </c>
      <c r="B96" s="23" t="str">
        <f t="array" ref="B96">VLOOKUP(Tableau14[[#This Row],[Numéro]]:Tableau14[[#This Row],[Numéro]],Tableau1[],2,FALSE())</f>
        <v>Différenciation</v>
      </c>
      <c r="C96" s="7" t="str">
        <f>VLOOKUP(Tableau14[[#This Row],[Numéro]],Tableau1[],3,FALSE())</f>
        <v>Toutes disciplines</v>
      </c>
      <c r="D96" s="23" t="str">
        <f>VLOOKUP(Tableau14[[#This Row],[Numéro]],Tableau1[],4,FALSE())</f>
        <v>Tous niveaux</v>
      </c>
      <c r="E96" s="23" t="str">
        <f>VLOOKUP(Tableau14[[#This Row],[Numéro]],Tableau1[],5,FALSE())</f>
        <v> Académie de Poitiers</v>
      </c>
      <c r="F96" s="7" t="str">
        <f>VLOOKUP(Tableau14[[#This Row],[Numéro]],Tableau1[],6,FALSE())</f>
        <v>Région académique Île-de-France</v>
      </c>
      <c r="G96" s="23" t="str">
        <f>VLOOKUP(Tableau14[[#This Row],[Numéro]],Tableau1[],7,FALSE())</f>
        <v>Projet académique</v>
      </c>
      <c r="H96" s="7" t="str">
        <f>VLOOKUP(Tableau14[[#This Row],[Numéro]],Tableau1[],9,FALSE())</f>
        <v>https://www.ac-paris.fr/portail/jcms/p2_1877871/accueil</v>
      </c>
      <c r="I96" s="7" t="str">
        <f>VLOOKUP(Tableau14[[#This Row],[Numéro]],Tableau1[],10,FALSE())</f>
        <v>Observatoire de la différenciation pédagogique.</v>
      </c>
      <c r="J96" s="7" t="str">
        <f>VLOOKUP(Tableau14[[#This Row],[Numéro]],Tableau1[],11,FALSE())</f>
        <v>Site Internet</v>
      </c>
      <c r="K96" s="7"/>
    </row>
    <row r="97" spans="1:11" ht="45" x14ac:dyDescent="0.25">
      <c r="A97" s="7">
        <v>92</v>
      </c>
      <c r="B97" s="23" t="str">
        <f t="array" ref="B97">VLOOKUP(Tableau14[[#This Row],[Numéro]]:Tableau14[[#This Row],[Numéro]],Tableau1[],2,FALSE())</f>
        <v>Travail entre pairs</v>
      </c>
      <c r="C97" s="7" t="str">
        <f>VLOOKUP(Tableau14[[#This Row],[Numéro]],Tableau1[],3,FALSE())</f>
        <v>Lettres</v>
      </c>
      <c r="D97" s="23" t="str">
        <f>VLOOKUP(Tableau14[[#This Row],[Numéro]],Tableau1[],4,FALSE())</f>
        <v>Second degré</v>
      </c>
      <c r="E97" s="23" t="str">
        <f>VLOOKUP(Tableau14[[#This Row],[Numéro]],Tableau1[],5,FALSE())</f>
        <v> Académie de Normandie</v>
      </c>
      <c r="F97" s="7" t="str">
        <f>VLOOKUP(Tableau14[[#This Row],[Numéro]],Tableau1[],6,FALSE())</f>
        <v>Région académique Normandie</v>
      </c>
      <c r="G97" s="23" t="str">
        <f>VLOOKUP(Tableau14[[#This Row],[Numéro]],Tableau1[],7,FALSE())</f>
        <v>3 IAN lettres</v>
      </c>
      <c r="H97" s="7" t="str">
        <f>VLOOKUP(Tableau14[[#This Row],[Numéro]],Tableau1[],9,FALSE())</f>
        <v>https://lettres-modernes.discip.ac-caen.fr/spip.php?article773</v>
      </c>
      <c r="I97" s="7" t="str">
        <f>VLOOKUP(Tableau14[[#This Row],[Numéro]],Tableau1[],10,FALSE())</f>
        <v>Le Réseau des Lettres</v>
      </c>
      <c r="J97" s="7" t="str">
        <f>VLOOKUP(Tableau14[[#This Row],[Numéro]],Tableau1[],11,FALSE())</f>
        <v xml:space="preserve">Site internet avec travaux d'élèves et ressources pédagogiques </v>
      </c>
      <c r="K97" s="7"/>
    </row>
    <row r="98" spans="1:11" x14ac:dyDescent="0.25">
      <c r="A98" s="7">
        <v>93</v>
      </c>
      <c r="B98" s="23" t="e">
        <f t="array" ref="B98">VLOOKUP(Tableau14[[#This Row],[Numéro]]:Tableau14[[#This Row],[Numéro]],Tableau1[],2,FALSE())</f>
        <v>#N/A</v>
      </c>
      <c r="C98" s="7" t="e">
        <f>VLOOKUP(Tableau14[[#This Row],[Numéro]],Tableau1[],3,FALSE())</f>
        <v>#N/A</v>
      </c>
      <c r="D98" s="23" t="e">
        <f>VLOOKUP(Tableau14[[#This Row],[Numéro]],Tableau1[],4,FALSE())</f>
        <v>#N/A</v>
      </c>
      <c r="E98" s="23" t="e">
        <f>VLOOKUP(Tableau14[[#This Row],[Numéro]],Tableau1[],5,FALSE())</f>
        <v>#N/A</v>
      </c>
      <c r="F98" s="7" t="e">
        <f>VLOOKUP(Tableau14[[#This Row],[Numéro]],Tableau1[],6,FALSE())</f>
        <v>#N/A</v>
      </c>
      <c r="G98" s="23" t="e">
        <f>VLOOKUP(Tableau14[[#This Row],[Numéro]],Tableau1[],7,FALSE())</f>
        <v>#N/A</v>
      </c>
      <c r="H98" s="7" t="e">
        <f>VLOOKUP(Tableau14[[#This Row],[Numéro]],Tableau1[],9,FALSE())</f>
        <v>#N/A</v>
      </c>
      <c r="I98" s="7" t="e">
        <f>VLOOKUP(Tableau14[[#This Row],[Numéro]],Tableau1[],10,FALSE())</f>
        <v>#N/A</v>
      </c>
      <c r="J98" s="7" t="e">
        <f>VLOOKUP(Tableau14[[#This Row],[Numéro]],Tableau1[],11,FALSE())</f>
        <v>#N/A</v>
      </c>
      <c r="K98" s="7"/>
    </row>
    <row r="99" spans="1:11" x14ac:dyDescent="0.25">
      <c r="A99" s="7">
        <v>94</v>
      </c>
      <c r="B99" s="23" t="e">
        <f t="array" ref="B99">VLOOKUP(Tableau14[[#This Row],[Numéro]]:Tableau14[[#This Row],[Numéro]],Tableau1[],2,FALSE())</f>
        <v>#N/A</v>
      </c>
      <c r="C99" s="7" t="e">
        <f>VLOOKUP(Tableau14[[#This Row],[Numéro]],Tableau1[],3,FALSE())</f>
        <v>#N/A</v>
      </c>
      <c r="D99" s="23" t="e">
        <f>VLOOKUP(Tableau14[[#This Row],[Numéro]],Tableau1[],4,FALSE())</f>
        <v>#N/A</v>
      </c>
      <c r="E99" s="23" t="e">
        <f>VLOOKUP(Tableau14[[#This Row],[Numéro]],Tableau1[],5,FALSE())</f>
        <v>#N/A</v>
      </c>
      <c r="F99" s="7" t="e">
        <f>VLOOKUP(Tableau14[[#This Row],[Numéro]],Tableau1[],6,FALSE())</f>
        <v>#N/A</v>
      </c>
      <c r="G99" s="23" t="e">
        <f>VLOOKUP(Tableau14[[#This Row],[Numéro]],Tableau1[],7,FALSE())</f>
        <v>#N/A</v>
      </c>
      <c r="H99" s="7" t="e">
        <f>VLOOKUP(Tableau14[[#This Row],[Numéro]],Tableau1[],9,FALSE())</f>
        <v>#N/A</v>
      </c>
      <c r="I99" s="7" t="e">
        <f>VLOOKUP(Tableau14[[#This Row],[Numéro]],Tableau1[],10,FALSE())</f>
        <v>#N/A</v>
      </c>
      <c r="J99" s="7" t="e">
        <f>VLOOKUP(Tableau14[[#This Row],[Numéro]],Tableau1[],11,FALSE())</f>
        <v>#N/A</v>
      </c>
      <c r="K99" s="7"/>
    </row>
    <row r="100" spans="1:11" ht="30" x14ac:dyDescent="0.25">
      <c r="A100" s="7">
        <v>95</v>
      </c>
      <c r="B100" s="23" t="str">
        <f t="array" ref="B100">VLOOKUP(Tableau14[[#This Row],[Numéro]]:Tableau14[[#This Row],[Numéro]],Tableau1[],2,FALSE())</f>
        <v>Travail entre pairs</v>
      </c>
      <c r="C100" s="7" t="str">
        <f>VLOOKUP(Tableau14[[#This Row],[Numéro]],Tableau1[],3,FALSE())</f>
        <v>EPS</v>
      </c>
      <c r="D100" s="23" t="str">
        <f>VLOOKUP(Tableau14[[#This Row],[Numéro]],Tableau1[],4,FALSE())</f>
        <v>Second degré</v>
      </c>
      <c r="E100" s="23" t="str">
        <f>VLOOKUP(Tableau14[[#This Row],[Numéro]],Tableau1[],5,FALSE())</f>
        <v> Académie de Montpellier</v>
      </c>
      <c r="F100" s="7" t="str">
        <f>VLOOKUP(Tableau14[[#This Row],[Numéro]],Tableau1[],6,FALSE())</f>
        <v>Région académique Occitanie</v>
      </c>
      <c r="G100" s="23" t="str">
        <f>VLOOKUP(Tableau14[[#This Row],[Numéro]],Tableau1[],7,FALSE())</f>
        <v>Professeurs d'EPS</v>
      </c>
      <c r="H100" s="7" t="str">
        <f>VLOOKUP(Tableau14[[#This Row],[Numéro]],Tableau1[],9,FALSE())</f>
        <v>http://epsbox.free.fr/#page-content</v>
      </c>
      <c r="I100" s="7" t="str">
        <f>VLOOKUP(Tableau14[[#This Row],[Numéro]],Tableau1[],10,FALSE())</f>
        <v>Création et programmation avec Raspberry Pi =&gt; EPSBOX</v>
      </c>
      <c r="J100" s="7" t="str">
        <f>VLOOKUP(Tableau14[[#This Row],[Numéro]],Tableau1[],11,FALSE())</f>
        <v>Site Internet</v>
      </c>
      <c r="K100" s="7"/>
    </row>
    <row r="101" spans="1:11" x14ac:dyDescent="0.25">
      <c r="A101" s="7">
        <v>96</v>
      </c>
      <c r="B101" s="23" t="e">
        <f t="array" ref="B101">VLOOKUP(Tableau14[[#This Row],[Numéro]]:Tableau14[[#This Row],[Numéro]],Tableau1[],2,FALSE())</f>
        <v>#N/A</v>
      </c>
      <c r="C101" s="7" t="e">
        <f>VLOOKUP(Tableau14[[#This Row],[Numéro]],Tableau1[],3,FALSE())</f>
        <v>#N/A</v>
      </c>
      <c r="D101" s="23" t="e">
        <f>VLOOKUP(Tableau14[[#This Row],[Numéro]],Tableau1[],4,FALSE())</f>
        <v>#N/A</v>
      </c>
      <c r="E101" s="23" t="e">
        <f>VLOOKUP(Tableau14[[#This Row],[Numéro]],Tableau1[],5,FALSE())</f>
        <v>#N/A</v>
      </c>
      <c r="F101" s="7" t="e">
        <f>VLOOKUP(Tableau14[[#This Row],[Numéro]],Tableau1[],6,FALSE())</f>
        <v>#N/A</v>
      </c>
      <c r="G101" s="23" t="e">
        <f>VLOOKUP(Tableau14[[#This Row],[Numéro]],Tableau1[],7,FALSE())</f>
        <v>#N/A</v>
      </c>
      <c r="H101" s="7" t="e">
        <f>VLOOKUP(Tableau14[[#This Row],[Numéro]],Tableau1[],9,FALSE())</f>
        <v>#N/A</v>
      </c>
      <c r="I101" s="7" t="e">
        <f>VLOOKUP(Tableau14[[#This Row],[Numéro]],Tableau1[],10,FALSE())</f>
        <v>#N/A</v>
      </c>
      <c r="J101" s="7" t="e">
        <f>VLOOKUP(Tableau14[[#This Row],[Numéro]],Tableau1[],11,FALSE())</f>
        <v>#N/A</v>
      </c>
      <c r="K101" s="7"/>
    </row>
    <row r="102" spans="1:11" ht="30" x14ac:dyDescent="0.25">
      <c r="A102" s="7">
        <v>97</v>
      </c>
      <c r="B102" s="23" t="str">
        <f t="array" ref="B102">VLOOKUP(Tableau14[[#This Row],[Numéro]]:Tableau14[[#This Row],[Numéro]],Tableau1[],2,FALSE())</f>
        <v>Travail entre pairs</v>
      </c>
      <c r="C102" s="7" t="str">
        <f>VLOOKUP(Tableau14[[#This Row],[Numéro]],Tableau1[],3,FALSE())</f>
        <v>EPS</v>
      </c>
      <c r="D102" s="23" t="str">
        <f>VLOOKUP(Tableau14[[#This Row],[Numéro]],Tableau1[],4,FALSE())</f>
        <v>Second degré</v>
      </c>
      <c r="E102" s="23" t="str">
        <f>VLOOKUP(Tableau14[[#This Row],[Numéro]],Tableau1[],5,FALSE())</f>
        <v xml:space="preserve">Hors académies </v>
      </c>
      <c r="F102" s="7">
        <f>VLOOKUP(Tableau14[[#This Row],[Numéro]],Tableau1[],6,FALSE())</f>
        <v>0</v>
      </c>
      <c r="G102" s="23" t="str">
        <f>VLOOKUP(Tableau14[[#This Row],[Numéro]],Tableau1[],7,FALSE())</f>
        <v>Association</v>
      </c>
      <c r="H102" s="7" t="str">
        <f>VLOOKUP(Tableau14[[#This Row],[Numéro]],Tableau1[],9,FALSE())</f>
        <v>https://www.aeeps.org/search?keyword=numerique</v>
      </c>
      <c r="I102" s="7" t="str">
        <f>VLOOKUP(Tableau14[[#This Row],[Numéro]],Tableau1[],10,FALSE())</f>
        <v>AEEPS : ressources numériques</v>
      </c>
      <c r="J102" s="7" t="str">
        <f>VLOOKUP(Tableau14[[#This Row],[Numéro]],Tableau1[],11,FALSE())</f>
        <v>Ressources numériques sur le site internet</v>
      </c>
      <c r="K102" s="7"/>
    </row>
    <row r="103" spans="1:11" x14ac:dyDescent="0.25">
      <c r="A103" s="7">
        <v>98</v>
      </c>
      <c r="B103" s="23" t="e">
        <f t="array" ref="B103">VLOOKUP(Tableau14[[#This Row],[Numéro]]:Tableau14[[#This Row],[Numéro]],Tableau1[],2,FALSE())</f>
        <v>#N/A</v>
      </c>
      <c r="C103" s="7" t="e">
        <f>VLOOKUP(Tableau14[[#This Row],[Numéro]],Tableau1[],3,FALSE())</f>
        <v>#N/A</v>
      </c>
      <c r="D103" s="23" t="e">
        <f>VLOOKUP(Tableau14[[#This Row],[Numéro]],Tableau1[],4,FALSE())</f>
        <v>#N/A</v>
      </c>
      <c r="E103" s="23" t="e">
        <f>VLOOKUP(Tableau14[[#This Row],[Numéro]],Tableau1[],5,FALSE())</f>
        <v>#N/A</v>
      </c>
      <c r="F103" s="7" t="e">
        <f>VLOOKUP(Tableau14[[#This Row],[Numéro]],Tableau1[],6,FALSE())</f>
        <v>#N/A</v>
      </c>
      <c r="G103" s="23" t="e">
        <f>VLOOKUP(Tableau14[[#This Row],[Numéro]],Tableau1[],7,FALSE())</f>
        <v>#N/A</v>
      </c>
      <c r="H103" s="7" t="e">
        <f>VLOOKUP(Tableau14[[#This Row],[Numéro]],Tableau1[],9,FALSE())</f>
        <v>#N/A</v>
      </c>
      <c r="I103" s="7" t="e">
        <f>VLOOKUP(Tableau14[[#This Row],[Numéro]],Tableau1[],10,FALSE())</f>
        <v>#N/A</v>
      </c>
      <c r="J103" s="7" t="e">
        <f>VLOOKUP(Tableau14[[#This Row],[Numéro]],Tableau1[],11,FALSE())</f>
        <v>#N/A</v>
      </c>
      <c r="K103" s="7"/>
    </row>
    <row r="104" spans="1:11" x14ac:dyDescent="0.25">
      <c r="A104" s="7">
        <v>99</v>
      </c>
      <c r="B104" s="23" t="e">
        <f t="array" ref="B104">VLOOKUP(Tableau14[[#This Row],[Numéro]]:Tableau14[[#This Row],[Numéro]],Tableau1[],2,FALSE())</f>
        <v>#N/A</v>
      </c>
      <c r="C104" s="7" t="e">
        <f>VLOOKUP(Tableau14[[#This Row],[Numéro]],Tableau1[],3,FALSE())</f>
        <v>#N/A</v>
      </c>
      <c r="D104" s="23" t="e">
        <f>VLOOKUP(Tableau14[[#This Row],[Numéro]],Tableau1[],4,FALSE())</f>
        <v>#N/A</v>
      </c>
      <c r="E104" s="23" t="e">
        <f>VLOOKUP(Tableau14[[#This Row],[Numéro]],Tableau1[],5,FALSE())</f>
        <v>#N/A</v>
      </c>
      <c r="F104" s="7" t="e">
        <f>VLOOKUP(Tableau14[[#This Row],[Numéro]],Tableau1[],6,FALSE())</f>
        <v>#N/A</v>
      </c>
      <c r="G104" s="23" t="e">
        <f>VLOOKUP(Tableau14[[#This Row],[Numéro]],Tableau1[],7,FALSE())</f>
        <v>#N/A</v>
      </c>
      <c r="H104" s="7" t="e">
        <f>VLOOKUP(Tableau14[[#This Row],[Numéro]],Tableau1[],9,FALSE())</f>
        <v>#N/A</v>
      </c>
      <c r="I104" s="7" t="e">
        <f>VLOOKUP(Tableau14[[#This Row],[Numéro]],Tableau1[],10,FALSE())</f>
        <v>#N/A</v>
      </c>
      <c r="J104" s="7" t="e">
        <f>VLOOKUP(Tableau14[[#This Row],[Numéro]],Tableau1[],11,FALSE())</f>
        <v>#N/A</v>
      </c>
      <c r="K104" s="7"/>
    </row>
    <row r="105" spans="1:11" ht="30" x14ac:dyDescent="0.25">
      <c r="A105" s="7">
        <v>100</v>
      </c>
      <c r="B105" s="23" t="str">
        <f t="array" ref="B105">VLOOKUP(Tableau14[[#This Row],[Numéro]]:Tableau14[[#This Row],[Numéro]],Tableau1[],2,FALSE())</f>
        <v>Travail entre pairs</v>
      </c>
      <c r="C105" s="7" t="str">
        <f>VLOOKUP(Tableau14[[#This Row],[Numéro]],Tableau1[],3,FALSE())</f>
        <v>EPS</v>
      </c>
      <c r="D105" s="23" t="str">
        <f>VLOOKUP(Tableau14[[#This Row],[Numéro]],Tableau1[],4,FALSE())</f>
        <v>Second degré</v>
      </c>
      <c r="E105" s="23" t="str">
        <f>VLOOKUP(Tableau14[[#This Row],[Numéro]],Tableau1[],5,FALSE())</f>
        <v xml:space="preserve">Hors académies </v>
      </c>
      <c r="F105" s="7">
        <f>VLOOKUP(Tableau14[[#This Row],[Numéro]],Tableau1[],6,FALSE())</f>
        <v>0</v>
      </c>
      <c r="G105" s="23" t="str">
        <f>VLOOKUP(Tableau14[[#This Row],[Numéro]],Tableau1[],7,FALSE())</f>
        <v>Professeurs d'EPS</v>
      </c>
      <c r="H105" s="7" t="str">
        <f>VLOOKUP(Tableau14[[#This Row],[Numéro]],Tableau1[],9,FALSE())</f>
        <v>https://www.tablettesetsurvetements.fr/</v>
      </c>
      <c r="I105" s="7" t="str">
        <f>VLOOKUP(Tableau14[[#This Row],[Numéro]],Tableau1[],10,FALSE())</f>
        <v>Tablettes&amp;survetements</v>
      </c>
      <c r="J105" s="7" t="str">
        <f>VLOOKUP(Tableau14[[#This Row],[Numéro]],Tableau1[],11,FALSE())</f>
        <v xml:space="preserve">Site internet </v>
      </c>
      <c r="K105" s="7"/>
    </row>
    <row r="106" spans="1:11" x14ac:dyDescent="0.25">
      <c r="A106" s="7">
        <v>101</v>
      </c>
      <c r="B106" s="23" t="e">
        <f t="array" ref="B106">VLOOKUP(Tableau14[[#This Row],[Numéro]]:Tableau14[[#This Row],[Numéro]],Tableau1[],2,FALSE())</f>
        <v>#N/A</v>
      </c>
      <c r="C106" s="7" t="e">
        <f>VLOOKUP(Tableau14[[#This Row],[Numéro]],Tableau1[],3,FALSE())</f>
        <v>#N/A</v>
      </c>
      <c r="D106" s="23" t="e">
        <f>VLOOKUP(Tableau14[[#This Row],[Numéro]],Tableau1[],4,FALSE())</f>
        <v>#N/A</v>
      </c>
      <c r="E106" s="23" t="e">
        <f>VLOOKUP(Tableau14[[#This Row],[Numéro]],Tableau1[],5,FALSE())</f>
        <v>#N/A</v>
      </c>
      <c r="F106" s="7" t="e">
        <f>VLOOKUP(Tableau14[[#This Row],[Numéro]],Tableau1[],6,FALSE())</f>
        <v>#N/A</v>
      </c>
      <c r="G106" s="23" t="e">
        <f>VLOOKUP(Tableau14[[#This Row],[Numéro]],Tableau1[],7,FALSE())</f>
        <v>#N/A</v>
      </c>
      <c r="H106" s="7" t="e">
        <f>VLOOKUP(Tableau14[[#This Row],[Numéro]],Tableau1[],9,FALSE())</f>
        <v>#N/A</v>
      </c>
      <c r="I106" s="7" t="e">
        <f>VLOOKUP(Tableau14[[#This Row],[Numéro]],Tableau1[],10,FALSE())</f>
        <v>#N/A</v>
      </c>
      <c r="J106" s="7" t="e">
        <f>VLOOKUP(Tableau14[[#This Row],[Numéro]],Tableau1[],11,FALSE())</f>
        <v>#N/A</v>
      </c>
      <c r="K106" s="7"/>
    </row>
    <row r="107" spans="1:11" x14ac:dyDescent="0.25">
      <c r="A107" s="7">
        <v>102</v>
      </c>
      <c r="B107" s="23" t="e">
        <f t="array" ref="B107">VLOOKUP(Tableau14[[#This Row],[Numéro]]:Tableau14[[#This Row],[Numéro]],Tableau1[],2,FALSE())</f>
        <v>#N/A</v>
      </c>
      <c r="C107" s="7" t="e">
        <f>VLOOKUP(Tableau14[[#This Row],[Numéro]],Tableau1[],3,FALSE())</f>
        <v>#N/A</v>
      </c>
      <c r="D107" s="23" t="e">
        <f>VLOOKUP(Tableau14[[#This Row],[Numéro]],Tableau1[],4,FALSE())</f>
        <v>#N/A</v>
      </c>
      <c r="E107" s="23" t="e">
        <f>VLOOKUP(Tableau14[[#This Row],[Numéro]],Tableau1[],5,FALSE())</f>
        <v>#N/A</v>
      </c>
      <c r="F107" s="7" t="e">
        <f>VLOOKUP(Tableau14[[#This Row],[Numéro]],Tableau1[],6,FALSE())</f>
        <v>#N/A</v>
      </c>
      <c r="G107" s="23" t="e">
        <f>VLOOKUP(Tableau14[[#This Row],[Numéro]],Tableau1[],7,FALSE())</f>
        <v>#N/A</v>
      </c>
      <c r="H107" s="7" t="e">
        <f>VLOOKUP(Tableau14[[#This Row],[Numéro]],Tableau1[],9,FALSE())</f>
        <v>#N/A</v>
      </c>
      <c r="I107" s="7" t="e">
        <f>VLOOKUP(Tableau14[[#This Row],[Numéro]],Tableau1[],10,FALSE())</f>
        <v>#N/A</v>
      </c>
      <c r="J107" s="7" t="e">
        <f>VLOOKUP(Tableau14[[#This Row],[Numéro]],Tableau1[],11,FALSE())</f>
        <v>#N/A</v>
      </c>
      <c r="K107" s="7"/>
    </row>
    <row r="108" spans="1:11" ht="30" x14ac:dyDescent="0.25">
      <c r="A108" s="7">
        <v>103</v>
      </c>
      <c r="B108" s="23" t="str">
        <f t="array" ref="B108">VLOOKUP(Tableau14[[#This Row],[Numéro]]:Tableau14[[#This Row],[Numéro]],Tableau1[],2,FALSE())</f>
        <v>Différenciation</v>
      </c>
      <c r="C108" s="7" t="str">
        <f>VLOOKUP(Tableau14[[#This Row],[Numéro]],Tableau1[],3,FALSE())</f>
        <v>EPS</v>
      </c>
      <c r="D108" s="23" t="str">
        <f>VLOOKUP(Tableau14[[#This Row],[Numéro]],Tableau1[],4,FALSE())</f>
        <v>Second degré</v>
      </c>
      <c r="E108" s="23" t="str">
        <f>VLOOKUP(Tableau14[[#This Row],[Numéro]],Tableau1[],5,FALSE())</f>
        <v> Académie de Versailles</v>
      </c>
      <c r="F108" s="7" t="str">
        <f>VLOOKUP(Tableau14[[#This Row],[Numéro]],Tableau1[],6,FALSE())</f>
        <v>Région académique Île-de-France</v>
      </c>
      <c r="G108" s="23" t="str">
        <f>VLOOKUP(Tableau14[[#This Row],[Numéro]],Tableau1[],7,FALSE())</f>
        <v>Professeurs d'EPS</v>
      </c>
      <c r="H108" s="7" t="str">
        <f>VLOOKUP(Tableau14[[#This Row],[Numéro]],Tableau1[],9,FALSE())</f>
        <v>https://eps.ac-versailles.fr/spip.php?article138</v>
      </c>
      <c r="I108" s="7" t="str">
        <f>VLOOKUP(Tableau14[[#This Row],[Numéro]],Tableau1[],10,FALSE())</f>
        <v>EPSilon</v>
      </c>
      <c r="J108" s="7" t="str">
        <f>VLOOKUP(Tableau14[[#This Row],[Numéro]],Tableau1[],11,FALSE())</f>
        <v>Application EPS</v>
      </c>
      <c r="K108" s="7"/>
    </row>
    <row r="109" spans="1:11" ht="30" x14ac:dyDescent="0.25">
      <c r="A109" s="7">
        <v>104</v>
      </c>
      <c r="B109" s="23" t="str">
        <f t="array" ref="B109">VLOOKUP(Tableau14[[#This Row],[Numéro]]:Tableau14[[#This Row],[Numéro]],Tableau1[],2,FALSE())</f>
        <v xml:space="preserve">Ludification </v>
      </c>
      <c r="C109" s="7" t="str">
        <f>VLOOKUP(Tableau14[[#This Row],[Numéro]],Tableau1[],3,FALSE())</f>
        <v>Biotechnologies-STMS</v>
      </c>
      <c r="D109" s="23" t="str">
        <f>VLOOKUP(Tableau14[[#This Row],[Numéro]],Tableau1[],4,FALSE())</f>
        <v>Second degré</v>
      </c>
      <c r="E109" s="23" t="str">
        <f>VLOOKUP(Tableau14[[#This Row],[Numéro]],Tableau1[],5,FALSE())</f>
        <v> Académie d'Amiens</v>
      </c>
      <c r="F109" s="7" t="str">
        <f>VLOOKUP(Tableau14[[#This Row],[Numéro]],Tableau1[],6,FALSE())</f>
        <v>Région académique Hauts-de-France</v>
      </c>
      <c r="G109" s="23" t="str">
        <f>VLOOKUP(Tableau14[[#This Row],[Numéro]],Tableau1[],7,FALSE())</f>
        <v>Groupe TraAM</v>
      </c>
      <c r="H109" s="7" t="str">
        <f>VLOOKUP(Tableau14[[#This Row],[Numéro]],Tableau1[],9,FALSE())</f>
        <v>http://sante-social.ac-amiens.fr/257-ressources-pedagogiques-numeriques.html</v>
      </c>
      <c r="I109" s="7" t="str">
        <f>VLOOKUP(Tableau14[[#This Row],[Numéro]],Tableau1[],10,FALSE())</f>
        <v>Ressource s pédagogiques numériques</v>
      </c>
      <c r="J109" s="7" t="str">
        <f>VLOOKUP(Tableau14[[#This Row],[Numéro]],Tableau1[],11,FALSE())</f>
        <v>Scénarios TraAM</v>
      </c>
      <c r="K109" s="7"/>
    </row>
    <row r="110" spans="1:11" ht="30" x14ac:dyDescent="0.25">
      <c r="A110" s="7">
        <v>105</v>
      </c>
      <c r="B110" s="23" t="str">
        <f t="array" ref="B110">VLOOKUP(Tableau14[[#This Row],[Numéro]]:Tableau14[[#This Row],[Numéro]],Tableau1[],2,FALSE())</f>
        <v>Travail entre pairs</v>
      </c>
      <c r="C110" s="7" t="str">
        <f>VLOOKUP(Tableau14[[#This Row],[Numéro]],Tableau1[],3,FALSE())</f>
        <v>Histoire-géographie</v>
      </c>
      <c r="D110" s="23" t="str">
        <f>VLOOKUP(Tableau14[[#This Row],[Numéro]],Tableau1[],4,FALSE())</f>
        <v>Second degré</v>
      </c>
      <c r="E110" s="23" t="str">
        <f>VLOOKUP(Tableau14[[#This Row],[Numéro]],Tableau1[],5,FALSE())</f>
        <v> Académie de Besançon</v>
      </c>
      <c r="F110" s="7" t="str">
        <f>VLOOKUP(Tableau14[[#This Row],[Numéro]],Tableau1[],6,FALSE())</f>
        <v>Région académique Bourgogne-Franche-Comté</v>
      </c>
      <c r="G110" s="23" t="str">
        <f>VLOOKUP(Tableau14[[#This Row],[Numéro]],Tableau1[],7,FALSE())</f>
        <v xml:space="preserve">Collectif d’enseignants </v>
      </c>
      <c r="H110" s="7" t="str">
        <f>VLOOKUP(Tableau14[[#This Row],[Numéro]],Tableau1[],9,FALSE())</f>
        <v>http://hg.ac-besancon.fr/category/moochgb/</v>
      </c>
      <c r="I110" s="7" t="str">
        <f>VLOOKUP(Tableau14[[#This Row],[Numéro]],Tableau1[],10,FALSE())</f>
        <v>MoocHG</v>
      </c>
      <c r="J110" s="7" t="str">
        <f>VLOOKUP(Tableau14[[#This Row],[Numéro]],Tableau1[],11,FALSE())</f>
        <v xml:space="preserve">Mooc </v>
      </c>
      <c r="K110" s="7"/>
    </row>
    <row r="111" spans="1:11" ht="30" x14ac:dyDescent="0.25">
      <c r="A111" s="7">
        <v>106</v>
      </c>
      <c r="B111" s="23" t="str">
        <f t="array" ref="B111">VLOOKUP(Tableau14[[#This Row],[Numéro]]:Tableau14[[#This Row],[Numéro]],Tableau1[],2,FALSE())</f>
        <v xml:space="preserve">Ludification </v>
      </c>
      <c r="C111" s="7" t="str">
        <f>VLOOKUP(Tableau14[[#This Row],[Numéro]],Tableau1[],3,FALSE())</f>
        <v>Toutes disciplines</v>
      </c>
      <c r="D111" s="23" t="str">
        <f>VLOOKUP(Tableau14[[#This Row],[Numéro]],Tableau1[],4,FALSE())</f>
        <v>Tous niveaux</v>
      </c>
      <c r="E111" s="23" t="str">
        <f>VLOOKUP(Tableau14[[#This Row],[Numéro]],Tableau1[],5,FALSE())</f>
        <v xml:space="preserve">Hors académies </v>
      </c>
      <c r="F111" s="7">
        <f>VLOOKUP(Tableau14[[#This Row],[Numéro]],Tableau1[],6,FALSE())</f>
        <v>0</v>
      </c>
      <c r="G111" s="23" t="str">
        <f>VLOOKUP(Tableau14[[#This Row],[Numéro]],Tableau1[],7,FALSE())</f>
        <v xml:space="preserve">Association </v>
      </c>
      <c r="H111" s="7" t="str">
        <f>VLOOKUP(Tableau14[[#This Row],[Numéro]],Tableau1[],9,FALSE())</f>
        <v>http://www.semperludens.fr/</v>
      </c>
      <c r="I111" s="7" t="str">
        <f>VLOOKUP(Tableau14[[#This Row],[Numéro]],Tableau1[],10,FALSE())</f>
        <v>Team Ludens</v>
      </c>
      <c r="J111" s="7" t="str">
        <f>VLOOKUP(Tableau14[[#This Row],[Numéro]],Tableau1[],11,FALSE())</f>
        <v>Site Internet</v>
      </c>
      <c r="K111" s="7"/>
    </row>
    <row r="112" spans="1:11" ht="30" x14ac:dyDescent="0.25">
      <c r="A112" s="7">
        <v>107</v>
      </c>
      <c r="B112" s="23" t="str">
        <f t="array" ref="B112">VLOOKUP(Tableau14[[#This Row],[Numéro]]:Tableau14[[#This Row],[Numéro]],Tableau1[],2,FALSE())</f>
        <v>Travail entre pairs</v>
      </c>
      <c r="C112" s="7" t="str">
        <f>VLOOKUP(Tableau14[[#This Row],[Numéro]],Tableau1[],3,FALSE())</f>
        <v>Toutes disciplines</v>
      </c>
      <c r="D112" s="23" t="str">
        <f>VLOOKUP(Tableau14[[#This Row],[Numéro]],Tableau1[],4,FALSE())</f>
        <v>Second degré</v>
      </c>
      <c r="E112" s="23" t="str">
        <f>VLOOKUP(Tableau14[[#This Row],[Numéro]],Tableau1[],5,FALSE())</f>
        <v xml:space="preserve">Hors académies </v>
      </c>
      <c r="F112" s="7">
        <f>VLOOKUP(Tableau14[[#This Row],[Numéro]],Tableau1[],6,FALSE())</f>
        <v>0</v>
      </c>
      <c r="G112" s="23" t="str">
        <f>VLOOKUP(Tableau14[[#This Row],[Numéro]],Tableau1[],7,FALSE())</f>
        <v>Collectif d'enseignants</v>
      </c>
      <c r="H112" s="7" t="str">
        <f>VLOOKUP(Tableau14[[#This Row],[Numéro]],Tableau1[],9,FALSE())</f>
        <v>https://www.hispaformation.com</v>
      </c>
      <c r="I112" s="7" t="str">
        <f>VLOOKUP(Tableau14[[#This Row],[Numéro]],Tableau1[],10,FALSE())</f>
        <v>Hispaformation</v>
      </c>
      <c r="J112" s="7" t="str">
        <f>VLOOKUP(Tableau14[[#This Row],[Numéro]],Tableau1[],11,FALSE())</f>
        <v>Site Internet</v>
      </c>
      <c r="K112" s="7"/>
    </row>
    <row r="113" spans="1:11" ht="30" x14ac:dyDescent="0.25">
      <c r="A113" s="7">
        <v>108</v>
      </c>
      <c r="B113" s="23" t="str">
        <f t="array" ref="B113">VLOOKUP(Tableau14[[#This Row],[Numéro]]:Tableau14[[#This Row],[Numéro]],Tableau1[],2,FALSE())</f>
        <v>Formation aux outils numériques en distanciel</v>
      </c>
      <c r="C113" s="7" t="str">
        <f>VLOOKUP(Tableau14[[#This Row],[Numéro]],Tableau1[],3,FALSE())</f>
        <v>Toutes disciplines</v>
      </c>
      <c r="D113" s="23" t="str">
        <f>VLOOKUP(Tableau14[[#This Row],[Numéro]],Tableau1[],4,FALSE())</f>
        <v>Tous niveaux</v>
      </c>
      <c r="E113" s="23" t="str">
        <f>VLOOKUP(Tableau14[[#This Row],[Numéro]],Tableau1[],5,FALSE())</f>
        <v xml:space="preserve">Hors académies </v>
      </c>
      <c r="F113" s="7">
        <f>VLOOKUP(Tableau14[[#This Row],[Numéro]],Tableau1[],6,FALSE())</f>
        <v>0</v>
      </c>
      <c r="G113" s="23" t="str">
        <f>VLOOKUP(Tableau14[[#This Row],[Numéro]],Tableau1[],7,FALSE())</f>
        <v xml:space="preserve">Enseignant </v>
      </c>
      <c r="H113" s="7" t="str">
        <f>VLOOKUP(Tableau14[[#This Row],[Numéro]],Tableau1[],9,FALSE())</f>
        <v>https://outilstice.com</v>
      </c>
      <c r="I113" s="7" t="str">
        <f>VLOOKUP(Tableau14[[#This Row],[Numéro]],Tableau1[],10,FALSE())</f>
        <v>Les outils TICE</v>
      </c>
      <c r="J113" s="7" t="str">
        <f>VLOOKUP(Tableau14[[#This Row],[Numéro]],Tableau1[],11,FALSE())</f>
        <v>Site Internet et lettre d’informations</v>
      </c>
      <c r="K113" s="7"/>
    </row>
    <row r="114" spans="1:11" ht="30" x14ac:dyDescent="0.25">
      <c r="A114" s="7">
        <v>109</v>
      </c>
      <c r="B114" s="23" t="str">
        <f t="array" ref="B114">VLOOKUP(Tableau14[[#This Row],[Numéro]]:Tableau14[[#This Row],[Numéro]],Tableau1[],2,FALSE())</f>
        <v>Formation aux outils numériques en distanciel</v>
      </c>
      <c r="C114" s="7" t="str">
        <f>VLOOKUP(Tableau14[[#This Row],[Numéro]],Tableau1[],3,FALSE())</f>
        <v>Toutes disciplines</v>
      </c>
      <c r="D114" s="23" t="str">
        <f>VLOOKUP(Tableau14[[#This Row],[Numéro]],Tableau1[],4,FALSE())</f>
        <v>Tous niveaux</v>
      </c>
      <c r="E114" s="23" t="str">
        <f>VLOOKUP(Tableau14[[#This Row],[Numéro]],Tableau1[],5,FALSE())</f>
        <v xml:space="preserve">Hors académies </v>
      </c>
      <c r="F114" s="7">
        <f>VLOOKUP(Tableau14[[#This Row],[Numéro]],Tableau1[],6,FALSE())</f>
        <v>0</v>
      </c>
      <c r="G114" s="23" t="str">
        <f>VLOOKUP(Tableau14[[#This Row],[Numéro]],Tableau1[],7,FALSE())</f>
        <v xml:space="preserve">Enseignant </v>
      </c>
      <c r="H114" s="7" t="str">
        <f>VLOOKUP(Tableau14[[#This Row],[Numéro]],Tableau1[],9,FALSE())</f>
        <v>https://ladigitale.dev/</v>
      </c>
      <c r="I114" s="7" t="str">
        <f>VLOOKUP(Tableau14[[#This Row],[Numéro]],Tableau1[],10,FALSE())</f>
        <v>La Digitale</v>
      </c>
      <c r="J114" s="7" t="str">
        <f>VLOOKUP(Tableau14[[#This Row],[Numéro]],Tableau1[],11,FALSE())</f>
        <v>Applications</v>
      </c>
      <c r="K114" s="7"/>
    </row>
    <row r="115" spans="1:11" x14ac:dyDescent="0.25">
      <c r="A115" s="7">
        <v>110</v>
      </c>
      <c r="B115" s="23">
        <f t="array" ref="B115">VLOOKUP(Tableau14[[#This Row],[Numéro]]:Tableau14[[#This Row],[Numéro]],Tableau1[],2,FALSE())</f>
        <v>0</v>
      </c>
      <c r="C115" s="7">
        <f>VLOOKUP(Tableau14[[#This Row],[Numéro]],Tableau1[],3,FALSE())</f>
        <v>0</v>
      </c>
      <c r="D115" s="23">
        <f>VLOOKUP(Tableau14[[#This Row],[Numéro]],Tableau1[],4,FALSE())</f>
        <v>0</v>
      </c>
      <c r="E115" s="23">
        <f>VLOOKUP(Tableau14[[#This Row],[Numéro]],Tableau1[],5,FALSE())</f>
        <v>0</v>
      </c>
      <c r="F115" s="7">
        <f>VLOOKUP(Tableau14[[#This Row],[Numéro]],Tableau1[],6,FALSE())</f>
        <v>0</v>
      </c>
      <c r="G115" s="23">
        <f>VLOOKUP(Tableau14[[#This Row],[Numéro]],Tableau1[],7,FALSE())</f>
        <v>0</v>
      </c>
      <c r="H115" s="7">
        <f>VLOOKUP(Tableau14[[#This Row],[Numéro]],Tableau1[],9,FALSE())</f>
        <v>0</v>
      </c>
      <c r="I115" s="7">
        <f>VLOOKUP(Tableau14[[#This Row],[Numéro]],Tableau1[],10,FALSE())</f>
        <v>0</v>
      </c>
      <c r="J115" s="7">
        <f>VLOOKUP(Tableau14[[#This Row],[Numéro]],Tableau1[],11,FALSE())</f>
        <v>0</v>
      </c>
      <c r="K115" s="7"/>
    </row>
    <row r="116" spans="1:11" x14ac:dyDescent="0.25">
      <c r="A116" s="7">
        <v>111</v>
      </c>
      <c r="B116" s="23">
        <f t="array" ref="B116">VLOOKUP(Tableau14[[#This Row],[Numéro]]:Tableau14[[#This Row],[Numéro]],Tableau1[],2,FALSE())</f>
        <v>0</v>
      </c>
      <c r="C116" s="7">
        <f>VLOOKUP(Tableau14[[#This Row],[Numéro]],Tableau1[],3,FALSE())</f>
        <v>0</v>
      </c>
      <c r="D116" s="23">
        <f>VLOOKUP(Tableau14[[#This Row],[Numéro]],Tableau1[],4,FALSE())</f>
        <v>0</v>
      </c>
      <c r="E116" s="23">
        <f>VLOOKUP(Tableau14[[#This Row],[Numéro]],Tableau1[],5,FALSE())</f>
        <v>0</v>
      </c>
      <c r="F116" s="7">
        <f>VLOOKUP(Tableau14[[#This Row],[Numéro]],Tableau1[],6,FALSE())</f>
        <v>0</v>
      </c>
      <c r="G116" s="23">
        <f>VLOOKUP(Tableau14[[#This Row],[Numéro]],Tableau1[],7,FALSE())</f>
        <v>0</v>
      </c>
      <c r="H116" s="7">
        <f>VLOOKUP(Tableau14[[#This Row],[Numéro]],Tableau1[],9,FALSE())</f>
        <v>0</v>
      </c>
      <c r="I116" s="7">
        <f>VLOOKUP(Tableau14[[#This Row],[Numéro]],Tableau1[],10,FALSE())</f>
        <v>0</v>
      </c>
      <c r="J116" s="7">
        <f>VLOOKUP(Tableau14[[#This Row],[Numéro]],Tableau1[],11,FALSE())</f>
        <v>0</v>
      </c>
      <c r="K116" s="7"/>
    </row>
    <row r="117" spans="1:11" x14ac:dyDescent="0.25">
      <c r="A117" s="7">
        <v>112</v>
      </c>
      <c r="B117" s="23">
        <f t="array" ref="B117">VLOOKUP(Tableau14[[#This Row],[Numéro]]:Tableau14[[#This Row],[Numéro]],Tableau1[],2,FALSE())</f>
        <v>0</v>
      </c>
      <c r="C117" s="7">
        <f>VLOOKUP(Tableau14[[#This Row],[Numéro]],Tableau1[],3,FALSE())</f>
        <v>0</v>
      </c>
      <c r="D117" s="23">
        <f>VLOOKUP(Tableau14[[#This Row],[Numéro]],Tableau1[],4,FALSE())</f>
        <v>0</v>
      </c>
      <c r="E117" s="23">
        <f>VLOOKUP(Tableau14[[#This Row],[Numéro]],Tableau1[],5,FALSE())</f>
        <v>0</v>
      </c>
      <c r="F117" s="7">
        <f>VLOOKUP(Tableau14[[#This Row],[Numéro]],Tableau1[],6,FALSE())</f>
        <v>0</v>
      </c>
      <c r="G117" s="23">
        <f>VLOOKUP(Tableau14[[#This Row],[Numéro]],Tableau1[],7,FALSE())</f>
        <v>0</v>
      </c>
      <c r="H117" s="7">
        <f>VLOOKUP(Tableau14[[#This Row],[Numéro]],Tableau1[],9,FALSE())</f>
        <v>0</v>
      </c>
      <c r="I117" s="7">
        <f>VLOOKUP(Tableau14[[#This Row],[Numéro]],Tableau1[],10,FALSE())</f>
        <v>0</v>
      </c>
      <c r="J117" s="7">
        <f>VLOOKUP(Tableau14[[#This Row],[Numéro]],Tableau1[],11,FALSE())</f>
        <v>0</v>
      </c>
      <c r="K117" s="7"/>
    </row>
    <row r="118" spans="1:11" x14ac:dyDescent="0.25">
      <c r="A118" s="7">
        <v>113</v>
      </c>
      <c r="B118" s="23">
        <f t="array" ref="B118">VLOOKUP(Tableau14[[#This Row],[Numéro]]:Tableau14[[#This Row],[Numéro]],Tableau1[],2,FALSE())</f>
        <v>0</v>
      </c>
      <c r="C118" s="7">
        <f>VLOOKUP(Tableau14[[#This Row],[Numéro]],Tableau1[],3,FALSE())</f>
        <v>0</v>
      </c>
      <c r="D118" s="23">
        <f>VLOOKUP(Tableau14[[#This Row],[Numéro]],Tableau1[],4,FALSE())</f>
        <v>0</v>
      </c>
      <c r="E118" s="23">
        <f>VLOOKUP(Tableau14[[#This Row],[Numéro]],Tableau1[],5,FALSE())</f>
        <v>0</v>
      </c>
      <c r="F118" s="7">
        <f>VLOOKUP(Tableau14[[#This Row],[Numéro]],Tableau1[],6,FALSE())</f>
        <v>0</v>
      </c>
      <c r="G118" s="23">
        <f>VLOOKUP(Tableau14[[#This Row],[Numéro]],Tableau1[],7,FALSE())</f>
        <v>0</v>
      </c>
      <c r="H118" s="7">
        <f>VLOOKUP(Tableau14[[#This Row],[Numéro]],Tableau1[],9,FALSE())</f>
        <v>0</v>
      </c>
      <c r="I118" s="7">
        <f>VLOOKUP(Tableau14[[#This Row],[Numéro]],Tableau1[],10,FALSE())</f>
        <v>0</v>
      </c>
      <c r="J118" s="7">
        <f>VLOOKUP(Tableau14[[#This Row],[Numéro]],Tableau1[],11,FALSE())</f>
        <v>0</v>
      </c>
      <c r="K118" s="7"/>
    </row>
    <row r="119" spans="1:11" x14ac:dyDescent="0.25">
      <c r="A119" s="7">
        <v>114</v>
      </c>
      <c r="B119" s="23">
        <f t="array" ref="B119">VLOOKUP(Tableau14[[#This Row],[Numéro]]:Tableau14[[#This Row],[Numéro]],Tableau1[],2,FALSE())</f>
        <v>0</v>
      </c>
      <c r="C119" s="7">
        <f>VLOOKUP(Tableau14[[#This Row],[Numéro]],Tableau1[],3,FALSE())</f>
        <v>0</v>
      </c>
      <c r="D119" s="23">
        <f>VLOOKUP(Tableau14[[#This Row],[Numéro]],Tableau1[],4,FALSE())</f>
        <v>0</v>
      </c>
      <c r="E119" s="23">
        <f>VLOOKUP(Tableau14[[#This Row],[Numéro]],Tableau1[],5,FALSE())</f>
        <v>0</v>
      </c>
      <c r="F119" s="7">
        <f>VLOOKUP(Tableau14[[#This Row],[Numéro]],Tableau1[],6,FALSE())</f>
        <v>0</v>
      </c>
      <c r="G119" s="23">
        <f>VLOOKUP(Tableau14[[#This Row],[Numéro]],Tableau1[],7,FALSE())</f>
        <v>0</v>
      </c>
      <c r="H119" s="7">
        <f>VLOOKUP(Tableau14[[#This Row],[Numéro]],Tableau1[],9,FALSE())</f>
        <v>0</v>
      </c>
      <c r="I119" s="7">
        <f>VLOOKUP(Tableau14[[#This Row],[Numéro]],Tableau1[],10,FALSE())</f>
        <v>0</v>
      </c>
      <c r="J119" s="7">
        <f>VLOOKUP(Tableau14[[#This Row],[Numéro]],Tableau1[],11,FALSE())</f>
        <v>0</v>
      </c>
      <c r="K119" s="7"/>
    </row>
    <row r="120" spans="1:11" x14ac:dyDescent="0.25">
      <c r="A120" s="7">
        <v>115</v>
      </c>
      <c r="B120" s="23">
        <f t="array" ref="B120">VLOOKUP(Tableau14[[#This Row],[Numéro]]:Tableau14[[#This Row],[Numéro]],Tableau1[],2,FALSE())</f>
        <v>0</v>
      </c>
      <c r="C120" s="7">
        <f>VLOOKUP(Tableau14[[#This Row],[Numéro]],Tableau1[],3,FALSE())</f>
        <v>0</v>
      </c>
      <c r="D120" s="23">
        <f>VLOOKUP(Tableau14[[#This Row],[Numéro]],Tableau1[],4,FALSE())</f>
        <v>0</v>
      </c>
      <c r="E120" s="23">
        <f>VLOOKUP(Tableau14[[#This Row],[Numéro]],Tableau1[],5,FALSE())</f>
        <v>0</v>
      </c>
      <c r="F120" s="7">
        <f>VLOOKUP(Tableau14[[#This Row],[Numéro]],Tableau1[],6,FALSE())</f>
        <v>0</v>
      </c>
      <c r="G120" s="23">
        <f>VLOOKUP(Tableau14[[#This Row],[Numéro]],Tableau1[],7,FALSE())</f>
        <v>0</v>
      </c>
      <c r="H120" s="7">
        <f>VLOOKUP(Tableau14[[#This Row],[Numéro]],Tableau1[],9,FALSE())</f>
        <v>0</v>
      </c>
      <c r="I120" s="7">
        <f>VLOOKUP(Tableau14[[#This Row],[Numéro]],Tableau1[],10,FALSE())</f>
        <v>0</v>
      </c>
      <c r="J120" s="7">
        <f>VLOOKUP(Tableau14[[#This Row],[Numéro]],Tableau1[],11,FALSE())</f>
        <v>0</v>
      </c>
      <c r="K120" s="7"/>
    </row>
    <row r="121" spans="1:11" x14ac:dyDescent="0.25">
      <c r="A121" s="7">
        <v>116</v>
      </c>
      <c r="B121" s="23">
        <f t="array" ref="B121">VLOOKUP(Tableau14[[#This Row],[Numéro]]:Tableau14[[#This Row],[Numéro]],Tableau1[],2,FALSE())</f>
        <v>0</v>
      </c>
      <c r="C121" s="7">
        <f>VLOOKUP(Tableau14[[#This Row],[Numéro]],Tableau1[],3,FALSE())</f>
        <v>0</v>
      </c>
      <c r="D121" s="23">
        <f>VLOOKUP(Tableau14[[#This Row],[Numéro]],Tableau1[],4,FALSE())</f>
        <v>0</v>
      </c>
      <c r="E121" s="23">
        <f>VLOOKUP(Tableau14[[#This Row],[Numéro]],Tableau1[],5,FALSE())</f>
        <v>0</v>
      </c>
      <c r="F121" s="7">
        <f>VLOOKUP(Tableau14[[#This Row],[Numéro]],Tableau1[],6,FALSE())</f>
        <v>0</v>
      </c>
      <c r="G121" s="23">
        <f>VLOOKUP(Tableau14[[#This Row],[Numéro]],Tableau1[],7,FALSE())</f>
        <v>0</v>
      </c>
      <c r="H121" s="7">
        <f>VLOOKUP(Tableau14[[#This Row],[Numéro]],Tableau1[],9,FALSE())</f>
        <v>0</v>
      </c>
      <c r="I121" s="7">
        <f>VLOOKUP(Tableau14[[#This Row],[Numéro]],Tableau1[],10,FALSE())</f>
        <v>0</v>
      </c>
      <c r="J121" s="7">
        <f>VLOOKUP(Tableau14[[#This Row],[Numéro]],Tableau1[],11,FALSE())</f>
        <v>0</v>
      </c>
      <c r="K121" s="7"/>
    </row>
    <row r="122" spans="1:11" x14ac:dyDescent="0.25">
      <c r="A122" s="7">
        <v>117</v>
      </c>
      <c r="B122" s="23">
        <f t="array" ref="B122">VLOOKUP(Tableau14[[#This Row],[Numéro]]:Tableau14[[#This Row],[Numéro]],Tableau1[],2,FALSE())</f>
        <v>0</v>
      </c>
      <c r="C122" s="7">
        <f>VLOOKUP(Tableau14[[#This Row],[Numéro]],Tableau1[],3,FALSE())</f>
        <v>0</v>
      </c>
      <c r="D122" s="23">
        <f>VLOOKUP(Tableau14[[#This Row],[Numéro]],Tableau1[],4,FALSE())</f>
        <v>0</v>
      </c>
      <c r="E122" s="23">
        <f>VLOOKUP(Tableau14[[#This Row],[Numéro]],Tableau1[],5,FALSE())</f>
        <v>0</v>
      </c>
      <c r="F122" s="7">
        <f>VLOOKUP(Tableau14[[#This Row],[Numéro]],Tableau1[],6,FALSE())</f>
        <v>0</v>
      </c>
      <c r="G122" s="23">
        <f>VLOOKUP(Tableau14[[#This Row],[Numéro]],Tableau1[],7,FALSE())</f>
        <v>0</v>
      </c>
      <c r="H122" s="7">
        <f>VLOOKUP(Tableau14[[#This Row],[Numéro]],Tableau1[],9,FALSE())</f>
        <v>0</v>
      </c>
      <c r="I122" s="7">
        <f>VLOOKUP(Tableau14[[#This Row],[Numéro]],Tableau1[],10,FALSE())</f>
        <v>0</v>
      </c>
      <c r="J122" s="7">
        <f>VLOOKUP(Tableau14[[#This Row],[Numéro]],Tableau1[],11,FALSE())</f>
        <v>0</v>
      </c>
      <c r="K122" s="7"/>
    </row>
    <row r="123" spans="1:11" x14ac:dyDescent="0.25">
      <c r="A123" s="7">
        <v>118</v>
      </c>
      <c r="B123" s="23">
        <f t="array" ref="B123">VLOOKUP(Tableau14[[#This Row],[Numéro]]:Tableau14[[#This Row],[Numéro]],Tableau1[],2,FALSE())</f>
        <v>0</v>
      </c>
      <c r="C123" s="7">
        <f>VLOOKUP(Tableau14[[#This Row],[Numéro]],Tableau1[],3,FALSE())</f>
        <v>0</v>
      </c>
      <c r="D123" s="23">
        <f>VLOOKUP(Tableau14[[#This Row],[Numéro]],Tableau1[],4,FALSE())</f>
        <v>0</v>
      </c>
      <c r="E123" s="23">
        <f>VLOOKUP(Tableau14[[#This Row],[Numéro]],Tableau1[],5,FALSE())</f>
        <v>0</v>
      </c>
      <c r="F123" s="7">
        <f>VLOOKUP(Tableau14[[#This Row],[Numéro]],Tableau1[],6,FALSE())</f>
        <v>0</v>
      </c>
      <c r="G123" s="23">
        <f>VLOOKUP(Tableau14[[#This Row],[Numéro]],Tableau1[],7,FALSE())</f>
        <v>0</v>
      </c>
      <c r="H123" s="7">
        <f>VLOOKUP(Tableau14[[#This Row],[Numéro]],Tableau1[],9,FALSE())</f>
        <v>0</v>
      </c>
      <c r="I123" s="7">
        <f>VLOOKUP(Tableau14[[#This Row],[Numéro]],Tableau1[],10,FALSE())</f>
        <v>0</v>
      </c>
      <c r="J123" s="7">
        <f>VLOOKUP(Tableau14[[#This Row],[Numéro]],Tableau1[],11,FALSE())</f>
        <v>0</v>
      </c>
      <c r="K123" s="7"/>
    </row>
    <row r="124" spans="1:11" x14ac:dyDescent="0.25">
      <c r="A124" s="7">
        <v>119</v>
      </c>
      <c r="B124" s="23">
        <f t="array" ref="B124">VLOOKUP(Tableau14[[#This Row],[Numéro]]:Tableau14[[#This Row],[Numéro]],Tableau1[],2,FALSE())</f>
        <v>0</v>
      </c>
      <c r="C124" s="7">
        <f>VLOOKUP(Tableau14[[#This Row],[Numéro]],Tableau1[],3,FALSE())</f>
        <v>0</v>
      </c>
      <c r="D124" s="23">
        <f>VLOOKUP(Tableau14[[#This Row],[Numéro]],Tableau1[],4,FALSE())</f>
        <v>0</v>
      </c>
      <c r="E124" s="23">
        <f>VLOOKUP(Tableau14[[#This Row],[Numéro]],Tableau1[],5,FALSE())</f>
        <v>0</v>
      </c>
      <c r="F124" s="7">
        <f>VLOOKUP(Tableau14[[#This Row],[Numéro]],Tableau1[],6,FALSE())</f>
        <v>0</v>
      </c>
      <c r="G124" s="23">
        <f>VLOOKUP(Tableau14[[#This Row],[Numéro]],Tableau1[],7,FALSE())</f>
        <v>0</v>
      </c>
      <c r="H124" s="7">
        <f>VLOOKUP(Tableau14[[#This Row],[Numéro]],Tableau1[],9,FALSE())</f>
        <v>0</v>
      </c>
      <c r="I124" s="7">
        <f>VLOOKUP(Tableau14[[#This Row],[Numéro]],Tableau1[],10,FALSE())</f>
        <v>0</v>
      </c>
      <c r="J124" s="7">
        <f>VLOOKUP(Tableau14[[#This Row],[Numéro]],Tableau1[],11,FALSE())</f>
        <v>0</v>
      </c>
      <c r="K124" s="7"/>
    </row>
    <row r="125" spans="1:11" x14ac:dyDescent="0.25">
      <c r="A125" s="7">
        <v>120</v>
      </c>
      <c r="B125" s="23">
        <f t="array" ref="B125">VLOOKUP(Tableau14[[#This Row],[Numéro]]:Tableau14[[#This Row],[Numéro]],Tableau1[],2,FALSE())</f>
        <v>0</v>
      </c>
      <c r="C125" s="7">
        <f>VLOOKUP(Tableau14[[#This Row],[Numéro]],Tableau1[],3,FALSE())</f>
        <v>0</v>
      </c>
      <c r="D125" s="23">
        <f>VLOOKUP(Tableau14[[#This Row],[Numéro]],Tableau1[],4,FALSE())</f>
        <v>0</v>
      </c>
      <c r="E125" s="23">
        <f>VLOOKUP(Tableau14[[#This Row],[Numéro]],Tableau1[],5,FALSE())</f>
        <v>0</v>
      </c>
      <c r="F125" s="7">
        <f>VLOOKUP(Tableau14[[#This Row],[Numéro]],Tableau1[],6,FALSE())</f>
        <v>0</v>
      </c>
      <c r="G125" s="23">
        <f>VLOOKUP(Tableau14[[#This Row],[Numéro]],Tableau1[],7,FALSE())</f>
        <v>0</v>
      </c>
      <c r="H125" s="7">
        <f>VLOOKUP(Tableau14[[#This Row],[Numéro]],Tableau1[],9,FALSE())</f>
        <v>0</v>
      </c>
      <c r="I125" s="7">
        <f>VLOOKUP(Tableau14[[#This Row],[Numéro]],Tableau1[],10,FALSE())</f>
        <v>0</v>
      </c>
      <c r="J125" s="7">
        <f>VLOOKUP(Tableau14[[#This Row],[Numéro]],Tableau1[],11,FALSE())</f>
        <v>0</v>
      </c>
      <c r="K125" s="7"/>
    </row>
    <row r="126" spans="1:11" x14ac:dyDescent="0.25">
      <c r="A126" s="7">
        <v>121</v>
      </c>
      <c r="B126" s="23">
        <f t="array" ref="B126">VLOOKUP(Tableau14[[#This Row],[Numéro]]:Tableau14[[#This Row],[Numéro]],Tableau1[],2,FALSE())</f>
        <v>0</v>
      </c>
      <c r="C126" s="7">
        <f>VLOOKUP(Tableau14[[#This Row],[Numéro]],Tableau1[],3,FALSE())</f>
        <v>0</v>
      </c>
      <c r="D126" s="23">
        <f>VLOOKUP(Tableau14[[#This Row],[Numéro]],Tableau1[],4,FALSE())</f>
        <v>0</v>
      </c>
      <c r="E126" s="23">
        <f>VLOOKUP(Tableau14[[#This Row],[Numéro]],Tableau1[],5,FALSE())</f>
        <v>0</v>
      </c>
      <c r="F126" s="7">
        <f>VLOOKUP(Tableau14[[#This Row],[Numéro]],Tableau1[],6,FALSE())</f>
        <v>0</v>
      </c>
      <c r="G126" s="23">
        <f>VLOOKUP(Tableau14[[#This Row],[Numéro]],Tableau1[],7,FALSE())</f>
        <v>0</v>
      </c>
      <c r="H126" s="7">
        <f>VLOOKUP(Tableau14[[#This Row],[Numéro]],Tableau1[],9,FALSE())</f>
        <v>0</v>
      </c>
      <c r="I126" s="7">
        <f>VLOOKUP(Tableau14[[#This Row],[Numéro]],Tableau1[],10,FALSE())</f>
        <v>0</v>
      </c>
      <c r="J126" s="7">
        <f>VLOOKUP(Tableau14[[#This Row],[Numéro]],Tableau1[],11,FALSE())</f>
        <v>0</v>
      </c>
      <c r="K126" s="7"/>
    </row>
    <row r="127" spans="1:11" x14ac:dyDescent="0.25">
      <c r="A127" s="7">
        <v>122</v>
      </c>
      <c r="B127" s="23">
        <f t="array" ref="B127">VLOOKUP(Tableau14[[#This Row],[Numéro]]:Tableau14[[#This Row],[Numéro]],Tableau1[],2,FALSE())</f>
        <v>0</v>
      </c>
      <c r="C127" s="7">
        <f>VLOOKUP(Tableau14[[#This Row],[Numéro]],Tableau1[],3,FALSE())</f>
        <v>0</v>
      </c>
      <c r="D127" s="23">
        <f>VLOOKUP(Tableau14[[#This Row],[Numéro]],Tableau1[],4,FALSE())</f>
        <v>0</v>
      </c>
      <c r="E127" s="23">
        <f>VLOOKUP(Tableau14[[#This Row],[Numéro]],Tableau1[],5,FALSE())</f>
        <v>0</v>
      </c>
      <c r="F127" s="7">
        <f>VLOOKUP(Tableau14[[#This Row],[Numéro]],Tableau1[],6,FALSE())</f>
        <v>0</v>
      </c>
      <c r="G127" s="23">
        <f>VLOOKUP(Tableau14[[#This Row],[Numéro]],Tableau1[],7,FALSE())</f>
        <v>0</v>
      </c>
      <c r="H127" s="7">
        <f>VLOOKUP(Tableau14[[#This Row],[Numéro]],Tableau1[],9,FALSE())</f>
        <v>0</v>
      </c>
      <c r="I127" s="7">
        <f>VLOOKUP(Tableau14[[#This Row],[Numéro]],Tableau1[],10,FALSE())</f>
        <v>0</v>
      </c>
      <c r="J127" s="7">
        <f>VLOOKUP(Tableau14[[#This Row],[Numéro]],Tableau1[],11,FALSE())</f>
        <v>0</v>
      </c>
      <c r="K127" s="7"/>
    </row>
    <row r="128" spans="1:11" x14ac:dyDescent="0.25">
      <c r="A128" s="7">
        <v>123</v>
      </c>
      <c r="B128" s="23">
        <f t="array" ref="B128">VLOOKUP(Tableau14[[#This Row],[Numéro]]:Tableau14[[#This Row],[Numéro]],Tableau1[],2,FALSE())</f>
        <v>0</v>
      </c>
      <c r="C128" s="7">
        <f>VLOOKUP(Tableau14[[#This Row],[Numéro]],Tableau1[],3,FALSE())</f>
        <v>0</v>
      </c>
      <c r="D128" s="23">
        <f>VLOOKUP(Tableau14[[#This Row],[Numéro]],Tableau1[],4,FALSE())</f>
        <v>0</v>
      </c>
      <c r="E128" s="23">
        <f>VLOOKUP(Tableau14[[#This Row],[Numéro]],Tableau1[],5,FALSE())</f>
        <v>0</v>
      </c>
      <c r="F128" s="7">
        <f>VLOOKUP(Tableau14[[#This Row],[Numéro]],Tableau1[],6,FALSE())</f>
        <v>0</v>
      </c>
      <c r="G128" s="23">
        <f>VLOOKUP(Tableau14[[#This Row],[Numéro]],Tableau1[],7,FALSE())</f>
        <v>0</v>
      </c>
      <c r="H128" s="7">
        <f>VLOOKUP(Tableau14[[#This Row],[Numéro]],Tableau1[],9,FALSE())</f>
        <v>0</v>
      </c>
      <c r="I128" s="7">
        <f>VLOOKUP(Tableau14[[#This Row],[Numéro]],Tableau1[],10,FALSE())</f>
        <v>0</v>
      </c>
      <c r="J128" s="7">
        <f>VLOOKUP(Tableau14[[#This Row],[Numéro]],Tableau1[],11,FALSE())</f>
        <v>0</v>
      </c>
      <c r="K128" s="7"/>
    </row>
    <row r="129" spans="1:11" x14ac:dyDescent="0.25">
      <c r="A129" s="7">
        <v>124</v>
      </c>
      <c r="B129" s="23">
        <f t="array" ref="B129">VLOOKUP(Tableau14[[#This Row],[Numéro]]:Tableau14[[#This Row],[Numéro]],Tableau1[],2,FALSE())</f>
        <v>0</v>
      </c>
      <c r="C129" s="7">
        <f>VLOOKUP(Tableau14[[#This Row],[Numéro]],Tableau1[],3,FALSE())</f>
        <v>0</v>
      </c>
      <c r="D129" s="23">
        <f>VLOOKUP(Tableau14[[#This Row],[Numéro]],Tableau1[],4,FALSE())</f>
        <v>0</v>
      </c>
      <c r="E129" s="23">
        <f>VLOOKUP(Tableau14[[#This Row],[Numéro]],Tableau1[],5,FALSE())</f>
        <v>0</v>
      </c>
      <c r="F129" s="7">
        <f>VLOOKUP(Tableau14[[#This Row],[Numéro]],Tableau1[],6,FALSE())</f>
        <v>0</v>
      </c>
      <c r="G129" s="23">
        <f>VLOOKUP(Tableau14[[#This Row],[Numéro]],Tableau1[],7,FALSE())</f>
        <v>0</v>
      </c>
      <c r="H129" s="7">
        <f>VLOOKUP(Tableau14[[#This Row],[Numéro]],Tableau1[],9,FALSE())</f>
        <v>0</v>
      </c>
      <c r="I129" s="7">
        <f>VLOOKUP(Tableau14[[#This Row],[Numéro]],Tableau1[],10,FALSE())</f>
        <v>0</v>
      </c>
      <c r="J129" s="7">
        <f>VLOOKUP(Tableau14[[#This Row],[Numéro]],Tableau1[],11,FALSE())</f>
        <v>0</v>
      </c>
      <c r="K129" s="7"/>
    </row>
    <row r="130" spans="1:11" x14ac:dyDescent="0.25">
      <c r="A130" s="7">
        <v>125</v>
      </c>
      <c r="B130" s="23">
        <f t="array" ref="B130">VLOOKUP(Tableau14[[#This Row],[Numéro]]:Tableau14[[#This Row],[Numéro]],Tableau1[],2,FALSE())</f>
        <v>0</v>
      </c>
      <c r="C130" s="7">
        <f>VLOOKUP(Tableau14[[#This Row],[Numéro]],Tableau1[],3,FALSE())</f>
        <v>0</v>
      </c>
      <c r="D130" s="23">
        <f>VLOOKUP(Tableau14[[#This Row],[Numéro]],Tableau1[],4,FALSE())</f>
        <v>0</v>
      </c>
      <c r="E130" s="23">
        <f>VLOOKUP(Tableau14[[#This Row],[Numéro]],Tableau1[],5,FALSE())</f>
        <v>0</v>
      </c>
      <c r="F130" s="7">
        <f>VLOOKUP(Tableau14[[#This Row],[Numéro]],Tableau1[],6,FALSE())</f>
        <v>0</v>
      </c>
      <c r="G130" s="23">
        <f>VLOOKUP(Tableau14[[#This Row],[Numéro]],Tableau1[],7,FALSE())</f>
        <v>0</v>
      </c>
      <c r="H130" s="7">
        <f>VLOOKUP(Tableau14[[#This Row],[Numéro]],Tableau1[],9,FALSE())</f>
        <v>0</v>
      </c>
      <c r="I130" s="7">
        <f>VLOOKUP(Tableau14[[#This Row],[Numéro]],Tableau1[],10,FALSE())</f>
        <v>0</v>
      </c>
      <c r="J130" s="7">
        <f>VLOOKUP(Tableau14[[#This Row],[Numéro]],Tableau1[],11,FALSE())</f>
        <v>0</v>
      </c>
      <c r="K130" s="7"/>
    </row>
    <row r="131" spans="1:11" x14ac:dyDescent="0.25">
      <c r="A131" s="7">
        <v>126</v>
      </c>
      <c r="B131" s="23">
        <f t="array" ref="B131">VLOOKUP(Tableau14[[#This Row],[Numéro]]:Tableau14[[#This Row],[Numéro]],Tableau1[],2,FALSE())</f>
        <v>0</v>
      </c>
      <c r="C131" s="7">
        <f>VLOOKUP(Tableau14[[#This Row],[Numéro]],Tableau1[],3,FALSE())</f>
        <v>0</v>
      </c>
      <c r="D131" s="23">
        <f>VLOOKUP(Tableau14[[#This Row],[Numéro]],Tableau1[],4,FALSE())</f>
        <v>0</v>
      </c>
      <c r="E131" s="23">
        <f>VLOOKUP(Tableau14[[#This Row],[Numéro]],Tableau1[],5,FALSE())</f>
        <v>0</v>
      </c>
      <c r="F131" s="7">
        <f>VLOOKUP(Tableau14[[#This Row],[Numéro]],Tableau1[],6,FALSE())</f>
        <v>0</v>
      </c>
      <c r="G131" s="23">
        <f>VLOOKUP(Tableau14[[#This Row],[Numéro]],Tableau1[],7,FALSE())</f>
        <v>0</v>
      </c>
      <c r="H131" s="7">
        <f>VLOOKUP(Tableau14[[#This Row],[Numéro]],Tableau1[],9,FALSE())</f>
        <v>0</v>
      </c>
      <c r="I131" s="7">
        <f>VLOOKUP(Tableau14[[#This Row],[Numéro]],Tableau1[],10,FALSE())</f>
        <v>0</v>
      </c>
      <c r="J131" s="7">
        <f>VLOOKUP(Tableau14[[#This Row],[Numéro]],Tableau1[],11,FALSE())</f>
        <v>0</v>
      </c>
      <c r="K131" s="7"/>
    </row>
    <row r="132" spans="1:11" x14ac:dyDescent="0.25">
      <c r="A132" s="7">
        <v>127</v>
      </c>
      <c r="B132" s="23">
        <f t="array" ref="B132">VLOOKUP(Tableau14[[#This Row],[Numéro]]:Tableau14[[#This Row],[Numéro]],Tableau1[],2,FALSE())</f>
        <v>0</v>
      </c>
      <c r="C132" s="7">
        <f>VLOOKUP(Tableau14[[#This Row],[Numéro]],Tableau1[],3,FALSE())</f>
        <v>0</v>
      </c>
      <c r="D132" s="23">
        <f>VLOOKUP(Tableau14[[#This Row],[Numéro]],Tableau1[],4,FALSE())</f>
        <v>0</v>
      </c>
      <c r="E132" s="23">
        <f>VLOOKUP(Tableau14[[#This Row],[Numéro]],Tableau1[],5,FALSE())</f>
        <v>0</v>
      </c>
      <c r="F132" s="7">
        <f>VLOOKUP(Tableau14[[#This Row],[Numéro]],Tableau1[],6,FALSE())</f>
        <v>0</v>
      </c>
      <c r="G132" s="23">
        <f>VLOOKUP(Tableau14[[#This Row],[Numéro]],Tableau1[],7,FALSE())</f>
        <v>0</v>
      </c>
      <c r="H132" s="7">
        <f>VLOOKUP(Tableau14[[#This Row],[Numéro]],Tableau1[],9,FALSE())</f>
        <v>0</v>
      </c>
      <c r="I132" s="7">
        <f>VLOOKUP(Tableau14[[#This Row],[Numéro]],Tableau1[],10,FALSE())</f>
        <v>0</v>
      </c>
      <c r="J132" s="7">
        <f>VLOOKUP(Tableau14[[#This Row],[Numéro]],Tableau1[],11,FALSE())</f>
        <v>0</v>
      </c>
      <c r="K132" s="7"/>
    </row>
    <row r="133" spans="1:11" x14ac:dyDescent="0.25">
      <c r="A133" s="7">
        <v>128</v>
      </c>
      <c r="B133" s="23">
        <f t="array" ref="B133">VLOOKUP(Tableau14[[#This Row],[Numéro]]:Tableau14[[#This Row],[Numéro]],Tableau1[],2,FALSE())</f>
        <v>0</v>
      </c>
      <c r="C133" s="7">
        <f>VLOOKUP(Tableau14[[#This Row],[Numéro]],Tableau1[],3,FALSE())</f>
        <v>0</v>
      </c>
      <c r="D133" s="23">
        <f>VLOOKUP(Tableau14[[#This Row],[Numéro]],Tableau1[],4,FALSE())</f>
        <v>0</v>
      </c>
      <c r="E133" s="23">
        <f>VLOOKUP(Tableau14[[#This Row],[Numéro]],Tableau1[],5,FALSE())</f>
        <v>0</v>
      </c>
      <c r="F133" s="7">
        <f>VLOOKUP(Tableau14[[#This Row],[Numéro]],Tableau1[],6,FALSE())</f>
        <v>0</v>
      </c>
      <c r="G133" s="23">
        <f>VLOOKUP(Tableau14[[#This Row],[Numéro]],Tableau1[],7,FALSE())</f>
        <v>0</v>
      </c>
      <c r="H133" s="7">
        <f>VLOOKUP(Tableau14[[#This Row],[Numéro]],Tableau1[],9,FALSE())</f>
        <v>0</v>
      </c>
      <c r="I133" s="7">
        <f>VLOOKUP(Tableau14[[#This Row],[Numéro]],Tableau1[],10,FALSE())</f>
        <v>0</v>
      </c>
      <c r="J133" s="7">
        <f>VLOOKUP(Tableau14[[#This Row],[Numéro]],Tableau1[],11,FALSE())</f>
        <v>0</v>
      </c>
      <c r="K133" s="7"/>
    </row>
    <row r="134" spans="1:11" x14ac:dyDescent="0.25">
      <c r="A134" s="7">
        <v>129</v>
      </c>
      <c r="B134" s="23">
        <f t="array" ref="B134">VLOOKUP(Tableau14[[#This Row],[Numéro]]:Tableau14[[#This Row],[Numéro]],Tableau1[],2,FALSE())</f>
        <v>0</v>
      </c>
      <c r="C134" s="7">
        <f>VLOOKUP(Tableau14[[#This Row],[Numéro]],Tableau1[],3,FALSE())</f>
        <v>0</v>
      </c>
      <c r="D134" s="23">
        <f>VLOOKUP(Tableau14[[#This Row],[Numéro]],Tableau1[],4,FALSE())</f>
        <v>0</v>
      </c>
      <c r="E134" s="23">
        <f>VLOOKUP(Tableau14[[#This Row],[Numéro]],Tableau1[],5,FALSE())</f>
        <v>0</v>
      </c>
      <c r="F134" s="7">
        <f>VLOOKUP(Tableau14[[#This Row],[Numéro]],Tableau1[],6,FALSE())</f>
        <v>0</v>
      </c>
      <c r="G134" s="23">
        <f>VLOOKUP(Tableau14[[#This Row],[Numéro]],Tableau1[],7,FALSE())</f>
        <v>0</v>
      </c>
      <c r="H134" s="7">
        <f>VLOOKUP(Tableau14[[#This Row],[Numéro]],Tableau1[],9,FALSE())</f>
        <v>0</v>
      </c>
      <c r="I134" s="7">
        <f>VLOOKUP(Tableau14[[#This Row],[Numéro]],Tableau1[],10,FALSE())</f>
        <v>0</v>
      </c>
      <c r="J134" s="7">
        <f>VLOOKUP(Tableau14[[#This Row],[Numéro]],Tableau1[],11,FALSE())</f>
        <v>0</v>
      </c>
      <c r="K134" s="7"/>
    </row>
    <row r="135" spans="1:11" x14ac:dyDescent="0.25">
      <c r="A135" s="7">
        <v>130</v>
      </c>
      <c r="B135" s="23">
        <f t="array" ref="B135">VLOOKUP(Tableau14[[#This Row],[Numéro]]:Tableau14[[#This Row],[Numéro]],Tableau1[],2,FALSE())</f>
        <v>0</v>
      </c>
      <c r="C135" s="7">
        <f>VLOOKUP(Tableau14[[#This Row],[Numéro]],Tableau1[],3,FALSE())</f>
        <v>0</v>
      </c>
      <c r="D135" s="23">
        <f>VLOOKUP(Tableau14[[#This Row],[Numéro]],Tableau1[],4,FALSE())</f>
        <v>0</v>
      </c>
      <c r="E135" s="23">
        <f>VLOOKUP(Tableau14[[#This Row],[Numéro]],Tableau1[],5,FALSE())</f>
        <v>0</v>
      </c>
      <c r="F135" s="7">
        <f>VLOOKUP(Tableau14[[#This Row],[Numéro]],Tableau1[],6,FALSE())</f>
        <v>0</v>
      </c>
      <c r="G135" s="23">
        <f>VLOOKUP(Tableau14[[#This Row],[Numéro]],Tableau1[],7,FALSE())</f>
        <v>0</v>
      </c>
      <c r="H135" s="7">
        <f>VLOOKUP(Tableau14[[#This Row],[Numéro]],Tableau1[],9,FALSE())</f>
        <v>0</v>
      </c>
      <c r="I135" s="7">
        <f>VLOOKUP(Tableau14[[#This Row],[Numéro]],Tableau1[],10,FALSE())</f>
        <v>0</v>
      </c>
      <c r="J135" s="7">
        <f>VLOOKUP(Tableau14[[#This Row],[Numéro]],Tableau1[],11,FALSE())</f>
        <v>0</v>
      </c>
      <c r="K135" s="7"/>
    </row>
    <row r="136" spans="1:11" x14ac:dyDescent="0.25">
      <c r="A136" s="7">
        <v>131</v>
      </c>
      <c r="B136" s="23">
        <f t="array" ref="B136">VLOOKUP(Tableau14[[#This Row],[Numéro]]:Tableau14[[#This Row],[Numéro]],Tableau1[],2,FALSE())</f>
        <v>0</v>
      </c>
      <c r="C136" s="7">
        <f>VLOOKUP(Tableau14[[#This Row],[Numéro]],Tableau1[],3,FALSE())</f>
        <v>0</v>
      </c>
      <c r="D136" s="23">
        <f>VLOOKUP(Tableau14[[#This Row],[Numéro]],Tableau1[],4,FALSE())</f>
        <v>0</v>
      </c>
      <c r="E136" s="23">
        <f>VLOOKUP(Tableau14[[#This Row],[Numéro]],Tableau1[],5,FALSE())</f>
        <v>0</v>
      </c>
      <c r="F136" s="7">
        <f>VLOOKUP(Tableau14[[#This Row],[Numéro]],Tableau1[],6,FALSE())</f>
        <v>0</v>
      </c>
      <c r="G136" s="23">
        <f>VLOOKUP(Tableau14[[#This Row],[Numéro]],Tableau1[],7,FALSE())</f>
        <v>0</v>
      </c>
      <c r="H136" s="7">
        <f>VLOOKUP(Tableau14[[#This Row],[Numéro]],Tableau1[],9,FALSE())</f>
        <v>0</v>
      </c>
      <c r="I136" s="7">
        <f>VLOOKUP(Tableau14[[#This Row],[Numéro]],Tableau1[],10,FALSE())</f>
        <v>0</v>
      </c>
      <c r="J136" s="7">
        <f>VLOOKUP(Tableau14[[#This Row],[Numéro]],Tableau1[],11,FALSE())</f>
        <v>0</v>
      </c>
      <c r="K136" s="7"/>
    </row>
    <row r="137" spans="1:11" x14ac:dyDescent="0.25">
      <c r="A137" s="7">
        <v>132</v>
      </c>
      <c r="B137" s="23">
        <f t="array" ref="B137">VLOOKUP(Tableau14[[#This Row],[Numéro]]:Tableau14[[#This Row],[Numéro]],Tableau1[],2,FALSE())</f>
        <v>0</v>
      </c>
      <c r="C137" s="7">
        <f>VLOOKUP(Tableau14[[#This Row],[Numéro]],Tableau1[],3,FALSE())</f>
        <v>0</v>
      </c>
      <c r="D137" s="23">
        <f>VLOOKUP(Tableau14[[#This Row],[Numéro]],Tableau1[],4,FALSE())</f>
        <v>0</v>
      </c>
      <c r="E137" s="23">
        <f>VLOOKUP(Tableau14[[#This Row],[Numéro]],Tableau1[],5,FALSE())</f>
        <v>0</v>
      </c>
      <c r="F137" s="7">
        <f>VLOOKUP(Tableau14[[#This Row],[Numéro]],Tableau1[],6,FALSE())</f>
        <v>0</v>
      </c>
      <c r="G137" s="23">
        <f>VLOOKUP(Tableau14[[#This Row],[Numéro]],Tableau1[],7,FALSE())</f>
        <v>0</v>
      </c>
      <c r="H137" s="7">
        <f>VLOOKUP(Tableau14[[#This Row],[Numéro]],Tableau1[],9,FALSE())</f>
        <v>0</v>
      </c>
      <c r="I137" s="7">
        <f>VLOOKUP(Tableau14[[#This Row],[Numéro]],Tableau1[],10,FALSE())</f>
        <v>0</v>
      </c>
      <c r="J137" s="7">
        <f>VLOOKUP(Tableau14[[#This Row],[Numéro]],Tableau1[],11,FALSE())</f>
        <v>0</v>
      </c>
      <c r="K137" s="7"/>
    </row>
    <row r="138" spans="1:11" x14ac:dyDescent="0.25">
      <c r="A138" s="7">
        <v>133</v>
      </c>
      <c r="B138" s="23">
        <f t="array" ref="B138">VLOOKUP(Tableau14[[#This Row],[Numéro]]:Tableau14[[#This Row],[Numéro]],Tableau1[],2,FALSE())</f>
        <v>0</v>
      </c>
      <c r="C138" s="7">
        <f>VLOOKUP(Tableau14[[#This Row],[Numéro]],Tableau1[],3,FALSE())</f>
        <v>0</v>
      </c>
      <c r="D138" s="23">
        <f>VLOOKUP(Tableau14[[#This Row],[Numéro]],Tableau1[],4,FALSE())</f>
        <v>0</v>
      </c>
      <c r="E138" s="23">
        <f>VLOOKUP(Tableau14[[#This Row],[Numéro]],Tableau1[],5,FALSE())</f>
        <v>0</v>
      </c>
      <c r="F138" s="7">
        <f>VLOOKUP(Tableau14[[#This Row],[Numéro]],Tableau1[],6,FALSE())</f>
        <v>0</v>
      </c>
      <c r="G138" s="23">
        <f>VLOOKUP(Tableau14[[#This Row],[Numéro]],Tableau1[],7,FALSE())</f>
        <v>0</v>
      </c>
      <c r="H138" s="7">
        <f>VLOOKUP(Tableau14[[#This Row],[Numéro]],Tableau1[],9,FALSE())</f>
        <v>0</v>
      </c>
      <c r="I138" s="7">
        <f>VLOOKUP(Tableau14[[#This Row],[Numéro]],Tableau1[],10,FALSE())</f>
        <v>0</v>
      </c>
      <c r="J138" s="7">
        <f>VLOOKUP(Tableau14[[#This Row],[Numéro]],Tableau1[],11,FALSE())</f>
        <v>0</v>
      </c>
      <c r="K138" s="7"/>
    </row>
    <row r="139" spans="1:11" x14ac:dyDescent="0.25">
      <c r="A139" s="7">
        <v>134</v>
      </c>
      <c r="B139" s="23">
        <f t="array" ref="B139">VLOOKUP(Tableau14[[#This Row],[Numéro]]:Tableau14[[#This Row],[Numéro]],Tableau1[],2,FALSE())</f>
        <v>0</v>
      </c>
      <c r="C139" s="7">
        <f>VLOOKUP(Tableau14[[#This Row],[Numéro]],Tableau1[],3,FALSE())</f>
        <v>0</v>
      </c>
      <c r="D139" s="23">
        <f>VLOOKUP(Tableau14[[#This Row],[Numéro]],Tableau1[],4,FALSE())</f>
        <v>0</v>
      </c>
      <c r="E139" s="23">
        <f>VLOOKUP(Tableau14[[#This Row],[Numéro]],Tableau1[],5,FALSE())</f>
        <v>0</v>
      </c>
      <c r="F139" s="7">
        <f>VLOOKUP(Tableau14[[#This Row],[Numéro]],Tableau1[],6,FALSE())</f>
        <v>0</v>
      </c>
      <c r="G139" s="23">
        <f>VLOOKUP(Tableau14[[#This Row],[Numéro]],Tableau1[],7,FALSE())</f>
        <v>0</v>
      </c>
      <c r="H139" s="7">
        <f>VLOOKUP(Tableau14[[#This Row],[Numéro]],Tableau1[],9,FALSE())</f>
        <v>0</v>
      </c>
      <c r="I139" s="7">
        <f>VLOOKUP(Tableau14[[#This Row],[Numéro]],Tableau1[],10,FALSE())</f>
        <v>0</v>
      </c>
      <c r="J139" s="7">
        <f>VLOOKUP(Tableau14[[#This Row],[Numéro]],Tableau1[],11,FALSE())</f>
        <v>0</v>
      </c>
      <c r="K139" s="7"/>
    </row>
    <row r="140" spans="1:11" x14ac:dyDescent="0.25">
      <c r="A140" s="7">
        <v>135</v>
      </c>
      <c r="B140" s="23">
        <f t="array" ref="B140">VLOOKUP(Tableau14[[#This Row],[Numéro]]:Tableau14[[#This Row],[Numéro]],Tableau1[],2,FALSE())</f>
        <v>0</v>
      </c>
      <c r="C140" s="7">
        <f>VLOOKUP(Tableau14[[#This Row],[Numéro]],Tableau1[],3,FALSE())</f>
        <v>0</v>
      </c>
      <c r="D140" s="23">
        <f>VLOOKUP(Tableau14[[#This Row],[Numéro]],Tableau1[],4,FALSE())</f>
        <v>0</v>
      </c>
      <c r="E140" s="23">
        <f>VLOOKUP(Tableau14[[#This Row],[Numéro]],Tableau1[],5,FALSE())</f>
        <v>0</v>
      </c>
      <c r="F140" s="7">
        <f>VLOOKUP(Tableau14[[#This Row],[Numéro]],Tableau1[],6,FALSE())</f>
        <v>0</v>
      </c>
      <c r="G140" s="23">
        <f>VLOOKUP(Tableau14[[#This Row],[Numéro]],Tableau1[],7,FALSE())</f>
        <v>0</v>
      </c>
      <c r="H140" s="7">
        <f>VLOOKUP(Tableau14[[#This Row],[Numéro]],Tableau1[],9,FALSE())</f>
        <v>0</v>
      </c>
      <c r="I140" s="7">
        <f>VLOOKUP(Tableau14[[#This Row],[Numéro]],Tableau1[],10,FALSE())</f>
        <v>0</v>
      </c>
      <c r="J140" s="7">
        <f>VLOOKUP(Tableau14[[#This Row],[Numéro]],Tableau1[],11,FALSE())</f>
        <v>0</v>
      </c>
      <c r="K140" s="7"/>
    </row>
    <row r="141" spans="1:11" x14ac:dyDescent="0.25">
      <c r="A141" s="7">
        <v>136</v>
      </c>
      <c r="B141" s="23">
        <f t="array" ref="B141">VLOOKUP(Tableau14[[#This Row],[Numéro]]:Tableau14[[#This Row],[Numéro]],Tableau1[],2,FALSE())</f>
        <v>0</v>
      </c>
      <c r="C141" s="7">
        <f>VLOOKUP(Tableau14[[#This Row],[Numéro]],Tableau1[],3,FALSE())</f>
        <v>0</v>
      </c>
      <c r="D141" s="23">
        <f>VLOOKUP(Tableau14[[#This Row],[Numéro]],Tableau1[],4,FALSE())</f>
        <v>0</v>
      </c>
      <c r="E141" s="23">
        <f>VLOOKUP(Tableau14[[#This Row],[Numéro]],Tableau1[],5,FALSE())</f>
        <v>0</v>
      </c>
      <c r="F141" s="7">
        <f>VLOOKUP(Tableau14[[#This Row],[Numéro]],Tableau1[],6,FALSE())</f>
        <v>0</v>
      </c>
      <c r="G141" s="23">
        <f>VLOOKUP(Tableau14[[#This Row],[Numéro]],Tableau1[],7,FALSE())</f>
        <v>0</v>
      </c>
      <c r="H141" s="7">
        <f>VLOOKUP(Tableau14[[#This Row],[Numéro]],Tableau1[],9,FALSE())</f>
        <v>0</v>
      </c>
      <c r="I141" s="7">
        <f>VLOOKUP(Tableau14[[#This Row],[Numéro]],Tableau1[],10,FALSE())</f>
        <v>0</v>
      </c>
      <c r="J141" s="7">
        <f>VLOOKUP(Tableau14[[#This Row],[Numéro]],Tableau1[],11,FALSE())</f>
        <v>0</v>
      </c>
      <c r="K141" s="7"/>
    </row>
    <row r="142" spans="1:11" x14ac:dyDescent="0.25">
      <c r="A142" s="7">
        <v>137</v>
      </c>
      <c r="B142" s="23">
        <f t="array" ref="B142">VLOOKUP(Tableau14[[#This Row],[Numéro]]:Tableau14[[#This Row],[Numéro]],Tableau1[],2,FALSE())</f>
        <v>0</v>
      </c>
      <c r="C142" s="7">
        <f>VLOOKUP(Tableau14[[#This Row],[Numéro]],Tableau1[],3,FALSE())</f>
        <v>0</v>
      </c>
      <c r="D142" s="23">
        <f>VLOOKUP(Tableau14[[#This Row],[Numéro]],Tableau1[],4,FALSE())</f>
        <v>0</v>
      </c>
      <c r="E142" s="23">
        <f>VLOOKUP(Tableau14[[#This Row],[Numéro]],Tableau1[],5,FALSE())</f>
        <v>0</v>
      </c>
      <c r="F142" s="7">
        <f>VLOOKUP(Tableau14[[#This Row],[Numéro]],Tableau1[],6,FALSE())</f>
        <v>0</v>
      </c>
      <c r="G142" s="23">
        <f>VLOOKUP(Tableau14[[#This Row],[Numéro]],Tableau1[],7,FALSE())</f>
        <v>0</v>
      </c>
      <c r="H142" s="7">
        <f>VLOOKUP(Tableau14[[#This Row],[Numéro]],Tableau1[],9,FALSE())</f>
        <v>0</v>
      </c>
      <c r="I142" s="7">
        <f>VLOOKUP(Tableau14[[#This Row],[Numéro]],Tableau1[],10,FALSE())</f>
        <v>0</v>
      </c>
      <c r="J142" s="7">
        <f>VLOOKUP(Tableau14[[#This Row],[Numéro]],Tableau1[],11,FALSE())</f>
        <v>0</v>
      </c>
      <c r="K142" s="7"/>
    </row>
    <row r="143" spans="1:11" x14ac:dyDescent="0.25">
      <c r="A143" s="7">
        <v>138</v>
      </c>
      <c r="B143" s="23">
        <f t="array" ref="B143">VLOOKUP(Tableau14[[#This Row],[Numéro]]:Tableau14[[#This Row],[Numéro]],Tableau1[],2,FALSE())</f>
        <v>0</v>
      </c>
      <c r="C143" s="7">
        <f>VLOOKUP(Tableau14[[#This Row],[Numéro]],Tableau1[],3,FALSE())</f>
        <v>0</v>
      </c>
      <c r="D143" s="23">
        <f>VLOOKUP(Tableau14[[#This Row],[Numéro]],Tableau1[],4,FALSE())</f>
        <v>0</v>
      </c>
      <c r="E143" s="23">
        <f>VLOOKUP(Tableau14[[#This Row],[Numéro]],Tableau1[],5,FALSE())</f>
        <v>0</v>
      </c>
      <c r="F143" s="7">
        <f>VLOOKUP(Tableau14[[#This Row],[Numéro]],Tableau1[],6,FALSE())</f>
        <v>0</v>
      </c>
      <c r="G143" s="23">
        <f>VLOOKUP(Tableau14[[#This Row],[Numéro]],Tableau1[],7,FALSE())</f>
        <v>0</v>
      </c>
      <c r="H143" s="7">
        <f>VLOOKUP(Tableau14[[#This Row],[Numéro]],Tableau1[],9,FALSE())</f>
        <v>0</v>
      </c>
      <c r="I143" s="7">
        <f>VLOOKUP(Tableau14[[#This Row],[Numéro]],Tableau1[],10,FALSE())</f>
        <v>0</v>
      </c>
      <c r="J143" s="7">
        <f>VLOOKUP(Tableau14[[#This Row],[Numéro]],Tableau1[],11,FALSE())</f>
        <v>0</v>
      </c>
      <c r="K143" s="7"/>
    </row>
    <row r="144" spans="1:11" x14ac:dyDescent="0.25">
      <c r="A144" s="7">
        <v>139</v>
      </c>
      <c r="B144" s="23">
        <f t="array" ref="B144">VLOOKUP(Tableau14[[#This Row],[Numéro]]:Tableau14[[#This Row],[Numéro]],Tableau1[],2,FALSE())</f>
        <v>0</v>
      </c>
      <c r="C144" s="7">
        <f>VLOOKUP(Tableau14[[#This Row],[Numéro]],Tableau1[],3,FALSE())</f>
        <v>0</v>
      </c>
      <c r="D144" s="23">
        <f>VLOOKUP(Tableau14[[#This Row],[Numéro]],Tableau1[],4,FALSE())</f>
        <v>0</v>
      </c>
      <c r="E144" s="23">
        <f>VLOOKUP(Tableau14[[#This Row],[Numéro]],Tableau1[],5,FALSE())</f>
        <v>0</v>
      </c>
      <c r="F144" s="7">
        <f>VLOOKUP(Tableau14[[#This Row],[Numéro]],Tableau1[],6,FALSE())</f>
        <v>0</v>
      </c>
      <c r="G144" s="23">
        <f>VLOOKUP(Tableau14[[#This Row],[Numéro]],Tableau1[],7,FALSE())</f>
        <v>0</v>
      </c>
      <c r="H144" s="7">
        <f>VLOOKUP(Tableau14[[#This Row],[Numéro]],Tableau1[],9,FALSE())</f>
        <v>0</v>
      </c>
      <c r="I144" s="7">
        <f>VLOOKUP(Tableau14[[#This Row],[Numéro]],Tableau1[],10,FALSE())</f>
        <v>0</v>
      </c>
      <c r="J144" s="7">
        <f>VLOOKUP(Tableau14[[#This Row],[Numéro]],Tableau1[],11,FALSE())</f>
        <v>0</v>
      </c>
      <c r="K144" s="7"/>
    </row>
    <row r="145" spans="1:11" x14ac:dyDescent="0.25">
      <c r="A145" s="7">
        <v>140</v>
      </c>
      <c r="B145" s="23">
        <f t="array" ref="B145">VLOOKUP(Tableau14[[#This Row],[Numéro]]:Tableau14[[#This Row],[Numéro]],Tableau1[],2,FALSE())</f>
        <v>0</v>
      </c>
      <c r="C145" s="7">
        <f>VLOOKUP(Tableau14[[#This Row],[Numéro]],Tableau1[],3,FALSE())</f>
        <v>0</v>
      </c>
      <c r="D145" s="23">
        <f>VLOOKUP(Tableau14[[#This Row],[Numéro]],Tableau1[],4,FALSE())</f>
        <v>0</v>
      </c>
      <c r="E145" s="23">
        <f>VLOOKUP(Tableau14[[#This Row],[Numéro]],Tableau1[],5,FALSE())</f>
        <v>0</v>
      </c>
      <c r="F145" s="7">
        <f>VLOOKUP(Tableau14[[#This Row],[Numéro]],Tableau1[],6,FALSE())</f>
        <v>0</v>
      </c>
      <c r="G145" s="23">
        <f>VLOOKUP(Tableau14[[#This Row],[Numéro]],Tableau1[],7,FALSE())</f>
        <v>0</v>
      </c>
      <c r="H145" s="7">
        <f>VLOOKUP(Tableau14[[#This Row],[Numéro]],Tableau1[],9,FALSE())</f>
        <v>0</v>
      </c>
      <c r="I145" s="7">
        <f>VLOOKUP(Tableau14[[#This Row],[Numéro]],Tableau1[],10,FALSE())</f>
        <v>0</v>
      </c>
      <c r="J145" s="7">
        <f>VLOOKUP(Tableau14[[#This Row],[Numéro]],Tableau1[],11,FALSE())</f>
        <v>0</v>
      </c>
      <c r="K145" s="7"/>
    </row>
    <row r="146" spans="1:11" x14ac:dyDescent="0.25">
      <c r="A146" s="7">
        <v>141</v>
      </c>
      <c r="B146" s="23">
        <f t="array" ref="B146">VLOOKUP(Tableau14[[#This Row],[Numéro]]:Tableau14[[#This Row],[Numéro]],Tableau1[],2,FALSE())</f>
        <v>0</v>
      </c>
      <c r="C146" s="7">
        <f>VLOOKUP(Tableau14[[#This Row],[Numéro]],Tableau1[],3,FALSE())</f>
        <v>0</v>
      </c>
      <c r="D146" s="23">
        <f>VLOOKUP(Tableau14[[#This Row],[Numéro]],Tableau1[],4,FALSE())</f>
        <v>0</v>
      </c>
      <c r="E146" s="23">
        <f>VLOOKUP(Tableau14[[#This Row],[Numéro]],Tableau1[],5,FALSE())</f>
        <v>0</v>
      </c>
      <c r="F146" s="7">
        <f>VLOOKUP(Tableau14[[#This Row],[Numéro]],Tableau1[],6,FALSE())</f>
        <v>0</v>
      </c>
      <c r="G146" s="23">
        <f>VLOOKUP(Tableau14[[#This Row],[Numéro]],Tableau1[],7,FALSE())</f>
        <v>0</v>
      </c>
      <c r="H146" s="7">
        <f>VLOOKUP(Tableau14[[#This Row],[Numéro]],Tableau1[],9,FALSE())</f>
        <v>0</v>
      </c>
      <c r="I146" s="7">
        <f>VLOOKUP(Tableau14[[#This Row],[Numéro]],Tableau1[],10,FALSE())</f>
        <v>0</v>
      </c>
      <c r="J146" s="7">
        <f>VLOOKUP(Tableau14[[#This Row],[Numéro]],Tableau1[],11,FALSE())</f>
        <v>0</v>
      </c>
      <c r="K146" s="7"/>
    </row>
    <row r="147" spans="1:11" x14ac:dyDescent="0.25">
      <c r="A147" s="7">
        <v>142</v>
      </c>
      <c r="B147" s="23">
        <f t="array" ref="B147">VLOOKUP(Tableau14[[#This Row],[Numéro]]:Tableau14[[#This Row],[Numéro]],Tableau1[],2,FALSE())</f>
        <v>0</v>
      </c>
      <c r="C147" s="7">
        <f>VLOOKUP(Tableau14[[#This Row],[Numéro]],Tableau1[],3,FALSE())</f>
        <v>0</v>
      </c>
      <c r="D147" s="23">
        <f>VLOOKUP(Tableau14[[#This Row],[Numéro]],Tableau1[],4,FALSE())</f>
        <v>0</v>
      </c>
      <c r="E147" s="23">
        <f>VLOOKUP(Tableau14[[#This Row],[Numéro]],Tableau1[],5,FALSE())</f>
        <v>0</v>
      </c>
      <c r="F147" s="7">
        <f>VLOOKUP(Tableau14[[#This Row],[Numéro]],Tableau1[],6,FALSE())</f>
        <v>0</v>
      </c>
      <c r="G147" s="23">
        <f>VLOOKUP(Tableau14[[#This Row],[Numéro]],Tableau1[],7,FALSE())</f>
        <v>0</v>
      </c>
      <c r="H147" s="7">
        <f>VLOOKUP(Tableau14[[#This Row],[Numéro]],Tableau1[],9,FALSE())</f>
        <v>0</v>
      </c>
      <c r="I147" s="7">
        <f>VLOOKUP(Tableau14[[#This Row],[Numéro]],Tableau1[],10,FALSE())</f>
        <v>0</v>
      </c>
      <c r="J147" s="7">
        <f>VLOOKUP(Tableau14[[#This Row],[Numéro]],Tableau1[],11,FALSE())</f>
        <v>0</v>
      </c>
      <c r="K147" s="7"/>
    </row>
    <row r="148" spans="1:11" x14ac:dyDescent="0.25">
      <c r="A148" s="7">
        <v>143</v>
      </c>
      <c r="B148" s="23">
        <f t="array" ref="B148">VLOOKUP(Tableau14[[#This Row],[Numéro]]:Tableau14[[#This Row],[Numéro]],Tableau1[],2,FALSE())</f>
        <v>0</v>
      </c>
      <c r="C148" s="7">
        <f>VLOOKUP(Tableau14[[#This Row],[Numéro]],Tableau1[],3,FALSE())</f>
        <v>0</v>
      </c>
      <c r="D148" s="23">
        <f>VLOOKUP(Tableau14[[#This Row],[Numéro]],Tableau1[],4,FALSE())</f>
        <v>0</v>
      </c>
      <c r="E148" s="23">
        <f>VLOOKUP(Tableau14[[#This Row],[Numéro]],Tableau1[],5,FALSE())</f>
        <v>0</v>
      </c>
      <c r="F148" s="7">
        <f>VLOOKUP(Tableau14[[#This Row],[Numéro]],Tableau1[],6,FALSE())</f>
        <v>0</v>
      </c>
      <c r="G148" s="23">
        <f>VLOOKUP(Tableau14[[#This Row],[Numéro]],Tableau1[],7,FALSE())</f>
        <v>0</v>
      </c>
      <c r="H148" s="7">
        <f>VLOOKUP(Tableau14[[#This Row],[Numéro]],Tableau1[],9,FALSE())</f>
        <v>0</v>
      </c>
      <c r="I148" s="7">
        <f>VLOOKUP(Tableau14[[#This Row],[Numéro]],Tableau1[],10,FALSE())</f>
        <v>0</v>
      </c>
      <c r="J148" s="7">
        <f>VLOOKUP(Tableau14[[#This Row],[Numéro]],Tableau1[],11,FALSE())</f>
        <v>0</v>
      </c>
      <c r="K148" s="7"/>
    </row>
    <row r="149" spans="1:11" x14ac:dyDescent="0.25">
      <c r="A149" s="7">
        <v>144</v>
      </c>
      <c r="B149" s="23">
        <f t="array" ref="B149">VLOOKUP(Tableau14[[#This Row],[Numéro]]:Tableau14[[#This Row],[Numéro]],Tableau1[],2,FALSE())</f>
        <v>0</v>
      </c>
      <c r="C149" s="7">
        <f>VLOOKUP(Tableau14[[#This Row],[Numéro]],Tableau1[],3,FALSE())</f>
        <v>0</v>
      </c>
      <c r="D149" s="23">
        <f>VLOOKUP(Tableau14[[#This Row],[Numéro]],Tableau1[],4,FALSE())</f>
        <v>0</v>
      </c>
      <c r="E149" s="23">
        <f>VLOOKUP(Tableau14[[#This Row],[Numéro]],Tableau1[],5,FALSE())</f>
        <v>0</v>
      </c>
      <c r="F149" s="7">
        <f>VLOOKUP(Tableau14[[#This Row],[Numéro]],Tableau1[],6,FALSE())</f>
        <v>0</v>
      </c>
      <c r="G149" s="23">
        <f>VLOOKUP(Tableau14[[#This Row],[Numéro]],Tableau1[],7,FALSE())</f>
        <v>0</v>
      </c>
      <c r="H149" s="7">
        <f>VLOOKUP(Tableau14[[#This Row],[Numéro]],Tableau1[],9,FALSE())</f>
        <v>0</v>
      </c>
      <c r="I149" s="7">
        <f>VLOOKUP(Tableau14[[#This Row],[Numéro]],Tableau1[],10,FALSE())</f>
        <v>0</v>
      </c>
      <c r="J149" s="7">
        <f>VLOOKUP(Tableau14[[#This Row],[Numéro]],Tableau1[],11,FALSE())</f>
        <v>0</v>
      </c>
      <c r="K149" s="7"/>
    </row>
    <row r="150" spans="1:11" x14ac:dyDescent="0.25">
      <c r="A150" s="7">
        <v>145</v>
      </c>
      <c r="B150" s="23">
        <f t="array" ref="B150">VLOOKUP(Tableau14[[#This Row],[Numéro]]:Tableau14[[#This Row],[Numéro]],Tableau1[],2,FALSE())</f>
        <v>0</v>
      </c>
      <c r="C150" s="7">
        <f>VLOOKUP(Tableau14[[#This Row],[Numéro]],Tableau1[],3,FALSE())</f>
        <v>0</v>
      </c>
      <c r="D150" s="23">
        <f>VLOOKUP(Tableau14[[#This Row],[Numéro]],Tableau1[],4,FALSE())</f>
        <v>0</v>
      </c>
      <c r="E150" s="23">
        <f>VLOOKUP(Tableau14[[#This Row],[Numéro]],Tableau1[],5,FALSE())</f>
        <v>0</v>
      </c>
      <c r="F150" s="7">
        <f>VLOOKUP(Tableau14[[#This Row],[Numéro]],Tableau1[],6,FALSE())</f>
        <v>0</v>
      </c>
      <c r="G150" s="23">
        <f>VLOOKUP(Tableau14[[#This Row],[Numéro]],Tableau1[],7,FALSE())</f>
        <v>0</v>
      </c>
      <c r="H150" s="7">
        <f>VLOOKUP(Tableau14[[#This Row],[Numéro]],Tableau1[],9,FALSE())</f>
        <v>0</v>
      </c>
      <c r="I150" s="7">
        <f>VLOOKUP(Tableau14[[#This Row],[Numéro]],Tableau1[],10,FALSE())</f>
        <v>0</v>
      </c>
      <c r="J150" s="7">
        <f>VLOOKUP(Tableau14[[#This Row],[Numéro]],Tableau1[],11,FALSE())</f>
        <v>0</v>
      </c>
      <c r="K150" s="7"/>
    </row>
    <row r="151" spans="1:11" x14ac:dyDescent="0.25">
      <c r="A151" s="7">
        <v>146</v>
      </c>
      <c r="B151" s="23">
        <f t="array" ref="B151">VLOOKUP(Tableau14[[#This Row],[Numéro]]:Tableau14[[#This Row],[Numéro]],Tableau1[],2,FALSE())</f>
        <v>0</v>
      </c>
      <c r="C151" s="7">
        <f>VLOOKUP(Tableau14[[#This Row],[Numéro]],Tableau1[],3,FALSE())</f>
        <v>0</v>
      </c>
      <c r="D151" s="23">
        <f>VLOOKUP(Tableau14[[#This Row],[Numéro]],Tableau1[],4,FALSE())</f>
        <v>0</v>
      </c>
      <c r="E151" s="23">
        <f>VLOOKUP(Tableau14[[#This Row],[Numéro]],Tableau1[],5,FALSE())</f>
        <v>0</v>
      </c>
      <c r="F151" s="7">
        <f>VLOOKUP(Tableau14[[#This Row],[Numéro]],Tableau1[],6,FALSE())</f>
        <v>0</v>
      </c>
      <c r="G151" s="23">
        <f>VLOOKUP(Tableau14[[#This Row],[Numéro]],Tableau1[],7,FALSE())</f>
        <v>0</v>
      </c>
      <c r="H151" s="7">
        <f>VLOOKUP(Tableau14[[#This Row],[Numéro]],Tableau1[],9,FALSE())</f>
        <v>0</v>
      </c>
      <c r="I151" s="7">
        <f>VLOOKUP(Tableau14[[#This Row],[Numéro]],Tableau1[],10,FALSE())</f>
        <v>0</v>
      </c>
      <c r="J151" s="7">
        <f>VLOOKUP(Tableau14[[#This Row],[Numéro]],Tableau1[],11,FALSE())</f>
        <v>0</v>
      </c>
      <c r="K151" s="7"/>
    </row>
    <row r="152" spans="1:11" x14ac:dyDescent="0.25">
      <c r="A152" s="7">
        <v>147</v>
      </c>
      <c r="B152" s="23">
        <f t="array" ref="B152">VLOOKUP(Tableau14[[#This Row],[Numéro]]:Tableau14[[#This Row],[Numéro]],Tableau1[],2,FALSE())</f>
        <v>0</v>
      </c>
      <c r="C152" s="7">
        <f>VLOOKUP(Tableau14[[#This Row],[Numéro]],Tableau1[],3,FALSE())</f>
        <v>0</v>
      </c>
      <c r="D152" s="23">
        <f>VLOOKUP(Tableau14[[#This Row],[Numéro]],Tableau1[],4,FALSE())</f>
        <v>0</v>
      </c>
      <c r="E152" s="23">
        <f>VLOOKUP(Tableau14[[#This Row],[Numéro]],Tableau1[],5,FALSE())</f>
        <v>0</v>
      </c>
      <c r="F152" s="7">
        <f>VLOOKUP(Tableau14[[#This Row],[Numéro]],Tableau1[],6,FALSE())</f>
        <v>0</v>
      </c>
      <c r="G152" s="23">
        <f>VLOOKUP(Tableau14[[#This Row],[Numéro]],Tableau1[],7,FALSE())</f>
        <v>0</v>
      </c>
      <c r="H152" s="7">
        <f>VLOOKUP(Tableau14[[#This Row],[Numéro]],Tableau1[],9,FALSE())</f>
        <v>0</v>
      </c>
      <c r="I152" s="7">
        <f>VLOOKUP(Tableau14[[#This Row],[Numéro]],Tableau1[],10,FALSE())</f>
        <v>0</v>
      </c>
      <c r="J152" s="7">
        <f>VLOOKUP(Tableau14[[#This Row],[Numéro]],Tableau1[],11,FALSE())</f>
        <v>0</v>
      </c>
      <c r="K152" s="7"/>
    </row>
    <row r="153" spans="1:11" x14ac:dyDescent="0.25">
      <c r="A153" s="7">
        <v>148</v>
      </c>
      <c r="B153" s="23">
        <f t="array" ref="B153">VLOOKUP(Tableau14[[#This Row],[Numéro]]:Tableau14[[#This Row],[Numéro]],Tableau1[],2,FALSE())</f>
        <v>0</v>
      </c>
      <c r="C153" s="7">
        <f>VLOOKUP(Tableau14[[#This Row],[Numéro]],Tableau1[],3,FALSE())</f>
        <v>0</v>
      </c>
      <c r="D153" s="23">
        <f>VLOOKUP(Tableau14[[#This Row],[Numéro]],Tableau1[],4,FALSE())</f>
        <v>0</v>
      </c>
      <c r="E153" s="23">
        <f>VLOOKUP(Tableau14[[#This Row],[Numéro]],Tableau1[],5,FALSE())</f>
        <v>0</v>
      </c>
      <c r="F153" s="7">
        <f>VLOOKUP(Tableau14[[#This Row],[Numéro]],Tableau1[],6,FALSE())</f>
        <v>0</v>
      </c>
      <c r="G153" s="23">
        <f>VLOOKUP(Tableau14[[#This Row],[Numéro]],Tableau1[],7,FALSE())</f>
        <v>0</v>
      </c>
      <c r="H153" s="7">
        <f>VLOOKUP(Tableau14[[#This Row],[Numéro]],Tableau1[],9,FALSE())</f>
        <v>0</v>
      </c>
      <c r="I153" s="7">
        <f>VLOOKUP(Tableau14[[#This Row],[Numéro]],Tableau1[],10,FALSE())</f>
        <v>0</v>
      </c>
      <c r="J153" s="7">
        <f>VLOOKUP(Tableau14[[#This Row],[Numéro]],Tableau1[],11,FALSE())</f>
        <v>0</v>
      </c>
      <c r="K153" s="7"/>
    </row>
    <row r="154" spans="1:11" x14ac:dyDescent="0.25">
      <c r="A154" s="7">
        <v>149</v>
      </c>
      <c r="B154" s="23">
        <f t="array" ref="B154">VLOOKUP(Tableau14[[#This Row],[Numéro]]:Tableau14[[#This Row],[Numéro]],Tableau1[],2,FALSE())</f>
        <v>0</v>
      </c>
      <c r="C154" s="7">
        <f>VLOOKUP(Tableau14[[#This Row],[Numéro]],Tableau1[],3,FALSE())</f>
        <v>0</v>
      </c>
      <c r="D154" s="23">
        <f>VLOOKUP(Tableau14[[#This Row],[Numéro]],Tableau1[],4,FALSE())</f>
        <v>0</v>
      </c>
      <c r="E154" s="23">
        <f>VLOOKUP(Tableau14[[#This Row],[Numéro]],Tableau1[],5,FALSE())</f>
        <v>0</v>
      </c>
      <c r="F154" s="7">
        <f>VLOOKUP(Tableau14[[#This Row],[Numéro]],Tableau1[],6,FALSE())</f>
        <v>0</v>
      </c>
      <c r="G154" s="23">
        <f>VLOOKUP(Tableau14[[#This Row],[Numéro]],Tableau1[],7,FALSE())</f>
        <v>0</v>
      </c>
      <c r="H154" s="7">
        <f>VLOOKUP(Tableau14[[#This Row],[Numéro]],Tableau1[],9,FALSE())</f>
        <v>0</v>
      </c>
      <c r="I154" s="7">
        <f>VLOOKUP(Tableau14[[#This Row],[Numéro]],Tableau1[],10,FALSE())</f>
        <v>0</v>
      </c>
      <c r="J154" s="7">
        <f>VLOOKUP(Tableau14[[#This Row],[Numéro]],Tableau1[],11,FALSE())</f>
        <v>0</v>
      </c>
      <c r="K154" s="7"/>
    </row>
    <row r="155" spans="1:11" x14ac:dyDescent="0.25">
      <c r="A155" s="7">
        <v>150</v>
      </c>
      <c r="B155" s="23">
        <f t="array" ref="B155">VLOOKUP(Tableau14[[#This Row],[Numéro]]:Tableau14[[#This Row],[Numéro]],Tableau1[],2,FALSE())</f>
        <v>0</v>
      </c>
      <c r="C155" s="7">
        <f>VLOOKUP(Tableau14[[#This Row],[Numéro]],Tableau1[],3,FALSE())</f>
        <v>0</v>
      </c>
      <c r="D155" s="23">
        <f>VLOOKUP(Tableau14[[#This Row],[Numéro]],Tableau1[],4,FALSE())</f>
        <v>0</v>
      </c>
      <c r="E155" s="23">
        <f>VLOOKUP(Tableau14[[#This Row],[Numéro]],Tableau1[],5,FALSE())</f>
        <v>0</v>
      </c>
      <c r="F155" s="7">
        <f>VLOOKUP(Tableau14[[#This Row],[Numéro]],Tableau1[],6,FALSE())</f>
        <v>0</v>
      </c>
      <c r="G155" s="23">
        <f>VLOOKUP(Tableau14[[#This Row],[Numéro]],Tableau1[],7,FALSE())</f>
        <v>0</v>
      </c>
      <c r="H155" s="7">
        <f>VLOOKUP(Tableau14[[#This Row],[Numéro]],Tableau1[],9,FALSE())</f>
        <v>0</v>
      </c>
      <c r="I155" s="7">
        <f>VLOOKUP(Tableau14[[#This Row],[Numéro]],Tableau1[],10,FALSE())</f>
        <v>0</v>
      </c>
      <c r="J155" s="7">
        <f>VLOOKUP(Tableau14[[#This Row],[Numéro]],Tableau1[],11,FALSE())</f>
        <v>0</v>
      </c>
      <c r="K155" s="7"/>
    </row>
  </sheetData>
  <mergeCells count="2">
    <mergeCell ref="A2:K2"/>
    <mergeCell ref="A4:K4"/>
  </mergeCells>
  <dataValidations count="2">
    <dataValidation allowBlank="1" showInputMessage="1" showErrorMessage="1" prompt="Renseigner le lien URL de la ressource uniquement et éventuellement son titre " sqref="J1 J3 H5 J156:J1155">
      <formula1>0</formula1>
      <formula2>0</formula2>
    </dataValidation>
    <dataValidation allowBlank="1" showInputMessage="1" showErrorMessage="1" promptTitle="Indiquer le nom de la ressource" prompt="Cette colonne est facultative_x000a_" sqref="I5">
      <formula1>0</formula1>
      <formula2>0</formula2>
    </dataValidation>
  </dataValidations>
  <pageMargins left="0.7" right="0.7" top="0.75" bottom="0.75" header="0.51180555555555496" footer="0.51180555555555496"/>
  <pageSetup paperSize="9" firstPageNumber="0"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'Sources données'!$A$2:$A$7</xm:f>
          </x14:formula1>
          <x14:formula2>
            <xm:f>0</xm:f>
          </x14:formula2>
          <xm:sqref>B1 B3 B5 B156:B1155</xm:sqref>
        </x14:dataValidation>
        <x14:dataValidation type="list" allowBlank="1" showInputMessage="1" showErrorMessage="1">
          <x14:formula1>
            <xm:f>'Sources données'!$C$2:$C$15</xm:f>
          </x14:formula1>
          <x14:formula2>
            <xm:f>0</xm:f>
          </x14:formula2>
          <xm:sqref>C5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zoomScaleNormal="100" workbookViewId="0">
      <selection activeCell="C72" sqref="C72"/>
    </sheetView>
  </sheetViews>
  <sheetFormatPr baseColWidth="10" defaultColWidth="10.42578125" defaultRowHeight="15" x14ac:dyDescent="0.25"/>
  <cols>
    <col min="1" max="1" width="45.42578125" style="1" customWidth="1"/>
    <col min="3" max="3" width="30.28515625" customWidth="1"/>
    <col min="5" max="5" width="18" customWidth="1"/>
    <col min="6" max="6" width="27" customWidth="1"/>
    <col min="7" max="7" width="40.140625" style="24" customWidth="1"/>
    <col min="8" max="8" width="16.42578125" customWidth="1"/>
    <col min="9" max="9" width="45.85546875" style="24" customWidth="1"/>
  </cols>
  <sheetData>
    <row r="1" spans="1:9" ht="17.100000000000001" customHeight="1" x14ac:dyDescent="0.25">
      <c r="A1" s="25" t="s">
        <v>484</v>
      </c>
      <c r="C1" s="26" t="s">
        <v>485</v>
      </c>
      <c r="E1" s="26" t="s">
        <v>486</v>
      </c>
      <c r="G1" s="26" t="s">
        <v>487</v>
      </c>
      <c r="I1" s="26" t="s">
        <v>488</v>
      </c>
    </row>
    <row r="2" spans="1:9" x14ac:dyDescent="0.25">
      <c r="A2" s="27" t="s">
        <v>62</v>
      </c>
      <c r="C2" s="28" t="s">
        <v>28</v>
      </c>
      <c r="E2" s="28" t="s">
        <v>395</v>
      </c>
      <c r="G2" s="28" t="s">
        <v>31</v>
      </c>
      <c r="I2" s="28" t="s">
        <v>330</v>
      </c>
    </row>
    <row r="3" spans="1:9" x14ac:dyDescent="0.25">
      <c r="A3" s="27" t="s">
        <v>130</v>
      </c>
      <c r="C3" s="28" t="s">
        <v>53</v>
      </c>
      <c r="E3" s="28" t="s">
        <v>29</v>
      </c>
      <c r="G3" s="28" t="s">
        <v>75</v>
      </c>
      <c r="I3" s="28" t="s">
        <v>96</v>
      </c>
    </row>
    <row r="4" spans="1:9" x14ac:dyDescent="0.25">
      <c r="A4" s="27" t="s">
        <v>165</v>
      </c>
      <c r="C4" s="28" t="s">
        <v>18</v>
      </c>
      <c r="E4" s="28" t="s">
        <v>19</v>
      </c>
      <c r="G4" s="28" t="s">
        <v>382</v>
      </c>
      <c r="I4" s="28" t="s">
        <v>45</v>
      </c>
    </row>
    <row r="5" spans="1:9" x14ac:dyDescent="0.25">
      <c r="A5" s="27" t="s">
        <v>374</v>
      </c>
      <c r="C5" s="29" t="s">
        <v>369</v>
      </c>
      <c r="E5" s="30"/>
      <c r="G5" s="28" t="s">
        <v>331</v>
      </c>
      <c r="I5" s="28" t="s">
        <v>489</v>
      </c>
    </row>
    <row r="6" spans="1:9" ht="17.100000000000001" customHeight="1" x14ac:dyDescent="0.25">
      <c r="A6" s="31" t="s">
        <v>208</v>
      </c>
      <c r="C6" s="28" t="s">
        <v>73</v>
      </c>
      <c r="G6" s="28" t="s">
        <v>490</v>
      </c>
      <c r="I6" s="28" t="s">
        <v>381</v>
      </c>
    </row>
    <row r="7" spans="1:9" x14ac:dyDescent="0.25">
      <c r="A7" s="27" t="s">
        <v>268</v>
      </c>
      <c r="C7" s="32" t="s">
        <v>491</v>
      </c>
      <c r="G7" s="28" t="s">
        <v>55</v>
      </c>
      <c r="I7" s="28" t="s">
        <v>492</v>
      </c>
    </row>
    <row r="8" spans="1:9" x14ac:dyDescent="0.25">
      <c r="A8" s="33" t="s">
        <v>202</v>
      </c>
      <c r="C8" s="32" t="s">
        <v>493</v>
      </c>
      <c r="G8" s="28" t="s">
        <v>494</v>
      </c>
      <c r="I8" s="28" t="s">
        <v>303</v>
      </c>
    </row>
    <row r="9" spans="1:9" x14ac:dyDescent="0.25">
      <c r="A9" s="33" t="s">
        <v>245</v>
      </c>
      <c r="C9" s="32" t="s">
        <v>87</v>
      </c>
      <c r="G9" s="28" t="s">
        <v>495</v>
      </c>
      <c r="I9" s="28" t="s">
        <v>142</v>
      </c>
    </row>
    <row r="10" spans="1:9" x14ac:dyDescent="0.25">
      <c r="A10" s="33" t="s">
        <v>240</v>
      </c>
      <c r="C10" s="32" t="s">
        <v>110</v>
      </c>
      <c r="G10" s="28" t="s">
        <v>89</v>
      </c>
      <c r="I10" s="28" t="s">
        <v>20</v>
      </c>
    </row>
    <row r="11" spans="1:9" x14ac:dyDescent="0.25">
      <c r="A11" s="33" t="s">
        <v>496</v>
      </c>
      <c r="C11" s="32" t="s">
        <v>296</v>
      </c>
      <c r="G11" s="28" t="s">
        <v>39</v>
      </c>
      <c r="I11" s="28" t="s">
        <v>103</v>
      </c>
    </row>
    <row r="12" spans="1:9" ht="17.100000000000001" customHeight="1" x14ac:dyDescent="0.25">
      <c r="A12" s="33" t="s">
        <v>497</v>
      </c>
      <c r="C12" s="32" t="s">
        <v>196</v>
      </c>
      <c r="G12" s="28" t="s">
        <v>498</v>
      </c>
      <c r="I12" s="28" t="s">
        <v>499</v>
      </c>
    </row>
    <row r="13" spans="1:9" x14ac:dyDescent="0.25">
      <c r="A13" s="33" t="s">
        <v>289</v>
      </c>
      <c r="C13" s="32" t="s">
        <v>437</v>
      </c>
      <c r="G13" s="28" t="s">
        <v>500</v>
      </c>
      <c r="I13" s="28" t="s">
        <v>54</v>
      </c>
    </row>
    <row r="14" spans="1:9" x14ac:dyDescent="0.25">
      <c r="A14" s="33" t="s">
        <v>322</v>
      </c>
      <c r="C14" s="32" t="s">
        <v>407</v>
      </c>
      <c r="G14" s="28" t="s">
        <v>501</v>
      </c>
      <c r="I14" s="28" t="s">
        <v>227</v>
      </c>
    </row>
    <row r="15" spans="1:9" x14ac:dyDescent="0.25">
      <c r="A15" s="33" t="s">
        <v>502</v>
      </c>
      <c r="C15" s="32" t="s">
        <v>389</v>
      </c>
      <c r="G15" s="28" t="s">
        <v>21</v>
      </c>
      <c r="I15" s="28" t="s">
        <v>503</v>
      </c>
    </row>
    <row r="16" spans="1:9" x14ac:dyDescent="0.25">
      <c r="A16" s="33" t="s">
        <v>337</v>
      </c>
      <c r="C16" s="32" t="s">
        <v>81</v>
      </c>
      <c r="G16" s="28" t="s">
        <v>304</v>
      </c>
      <c r="I16" s="28" t="s">
        <v>504</v>
      </c>
    </row>
    <row r="17" spans="1:9" x14ac:dyDescent="0.25">
      <c r="A17" s="27" t="s">
        <v>347</v>
      </c>
      <c r="C17" s="32" t="s">
        <v>161</v>
      </c>
      <c r="G17" s="28" t="s">
        <v>46</v>
      </c>
      <c r="I17" s="28" t="s">
        <v>131</v>
      </c>
    </row>
    <row r="18" spans="1:9" x14ac:dyDescent="0.25">
      <c r="A18" s="33" t="s">
        <v>505</v>
      </c>
      <c r="G18" s="28" t="s">
        <v>506</v>
      </c>
      <c r="I18" s="28" t="s">
        <v>507</v>
      </c>
    </row>
    <row r="19" spans="1:9" x14ac:dyDescent="0.25">
      <c r="G19" s="28" t="s">
        <v>104</v>
      </c>
      <c r="I19" s="28" t="s">
        <v>88</v>
      </c>
    </row>
    <row r="20" spans="1:9" x14ac:dyDescent="0.25">
      <c r="I20" s="28" t="s">
        <v>508</v>
      </c>
    </row>
    <row r="21" spans="1:9" ht="17.100000000000001" customHeight="1" x14ac:dyDescent="0.25">
      <c r="I21" s="28" t="s">
        <v>509</v>
      </c>
    </row>
    <row r="22" spans="1:9" x14ac:dyDescent="0.25">
      <c r="I22" s="28" t="s">
        <v>510</v>
      </c>
    </row>
    <row r="23" spans="1:9" x14ac:dyDescent="0.25">
      <c r="I23" s="28" t="s">
        <v>166</v>
      </c>
    </row>
    <row r="24" spans="1:9" x14ac:dyDescent="0.25">
      <c r="I24" s="28" t="s">
        <v>74</v>
      </c>
    </row>
    <row r="25" spans="1:9" ht="17.100000000000001" customHeight="1" x14ac:dyDescent="0.25">
      <c r="I25" s="28" t="s">
        <v>38</v>
      </c>
    </row>
    <row r="26" spans="1:9" x14ac:dyDescent="0.25">
      <c r="I26" s="28" t="s">
        <v>511</v>
      </c>
    </row>
    <row r="27" spans="1:9" x14ac:dyDescent="0.25">
      <c r="I27" s="28" t="s">
        <v>30</v>
      </c>
    </row>
    <row r="28" spans="1:9" ht="17.100000000000001" customHeight="1" x14ac:dyDescent="0.25">
      <c r="I28" s="28" t="s">
        <v>123</v>
      </c>
    </row>
    <row r="29" spans="1:9" x14ac:dyDescent="0.25">
      <c r="I29" s="28" t="s">
        <v>460</v>
      </c>
    </row>
    <row r="30" spans="1:9" x14ac:dyDescent="0.25">
      <c r="I30" s="28" t="s">
        <v>415</v>
      </c>
    </row>
    <row r="31" spans="1:9" x14ac:dyDescent="0.25">
      <c r="I31" s="28" t="s">
        <v>370</v>
      </c>
    </row>
    <row r="32" spans="1:9" x14ac:dyDescent="0.25">
      <c r="I32" s="28" t="s">
        <v>154</v>
      </c>
    </row>
    <row r="33" spans="9:9" x14ac:dyDescent="0.25">
      <c r="I33" s="28" t="s">
        <v>249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showGridLines="0" topLeftCell="A13" zoomScaleNormal="100" workbookViewId="0">
      <selection activeCell="A13" sqref="A13"/>
    </sheetView>
  </sheetViews>
  <sheetFormatPr baseColWidth="10" defaultColWidth="10.42578125" defaultRowHeight="15" x14ac:dyDescent="0.25"/>
  <cols>
    <col min="1" max="1" width="20.42578125" customWidth="1"/>
    <col min="2" max="2" width="26.7109375" customWidth="1"/>
  </cols>
  <sheetData>
    <row r="3" spans="1:2" x14ac:dyDescent="0.25">
      <c r="A3" s="34" t="s">
        <v>4</v>
      </c>
      <c r="B3" s="35" t="s">
        <v>512</v>
      </c>
    </row>
    <row r="4" spans="1:2" x14ac:dyDescent="0.25">
      <c r="A4" s="36" t="s">
        <v>17</v>
      </c>
      <c r="B4" s="37">
        <v>5</v>
      </c>
    </row>
    <row r="5" spans="1:2" x14ac:dyDescent="0.25">
      <c r="A5" s="38" t="s">
        <v>62</v>
      </c>
      <c r="B5" s="39">
        <v>14</v>
      </c>
    </row>
    <row r="6" spans="1:2" x14ac:dyDescent="0.25">
      <c r="A6" s="38" t="s">
        <v>130</v>
      </c>
      <c r="B6" s="39">
        <v>6</v>
      </c>
    </row>
    <row r="7" spans="1:2" x14ac:dyDescent="0.25">
      <c r="A7" s="38" t="s">
        <v>268</v>
      </c>
      <c r="B7" s="39">
        <v>8</v>
      </c>
    </row>
    <row r="8" spans="1:2" x14ac:dyDescent="0.25">
      <c r="A8" s="38" t="s">
        <v>202</v>
      </c>
      <c r="B8" s="40">
        <v>1</v>
      </c>
    </row>
    <row r="9" spans="1:2" x14ac:dyDescent="0.25">
      <c r="A9" s="41" t="s">
        <v>513</v>
      </c>
      <c r="B9" s="42">
        <v>34</v>
      </c>
    </row>
  </sheetData>
  <pageMargins left="0.7" right="0.7" top="0.75" bottom="0.75" header="0.51180555555555496" footer="0.51180555555555496"/>
  <pageSetup paperSize="9" firstPageNumber="0" orientation="portrait" horizontalDpi="300" verticalDpi="30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showGridLines="0" zoomScaleNormal="100" workbookViewId="0">
      <selection activeCell="A5" sqref="A5"/>
    </sheetView>
  </sheetViews>
  <sheetFormatPr baseColWidth="10" defaultColWidth="10.42578125" defaultRowHeight="15" x14ac:dyDescent="0.25"/>
  <cols>
    <col min="1" max="1" width="31.85546875" customWidth="1"/>
    <col min="2" max="2" width="28.28515625" customWidth="1"/>
  </cols>
  <sheetData>
    <row r="3" spans="1:2" x14ac:dyDescent="0.25">
      <c r="A3" s="34" t="s">
        <v>5</v>
      </c>
      <c r="B3" s="35" t="s">
        <v>514</v>
      </c>
    </row>
    <row r="4" spans="1:2" x14ac:dyDescent="0.25">
      <c r="A4" s="36" t="s">
        <v>369</v>
      </c>
      <c r="B4" s="37">
        <v>4</v>
      </c>
    </row>
    <row r="5" spans="1:2" x14ac:dyDescent="0.25">
      <c r="A5" s="38" t="s">
        <v>73</v>
      </c>
      <c r="B5" s="39">
        <v>2</v>
      </c>
    </row>
    <row r="6" spans="1:2" x14ac:dyDescent="0.25">
      <c r="A6" s="38" t="s">
        <v>81</v>
      </c>
      <c r="B6" s="39">
        <v>1</v>
      </c>
    </row>
    <row r="7" spans="1:2" x14ac:dyDescent="0.25">
      <c r="A7" s="38" t="s">
        <v>28</v>
      </c>
      <c r="B7" s="39">
        <v>13</v>
      </c>
    </row>
    <row r="8" spans="1:2" x14ac:dyDescent="0.25">
      <c r="A8" s="38" t="s">
        <v>87</v>
      </c>
      <c r="B8" s="39">
        <v>8</v>
      </c>
    </row>
    <row r="9" spans="1:2" x14ac:dyDescent="0.25">
      <c r="A9" s="38" t="s">
        <v>389</v>
      </c>
      <c r="B9" s="39">
        <v>4</v>
      </c>
    </row>
    <row r="10" spans="1:2" x14ac:dyDescent="0.25">
      <c r="A10" s="38" t="s">
        <v>110</v>
      </c>
      <c r="B10" s="39">
        <v>5</v>
      </c>
    </row>
    <row r="11" spans="1:2" x14ac:dyDescent="0.25">
      <c r="A11" s="38" t="s">
        <v>296</v>
      </c>
      <c r="B11" s="39">
        <v>2</v>
      </c>
    </row>
    <row r="12" spans="1:2" x14ac:dyDescent="0.25">
      <c r="A12" s="38" t="s">
        <v>53</v>
      </c>
      <c r="B12" s="39">
        <v>6</v>
      </c>
    </row>
    <row r="13" spans="1:2" x14ac:dyDescent="0.25">
      <c r="A13" s="38" t="s">
        <v>196</v>
      </c>
      <c r="B13" s="39">
        <v>7</v>
      </c>
    </row>
    <row r="14" spans="1:2" x14ac:dyDescent="0.25">
      <c r="A14" s="38" t="s">
        <v>18</v>
      </c>
      <c r="B14" s="39">
        <v>22</v>
      </c>
    </row>
    <row r="15" spans="1:2" x14ac:dyDescent="0.25">
      <c r="A15" s="38" t="s">
        <v>161</v>
      </c>
      <c r="B15" s="40">
        <v>2</v>
      </c>
    </row>
    <row r="16" spans="1:2" x14ac:dyDescent="0.25">
      <c r="A16" s="41" t="s">
        <v>513</v>
      </c>
      <c r="B16" s="42">
        <v>76</v>
      </c>
    </row>
  </sheetData>
  <pageMargins left="0.7" right="0.7" top="0.75" bottom="0.75" header="0.51180555555555496" footer="0.51180555555555496"/>
  <pageSetup paperSize="9" firstPageNumber="0" orientation="portrait" horizontalDpi="300" verticalDpi="30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2"/>
  <sheetViews>
    <sheetView showGridLines="0" topLeftCell="A11" zoomScaleNormal="100" workbookViewId="0">
      <selection activeCell="A5" sqref="A5"/>
    </sheetView>
  </sheetViews>
  <sheetFormatPr baseColWidth="10" defaultColWidth="10.42578125" defaultRowHeight="15" x14ac:dyDescent="0.25"/>
  <cols>
    <col min="1" max="1" width="42.7109375" customWidth="1"/>
    <col min="2" max="2" width="45.140625" customWidth="1"/>
    <col min="3" max="3" width="23.42578125" customWidth="1"/>
    <col min="4" max="4" width="19" customWidth="1"/>
    <col min="5" max="6" width="36.28515625" customWidth="1"/>
    <col min="7" max="7" width="20" customWidth="1"/>
    <col min="8" max="8" width="15.85546875" customWidth="1"/>
    <col min="9" max="9" width="88" customWidth="1"/>
    <col min="10" max="10" width="15.85546875" customWidth="1"/>
  </cols>
  <sheetData>
    <row r="3" spans="1:7" x14ac:dyDescent="0.25">
      <c r="A3" s="43" t="s">
        <v>512</v>
      </c>
      <c r="B3" s="44" t="s">
        <v>4</v>
      </c>
      <c r="C3" s="45"/>
      <c r="D3" s="45"/>
      <c r="E3" s="45"/>
      <c r="F3" s="45"/>
      <c r="G3" s="46"/>
    </row>
    <row r="4" spans="1:7" x14ac:dyDescent="0.25">
      <c r="A4" s="47" t="s">
        <v>7</v>
      </c>
      <c r="B4" s="48" t="s">
        <v>17</v>
      </c>
      <c r="C4" s="49" t="s">
        <v>268</v>
      </c>
      <c r="D4" s="49" t="s">
        <v>62</v>
      </c>
      <c r="E4" s="49" t="s">
        <v>130</v>
      </c>
      <c r="F4" s="49" t="s">
        <v>202</v>
      </c>
      <c r="G4" s="50" t="s">
        <v>513</v>
      </c>
    </row>
    <row r="5" spans="1:7" x14ac:dyDescent="0.25">
      <c r="A5" s="36" t="s">
        <v>123</v>
      </c>
      <c r="B5" s="51"/>
      <c r="C5" s="52"/>
      <c r="D5" s="52">
        <v>1</v>
      </c>
      <c r="E5" s="52"/>
      <c r="F5" s="53"/>
      <c r="G5" s="54">
        <v>1</v>
      </c>
    </row>
    <row r="6" spans="1:7" x14ac:dyDescent="0.25">
      <c r="A6" s="38" t="s">
        <v>30</v>
      </c>
      <c r="B6" s="55">
        <v>1</v>
      </c>
      <c r="C6" s="56"/>
      <c r="D6" s="56"/>
      <c r="E6" s="56"/>
      <c r="F6" s="57"/>
      <c r="G6" s="58">
        <v>1</v>
      </c>
    </row>
    <row r="7" spans="1:7" x14ac:dyDescent="0.25">
      <c r="A7" s="38" t="s">
        <v>38</v>
      </c>
      <c r="B7" s="55">
        <v>1</v>
      </c>
      <c r="C7" s="56">
        <v>1</v>
      </c>
      <c r="D7" s="56">
        <v>2</v>
      </c>
      <c r="E7" s="56">
        <v>1</v>
      </c>
      <c r="F7" s="57"/>
      <c r="G7" s="58">
        <v>5</v>
      </c>
    </row>
    <row r="8" spans="1:7" x14ac:dyDescent="0.25">
      <c r="A8" s="38" t="s">
        <v>74</v>
      </c>
      <c r="B8" s="55"/>
      <c r="C8" s="56"/>
      <c r="D8" s="56">
        <v>2</v>
      </c>
      <c r="E8" s="56"/>
      <c r="F8" s="57"/>
      <c r="G8" s="58">
        <v>2</v>
      </c>
    </row>
    <row r="9" spans="1:7" x14ac:dyDescent="0.25">
      <c r="A9" s="38" t="s">
        <v>88</v>
      </c>
      <c r="B9" s="55"/>
      <c r="C9" s="56"/>
      <c r="D9" s="56">
        <v>1</v>
      </c>
      <c r="E9" s="56"/>
      <c r="F9" s="57"/>
      <c r="G9" s="58">
        <v>1</v>
      </c>
    </row>
    <row r="10" spans="1:7" x14ac:dyDescent="0.25">
      <c r="A10" s="38" t="s">
        <v>131</v>
      </c>
      <c r="B10" s="55"/>
      <c r="C10" s="56"/>
      <c r="D10" s="56"/>
      <c r="E10" s="56">
        <v>1</v>
      </c>
      <c r="F10" s="57"/>
      <c r="G10" s="58">
        <v>1</v>
      </c>
    </row>
    <row r="11" spans="1:7" x14ac:dyDescent="0.25">
      <c r="A11" s="38" t="s">
        <v>54</v>
      </c>
      <c r="B11" s="55">
        <v>1</v>
      </c>
      <c r="C11" s="56">
        <v>1</v>
      </c>
      <c r="D11" s="56"/>
      <c r="E11" s="56"/>
      <c r="F11" s="57"/>
      <c r="G11" s="58">
        <v>2</v>
      </c>
    </row>
    <row r="12" spans="1:7" x14ac:dyDescent="0.25">
      <c r="A12" s="38" t="s">
        <v>103</v>
      </c>
      <c r="B12" s="55"/>
      <c r="C12" s="56"/>
      <c r="D12" s="56">
        <v>1</v>
      </c>
      <c r="E12" s="56"/>
      <c r="F12" s="57"/>
      <c r="G12" s="58">
        <v>1</v>
      </c>
    </row>
    <row r="13" spans="1:7" x14ac:dyDescent="0.25">
      <c r="A13" s="38" t="s">
        <v>20</v>
      </c>
      <c r="B13" s="55">
        <v>1</v>
      </c>
      <c r="C13" s="56"/>
      <c r="D13" s="56">
        <v>3</v>
      </c>
      <c r="E13" s="56"/>
      <c r="F13" s="57">
        <v>1</v>
      </c>
      <c r="G13" s="58">
        <v>5</v>
      </c>
    </row>
    <row r="14" spans="1:7" x14ac:dyDescent="0.25">
      <c r="A14" s="38" t="s">
        <v>142</v>
      </c>
      <c r="B14" s="55"/>
      <c r="C14" s="56"/>
      <c r="D14" s="56"/>
      <c r="E14" s="56">
        <v>1</v>
      </c>
      <c r="F14" s="57"/>
      <c r="G14" s="58">
        <v>1</v>
      </c>
    </row>
    <row r="15" spans="1:7" x14ac:dyDescent="0.25">
      <c r="A15" s="38" t="s">
        <v>45</v>
      </c>
      <c r="B15" s="55">
        <v>1</v>
      </c>
      <c r="C15" s="56"/>
      <c r="D15" s="56"/>
      <c r="E15" s="56"/>
      <c r="F15" s="57"/>
      <c r="G15" s="58">
        <v>1</v>
      </c>
    </row>
    <row r="16" spans="1:7" x14ac:dyDescent="0.25">
      <c r="A16" s="38" t="s">
        <v>96</v>
      </c>
      <c r="B16" s="55"/>
      <c r="C16" s="56">
        <v>1</v>
      </c>
      <c r="D16" s="56">
        <v>1</v>
      </c>
      <c r="E16" s="56">
        <v>1</v>
      </c>
      <c r="F16" s="57"/>
      <c r="G16" s="58">
        <v>3</v>
      </c>
    </row>
    <row r="17" spans="1:7" x14ac:dyDescent="0.25">
      <c r="A17" s="38" t="s">
        <v>515</v>
      </c>
      <c r="B17" s="55"/>
      <c r="C17" s="56"/>
      <c r="D17" s="56"/>
      <c r="E17" s="56">
        <v>1</v>
      </c>
      <c r="F17" s="57"/>
      <c r="G17" s="58">
        <v>1</v>
      </c>
    </row>
    <row r="18" spans="1:7" x14ac:dyDescent="0.25">
      <c r="A18" s="38" t="s">
        <v>154</v>
      </c>
      <c r="B18" s="55"/>
      <c r="C18" s="56"/>
      <c r="D18" s="56"/>
      <c r="E18" s="56">
        <v>1</v>
      </c>
      <c r="F18" s="57"/>
      <c r="G18" s="58">
        <v>1</v>
      </c>
    </row>
    <row r="19" spans="1:7" x14ac:dyDescent="0.25">
      <c r="A19" s="38" t="s">
        <v>249</v>
      </c>
      <c r="B19" s="55"/>
      <c r="C19" s="56">
        <v>5</v>
      </c>
      <c r="D19" s="56">
        <v>1</v>
      </c>
      <c r="E19" s="56"/>
      <c r="F19" s="57"/>
      <c r="G19" s="58">
        <v>6</v>
      </c>
    </row>
    <row r="20" spans="1:7" x14ac:dyDescent="0.25">
      <c r="A20" s="38" t="s">
        <v>370</v>
      </c>
      <c r="B20" s="55"/>
      <c r="C20" s="56"/>
      <c r="D20" s="56">
        <v>1</v>
      </c>
      <c r="E20" s="56"/>
      <c r="F20" s="57"/>
      <c r="G20" s="58">
        <v>1</v>
      </c>
    </row>
    <row r="21" spans="1:7" x14ac:dyDescent="0.25">
      <c r="A21" s="38" t="s">
        <v>415</v>
      </c>
      <c r="B21" s="59"/>
      <c r="C21" s="60"/>
      <c r="D21" s="60">
        <v>1</v>
      </c>
      <c r="E21" s="60"/>
      <c r="F21" s="61"/>
      <c r="G21" s="62">
        <v>1</v>
      </c>
    </row>
    <row r="22" spans="1:7" x14ac:dyDescent="0.25">
      <c r="A22" s="41" t="s">
        <v>513</v>
      </c>
      <c r="B22" s="63">
        <v>5</v>
      </c>
      <c r="C22" s="64">
        <v>8</v>
      </c>
      <c r="D22" s="64">
        <v>14</v>
      </c>
      <c r="E22" s="64">
        <v>6</v>
      </c>
      <c r="F22" s="65">
        <v>1</v>
      </c>
      <c r="G22" s="42">
        <v>34</v>
      </c>
    </row>
  </sheetData>
  <pageMargins left="0.7" right="0.7" top="0.75" bottom="0.75" header="0.51180555555555496" footer="0.51180555555555496"/>
  <pageSetup paperSize="9" firstPageNumber="0" orientation="portrait" horizontalDpi="300" verticalDpi="300"/>
  <drawing r:id="rId2"/>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4" baseType="variant">
      <vt:variant>
        <vt:lpstr>Feuilles de calcul</vt:lpstr>
      </vt:variant>
      <vt:variant>
        <vt:i4>7</vt:i4>
      </vt:variant>
      <vt:variant>
        <vt:lpstr>Plages nommées</vt:lpstr>
      </vt:variant>
      <vt:variant>
        <vt:i4>7</vt:i4>
      </vt:variant>
    </vt:vector>
  </HeadingPairs>
  <TitlesOfParts>
    <vt:vector size="14" baseType="lpstr">
      <vt:lpstr>Tableau de bord</vt:lpstr>
      <vt:lpstr>Carto. des compétences - Inter.</vt:lpstr>
      <vt:lpstr>Carto. des compétences - Exter.</vt:lpstr>
      <vt:lpstr>Sources données</vt:lpstr>
      <vt:lpstr>Nb de ressources thématiques</vt:lpstr>
      <vt:lpstr>Nb de ressources discipline</vt:lpstr>
      <vt:lpstr>Nb de ressources académie</vt:lpstr>
      <vt:lpstr>'Sources données'!_FilterDatabase</vt:lpstr>
      <vt:lpstr>Académies</vt:lpstr>
      <vt:lpstr>Degrés</vt:lpstr>
      <vt:lpstr>Disciplines</vt:lpstr>
      <vt:lpstr>Régions</vt:lpstr>
      <vt:lpstr>Régions_académiques</vt:lpstr>
      <vt:lpstr>Thématiques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Roulette, Angèle</dc:creator>
  <dc:description/>
  <cp:lastModifiedBy>Administration centrale</cp:lastModifiedBy>
  <cp:revision>17</cp:revision>
  <dcterms:created xsi:type="dcterms:W3CDTF">2021-02-22T09:22:03Z</dcterms:created>
  <dcterms:modified xsi:type="dcterms:W3CDTF">2022-02-18T15:50:34Z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0x010100E73FB84F21B7A44F8DE104AE2ADAB9F6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SIP_Label_1bc0f418-96a4-4caf-9d7c-ccc5ec7f9d91_ActionId">
    <vt:lpwstr>12ec2b03-ba5f-4552-9961-ed9514b8d305</vt:lpwstr>
  </property>
  <property fmtid="{D5CDD505-2E9C-101B-9397-08002B2CF9AE}" pid="8" name="MSIP_Label_1bc0f418-96a4-4caf-9d7c-ccc5ec7f9d91_ContentBits">
    <vt:lpwstr>0</vt:lpwstr>
  </property>
  <property fmtid="{D5CDD505-2E9C-101B-9397-08002B2CF9AE}" pid="9" name="MSIP_Label_1bc0f418-96a4-4caf-9d7c-ccc5ec7f9d91_Enabled">
    <vt:lpwstr>true</vt:lpwstr>
  </property>
  <property fmtid="{D5CDD505-2E9C-101B-9397-08002B2CF9AE}" pid="10" name="MSIP_Label_1bc0f418-96a4-4caf-9d7c-ccc5ec7f9d91_Method">
    <vt:lpwstr>Privileged</vt:lpwstr>
  </property>
  <property fmtid="{D5CDD505-2E9C-101B-9397-08002B2CF9AE}" pid="11" name="MSIP_Label_1bc0f418-96a4-4caf-9d7c-ccc5ec7f9d91_Name">
    <vt:lpwstr>1bc0f418-96a4-4caf-9d7c-ccc5ec7f9d91</vt:lpwstr>
  </property>
  <property fmtid="{D5CDD505-2E9C-101B-9397-08002B2CF9AE}" pid="12" name="MSIP_Label_1bc0f418-96a4-4caf-9d7c-ccc5ec7f9d91_SetDate">
    <vt:lpwstr>2021-02-23T09:56:35Z</vt:lpwstr>
  </property>
  <property fmtid="{D5CDD505-2E9C-101B-9397-08002B2CF9AE}" pid="13" name="MSIP_Label_1bc0f418-96a4-4caf-9d7c-ccc5ec7f9d91_SiteId">
    <vt:lpwstr>e0793d39-0939-496d-b129-198edd916feb</vt:lpwstr>
  </property>
  <property fmtid="{D5CDD505-2E9C-101B-9397-08002B2CF9AE}" pid="14" name="ScaleCrop">
    <vt:bool>false</vt:bool>
  </property>
  <property fmtid="{D5CDD505-2E9C-101B-9397-08002B2CF9AE}" pid="15" name="ShareDoc">
    <vt:bool>false</vt:bool>
  </property>
</Properties>
</file>