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NVIC\Documents\02-Gestion de Projet\"/>
    </mc:Choice>
  </mc:AlternateContent>
  <xr:revisionPtr revIDLastSave="0" documentId="13_ncr:1_{8AB34616-8CD9-4DBF-97BE-BB767907CBDE}" xr6:coauthVersionLast="34" xr6:coauthVersionMax="34" xr10:uidLastSave="{00000000-0000-0000-0000-000000000000}"/>
  <bookViews>
    <workbookView xWindow="0" yWindow="0" windowWidth="23040" windowHeight="9072" xr2:uid="{3B3D69F7-E2CD-41F8-898B-95AEB587BB3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G15" i="1"/>
  <c r="H15" i="1"/>
  <c r="H16" i="1" s="1"/>
  <c r="I15" i="1"/>
  <c r="J15" i="1"/>
  <c r="F15" i="1"/>
  <c r="G16" i="1"/>
  <c r="J16" i="1"/>
  <c r="I16" i="1" s="1"/>
  <c r="G14" i="1"/>
  <c r="H14" i="1"/>
  <c r="I14" i="1"/>
  <c r="J14" i="1"/>
  <c r="F14" i="1"/>
  <c r="G13" i="1"/>
  <c r="H13" i="1"/>
  <c r="I13" i="1"/>
  <c r="J13" i="1"/>
  <c r="F13" i="1"/>
  <c r="D8" i="1"/>
  <c r="D13" i="1"/>
  <c r="D6" i="1"/>
  <c r="D11" i="1"/>
  <c r="D10" i="1"/>
  <c r="D3" i="1"/>
  <c r="D2" i="1"/>
</calcChain>
</file>

<file path=xl/sharedStrings.xml><?xml version="1.0" encoding="utf-8"?>
<sst xmlns="http://schemas.openxmlformats.org/spreadsheetml/2006/main" count="23" uniqueCount="23">
  <si>
    <t>Couts généraux</t>
  </si>
  <si>
    <t>Cout brut</t>
  </si>
  <si>
    <t>Cout 12 mois</t>
  </si>
  <si>
    <t>internet</t>
  </si>
  <si>
    <t>Conseil juridique</t>
  </si>
  <si>
    <t>eau/electricité</t>
  </si>
  <si>
    <t>taxes</t>
  </si>
  <si>
    <t>feuille de paye</t>
  </si>
  <si>
    <t>mobilier (loué)</t>
  </si>
  <si>
    <t>pc portable</t>
  </si>
  <si>
    <t>gardiennage</t>
  </si>
  <si>
    <t xml:space="preserve"> </t>
  </si>
  <si>
    <t>locaux</t>
  </si>
  <si>
    <t>couts individuels</t>
  </si>
  <si>
    <t>CPP</t>
  </si>
  <si>
    <t>Exp</t>
  </si>
  <si>
    <t>Dev1</t>
  </si>
  <si>
    <t>Dev2</t>
  </si>
  <si>
    <t>Secrétaire</t>
  </si>
  <si>
    <t>"+couts journaliers"</t>
  </si>
  <si>
    <t>"-15,62"</t>
  </si>
  <si>
    <t>" / 217 (nb jour travaillé annuel)"</t>
  </si>
  <si>
    <t>" + 46% brut chargé"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</si>
</sst>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C55E-999F-4734-8A1C-6E64F9E35589}">
  <dimension ref="A1:K19"/>
  <sheetViews>
    <sheetView tabSelected="1" workbookViewId="0">
      <selection activeCell="K14" sqref="K14"/>
    </sheetView>
  </sheetViews>
  <sheetFormatPr baseColWidth="10" defaultRowHeight="14.4" x14ac:dyDescent="0.3"/>
  <cols>
    <col min="1" max="1" width="14.33203125" bestFit="1" customWidth="1"/>
    <col min="2" max="2" width="14.88671875" bestFit="1" customWidth="1"/>
    <col min="4" max="4" width="11.6640625" bestFit="1" customWidth="1"/>
    <col min="11" max="11" width="27.6640625" bestFit="1" customWidth="1"/>
  </cols>
  <sheetData>
    <row r="1" spans="1:11" x14ac:dyDescent="0.3">
      <c r="C1" t="s">
        <v>1</v>
      </c>
      <c r="D1" t="s">
        <v>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1" x14ac:dyDescent="0.3">
      <c r="A2" t="s">
        <v>0</v>
      </c>
      <c r="B2" t="s">
        <v>3</v>
      </c>
      <c r="C2">
        <v>400</v>
      </c>
      <c r="D2">
        <f>400*12</f>
        <v>4800</v>
      </c>
    </row>
    <row r="3" spans="1:11" x14ac:dyDescent="0.3">
      <c r="B3" t="s">
        <v>5</v>
      </c>
      <c r="C3">
        <v>550</v>
      </c>
      <c r="D3">
        <f>550*12</f>
        <v>6600</v>
      </c>
    </row>
    <row r="4" spans="1:11" x14ac:dyDescent="0.3">
      <c r="B4" t="s">
        <v>6</v>
      </c>
      <c r="C4">
        <v>4500</v>
      </c>
      <c r="D4">
        <v>4500</v>
      </c>
    </row>
    <row r="5" spans="1:11" x14ac:dyDescent="0.3">
      <c r="B5" t="s">
        <v>4</v>
      </c>
      <c r="C5">
        <v>3850</v>
      </c>
      <c r="D5">
        <v>3850</v>
      </c>
    </row>
    <row r="6" spans="1:11" x14ac:dyDescent="0.3">
      <c r="B6" t="s">
        <v>10</v>
      </c>
      <c r="C6">
        <v>380</v>
      </c>
      <c r="D6">
        <f>380*12</f>
        <v>4560</v>
      </c>
    </row>
    <row r="7" spans="1:11" x14ac:dyDescent="0.3">
      <c r="B7" t="s">
        <v>12</v>
      </c>
      <c r="D7">
        <v>11200</v>
      </c>
    </row>
    <row r="8" spans="1:11" x14ac:dyDescent="0.3">
      <c r="D8">
        <f>SUM(D2:D7)</f>
        <v>35510</v>
      </c>
    </row>
    <row r="10" spans="1:11" x14ac:dyDescent="0.3">
      <c r="A10" t="s">
        <v>13</v>
      </c>
      <c r="B10" t="s">
        <v>7</v>
      </c>
      <c r="C10">
        <v>23</v>
      </c>
      <c r="D10">
        <f>23*12</f>
        <v>276</v>
      </c>
    </row>
    <row r="11" spans="1:11" x14ac:dyDescent="0.3">
      <c r="B11" t="s">
        <v>8</v>
      </c>
      <c r="C11">
        <v>75</v>
      </c>
      <c r="D11">
        <f>75*12</f>
        <v>900</v>
      </c>
    </row>
    <row r="12" spans="1:11" x14ac:dyDescent="0.3">
      <c r="B12" t="s">
        <v>9</v>
      </c>
      <c r="C12">
        <v>900</v>
      </c>
      <c r="D12">
        <v>300</v>
      </c>
      <c r="F12">
        <v>51000</v>
      </c>
      <c r="G12">
        <v>41500</v>
      </c>
      <c r="H12">
        <v>28000</v>
      </c>
      <c r="I12">
        <v>26000</v>
      </c>
      <c r="J12">
        <v>22500</v>
      </c>
    </row>
    <row r="13" spans="1:11" x14ac:dyDescent="0.3">
      <c r="D13">
        <f>SUM(D10:D12)</f>
        <v>1476</v>
      </c>
      <c r="F13">
        <f>F12*1.46</f>
        <v>74460</v>
      </c>
      <c r="G13">
        <f t="shared" ref="G13:J13" si="0">G12*1.46</f>
        <v>60590</v>
      </c>
      <c r="H13">
        <f t="shared" si="0"/>
        <v>40880</v>
      </c>
      <c r="I13">
        <f t="shared" si="0"/>
        <v>37960</v>
      </c>
      <c r="J13">
        <f t="shared" si="0"/>
        <v>32850</v>
      </c>
      <c r="K13" t="s">
        <v>22</v>
      </c>
    </row>
    <row r="14" spans="1:11" x14ac:dyDescent="0.3">
      <c r="F14">
        <f>F13/217</f>
        <v>343.13364055299542</v>
      </c>
      <c r="G14">
        <f t="shared" ref="G14:J14" si="1">G13/217</f>
        <v>279.21658986175117</v>
      </c>
      <c r="H14">
        <f t="shared" si="1"/>
        <v>188.38709677419354</v>
      </c>
      <c r="I14">
        <f t="shared" si="1"/>
        <v>174.93087557603687</v>
      </c>
      <c r="J14">
        <f t="shared" si="1"/>
        <v>151.38248847926266</v>
      </c>
      <c r="K14" t="s">
        <v>21</v>
      </c>
    </row>
    <row r="15" spans="1:11" x14ac:dyDescent="0.3">
      <c r="F15">
        <f>($D$8/(217*12))+($D$13/217)+F14</f>
        <v>363.57219662058372</v>
      </c>
      <c r="G15">
        <f t="shared" ref="G15:J15" si="2">($D$8/(217*12))+($D$13/217)+G14</f>
        <v>299.65514592933948</v>
      </c>
      <c r="H15">
        <f t="shared" si="2"/>
        <v>208.82565284178187</v>
      </c>
      <c r="I15">
        <f t="shared" si="2"/>
        <v>195.36943164362521</v>
      </c>
      <c r="J15">
        <f t="shared" si="2"/>
        <v>171.821044546851</v>
      </c>
      <c r="K15" t="s">
        <v>19</v>
      </c>
    </row>
    <row r="16" spans="1:11" x14ac:dyDescent="0.3">
      <c r="F16">
        <f>F15+$J$16</f>
        <v>379.19229157938838</v>
      </c>
      <c r="G16">
        <f t="shared" ref="G16:I16" si="3">G15+$J$16</f>
        <v>315.27524088814414</v>
      </c>
      <c r="H16">
        <f t="shared" si="3"/>
        <v>224.4457478005865</v>
      </c>
      <c r="I16">
        <f t="shared" si="3"/>
        <v>210.98952660242983</v>
      </c>
      <c r="J16">
        <f>J15/11</f>
        <v>15.620094958804636</v>
      </c>
      <c r="K16" t="s">
        <v>20</v>
      </c>
    </row>
    <row r="19" spans="9:9" x14ac:dyDescent="0.3">
      <c r="I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LEDANVIC</dc:creator>
  <cp:lastModifiedBy>LEDANVIC</cp:lastModifiedBy>
  <dcterms:created xsi:type="dcterms:W3CDTF">2018-08-20T13:44:15Z</dcterms:created>
  <dcterms:modified xsi:type="dcterms:W3CDTF">2018-08-20T14:40:35Z</dcterms:modified>
</cp:coreProperties>
</file>