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Y12\Documents\GitHub\MarmotsTuesday\Altered\"/>
    </mc:Choice>
  </mc:AlternateContent>
  <xr:revisionPtr revIDLastSave="0" documentId="13_ncr:1_{983A4887-8CC6-47C9-AC09-63E19974FC04}" xr6:coauthVersionLast="47" xr6:coauthVersionMax="47" xr10:uidLastSave="{00000000-0000-0000-0000-000000000000}"/>
  <bookViews>
    <workbookView xWindow="-120" yWindow="-120" windowWidth="29040" windowHeight="15840" xr2:uid="{03A7B0B9-805E-453F-ACC7-95C7850FE7F5}"/>
  </bookViews>
  <sheets>
    <sheet name="Feuil1" sheetId="1" r:id="rId1"/>
  </sheets>
  <definedNames>
    <definedName name="solver_adj" localSheetId="0" hidden="1">Feuil1!$L$3:$L$34,Feuil1!$P$3:$P$34,Feuil1!$T$3:$T$34,Feuil1!$X$3:$X$34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Feuil1!$H$3:$H$218</definedName>
    <definedName name="solver_lhs2" localSheetId="0" hidden="1">Feuil1!$L$3:$L$218</definedName>
    <definedName name="solver_lhs3" localSheetId="0" hidden="1">Feuil1!$P$3:$P$218</definedName>
    <definedName name="solver_lhs4" localSheetId="0" hidden="1">Feuil1!$T$3:$T$218</definedName>
    <definedName name="solver_lhs5" localSheetId="0" hidden="1">Feuil1!$X$3:$X$218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Feuil1!$B$223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Feuil1!$F$3:$F$218</definedName>
    <definedName name="solver_rhs2" localSheetId="0" hidden="1">Feuil1!$K$3:$K$218</definedName>
    <definedName name="solver_rhs3" localSheetId="0" hidden="1">Feuil1!$O$3:$O$218</definedName>
    <definedName name="solver_rhs4" localSheetId="0" hidden="1">Feuil1!$S$3:$S$218</definedName>
    <definedName name="solver_rhs5" localSheetId="0" hidden="1">Feuil1!$W$3:$W$218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1" l="1"/>
  <c r="Q65" i="1"/>
  <c r="Q145" i="1"/>
  <c r="Q101" i="1"/>
  <c r="Q44" i="1"/>
  <c r="Q102" i="1"/>
  <c r="Q57" i="1"/>
  <c r="Q121" i="1"/>
  <c r="Q112" i="1"/>
  <c r="Q8" i="1"/>
  <c r="Q122" i="1"/>
  <c r="Q123" i="1"/>
  <c r="Q113" i="1"/>
  <c r="Q9" i="1"/>
  <c r="Q71" i="1"/>
  <c r="Q83" i="1"/>
  <c r="Q3" i="1"/>
  <c r="Q146" i="1"/>
  <c r="Q124" i="1"/>
  <c r="Q13" i="1"/>
  <c r="Q16" i="1"/>
  <c r="Q29" i="1"/>
  <c r="Q72" i="1"/>
  <c r="Q114" i="1"/>
  <c r="Q73" i="1"/>
  <c r="Q103" i="1"/>
  <c r="Q32" i="1"/>
  <c r="Q216" i="1"/>
  <c r="Q147" i="1"/>
  <c r="Q104" i="1"/>
  <c r="Q66" i="1"/>
  <c r="Q105" i="1"/>
  <c r="Q67" i="1"/>
  <c r="Q34" i="1"/>
  <c r="Q84" i="1"/>
  <c r="Q22" i="1"/>
  <c r="Q85" i="1"/>
  <c r="Q11" i="1"/>
  <c r="Q106" i="1"/>
  <c r="Q107" i="1"/>
  <c r="Q108" i="1"/>
  <c r="Q54" i="1"/>
  <c r="Q68" i="1"/>
  <c r="Q69" i="1"/>
  <c r="Q35" i="1"/>
  <c r="Q70" i="1"/>
  <c r="Q36" i="1"/>
  <c r="Q33" i="1"/>
  <c r="Q148" i="1"/>
  <c r="Q149" i="1"/>
  <c r="Q125" i="1"/>
  <c r="Q140" i="1"/>
  <c r="Q109" i="1"/>
  <c r="Q62" i="1"/>
  <c r="Q37" i="1"/>
  <c r="Q200" i="1"/>
  <c r="Q150" i="1"/>
  <c r="Q45" i="1"/>
  <c r="Q26" i="1"/>
  <c r="Q99" i="1"/>
  <c r="Q201" i="1"/>
  <c r="Q46" i="1"/>
  <c r="Q151" i="1"/>
  <c r="Q58" i="1"/>
  <c r="Q78" i="1"/>
  <c r="Q152" i="1"/>
  <c r="Q59" i="1"/>
  <c r="Q86" i="1"/>
  <c r="Q153" i="1"/>
  <c r="Q202" i="1"/>
  <c r="Q126" i="1"/>
  <c r="Q115" i="1"/>
  <c r="Q23" i="1"/>
  <c r="Q38" i="1"/>
  <c r="Q79" i="1"/>
  <c r="Q110" i="1"/>
  <c r="Q74" i="1"/>
  <c r="Q39" i="1"/>
  <c r="Q87" i="1"/>
  <c r="Q154" i="1"/>
  <c r="Q155" i="1"/>
  <c r="Q156" i="1"/>
  <c r="Q17" i="1"/>
  <c r="Q218" i="1"/>
  <c r="Q40" i="1"/>
  <c r="Q157" i="1"/>
  <c r="Q100" i="1"/>
  <c r="Q80" i="1"/>
  <c r="Q56" i="1"/>
  <c r="Q47" i="1"/>
  <c r="Q48" i="1"/>
  <c r="Q81" i="1"/>
  <c r="Q116" i="1"/>
  <c r="Q141" i="1"/>
  <c r="Q142" i="1"/>
  <c r="Q158" i="1"/>
  <c r="Q159" i="1"/>
  <c r="Q160" i="1"/>
  <c r="Q49" i="1"/>
  <c r="Q161" i="1"/>
  <c r="Q75" i="1"/>
  <c r="Q162" i="1"/>
  <c r="Q203" i="1"/>
  <c r="Q15" i="1"/>
  <c r="Q127" i="1"/>
  <c r="Q7" i="1"/>
  <c r="Q163" i="1"/>
  <c r="Q10" i="1"/>
  <c r="Q24" i="1"/>
  <c r="Q164" i="1"/>
  <c r="Q215" i="1"/>
  <c r="Q165" i="1"/>
  <c r="Q5" i="1"/>
  <c r="Q30" i="1"/>
  <c r="Q117" i="1"/>
  <c r="Q76" i="1"/>
  <c r="Q118" i="1"/>
  <c r="Q25" i="1"/>
  <c r="Q119" i="1"/>
  <c r="Q120" i="1"/>
  <c r="Q64" i="1"/>
  <c r="Q77" i="1"/>
  <c r="Q55" i="1"/>
  <c r="Q82" i="1"/>
  <c r="Q166" i="1"/>
  <c r="Q60" i="1"/>
  <c r="Q167" i="1"/>
  <c r="Q168" i="1"/>
  <c r="Q128" i="1"/>
  <c r="Q169" i="1"/>
  <c r="Q170" i="1"/>
  <c r="Q88" i="1"/>
  <c r="Q143" i="1"/>
  <c r="Q171" i="1"/>
  <c r="Q129" i="1"/>
  <c r="Q172" i="1"/>
  <c r="Q89" i="1"/>
  <c r="Q18" i="1"/>
  <c r="Q19" i="1"/>
  <c r="Q173" i="1"/>
  <c r="Q174" i="1"/>
  <c r="Q175" i="1"/>
  <c r="Q4" i="1"/>
  <c r="Q50" i="1"/>
  <c r="Q130" i="1"/>
  <c r="Q176" i="1"/>
  <c r="Q27" i="1"/>
  <c r="Q28" i="1"/>
  <c r="Q177" i="1"/>
  <c r="Q14" i="1"/>
  <c r="Q20" i="1"/>
  <c r="Q178" i="1"/>
  <c r="Q131" i="1"/>
  <c r="Q90" i="1"/>
  <c r="Q91" i="1"/>
  <c r="Q31" i="1"/>
  <c r="Q132" i="1"/>
  <c r="Q204" i="1"/>
  <c r="Q198" i="1"/>
  <c r="Q179" i="1"/>
  <c r="Q205" i="1"/>
  <c r="Q180" i="1"/>
  <c r="Q133" i="1"/>
  <c r="Q181" i="1"/>
  <c r="Q182" i="1"/>
  <c r="Q217" i="1"/>
  <c r="Q199" i="1"/>
  <c r="Q92" i="1"/>
  <c r="Q206" i="1"/>
  <c r="Q183" i="1"/>
  <c r="Q184" i="1"/>
  <c r="Q185" i="1"/>
  <c r="Q93" i="1"/>
  <c r="Q186" i="1"/>
  <c r="Q41" i="1"/>
  <c r="Q51" i="1"/>
  <c r="Q42" i="1"/>
  <c r="Q94" i="1"/>
  <c r="Q187" i="1"/>
  <c r="Q43" i="1"/>
  <c r="Q144" i="1"/>
  <c r="Q188" i="1"/>
  <c r="Q63" i="1"/>
  <c r="Q95" i="1"/>
  <c r="Q134" i="1"/>
  <c r="Q135" i="1"/>
  <c r="Q61" i="1"/>
  <c r="Q96" i="1"/>
  <c r="Q189" i="1"/>
  <c r="Q190" i="1"/>
  <c r="Q191" i="1"/>
  <c r="Q192" i="1"/>
  <c r="Q207" i="1"/>
  <c r="Q208" i="1"/>
  <c r="Q111" i="1"/>
  <c r="Q193" i="1"/>
  <c r="Q194" i="1"/>
  <c r="Q209" i="1"/>
  <c r="Q195" i="1"/>
  <c r="Q210" i="1"/>
  <c r="Q6" i="1"/>
  <c r="Q97" i="1"/>
  <c r="Q52" i="1"/>
  <c r="Q136" i="1"/>
  <c r="Q137" i="1"/>
  <c r="Q211" i="1"/>
  <c r="Q212" i="1"/>
  <c r="Q53" i="1"/>
  <c r="Q138" i="1"/>
  <c r="Q196" i="1"/>
  <c r="Q139" i="1"/>
  <c r="Q197" i="1"/>
  <c r="Q213" i="1"/>
  <c r="Q214" i="1"/>
  <c r="Q98" i="1"/>
  <c r="Q21" i="1"/>
  <c r="Y12" i="1"/>
  <c r="Y65" i="1"/>
  <c r="Y145" i="1"/>
  <c r="Y101" i="1"/>
  <c r="Y44" i="1"/>
  <c r="Y102" i="1"/>
  <c r="Y57" i="1"/>
  <c r="Y121" i="1"/>
  <c r="Y112" i="1"/>
  <c r="Y8" i="1"/>
  <c r="Y122" i="1"/>
  <c r="Y123" i="1"/>
  <c r="Y113" i="1"/>
  <c r="Y9" i="1"/>
  <c r="Y71" i="1"/>
  <c r="Y83" i="1"/>
  <c r="Y3" i="1"/>
  <c r="Y146" i="1"/>
  <c r="Y124" i="1"/>
  <c r="Y13" i="1"/>
  <c r="Y16" i="1"/>
  <c r="Y29" i="1"/>
  <c r="Y72" i="1"/>
  <c r="Y114" i="1"/>
  <c r="Y73" i="1"/>
  <c r="Y103" i="1"/>
  <c r="Y32" i="1"/>
  <c r="Y216" i="1"/>
  <c r="Y147" i="1"/>
  <c r="Y104" i="1"/>
  <c r="Y66" i="1"/>
  <c r="Y105" i="1"/>
  <c r="Y67" i="1"/>
  <c r="Y34" i="1"/>
  <c r="Y84" i="1"/>
  <c r="Y22" i="1"/>
  <c r="Y85" i="1"/>
  <c r="Y11" i="1"/>
  <c r="Y106" i="1"/>
  <c r="Y107" i="1"/>
  <c r="Y108" i="1"/>
  <c r="Y54" i="1"/>
  <c r="Y68" i="1"/>
  <c r="Y69" i="1"/>
  <c r="Y35" i="1"/>
  <c r="Y70" i="1"/>
  <c r="Y36" i="1"/>
  <c r="Y33" i="1"/>
  <c r="Y148" i="1"/>
  <c r="Y149" i="1"/>
  <c r="Y125" i="1"/>
  <c r="Y140" i="1"/>
  <c r="Y109" i="1"/>
  <c r="Y62" i="1"/>
  <c r="Y37" i="1"/>
  <c r="Y200" i="1"/>
  <c r="Y150" i="1"/>
  <c r="Y45" i="1"/>
  <c r="Y26" i="1"/>
  <c r="Y99" i="1"/>
  <c r="Y201" i="1"/>
  <c r="Y46" i="1"/>
  <c r="Y151" i="1"/>
  <c r="Y58" i="1"/>
  <c r="Y78" i="1"/>
  <c r="Y152" i="1"/>
  <c r="Y59" i="1"/>
  <c r="Y86" i="1"/>
  <c r="Y153" i="1"/>
  <c r="Y202" i="1"/>
  <c r="Y126" i="1"/>
  <c r="Y115" i="1"/>
  <c r="Y23" i="1"/>
  <c r="Y38" i="1"/>
  <c r="Y79" i="1"/>
  <c r="Y110" i="1"/>
  <c r="Y74" i="1"/>
  <c r="Y39" i="1"/>
  <c r="Y87" i="1"/>
  <c r="Y154" i="1"/>
  <c r="Y155" i="1"/>
  <c r="Y156" i="1"/>
  <c r="Y17" i="1"/>
  <c r="Y218" i="1"/>
  <c r="Y40" i="1"/>
  <c r="Y157" i="1"/>
  <c r="Y100" i="1"/>
  <c r="Y80" i="1"/>
  <c r="Y56" i="1"/>
  <c r="Y47" i="1"/>
  <c r="Y48" i="1"/>
  <c r="Y81" i="1"/>
  <c r="Y116" i="1"/>
  <c r="Y141" i="1"/>
  <c r="Y142" i="1"/>
  <c r="Y158" i="1"/>
  <c r="Y159" i="1"/>
  <c r="Y160" i="1"/>
  <c r="Y49" i="1"/>
  <c r="Y161" i="1"/>
  <c r="Y75" i="1"/>
  <c r="Y162" i="1"/>
  <c r="Y203" i="1"/>
  <c r="Y15" i="1"/>
  <c r="Y127" i="1"/>
  <c r="Y7" i="1"/>
  <c r="Y163" i="1"/>
  <c r="Y10" i="1"/>
  <c r="Y24" i="1"/>
  <c r="Y164" i="1"/>
  <c r="Y215" i="1"/>
  <c r="Y165" i="1"/>
  <c r="Y5" i="1"/>
  <c r="Y30" i="1"/>
  <c r="Y117" i="1"/>
  <c r="Y76" i="1"/>
  <c r="Y118" i="1"/>
  <c r="Y25" i="1"/>
  <c r="Y119" i="1"/>
  <c r="Y120" i="1"/>
  <c r="Y64" i="1"/>
  <c r="Y77" i="1"/>
  <c r="Y55" i="1"/>
  <c r="Y82" i="1"/>
  <c r="Y166" i="1"/>
  <c r="Y60" i="1"/>
  <c r="Y167" i="1"/>
  <c r="Y168" i="1"/>
  <c r="Y128" i="1"/>
  <c r="Y169" i="1"/>
  <c r="Y170" i="1"/>
  <c r="Y88" i="1"/>
  <c r="Y143" i="1"/>
  <c r="Y171" i="1"/>
  <c r="Y129" i="1"/>
  <c r="Y172" i="1"/>
  <c r="Y89" i="1"/>
  <c r="Y18" i="1"/>
  <c r="Y19" i="1"/>
  <c r="Y173" i="1"/>
  <c r="Y174" i="1"/>
  <c r="Y175" i="1"/>
  <c r="Y4" i="1"/>
  <c r="Y50" i="1"/>
  <c r="Y130" i="1"/>
  <c r="Y176" i="1"/>
  <c r="Y27" i="1"/>
  <c r="Y28" i="1"/>
  <c r="Y177" i="1"/>
  <c r="Y14" i="1"/>
  <c r="Y20" i="1"/>
  <c r="Y178" i="1"/>
  <c r="Y131" i="1"/>
  <c r="Y90" i="1"/>
  <c r="Y91" i="1"/>
  <c r="Y31" i="1"/>
  <c r="Y132" i="1"/>
  <c r="Y204" i="1"/>
  <c r="Y198" i="1"/>
  <c r="Y179" i="1"/>
  <c r="Y205" i="1"/>
  <c r="Y180" i="1"/>
  <c r="Y133" i="1"/>
  <c r="Y181" i="1"/>
  <c r="Y182" i="1"/>
  <c r="Y217" i="1"/>
  <c r="Y199" i="1"/>
  <c r="Y92" i="1"/>
  <c r="Y206" i="1"/>
  <c r="Y183" i="1"/>
  <c r="Y184" i="1"/>
  <c r="Y185" i="1"/>
  <c r="Y93" i="1"/>
  <c r="Y186" i="1"/>
  <c r="Y41" i="1"/>
  <c r="Y51" i="1"/>
  <c r="Y42" i="1"/>
  <c r="Y94" i="1"/>
  <c r="Y187" i="1"/>
  <c r="Y43" i="1"/>
  <c r="Y144" i="1"/>
  <c r="Y188" i="1"/>
  <c r="Y63" i="1"/>
  <c r="Y95" i="1"/>
  <c r="Y134" i="1"/>
  <c r="Y135" i="1"/>
  <c r="Y61" i="1"/>
  <c r="Y96" i="1"/>
  <c r="Y189" i="1"/>
  <c r="Y190" i="1"/>
  <c r="Y191" i="1"/>
  <c r="Y192" i="1"/>
  <c r="Y207" i="1"/>
  <c r="Y208" i="1"/>
  <c r="Y111" i="1"/>
  <c r="Y193" i="1"/>
  <c r="Y194" i="1"/>
  <c r="Y209" i="1"/>
  <c r="Y195" i="1"/>
  <c r="Y210" i="1"/>
  <c r="Y6" i="1"/>
  <c r="Y97" i="1"/>
  <c r="Y52" i="1"/>
  <c r="Y136" i="1"/>
  <c r="Y137" i="1"/>
  <c r="Y211" i="1"/>
  <c r="Y212" i="1"/>
  <c r="Y53" i="1"/>
  <c r="Y138" i="1"/>
  <c r="Y196" i="1"/>
  <c r="Y139" i="1"/>
  <c r="Y197" i="1"/>
  <c r="Y213" i="1"/>
  <c r="Y214" i="1"/>
  <c r="Y98" i="1"/>
  <c r="Y21" i="1"/>
  <c r="U12" i="1"/>
  <c r="U65" i="1"/>
  <c r="U145" i="1"/>
  <c r="U101" i="1"/>
  <c r="U44" i="1"/>
  <c r="U102" i="1"/>
  <c r="U57" i="1"/>
  <c r="U121" i="1"/>
  <c r="U112" i="1"/>
  <c r="U8" i="1"/>
  <c r="U122" i="1"/>
  <c r="U123" i="1"/>
  <c r="U113" i="1"/>
  <c r="U9" i="1"/>
  <c r="U71" i="1"/>
  <c r="U83" i="1"/>
  <c r="U3" i="1"/>
  <c r="U146" i="1"/>
  <c r="U124" i="1"/>
  <c r="U13" i="1"/>
  <c r="U16" i="1"/>
  <c r="U29" i="1"/>
  <c r="U72" i="1"/>
  <c r="U114" i="1"/>
  <c r="U73" i="1"/>
  <c r="U103" i="1"/>
  <c r="U32" i="1"/>
  <c r="U216" i="1"/>
  <c r="U147" i="1"/>
  <c r="U104" i="1"/>
  <c r="U66" i="1"/>
  <c r="U105" i="1"/>
  <c r="U67" i="1"/>
  <c r="U34" i="1"/>
  <c r="U84" i="1"/>
  <c r="U22" i="1"/>
  <c r="U85" i="1"/>
  <c r="U11" i="1"/>
  <c r="U106" i="1"/>
  <c r="U107" i="1"/>
  <c r="U108" i="1"/>
  <c r="U54" i="1"/>
  <c r="U68" i="1"/>
  <c r="U69" i="1"/>
  <c r="U35" i="1"/>
  <c r="U70" i="1"/>
  <c r="U36" i="1"/>
  <c r="U33" i="1"/>
  <c r="U148" i="1"/>
  <c r="U149" i="1"/>
  <c r="U125" i="1"/>
  <c r="U140" i="1"/>
  <c r="U109" i="1"/>
  <c r="U62" i="1"/>
  <c r="U37" i="1"/>
  <c r="U200" i="1"/>
  <c r="U150" i="1"/>
  <c r="U45" i="1"/>
  <c r="U26" i="1"/>
  <c r="U99" i="1"/>
  <c r="U201" i="1"/>
  <c r="U46" i="1"/>
  <c r="U151" i="1"/>
  <c r="U58" i="1"/>
  <c r="U78" i="1"/>
  <c r="U152" i="1"/>
  <c r="U59" i="1"/>
  <c r="U86" i="1"/>
  <c r="U153" i="1"/>
  <c r="U202" i="1"/>
  <c r="U126" i="1"/>
  <c r="U115" i="1"/>
  <c r="U23" i="1"/>
  <c r="U38" i="1"/>
  <c r="U79" i="1"/>
  <c r="U110" i="1"/>
  <c r="U74" i="1"/>
  <c r="U39" i="1"/>
  <c r="U87" i="1"/>
  <c r="U154" i="1"/>
  <c r="U155" i="1"/>
  <c r="U156" i="1"/>
  <c r="U17" i="1"/>
  <c r="U218" i="1"/>
  <c r="U40" i="1"/>
  <c r="U157" i="1"/>
  <c r="U100" i="1"/>
  <c r="U80" i="1"/>
  <c r="U56" i="1"/>
  <c r="U47" i="1"/>
  <c r="U48" i="1"/>
  <c r="U81" i="1"/>
  <c r="U116" i="1"/>
  <c r="U141" i="1"/>
  <c r="U142" i="1"/>
  <c r="U158" i="1"/>
  <c r="U159" i="1"/>
  <c r="U160" i="1"/>
  <c r="U49" i="1"/>
  <c r="U161" i="1"/>
  <c r="U75" i="1"/>
  <c r="U162" i="1"/>
  <c r="U203" i="1"/>
  <c r="U15" i="1"/>
  <c r="U127" i="1"/>
  <c r="U7" i="1"/>
  <c r="U163" i="1"/>
  <c r="U10" i="1"/>
  <c r="U24" i="1"/>
  <c r="U164" i="1"/>
  <c r="U215" i="1"/>
  <c r="U165" i="1"/>
  <c r="U5" i="1"/>
  <c r="U30" i="1"/>
  <c r="U117" i="1"/>
  <c r="U76" i="1"/>
  <c r="U118" i="1"/>
  <c r="U25" i="1"/>
  <c r="U119" i="1"/>
  <c r="U120" i="1"/>
  <c r="U64" i="1"/>
  <c r="U77" i="1"/>
  <c r="U55" i="1"/>
  <c r="U82" i="1"/>
  <c r="U166" i="1"/>
  <c r="U60" i="1"/>
  <c r="U167" i="1"/>
  <c r="U168" i="1"/>
  <c r="U128" i="1"/>
  <c r="U169" i="1"/>
  <c r="U170" i="1"/>
  <c r="U88" i="1"/>
  <c r="U143" i="1"/>
  <c r="U171" i="1"/>
  <c r="U129" i="1"/>
  <c r="U172" i="1"/>
  <c r="U89" i="1"/>
  <c r="U18" i="1"/>
  <c r="U19" i="1"/>
  <c r="U173" i="1"/>
  <c r="U174" i="1"/>
  <c r="U175" i="1"/>
  <c r="U4" i="1"/>
  <c r="U50" i="1"/>
  <c r="U130" i="1"/>
  <c r="U176" i="1"/>
  <c r="U27" i="1"/>
  <c r="U28" i="1"/>
  <c r="U177" i="1"/>
  <c r="U14" i="1"/>
  <c r="U20" i="1"/>
  <c r="U178" i="1"/>
  <c r="U131" i="1"/>
  <c r="U90" i="1"/>
  <c r="U91" i="1"/>
  <c r="U31" i="1"/>
  <c r="U132" i="1"/>
  <c r="U204" i="1"/>
  <c r="U198" i="1"/>
  <c r="U179" i="1"/>
  <c r="U205" i="1"/>
  <c r="U180" i="1"/>
  <c r="U133" i="1"/>
  <c r="U181" i="1"/>
  <c r="U182" i="1"/>
  <c r="U217" i="1"/>
  <c r="U199" i="1"/>
  <c r="U92" i="1"/>
  <c r="U206" i="1"/>
  <c r="U183" i="1"/>
  <c r="U184" i="1"/>
  <c r="U185" i="1"/>
  <c r="U93" i="1"/>
  <c r="U186" i="1"/>
  <c r="U41" i="1"/>
  <c r="U51" i="1"/>
  <c r="U42" i="1"/>
  <c r="U94" i="1"/>
  <c r="U187" i="1"/>
  <c r="U43" i="1"/>
  <c r="U144" i="1"/>
  <c r="U188" i="1"/>
  <c r="U63" i="1"/>
  <c r="U95" i="1"/>
  <c r="U134" i="1"/>
  <c r="U135" i="1"/>
  <c r="U61" i="1"/>
  <c r="U96" i="1"/>
  <c r="U189" i="1"/>
  <c r="U190" i="1"/>
  <c r="U191" i="1"/>
  <c r="U192" i="1"/>
  <c r="U207" i="1"/>
  <c r="U208" i="1"/>
  <c r="U111" i="1"/>
  <c r="U193" i="1"/>
  <c r="U194" i="1"/>
  <c r="U209" i="1"/>
  <c r="U195" i="1"/>
  <c r="U210" i="1"/>
  <c r="U6" i="1"/>
  <c r="U97" i="1"/>
  <c r="U52" i="1"/>
  <c r="U136" i="1"/>
  <c r="U137" i="1"/>
  <c r="U211" i="1"/>
  <c r="U212" i="1"/>
  <c r="U53" i="1"/>
  <c r="U138" i="1"/>
  <c r="U196" i="1"/>
  <c r="U139" i="1"/>
  <c r="U197" i="1"/>
  <c r="U213" i="1"/>
  <c r="U214" i="1"/>
  <c r="U98" i="1"/>
  <c r="U21" i="1"/>
  <c r="H12" i="1"/>
  <c r="H65" i="1"/>
  <c r="H145" i="1"/>
  <c r="H101" i="1"/>
  <c r="H44" i="1"/>
  <c r="H102" i="1"/>
  <c r="H57" i="1"/>
  <c r="H121" i="1"/>
  <c r="H112" i="1"/>
  <c r="H8" i="1"/>
  <c r="H122" i="1"/>
  <c r="H123" i="1"/>
  <c r="H113" i="1"/>
  <c r="H9" i="1"/>
  <c r="H71" i="1"/>
  <c r="H83" i="1"/>
  <c r="H3" i="1"/>
  <c r="H146" i="1"/>
  <c r="H124" i="1"/>
  <c r="H13" i="1"/>
  <c r="H16" i="1"/>
  <c r="H29" i="1"/>
  <c r="H72" i="1"/>
  <c r="H114" i="1"/>
  <c r="H73" i="1"/>
  <c r="H103" i="1"/>
  <c r="H32" i="1"/>
  <c r="H216" i="1"/>
  <c r="H147" i="1"/>
  <c r="H104" i="1"/>
  <c r="H66" i="1"/>
  <c r="H105" i="1"/>
  <c r="H67" i="1"/>
  <c r="H34" i="1"/>
  <c r="H84" i="1"/>
  <c r="H22" i="1"/>
  <c r="H85" i="1"/>
  <c r="H11" i="1"/>
  <c r="H106" i="1"/>
  <c r="H107" i="1"/>
  <c r="H108" i="1"/>
  <c r="H54" i="1"/>
  <c r="H68" i="1"/>
  <c r="H69" i="1"/>
  <c r="H35" i="1"/>
  <c r="H70" i="1"/>
  <c r="H36" i="1"/>
  <c r="H33" i="1"/>
  <c r="H148" i="1"/>
  <c r="H149" i="1"/>
  <c r="H125" i="1"/>
  <c r="H140" i="1"/>
  <c r="H109" i="1"/>
  <c r="H62" i="1"/>
  <c r="H37" i="1"/>
  <c r="H200" i="1"/>
  <c r="H150" i="1"/>
  <c r="H45" i="1"/>
  <c r="H26" i="1"/>
  <c r="H99" i="1"/>
  <c r="H201" i="1"/>
  <c r="H46" i="1"/>
  <c r="H151" i="1"/>
  <c r="H58" i="1"/>
  <c r="H78" i="1"/>
  <c r="H152" i="1"/>
  <c r="H59" i="1"/>
  <c r="H86" i="1"/>
  <c r="H153" i="1"/>
  <c r="H202" i="1"/>
  <c r="H126" i="1"/>
  <c r="H115" i="1"/>
  <c r="H23" i="1"/>
  <c r="H38" i="1"/>
  <c r="H79" i="1"/>
  <c r="H110" i="1"/>
  <c r="H74" i="1"/>
  <c r="H39" i="1"/>
  <c r="H87" i="1"/>
  <c r="H154" i="1"/>
  <c r="H155" i="1"/>
  <c r="H156" i="1"/>
  <c r="H17" i="1"/>
  <c r="H218" i="1"/>
  <c r="H40" i="1"/>
  <c r="H157" i="1"/>
  <c r="H100" i="1"/>
  <c r="H80" i="1"/>
  <c r="H56" i="1"/>
  <c r="H47" i="1"/>
  <c r="H48" i="1"/>
  <c r="H81" i="1"/>
  <c r="H116" i="1"/>
  <c r="H141" i="1"/>
  <c r="H142" i="1"/>
  <c r="H158" i="1"/>
  <c r="H159" i="1"/>
  <c r="H160" i="1"/>
  <c r="H49" i="1"/>
  <c r="H161" i="1"/>
  <c r="H75" i="1"/>
  <c r="H162" i="1"/>
  <c r="H203" i="1"/>
  <c r="H15" i="1"/>
  <c r="H127" i="1"/>
  <c r="H7" i="1"/>
  <c r="H163" i="1"/>
  <c r="H10" i="1"/>
  <c r="H24" i="1"/>
  <c r="H164" i="1"/>
  <c r="H215" i="1"/>
  <c r="H165" i="1"/>
  <c r="H5" i="1"/>
  <c r="H30" i="1"/>
  <c r="H117" i="1"/>
  <c r="H76" i="1"/>
  <c r="H118" i="1"/>
  <c r="H25" i="1"/>
  <c r="H119" i="1"/>
  <c r="H120" i="1"/>
  <c r="H64" i="1"/>
  <c r="H77" i="1"/>
  <c r="H55" i="1"/>
  <c r="H82" i="1"/>
  <c r="H166" i="1"/>
  <c r="H60" i="1"/>
  <c r="H167" i="1"/>
  <c r="H168" i="1"/>
  <c r="H128" i="1"/>
  <c r="H169" i="1"/>
  <c r="H170" i="1"/>
  <c r="H88" i="1"/>
  <c r="H143" i="1"/>
  <c r="H171" i="1"/>
  <c r="H129" i="1"/>
  <c r="H172" i="1"/>
  <c r="H89" i="1"/>
  <c r="H18" i="1"/>
  <c r="H19" i="1"/>
  <c r="H173" i="1"/>
  <c r="H174" i="1"/>
  <c r="H175" i="1"/>
  <c r="H4" i="1"/>
  <c r="H50" i="1"/>
  <c r="H130" i="1"/>
  <c r="H176" i="1"/>
  <c r="H27" i="1"/>
  <c r="H28" i="1"/>
  <c r="H177" i="1"/>
  <c r="H14" i="1"/>
  <c r="H20" i="1"/>
  <c r="H178" i="1"/>
  <c r="H131" i="1"/>
  <c r="H90" i="1"/>
  <c r="H91" i="1"/>
  <c r="H31" i="1"/>
  <c r="H132" i="1"/>
  <c r="H204" i="1"/>
  <c r="H198" i="1"/>
  <c r="H179" i="1"/>
  <c r="H205" i="1"/>
  <c r="H180" i="1"/>
  <c r="H133" i="1"/>
  <c r="H181" i="1"/>
  <c r="H182" i="1"/>
  <c r="H217" i="1"/>
  <c r="H199" i="1"/>
  <c r="H92" i="1"/>
  <c r="H206" i="1"/>
  <c r="H183" i="1"/>
  <c r="H184" i="1"/>
  <c r="H185" i="1"/>
  <c r="H93" i="1"/>
  <c r="H186" i="1"/>
  <c r="H41" i="1"/>
  <c r="H51" i="1"/>
  <c r="H42" i="1"/>
  <c r="H94" i="1"/>
  <c r="H187" i="1"/>
  <c r="H43" i="1"/>
  <c r="H144" i="1"/>
  <c r="H188" i="1"/>
  <c r="H63" i="1"/>
  <c r="H95" i="1"/>
  <c r="H134" i="1"/>
  <c r="H135" i="1"/>
  <c r="H61" i="1"/>
  <c r="H96" i="1"/>
  <c r="H189" i="1"/>
  <c r="H190" i="1"/>
  <c r="H191" i="1"/>
  <c r="H192" i="1"/>
  <c r="H207" i="1"/>
  <c r="H208" i="1"/>
  <c r="H111" i="1"/>
  <c r="H193" i="1"/>
  <c r="H194" i="1"/>
  <c r="H209" i="1"/>
  <c r="H195" i="1"/>
  <c r="H210" i="1"/>
  <c r="H6" i="1"/>
  <c r="H97" i="1"/>
  <c r="H52" i="1"/>
  <c r="H136" i="1"/>
  <c r="H137" i="1"/>
  <c r="H211" i="1"/>
  <c r="H212" i="1"/>
  <c r="H53" i="1"/>
  <c r="H138" i="1"/>
  <c r="H196" i="1"/>
  <c r="H139" i="1"/>
  <c r="H197" i="1"/>
  <c r="H213" i="1"/>
  <c r="H214" i="1"/>
  <c r="H98" i="1"/>
  <c r="H21" i="1"/>
  <c r="G12" i="1"/>
  <c r="G65" i="1"/>
  <c r="G145" i="1"/>
  <c r="G101" i="1"/>
  <c r="G44" i="1"/>
  <c r="G102" i="1"/>
  <c r="G57" i="1"/>
  <c r="G121" i="1"/>
  <c r="G112" i="1"/>
  <c r="G8" i="1"/>
  <c r="G122" i="1"/>
  <c r="G123" i="1"/>
  <c r="G113" i="1"/>
  <c r="G9" i="1"/>
  <c r="G71" i="1"/>
  <c r="G83" i="1"/>
  <c r="G3" i="1"/>
  <c r="G146" i="1"/>
  <c r="G124" i="1"/>
  <c r="G13" i="1"/>
  <c r="G16" i="1"/>
  <c r="G29" i="1"/>
  <c r="G72" i="1"/>
  <c r="G114" i="1"/>
  <c r="G73" i="1"/>
  <c r="G103" i="1"/>
  <c r="G32" i="1"/>
  <c r="G216" i="1"/>
  <c r="G147" i="1"/>
  <c r="G104" i="1"/>
  <c r="G66" i="1"/>
  <c r="G105" i="1"/>
  <c r="G67" i="1"/>
  <c r="G34" i="1"/>
  <c r="G84" i="1"/>
  <c r="G22" i="1"/>
  <c r="G85" i="1"/>
  <c r="G11" i="1"/>
  <c r="G106" i="1"/>
  <c r="G107" i="1"/>
  <c r="G108" i="1"/>
  <c r="G54" i="1"/>
  <c r="G68" i="1"/>
  <c r="G69" i="1"/>
  <c r="G35" i="1"/>
  <c r="G70" i="1"/>
  <c r="G36" i="1"/>
  <c r="G33" i="1"/>
  <c r="G148" i="1"/>
  <c r="G149" i="1"/>
  <c r="G125" i="1"/>
  <c r="G140" i="1"/>
  <c r="G109" i="1"/>
  <c r="G62" i="1"/>
  <c r="G37" i="1"/>
  <c r="G200" i="1"/>
  <c r="G150" i="1"/>
  <c r="G45" i="1"/>
  <c r="G26" i="1"/>
  <c r="G99" i="1"/>
  <c r="G201" i="1"/>
  <c r="G46" i="1"/>
  <c r="G151" i="1"/>
  <c r="G58" i="1"/>
  <c r="G78" i="1"/>
  <c r="G152" i="1"/>
  <c r="G59" i="1"/>
  <c r="G86" i="1"/>
  <c r="G153" i="1"/>
  <c r="G202" i="1"/>
  <c r="G126" i="1"/>
  <c r="G115" i="1"/>
  <c r="G23" i="1"/>
  <c r="G38" i="1"/>
  <c r="G79" i="1"/>
  <c r="G110" i="1"/>
  <c r="G74" i="1"/>
  <c r="G39" i="1"/>
  <c r="G87" i="1"/>
  <c r="G154" i="1"/>
  <c r="G155" i="1"/>
  <c r="G156" i="1"/>
  <c r="G17" i="1"/>
  <c r="G218" i="1"/>
  <c r="G40" i="1"/>
  <c r="G157" i="1"/>
  <c r="G100" i="1"/>
  <c r="G80" i="1"/>
  <c r="G56" i="1"/>
  <c r="G47" i="1"/>
  <c r="G48" i="1"/>
  <c r="G81" i="1"/>
  <c r="G116" i="1"/>
  <c r="G141" i="1"/>
  <c r="G142" i="1"/>
  <c r="G158" i="1"/>
  <c r="G159" i="1"/>
  <c r="G160" i="1"/>
  <c r="G49" i="1"/>
  <c r="G161" i="1"/>
  <c r="G75" i="1"/>
  <c r="G162" i="1"/>
  <c r="G203" i="1"/>
  <c r="G15" i="1"/>
  <c r="G127" i="1"/>
  <c r="G7" i="1"/>
  <c r="G163" i="1"/>
  <c r="G10" i="1"/>
  <c r="G24" i="1"/>
  <c r="G164" i="1"/>
  <c r="G215" i="1"/>
  <c r="G165" i="1"/>
  <c r="G5" i="1"/>
  <c r="G30" i="1"/>
  <c r="G117" i="1"/>
  <c r="G76" i="1"/>
  <c r="G118" i="1"/>
  <c r="G25" i="1"/>
  <c r="G119" i="1"/>
  <c r="G120" i="1"/>
  <c r="G64" i="1"/>
  <c r="G77" i="1"/>
  <c r="G55" i="1"/>
  <c r="G82" i="1"/>
  <c r="G166" i="1"/>
  <c r="G60" i="1"/>
  <c r="G167" i="1"/>
  <c r="G168" i="1"/>
  <c r="G128" i="1"/>
  <c r="G169" i="1"/>
  <c r="G170" i="1"/>
  <c r="G88" i="1"/>
  <c r="G143" i="1"/>
  <c r="G171" i="1"/>
  <c r="G129" i="1"/>
  <c r="G172" i="1"/>
  <c r="G89" i="1"/>
  <c r="G18" i="1"/>
  <c r="G19" i="1"/>
  <c r="G173" i="1"/>
  <c r="G174" i="1"/>
  <c r="G175" i="1"/>
  <c r="G4" i="1"/>
  <c r="G50" i="1"/>
  <c r="G130" i="1"/>
  <c r="G176" i="1"/>
  <c r="G27" i="1"/>
  <c r="G28" i="1"/>
  <c r="G177" i="1"/>
  <c r="G14" i="1"/>
  <c r="G20" i="1"/>
  <c r="G178" i="1"/>
  <c r="G131" i="1"/>
  <c r="G90" i="1"/>
  <c r="G91" i="1"/>
  <c r="G31" i="1"/>
  <c r="G132" i="1"/>
  <c r="G204" i="1"/>
  <c r="G198" i="1"/>
  <c r="G179" i="1"/>
  <c r="G205" i="1"/>
  <c r="G180" i="1"/>
  <c r="G133" i="1"/>
  <c r="G181" i="1"/>
  <c r="G182" i="1"/>
  <c r="G217" i="1"/>
  <c r="G199" i="1"/>
  <c r="G92" i="1"/>
  <c r="G206" i="1"/>
  <c r="G183" i="1"/>
  <c r="G184" i="1"/>
  <c r="G185" i="1"/>
  <c r="G93" i="1"/>
  <c r="G186" i="1"/>
  <c r="G41" i="1"/>
  <c r="G51" i="1"/>
  <c r="G42" i="1"/>
  <c r="G94" i="1"/>
  <c r="G187" i="1"/>
  <c r="G43" i="1"/>
  <c r="G144" i="1"/>
  <c r="G188" i="1"/>
  <c r="G63" i="1"/>
  <c r="G95" i="1"/>
  <c r="G134" i="1"/>
  <c r="G135" i="1"/>
  <c r="G61" i="1"/>
  <c r="G96" i="1"/>
  <c r="G189" i="1"/>
  <c r="G190" i="1"/>
  <c r="G191" i="1"/>
  <c r="G192" i="1"/>
  <c r="G207" i="1"/>
  <c r="G208" i="1"/>
  <c r="G111" i="1"/>
  <c r="G193" i="1"/>
  <c r="G194" i="1"/>
  <c r="G209" i="1"/>
  <c r="G195" i="1"/>
  <c r="G210" i="1"/>
  <c r="G6" i="1"/>
  <c r="G97" i="1"/>
  <c r="G52" i="1"/>
  <c r="G136" i="1"/>
  <c r="G137" i="1"/>
  <c r="G211" i="1"/>
  <c r="G212" i="1"/>
  <c r="G53" i="1"/>
  <c r="G138" i="1"/>
  <c r="G196" i="1"/>
  <c r="G139" i="1"/>
  <c r="G197" i="1"/>
  <c r="G213" i="1"/>
  <c r="G214" i="1"/>
  <c r="G98" i="1"/>
  <c r="G21" i="1"/>
  <c r="F65" i="1"/>
  <c r="F145" i="1"/>
  <c r="F101" i="1"/>
  <c r="F44" i="1"/>
  <c r="F102" i="1"/>
  <c r="F57" i="1"/>
  <c r="F121" i="1"/>
  <c r="F112" i="1"/>
  <c r="F8" i="1"/>
  <c r="F122" i="1"/>
  <c r="F123" i="1"/>
  <c r="F113" i="1"/>
  <c r="F9" i="1"/>
  <c r="F71" i="1"/>
  <c r="F83" i="1"/>
  <c r="F3" i="1"/>
  <c r="F146" i="1"/>
  <c r="F124" i="1"/>
  <c r="F13" i="1"/>
  <c r="F16" i="1"/>
  <c r="F29" i="1"/>
  <c r="F72" i="1"/>
  <c r="F114" i="1"/>
  <c r="F73" i="1"/>
  <c r="F103" i="1"/>
  <c r="F32" i="1"/>
  <c r="F216" i="1"/>
  <c r="F147" i="1"/>
  <c r="F104" i="1"/>
  <c r="F66" i="1"/>
  <c r="F105" i="1"/>
  <c r="F67" i="1"/>
  <c r="F34" i="1"/>
  <c r="F84" i="1"/>
  <c r="F22" i="1"/>
  <c r="F85" i="1"/>
  <c r="F11" i="1"/>
  <c r="F106" i="1"/>
  <c r="F107" i="1"/>
  <c r="F108" i="1"/>
  <c r="F54" i="1"/>
  <c r="F68" i="1"/>
  <c r="F69" i="1"/>
  <c r="F35" i="1"/>
  <c r="F70" i="1"/>
  <c r="F36" i="1"/>
  <c r="F33" i="1"/>
  <c r="F148" i="1"/>
  <c r="F149" i="1"/>
  <c r="F125" i="1"/>
  <c r="F140" i="1"/>
  <c r="F109" i="1"/>
  <c r="F62" i="1"/>
  <c r="F37" i="1"/>
  <c r="F200" i="1"/>
  <c r="F150" i="1"/>
  <c r="F45" i="1"/>
  <c r="F26" i="1"/>
  <c r="F99" i="1"/>
  <c r="F201" i="1"/>
  <c r="F46" i="1"/>
  <c r="F151" i="1"/>
  <c r="F58" i="1"/>
  <c r="F78" i="1"/>
  <c r="F152" i="1"/>
  <c r="F59" i="1"/>
  <c r="F86" i="1"/>
  <c r="F153" i="1"/>
  <c r="F202" i="1"/>
  <c r="F126" i="1"/>
  <c r="F115" i="1"/>
  <c r="F23" i="1"/>
  <c r="F38" i="1"/>
  <c r="F79" i="1"/>
  <c r="F110" i="1"/>
  <c r="F74" i="1"/>
  <c r="F39" i="1"/>
  <c r="F87" i="1"/>
  <c r="F154" i="1"/>
  <c r="F155" i="1"/>
  <c r="F156" i="1"/>
  <c r="F17" i="1"/>
  <c r="F218" i="1"/>
  <c r="F40" i="1"/>
  <c r="F157" i="1"/>
  <c r="F100" i="1"/>
  <c r="F80" i="1"/>
  <c r="F56" i="1"/>
  <c r="F47" i="1"/>
  <c r="F48" i="1"/>
  <c r="F81" i="1"/>
  <c r="F116" i="1"/>
  <c r="F141" i="1"/>
  <c r="F142" i="1"/>
  <c r="F158" i="1"/>
  <c r="F159" i="1"/>
  <c r="F160" i="1"/>
  <c r="F49" i="1"/>
  <c r="F161" i="1"/>
  <c r="F75" i="1"/>
  <c r="F162" i="1"/>
  <c r="F203" i="1"/>
  <c r="F15" i="1"/>
  <c r="F127" i="1"/>
  <c r="F7" i="1"/>
  <c r="F163" i="1"/>
  <c r="F10" i="1"/>
  <c r="F24" i="1"/>
  <c r="F164" i="1"/>
  <c r="F215" i="1"/>
  <c r="F165" i="1"/>
  <c r="F5" i="1"/>
  <c r="F30" i="1"/>
  <c r="F117" i="1"/>
  <c r="F76" i="1"/>
  <c r="F118" i="1"/>
  <c r="F25" i="1"/>
  <c r="F119" i="1"/>
  <c r="F120" i="1"/>
  <c r="F64" i="1"/>
  <c r="F77" i="1"/>
  <c r="F55" i="1"/>
  <c r="F82" i="1"/>
  <c r="F166" i="1"/>
  <c r="F60" i="1"/>
  <c r="F167" i="1"/>
  <c r="F168" i="1"/>
  <c r="F128" i="1"/>
  <c r="F169" i="1"/>
  <c r="F170" i="1"/>
  <c r="F88" i="1"/>
  <c r="F143" i="1"/>
  <c r="F171" i="1"/>
  <c r="F129" i="1"/>
  <c r="F172" i="1"/>
  <c r="F89" i="1"/>
  <c r="F18" i="1"/>
  <c r="F19" i="1"/>
  <c r="F173" i="1"/>
  <c r="F174" i="1"/>
  <c r="F175" i="1"/>
  <c r="F4" i="1"/>
  <c r="F50" i="1"/>
  <c r="F130" i="1"/>
  <c r="F176" i="1"/>
  <c r="F27" i="1"/>
  <c r="F28" i="1"/>
  <c r="F177" i="1"/>
  <c r="F14" i="1"/>
  <c r="F20" i="1"/>
  <c r="F178" i="1"/>
  <c r="F131" i="1"/>
  <c r="F90" i="1"/>
  <c r="F91" i="1"/>
  <c r="F31" i="1"/>
  <c r="F132" i="1"/>
  <c r="F204" i="1"/>
  <c r="F198" i="1"/>
  <c r="F179" i="1"/>
  <c r="F205" i="1"/>
  <c r="F180" i="1"/>
  <c r="F133" i="1"/>
  <c r="F181" i="1"/>
  <c r="F182" i="1"/>
  <c r="F217" i="1"/>
  <c r="F199" i="1"/>
  <c r="F92" i="1"/>
  <c r="F206" i="1"/>
  <c r="F183" i="1"/>
  <c r="F184" i="1"/>
  <c r="F185" i="1"/>
  <c r="F93" i="1"/>
  <c r="F186" i="1"/>
  <c r="F41" i="1"/>
  <c r="F51" i="1"/>
  <c r="F42" i="1"/>
  <c r="F94" i="1"/>
  <c r="F187" i="1"/>
  <c r="F43" i="1"/>
  <c r="F144" i="1"/>
  <c r="F188" i="1"/>
  <c r="F63" i="1"/>
  <c r="F95" i="1"/>
  <c r="F134" i="1"/>
  <c r="F135" i="1"/>
  <c r="F61" i="1"/>
  <c r="F96" i="1"/>
  <c r="F189" i="1"/>
  <c r="F190" i="1"/>
  <c r="F191" i="1"/>
  <c r="F192" i="1"/>
  <c r="F207" i="1"/>
  <c r="F208" i="1"/>
  <c r="F111" i="1"/>
  <c r="F193" i="1"/>
  <c r="F194" i="1"/>
  <c r="F209" i="1"/>
  <c r="F195" i="1"/>
  <c r="F210" i="1"/>
  <c r="F6" i="1"/>
  <c r="F97" i="1"/>
  <c r="F52" i="1"/>
  <c r="F136" i="1"/>
  <c r="F137" i="1"/>
  <c r="F211" i="1"/>
  <c r="F212" i="1"/>
  <c r="F53" i="1"/>
  <c r="F138" i="1"/>
  <c r="F196" i="1"/>
  <c r="F139" i="1"/>
  <c r="F197" i="1"/>
  <c r="F213" i="1"/>
  <c r="F214" i="1"/>
  <c r="F98" i="1"/>
  <c r="F21" i="1"/>
  <c r="F12" i="1"/>
  <c r="X219" i="1"/>
  <c r="T219" i="1"/>
  <c r="P219" i="1"/>
  <c r="Q221" i="1" s="1"/>
  <c r="L219" i="1"/>
  <c r="M221" i="1" s="1"/>
  <c r="M12" i="1"/>
  <c r="I12" i="1" s="1"/>
  <c r="M65" i="1"/>
  <c r="I65" i="1" s="1"/>
  <c r="M145" i="1"/>
  <c r="I145" i="1" s="1"/>
  <c r="M101" i="1"/>
  <c r="I101" i="1" s="1"/>
  <c r="M44" i="1"/>
  <c r="I44" i="1" s="1"/>
  <c r="M102" i="1"/>
  <c r="I102" i="1" s="1"/>
  <c r="M57" i="1"/>
  <c r="I57" i="1" s="1"/>
  <c r="M121" i="1"/>
  <c r="I121" i="1" s="1"/>
  <c r="M112" i="1"/>
  <c r="I112" i="1" s="1"/>
  <c r="M8" i="1"/>
  <c r="I8" i="1" s="1"/>
  <c r="M122" i="1"/>
  <c r="I122" i="1" s="1"/>
  <c r="M123" i="1"/>
  <c r="M113" i="1"/>
  <c r="I113" i="1" s="1"/>
  <c r="M9" i="1"/>
  <c r="I9" i="1" s="1"/>
  <c r="M71" i="1"/>
  <c r="I71" i="1" s="1"/>
  <c r="M83" i="1"/>
  <c r="I83" i="1" s="1"/>
  <c r="M3" i="1"/>
  <c r="I3" i="1" s="1"/>
  <c r="M146" i="1"/>
  <c r="I146" i="1" s="1"/>
  <c r="M124" i="1"/>
  <c r="I124" i="1" s="1"/>
  <c r="M13" i="1"/>
  <c r="I13" i="1" s="1"/>
  <c r="M16" i="1"/>
  <c r="I16" i="1" s="1"/>
  <c r="M29" i="1"/>
  <c r="I29" i="1" s="1"/>
  <c r="M72" i="1"/>
  <c r="I72" i="1" s="1"/>
  <c r="M114" i="1"/>
  <c r="M73" i="1"/>
  <c r="I73" i="1" s="1"/>
  <c r="M103" i="1"/>
  <c r="I103" i="1" s="1"/>
  <c r="M32" i="1"/>
  <c r="I32" i="1" s="1"/>
  <c r="M216" i="1"/>
  <c r="I216" i="1" s="1"/>
  <c r="M147" i="1"/>
  <c r="I147" i="1" s="1"/>
  <c r="M104" i="1"/>
  <c r="I104" i="1" s="1"/>
  <c r="M66" i="1"/>
  <c r="I66" i="1" s="1"/>
  <c r="M105" i="1"/>
  <c r="I105" i="1" s="1"/>
  <c r="M67" i="1"/>
  <c r="I67" i="1" s="1"/>
  <c r="M34" i="1"/>
  <c r="I34" i="1" s="1"/>
  <c r="M84" i="1"/>
  <c r="I84" i="1" s="1"/>
  <c r="M22" i="1"/>
  <c r="M85" i="1"/>
  <c r="I85" i="1" s="1"/>
  <c r="M11" i="1"/>
  <c r="I11" i="1" s="1"/>
  <c r="M106" i="1"/>
  <c r="I106" i="1" s="1"/>
  <c r="M107" i="1"/>
  <c r="I107" i="1" s="1"/>
  <c r="M108" i="1"/>
  <c r="I108" i="1" s="1"/>
  <c r="M54" i="1"/>
  <c r="I54" i="1" s="1"/>
  <c r="M68" i="1"/>
  <c r="I68" i="1" s="1"/>
  <c r="M69" i="1"/>
  <c r="I69" i="1" s="1"/>
  <c r="M35" i="1"/>
  <c r="I35" i="1" s="1"/>
  <c r="M70" i="1"/>
  <c r="I70" i="1" s="1"/>
  <c r="M36" i="1"/>
  <c r="I36" i="1" s="1"/>
  <c r="M33" i="1"/>
  <c r="M148" i="1"/>
  <c r="I148" i="1" s="1"/>
  <c r="M149" i="1"/>
  <c r="I149" i="1" s="1"/>
  <c r="M125" i="1"/>
  <c r="I125" i="1" s="1"/>
  <c r="M140" i="1"/>
  <c r="I140" i="1" s="1"/>
  <c r="M109" i="1"/>
  <c r="I109" i="1" s="1"/>
  <c r="M62" i="1"/>
  <c r="I62" i="1" s="1"/>
  <c r="M37" i="1"/>
  <c r="I37" i="1" s="1"/>
  <c r="M200" i="1"/>
  <c r="I200" i="1" s="1"/>
  <c r="M150" i="1"/>
  <c r="I150" i="1" s="1"/>
  <c r="M45" i="1"/>
  <c r="I45" i="1" s="1"/>
  <c r="M26" i="1"/>
  <c r="I26" i="1" s="1"/>
  <c r="M99" i="1"/>
  <c r="M201" i="1"/>
  <c r="I201" i="1" s="1"/>
  <c r="M46" i="1"/>
  <c r="I46" i="1" s="1"/>
  <c r="M151" i="1"/>
  <c r="I151" i="1" s="1"/>
  <c r="M58" i="1"/>
  <c r="I58" i="1" s="1"/>
  <c r="M78" i="1"/>
  <c r="I78" i="1" s="1"/>
  <c r="M152" i="1"/>
  <c r="I152" i="1" s="1"/>
  <c r="M59" i="1"/>
  <c r="I59" i="1" s="1"/>
  <c r="M86" i="1"/>
  <c r="I86" i="1" s="1"/>
  <c r="M153" i="1"/>
  <c r="I153" i="1" s="1"/>
  <c r="M202" i="1"/>
  <c r="I202" i="1" s="1"/>
  <c r="M126" i="1"/>
  <c r="I126" i="1" s="1"/>
  <c r="M115" i="1"/>
  <c r="M23" i="1"/>
  <c r="I23" i="1" s="1"/>
  <c r="M38" i="1"/>
  <c r="I38" i="1" s="1"/>
  <c r="M79" i="1"/>
  <c r="I79" i="1" s="1"/>
  <c r="M110" i="1"/>
  <c r="I110" i="1" s="1"/>
  <c r="M74" i="1"/>
  <c r="I74" i="1" s="1"/>
  <c r="M39" i="1"/>
  <c r="I39" i="1" s="1"/>
  <c r="M87" i="1"/>
  <c r="I87" i="1" s="1"/>
  <c r="M154" i="1"/>
  <c r="I154" i="1" s="1"/>
  <c r="M155" i="1"/>
  <c r="I155" i="1" s="1"/>
  <c r="M156" i="1"/>
  <c r="I156" i="1" s="1"/>
  <c r="M17" i="1"/>
  <c r="I17" i="1" s="1"/>
  <c r="M218" i="1"/>
  <c r="M40" i="1"/>
  <c r="I40" i="1" s="1"/>
  <c r="M157" i="1"/>
  <c r="I157" i="1" s="1"/>
  <c r="M100" i="1"/>
  <c r="I100" i="1" s="1"/>
  <c r="M80" i="1"/>
  <c r="I80" i="1" s="1"/>
  <c r="M56" i="1"/>
  <c r="I56" i="1" s="1"/>
  <c r="M47" i="1"/>
  <c r="I47" i="1" s="1"/>
  <c r="M48" i="1"/>
  <c r="I48" i="1" s="1"/>
  <c r="M81" i="1"/>
  <c r="I81" i="1" s="1"/>
  <c r="M116" i="1"/>
  <c r="I116" i="1" s="1"/>
  <c r="M141" i="1"/>
  <c r="I141" i="1" s="1"/>
  <c r="M142" i="1"/>
  <c r="I142" i="1" s="1"/>
  <c r="M158" i="1"/>
  <c r="M159" i="1"/>
  <c r="I159" i="1" s="1"/>
  <c r="M160" i="1"/>
  <c r="I160" i="1" s="1"/>
  <c r="M49" i="1"/>
  <c r="I49" i="1" s="1"/>
  <c r="M161" i="1"/>
  <c r="I161" i="1" s="1"/>
  <c r="M75" i="1"/>
  <c r="I75" i="1" s="1"/>
  <c r="M162" i="1"/>
  <c r="I162" i="1" s="1"/>
  <c r="M203" i="1"/>
  <c r="I203" i="1" s="1"/>
  <c r="M15" i="1"/>
  <c r="I15" i="1" s="1"/>
  <c r="M127" i="1"/>
  <c r="I127" i="1" s="1"/>
  <c r="M7" i="1"/>
  <c r="I7" i="1" s="1"/>
  <c r="M163" i="1"/>
  <c r="I163" i="1" s="1"/>
  <c r="M10" i="1"/>
  <c r="M24" i="1"/>
  <c r="I24" i="1" s="1"/>
  <c r="M164" i="1"/>
  <c r="I164" i="1" s="1"/>
  <c r="M215" i="1"/>
  <c r="I215" i="1" s="1"/>
  <c r="M165" i="1"/>
  <c r="I165" i="1" s="1"/>
  <c r="M5" i="1"/>
  <c r="I5" i="1" s="1"/>
  <c r="M30" i="1"/>
  <c r="I30" i="1" s="1"/>
  <c r="M117" i="1"/>
  <c r="I117" i="1" s="1"/>
  <c r="M76" i="1"/>
  <c r="I76" i="1" s="1"/>
  <c r="M118" i="1"/>
  <c r="I118" i="1" s="1"/>
  <c r="M25" i="1"/>
  <c r="I25" i="1" s="1"/>
  <c r="M119" i="1"/>
  <c r="I119" i="1" s="1"/>
  <c r="M120" i="1"/>
  <c r="M64" i="1"/>
  <c r="I64" i="1" s="1"/>
  <c r="M77" i="1"/>
  <c r="I77" i="1" s="1"/>
  <c r="M55" i="1"/>
  <c r="I55" i="1" s="1"/>
  <c r="M82" i="1"/>
  <c r="I82" i="1" s="1"/>
  <c r="M166" i="1"/>
  <c r="I166" i="1" s="1"/>
  <c r="M60" i="1"/>
  <c r="I60" i="1" s="1"/>
  <c r="M167" i="1"/>
  <c r="I167" i="1" s="1"/>
  <c r="M168" i="1"/>
  <c r="I168" i="1" s="1"/>
  <c r="M128" i="1"/>
  <c r="I128" i="1" s="1"/>
  <c r="M169" i="1"/>
  <c r="I169" i="1" s="1"/>
  <c r="M170" i="1"/>
  <c r="I170" i="1" s="1"/>
  <c r="M88" i="1"/>
  <c r="M143" i="1"/>
  <c r="I143" i="1" s="1"/>
  <c r="M171" i="1"/>
  <c r="I171" i="1" s="1"/>
  <c r="M129" i="1"/>
  <c r="I129" i="1" s="1"/>
  <c r="M172" i="1"/>
  <c r="I172" i="1" s="1"/>
  <c r="M89" i="1"/>
  <c r="I89" i="1" s="1"/>
  <c r="M18" i="1"/>
  <c r="I18" i="1" s="1"/>
  <c r="M19" i="1"/>
  <c r="I19" i="1" s="1"/>
  <c r="M173" i="1"/>
  <c r="I173" i="1" s="1"/>
  <c r="M174" i="1"/>
  <c r="I174" i="1" s="1"/>
  <c r="M175" i="1"/>
  <c r="I175" i="1" s="1"/>
  <c r="M4" i="1"/>
  <c r="I4" i="1" s="1"/>
  <c r="M50" i="1"/>
  <c r="M130" i="1"/>
  <c r="I130" i="1" s="1"/>
  <c r="M176" i="1"/>
  <c r="I176" i="1" s="1"/>
  <c r="M27" i="1"/>
  <c r="I27" i="1" s="1"/>
  <c r="M28" i="1"/>
  <c r="I28" i="1" s="1"/>
  <c r="M177" i="1"/>
  <c r="I177" i="1" s="1"/>
  <c r="M14" i="1"/>
  <c r="I14" i="1" s="1"/>
  <c r="M20" i="1"/>
  <c r="I20" i="1" s="1"/>
  <c r="M178" i="1"/>
  <c r="I178" i="1" s="1"/>
  <c r="M131" i="1"/>
  <c r="I131" i="1" s="1"/>
  <c r="M90" i="1"/>
  <c r="I90" i="1" s="1"/>
  <c r="M91" i="1"/>
  <c r="I91" i="1" s="1"/>
  <c r="M31" i="1"/>
  <c r="M132" i="1"/>
  <c r="I132" i="1" s="1"/>
  <c r="M204" i="1"/>
  <c r="I204" i="1" s="1"/>
  <c r="M198" i="1"/>
  <c r="I198" i="1" s="1"/>
  <c r="M179" i="1"/>
  <c r="I179" i="1" s="1"/>
  <c r="M205" i="1"/>
  <c r="I205" i="1" s="1"/>
  <c r="M180" i="1"/>
  <c r="I180" i="1" s="1"/>
  <c r="M133" i="1"/>
  <c r="I133" i="1" s="1"/>
  <c r="M181" i="1"/>
  <c r="I181" i="1" s="1"/>
  <c r="M182" i="1"/>
  <c r="I182" i="1" s="1"/>
  <c r="M217" i="1"/>
  <c r="I217" i="1" s="1"/>
  <c r="M199" i="1"/>
  <c r="I199" i="1" s="1"/>
  <c r="M92" i="1"/>
  <c r="M206" i="1"/>
  <c r="I206" i="1" s="1"/>
  <c r="M183" i="1"/>
  <c r="I183" i="1" s="1"/>
  <c r="M184" i="1"/>
  <c r="I184" i="1" s="1"/>
  <c r="M185" i="1"/>
  <c r="I185" i="1" s="1"/>
  <c r="M93" i="1"/>
  <c r="I93" i="1" s="1"/>
  <c r="M186" i="1"/>
  <c r="I186" i="1" s="1"/>
  <c r="M41" i="1"/>
  <c r="I41" i="1" s="1"/>
  <c r="M51" i="1"/>
  <c r="I51" i="1" s="1"/>
  <c r="M42" i="1"/>
  <c r="I42" i="1" s="1"/>
  <c r="M94" i="1"/>
  <c r="I94" i="1" s="1"/>
  <c r="M187" i="1"/>
  <c r="I187" i="1" s="1"/>
  <c r="M43" i="1"/>
  <c r="M144" i="1"/>
  <c r="I144" i="1" s="1"/>
  <c r="M188" i="1"/>
  <c r="I188" i="1" s="1"/>
  <c r="M63" i="1"/>
  <c r="I63" i="1" s="1"/>
  <c r="M95" i="1"/>
  <c r="I95" i="1" s="1"/>
  <c r="M134" i="1"/>
  <c r="I134" i="1" s="1"/>
  <c r="M135" i="1"/>
  <c r="I135" i="1" s="1"/>
  <c r="M61" i="1"/>
  <c r="I61" i="1" s="1"/>
  <c r="M96" i="1"/>
  <c r="I96" i="1" s="1"/>
  <c r="M189" i="1"/>
  <c r="I189" i="1" s="1"/>
  <c r="M190" i="1"/>
  <c r="I190" i="1" s="1"/>
  <c r="M191" i="1"/>
  <c r="I191" i="1" s="1"/>
  <c r="M192" i="1"/>
  <c r="M207" i="1"/>
  <c r="I207" i="1" s="1"/>
  <c r="M208" i="1"/>
  <c r="I208" i="1" s="1"/>
  <c r="M111" i="1"/>
  <c r="I111" i="1" s="1"/>
  <c r="M193" i="1"/>
  <c r="I193" i="1" s="1"/>
  <c r="M194" i="1"/>
  <c r="I194" i="1" s="1"/>
  <c r="M209" i="1"/>
  <c r="I209" i="1" s="1"/>
  <c r="M195" i="1"/>
  <c r="I195" i="1" s="1"/>
  <c r="M210" i="1"/>
  <c r="I210" i="1" s="1"/>
  <c r="M6" i="1"/>
  <c r="I6" i="1" s="1"/>
  <c r="M97" i="1"/>
  <c r="I97" i="1" s="1"/>
  <c r="M52" i="1"/>
  <c r="I52" i="1" s="1"/>
  <c r="M136" i="1"/>
  <c r="M137" i="1"/>
  <c r="I137" i="1" s="1"/>
  <c r="M211" i="1"/>
  <c r="I211" i="1" s="1"/>
  <c r="M212" i="1"/>
  <c r="I212" i="1" s="1"/>
  <c r="M53" i="1"/>
  <c r="I53" i="1" s="1"/>
  <c r="M138" i="1"/>
  <c r="I138" i="1" s="1"/>
  <c r="M196" i="1"/>
  <c r="I196" i="1" s="1"/>
  <c r="M139" i="1"/>
  <c r="I139" i="1" s="1"/>
  <c r="M197" i="1"/>
  <c r="I197" i="1" s="1"/>
  <c r="M213" i="1"/>
  <c r="I213" i="1" s="1"/>
  <c r="M214" i="1"/>
  <c r="I214" i="1" s="1"/>
  <c r="M98" i="1"/>
  <c r="I98" i="1" s="1"/>
  <c r="M21" i="1"/>
  <c r="I21" i="1" l="1"/>
  <c r="I136" i="1"/>
  <c r="I192" i="1"/>
  <c r="I43" i="1"/>
  <c r="I92" i="1"/>
  <c r="I31" i="1"/>
  <c r="I50" i="1"/>
  <c r="I88" i="1"/>
  <c r="I120" i="1"/>
  <c r="I10" i="1"/>
  <c r="I158" i="1"/>
  <c r="I218" i="1"/>
  <c r="I115" i="1"/>
  <c r="I99" i="1"/>
  <c r="I33" i="1"/>
  <c r="I22" i="1"/>
  <c r="I114" i="1"/>
  <c r="I123" i="1"/>
  <c r="B222" i="1"/>
  <c r="Y219" i="1"/>
  <c r="Y222" i="1" s="1"/>
  <c r="U219" i="1"/>
  <c r="U222" i="1" s="1"/>
  <c r="Q219" i="1"/>
  <c r="Q222" i="1" s="1"/>
  <c r="M219" i="1"/>
  <c r="M222" i="1" s="1"/>
  <c r="B223" i="1" l="1"/>
</calcChain>
</file>

<file path=xl/sharedStrings.xml><?xml version="1.0" encoding="utf-8"?>
<sst xmlns="http://schemas.openxmlformats.org/spreadsheetml/2006/main" count="904" uniqueCount="312">
  <si>
    <t>Rarity</t>
  </si>
  <si>
    <t>Faction</t>
  </si>
  <si>
    <t>Manquantes</t>
  </si>
  <si>
    <t>Arcolano Milk</t>
  </si>
  <si>
    <t>Rare</t>
  </si>
  <si>
    <t>Axiom</t>
  </si>
  <si>
    <t>Frozen Delivery</t>
  </si>
  <si>
    <t>Hound</t>
  </si>
  <si>
    <t>Moth Larva</t>
  </si>
  <si>
    <t>Technical Boots</t>
  </si>
  <si>
    <t>The Machine in the Ice</t>
  </si>
  <si>
    <t>Foundry Engineer</t>
  </si>
  <si>
    <t>Magpeng Hoarder</t>
  </si>
  <si>
    <t>Rocket Puffin</t>
  </si>
  <si>
    <t>Vaike, Energy Pioneer</t>
  </si>
  <si>
    <t>Muna Merchant</t>
  </si>
  <si>
    <t>Skadi</t>
  </si>
  <si>
    <t>The Little Match Girl</t>
  </si>
  <si>
    <t>Kelonic Heater</t>
  </si>
  <si>
    <t>Walrus Scout</t>
  </si>
  <si>
    <t>Icebound Hollow</t>
  </si>
  <si>
    <t>Icebound Peak</t>
  </si>
  <si>
    <t>Avalanche</t>
  </si>
  <si>
    <t>Bravos Rescuer</t>
  </si>
  <si>
    <t>Daring Porter</t>
  </si>
  <si>
    <t>Icebound Pass</t>
  </si>
  <si>
    <t>Lyra Chronicler</t>
  </si>
  <si>
    <t>Nisse</t>
  </si>
  <si>
    <t>Repotter Otter</t>
  </si>
  <si>
    <t>Lord Kelvin</t>
  </si>
  <si>
    <t>Flawed Prototype</t>
  </si>
  <si>
    <t>Frozen Reprocessor</t>
  </si>
  <si>
    <t>The Nilam, Withered Tree</t>
  </si>
  <si>
    <t>Vishvakarma</t>
  </si>
  <si>
    <t>Blizzard</t>
  </si>
  <si>
    <t>Gibil</t>
  </si>
  <si>
    <t>Flutter of Moths</t>
  </si>
  <si>
    <t>Joyride</t>
  </si>
  <si>
    <t>Lyra</t>
  </si>
  <si>
    <t>Winter Outfits</t>
  </si>
  <si>
    <t>Eat Me Energy Bars</t>
  </si>
  <si>
    <t>Haven Seiringar</t>
  </si>
  <si>
    <t>Icebound Tundra</t>
  </si>
  <si>
    <t>Kodama</t>
  </si>
  <si>
    <t>Magic Beans</t>
  </si>
  <si>
    <t>Pamola</t>
  </si>
  <si>
    <t>Rallying Call</t>
  </si>
  <si>
    <t>Silent Night</t>
  </si>
  <si>
    <t>Snowball Commando</t>
  </si>
  <si>
    <t>Bravos Trailblazer</t>
  </si>
  <si>
    <t>Icebound Taiga</t>
  </si>
  <si>
    <t>Persephone</t>
  </si>
  <si>
    <t>Alice</t>
  </si>
  <si>
    <t>Lost in the Woods</t>
  </si>
  <si>
    <t>Nyala, Gifted Conjurer</t>
  </si>
  <si>
    <t>Ordis Nightwarden</t>
  </si>
  <si>
    <t>The Magic Sleigh</t>
  </si>
  <si>
    <t>Will-o'-the-Wisp</t>
  </si>
  <si>
    <t>Yong-Su, Verdant Weaver</t>
  </si>
  <si>
    <t>Gericht, Revered Duelist</t>
  </si>
  <si>
    <t>Flamel</t>
  </si>
  <si>
    <t>Mighty Jinn</t>
  </si>
  <si>
    <t>Break the Ice</t>
  </si>
  <si>
    <t>Coniferal Coneman</t>
  </si>
  <si>
    <t>Heimdall</t>
  </si>
  <si>
    <t>Kappa</t>
  </si>
  <si>
    <t>Robin Hood</t>
  </si>
  <si>
    <t>Santa Claus</t>
  </si>
  <si>
    <t>Shenlong</t>
  </si>
  <si>
    <t>Loki</t>
  </si>
  <si>
    <t>Hydracaena</t>
  </si>
  <si>
    <t>Kaibara, Asgarthan Leviathan</t>
  </si>
  <si>
    <t>Mind Apotheosis</t>
  </si>
  <si>
    <t>The Kadigir, Yzmir Bastion</t>
  </si>
  <si>
    <t>Muna</t>
  </si>
  <si>
    <t>Sow</t>
  </si>
  <si>
    <t>Rime Frost</t>
  </si>
  <si>
    <t>Floral Tent</t>
  </si>
  <si>
    <t>Jack Frost</t>
  </si>
  <si>
    <t>Snoozer Shroom</t>
  </si>
  <si>
    <t>Dong Da Shen</t>
  </si>
  <si>
    <t>Ebenezer Scrooge</t>
  </si>
  <si>
    <t>Saskia, Sly Naturalist</t>
  </si>
  <si>
    <t>Yeti</t>
  </si>
  <si>
    <t>Mighty Simbi</t>
  </si>
  <si>
    <t>Ordis Liaison</t>
  </si>
  <si>
    <t>Akhlut</t>
  </si>
  <si>
    <t>The Snow Maiden</t>
  </si>
  <si>
    <t>Leshy</t>
  </si>
  <si>
    <t>Demeter</t>
  </si>
  <si>
    <t>Eros</t>
  </si>
  <si>
    <t>Fire Rabbit</t>
  </si>
  <si>
    <t>Ordis</t>
  </si>
  <si>
    <t>Foundry Mechanic</t>
  </si>
  <si>
    <t>Mobile Armory</t>
  </si>
  <si>
    <t>Hypothermia</t>
  </si>
  <si>
    <t>Chrysalis</t>
  </si>
  <si>
    <t>Field Reinforcements</t>
  </si>
  <si>
    <t>Icebound Lake</t>
  </si>
  <si>
    <t>Moth Lantern</t>
  </si>
  <si>
    <t>Ordis Attorney</t>
  </si>
  <si>
    <t>Ordis Overseer</t>
  </si>
  <si>
    <t>Tiny Jail</t>
  </si>
  <si>
    <t>Haven Warrior</t>
  </si>
  <si>
    <t>Sunisa, Dedicated Ensign</t>
  </si>
  <si>
    <t>Moth to a Flame</t>
  </si>
  <si>
    <t>Geyser</t>
  </si>
  <si>
    <t>Valemon</t>
  </si>
  <si>
    <t>Open the Gates</t>
  </si>
  <si>
    <t>Benzaiten</t>
  </si>
  <si>
    <t>Celestial Blast</t>
  </si>
  <si>
    <t>The Snow Queen</t>
  </si>
  <si>
    <t>Yzmir</t>
  </si>
  <si>
    <t>Moonlight Jellyfish</t>
  </si>
  <si>
    <t>Muna Caregiver</t>
  </si>
  <si>
    <t>Ordis Trooper</t>
  </si>
  <si>
    <t>Sleight of Hand</t>
  </si>
  <si>
    <t>Spindle Harvesters</t>
  </si>
  <si>
    <t>Studious Disciple</t>
  </si>
  <si>
    <t>Bravos Bladedancer</t>
  </si>
  <si>
    <t>Helping Hand</t>
  </si>
  <si>
    <t>Magical Training</t>
  </si>
  <si>
    <t>Beauty Sleep</t>
  </si>
  <si>
    <t>Kadigiran Mage-Dancer</t>
  </si>
  <si>
    <t>Tooth Fairy</t>
  </si>
  <si>
    <t>Ada Lovelace</t>
  </si>
  <si>
    <t>Baba's Isba</t>
  </si>
  <si>
    <t>Hathor</t>
  </si>
  <si>
    <t>Hua Mulan</t>
  </si>
  <si>
    <t>Intimidation</t>
  </si>
  <si>
    <t>Lyra Skald</t>
  </si>
  <si>
    <t>Monolith Archivist</t>
  </si>
  <si>
    <t>Monolith Legate</t>
  </si>
  <si>
    <t>Red</t>
  </si>
  <si>
    <t>Ride the Bifröst</t>
  </si>
  <si>
    <t>Yzmir Stargazer</t>
  </si>
  <si>
    <t>Meditation Training</t>
  </si>
  <si>
    <t>Kadigiran Alchemist</t>
  </si>
  <si>
    <t>Baba Yaga</t>
  </si>
  <si>
    <t>Belasenka</t>
  </si>
  <si>
    <t>Boom!</t>
  </si>
  <si>
    <t>Gift of Self</t>
  </si>
  <si>
    <t>Ordis Carrier</t>
  </si>
  <si>
    <t>Thoth</t>
  </si>
  <si>
    <t>Freeze</t>
  </si>
  <si>
    <t>Off You Go!</t>
  </si>
  <si>
    <t>Aroro, Savior of Asgartha</t>
  </si>
  <si>
    <t>Kuwat, the Dissenter</t>
  </si>
  <si>
    <t>Baku</t>
  </si>
  <si>
    <t>Mana Flare</t>
  </si>
  <si>
    <t>Banishing Gate</t>
  </si>
  <si>
    <t>Conjuring Seal</t>
  </si>
  <si>
    <t>Aether Shard</t>
  </si>
  <si>
    <t>Amarok</t>
  </si>
  <si>
    <t>Anubis</t>
  </si>
  <si>
    <t>Brassbug Hive</t>
  </si>
  <si>
    <t>Dorothy Gale</t>
  </si>
  <si>
    <t>Kraken's Wrath</t>
  </si>
  <si>
    <t>Grand Endeavor</t>
  </si>
  <si>
    <t>Issitoq</t>
  </si>
  <si>
    <t>Small Step, Giant Leap</t>
  </si>
  <si>
    <t>Sakarabru</t>
  </si>
  <si>
    <t>The Kraken</t>
  </si>
  <si>
    <t>Winter Nova</t>
  </si>
  <si>
    <t>Nom anglais</t>
  </si>
  <si>
    <t>Nom français</t>
  </si>
  <si>
    <t>Lait d'Arcolano</t>
  </si>
  <si>
    <t>Livraison gelée</t>
  </si>
  <si>
    <t>Limier</t>
  </si>
  <si>
    <t>Bottes techniques</t>
  </si>
  <si>
    <t>La machine dans la glace</t>
  </si>
  <si>
    <t>Ingénieure de la fonderie</t>
  </si>
  <si>
    <t>Entasseur magpeng</t>
  </si>
  <si>
    <t>Macareux à roquettes</t>
  </si>
  <si>
    <t>Vaike, l'énergéticienne</t>
  </si>
  <si>
    <t>Marchant muna</t>
  </si>
  <si>
    <t>Petite fille aux allumettes</t>
  </si>
  <si>
    <t>Radiateur kélonique</t>
  </si>
  <si>
    <t>Eclaireur morse</t>
  </si>
  <si>
    <t>Galerie saise par les glaces</t>
  </si>
  <si>
    <t>pic saisi par les glaces</t>
  </si>
  <si>
    <t>Secouriste bravos</t>
  </si>
  <si>
    <t>Porteur intrépide</t>
  </si>
  <si>
    <t>Col saisi par les glaces</t>
  </si>
  <si>
    <t>Chroniqueuse lyra</t>
  </si>
  <si>
    <t>Loutre rempoteuse</t>
  </si>
  <si>
    <t>Prototype défectueux</t>
  </si>
  <si>
    <t>Recycleur gelé</t>
  </si>
  <si>
    <t>Le Nilam, arbre-monde flétri</t>
  </si>
  <si>
    <t>Nuée de phaleines</t>
  </si>
  <si>
    <t>Virée endiablée</t>
  </si>
  <si>
    <t>Tenue hivernale</t>
  </si>
  <si>
    <t>Barre énergétique mangez-moi</t>
  </si>
  <si>
    <t>Seiringar du havre</t>
  </si>
  <si>
    <t>Toundra saisie par les glaces</t>
  </si>
  <si>
    <t>Haricots magiques</t>
  </si>
  <si>
    <t>Cri de ralliement</t>
  </si>
  <si>
    <t>Douce nuit</t>
  </si>
  <si>
    <t>Commando boule de neige</t>
  </si>
  <si>
    <t>Déblayeur bravos</t>
  </si>
  <si>
    <t>Taïga saisie par les glaces</t>
  </si>
  <si>
    <t>Perdu dans les bois</t>
  </si>
  <si>
    <t>Nyala, habile illusionniste</t>
  </si>
  <si>
    <t>Veilleur ordis</t>
  </si>
  <si>
    <t>Le traîneau enchanté</t>
  </si>
  <si>
    <t>Feu follet</t>
  </si>
  <si>
    <t>Yong-Su, tisserand verdoyant</t>
  </si>
  <si>
    <t>Gericht, bretteur honoré</t>
  </si>
  <si>
    <t>Puissant djinn</t>
  </si>
  <si>
    <t>Briser la glace</t>
  </si>
  <si>
    <t>Pignon pugnace</t>
  </si>
  <si>
    <t>Robin des bois</t>
  </si>
  <si>
    <t>Le père noël</t>
  </si>
  <si>
    <t>Kaibara, léviathan asgarthien</t>
  </si>
  <si>
    <t>Apothéose de l'esprit</t>
  </si>
  <si>
    <t>Le kadigir, bastion Yzmir</t>
  </si>
  <si>
    <t>Semer</t>
  </si>
  <si>
    <t>Givre</t>
  </si>
  <si>
    <t>Tente florale</t>
  </si>
  <si>
    <t>Jack frost</t>
  </si>
  <si>
    <t>Saskia, naturaliste rusée</t>
  </si>
  <si>
    <t>Yéti</t>
  </si>
  <si>
    <t>Puissant Simbi</t>
  </si>
  <si>
    <t>Opératrice ordis</t>
  </si>
  <si>
    <t>La demoiselle des neiges</t>
  </si>
  <si>
    <t>Liéchi</t>
  </si>
  <si>
    <t>Mécanicienne de la fonderie</t>
  </si>
  <si>
    <t>Armurerie mobile</t>
  </si>
  <si>
    <t>Hypothermie</t>
  </si>
  <si>
    <t>Chrysalide</t>
  </si>
  <si>
    <t>Renforts</t>
  </si>
  <si>
    <t>Lac saisi par les glaces</t>
  </si>
  <si>
    <t>Lanterne aux phalènes</t>
  </si>
  <si>
    <t>Procuratrice ordis</t>
  </si>
  <si>
    <t>Superviseuse ordis</t>
  </si>
  <si>
    <t>Case prison</t>
  </si>
  <si>
    <t>Guerrière du havre</t>
  </si>
  <si>
    <t>Sunisa, enseigne dévouée</t>
  </si>
  <si>
    <t>Invocation de phalènes</t>
  </si>
  <si>
    <t>Geiser</t>
  </si>
  <si>
    <t>Ouvrez les portes</t>
  </si>
  <si>
    <t>Explosion céleste</t>
  </si>
  <si>
    <t>La reine des neiges</t>
  </si>
  <si>
    <t>Méduse lunaire</t>
  </si>
  <si>
    <t>Soigneuse muna</t>
  </si>
  <si>
    <t>Troupière ordis</t>
  </si>
  <si>
    <t>Tour de passe-passe</t>
  </si>
  <si>
    <t>Vendangeurs du fuseau</t>
  </si>
  <si>
    <t>Disciple studieux</t>
  </si>
  <si>
    <t>Danseuse de lames bravos</t>
  </si>
  <si>
    <t>Main tendue</t>
  </si>
  <si>
    <t>Entraînement magique</t>
  </si>
  <si>
    <t>Sommeil réparateur</t>
  </si>
  <si>
    <t>Mage danbseur du Kadigir</t>
  </si>
  <si>
    <t>Fée des dents</t>
  </si>
  <si>
    <t>Isba de Baba</t>
  </si>
  <si>
    <t>Skald lyra</t>
  </si>
  <si>
    <t>Archiviste du monolithe</t>
  </si>
  <si>
    <t>Légat du monolithe</t>
  </si>
  <si>
    <t>Franchir le Bifröst</t>
  </si>
  <si>
    <t>Augure yzmir</t>
  </si>
  <si>
    <t>Entraînement à la méditation</t>
  </si>
  <si>
    <t>Alchimiste du Kadigir</t>
  </si>
  <si>
    <t>Don de soi</t>
  </si>
  <si>
    <t>Transporteur ordis</t>
  </si>
  <si>
    <t>Gel</t>
  </si>
  <si>
    <t>Zhou!</t>
  </si>
  <si>
    <t>Aroro, rempart d'asgartha</t>
  </si>
  <si>
    <t>Kuwat, le dissident</t>
  </si>
  <si>
    <t>Embrasement de mana</t>
  </si>
  <si>
    <t>Portail de bannissement</t>
  </si>
  <si>
    <t>Sceau de conjuration</t>
  </si>
  <si>
    <t>Morceau d'éther</t>
  </si>
  <si>
    <t>Ruche des scarabots</t>
  </si>
  <si>
    <t>Furie du kraken</t>
  </si>
  <si>
    <t>Grand projet</t>
  </si>
  <si>
    <t>Petit pas, bond de géant</t>
  </si>
  <si>
    <t>Le kraken</t>
  </si>
  <si>
    <t>Nova des neiges</t>
  </si>
  <si>
    <t>Nombre désiré</t>
  </si>
  <si>
    <t>Quantité</t>
  </si>
  <si>
    <t>Prix unitaire</t>
  </si>
  <si>
    <t>A payer</t>
  </si>
  <si>
    <t>Frais de port :</t>
  </si>
  <si>
    <t>Vendeur 1 : Matthieu arkadielle (lien)</t>
  </si>
  <si>
    <t>Total</t>
  </si>
  <si>
    <t>Total vendeur 1:</t>
  </si>
  <si>
    <t>Quantité max</t>
  </si>
  <si>
    <t>Larme de phalène</t>
  </si>
  <si>
    <t>Champignon exténueur</t>
  </si>
  <si>
    <t>Lapin ardent</t>
  </si>
  <si>
    <t>Larve de phalène</t>
  </si>
  <si>
    <t>Prix minimum</t>
  </si>
  <si>
    <t>Prix unitaire2</t>
  </si>
  <si>
    <t>Quantité max3</t>
  </si>
  <si>
    <t>Quantité4</t>
  </si>
  <si>
    <t>Vendeur 2 : Simon Baffie (lien)</t>
  </si>
  <si>
    <t>Vendeur 3 : Specter du discord (lien)</t>
  </si>
  <si>
    <t>Quantité max2</t>
  </si>
  <si>
    <t>Quantité2</t>
  </si>
  <si>
    <t>A payer2</t>
  </si>
  <si>
    <t>Prix unitaire3</t>
  </si>
  <si>
    <t>Quantité3</t>
  </si>
  <si>
    <t>A payer3</t>
  </si>
  <si>
    <t>Prix unitaire4</t>
  </si>
  <si>
    <t>Quantité max4</t>
  </si>
  <si>
    <t>A payer4</t>
  </si>
  <si>
    <t>Vendeur 4 : MLD du discord (lien)</t>
  </si>
  <si>
    <t>Grand total :</t>
  </si>
  <si>
    <t>Commande</t>
  </si>
  <si>
    <t>Prix Commande</t>
  </si>
  <si>
    <t>Nombre de cartes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</si>
</sst>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4" fontId="0" fillId="0" borderId="0" xfId="1" applyFont="1"/>
    <xf numFmtId="44" fontId="0" fillId="0" borderId="0" xfId="0" applyNumberFormat="1"/>
    <xf numFmtId="164" fontId="0" fillId="2" borderId="3" xfId="0" applyNumberFormat="1" applyFill="1" applyBorder="1"/>
    <xf numFmtId="0" fontId="0" fillId="2" borderId="3" xfId="0" applyFill="1" applyBorder="1"/>
    <xf numFmtId="164" fontId="0" fillId="2" borderId="4" xfId="0" applyNumberFormat="1" applyFill="1" applyBorder="1"/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2" fillId="0" borderId="0" xfId="2"/>
    <xf numFmtId="0" fontId="2" fillId="0" borderId="0" xfId="2" applyAlignment="1">
      <alignment horizontal="center"/>
    </xf>
  </cellXfs>
  <cellStyles count="3">
    <cellStyle name="Lien hypertexte" xfId="2" builtinId="8"/>
    <cellStyle name="Monétaire" xfId="1" builtinId="4"/>
    <cellStyle name="Normal" xfId="0" builtinId="0"/>
  </cellStyles>
  <dxfs count="35"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fill>
        <patternFill>
          <bgColor rgb="FFC00000"/>
        </patternFill>
      </fill>
    </dxf>
    <dxf>
      <font>
        <b/>
        <i val="0"/>
        <color rgb="FF0070C0"/>
      </font>
    </dxf>
    <dxf>
      <font>
        <color rgb="FF00B050"/>
      </font>
    </dxf>
    <dxf>
      <fill>
        <patternFill>
          <bgColor rgb="FFC00000"/>
        </patternFill>
      </fill>
    </dxf>
    <dxf>
      <font>
        <b/>
        <i val="0"/>
        <color rgb="FF0070C0"/>
      </font>
    </dxf>
    <dxf>
      <font>
        <color rgb="FF00B050"/>
      </font>
    </dxf>
    <dxf>
      <fill>
        <patternFill>
          <bgColor rgb="FFC00000"/>
        </patternFill>
      </fill>
    </dxf>
    <dxf>
      <font>
        <b/>
        <i val="0"/>
        <color rgb="FF0070C0"/>
      </font>
    </dxf>
    <dxf>
      <font>
        <color rgb="FF00B050"/>
      </font>
    </dxf>
    <dxf>
      <fill>
        <patternFill>
          <bgColor rgb="FFC00000"/>
        </patternFill>
      </fill>
    </dxf>
    <dxf>
      <font>
        <b/>
        <i val="0"/>
        <color rgb="FF0070C0"/>
      </font>
    </dxf>
    <dxf>
      <font>
        <color rgb="FF00B050"/>
      </font>
    </dxf>
    <dxf>
      <fill>
        <patternFill>
          <bgColor rgb="FF92D050"/>
        </patternFill>
      </fill>
    </dxf>
    <dxf>
      <numFmt numFmtId="164" formatCode="#,##0.00\ &quot;€&quot;"/>
    </dxf>
    <dxf>
      <numFmt numFmtId="0" formatCode="General"/>
    </dxf>
    <dxf>
      <numFmt numFmtId="0" formatCode="General"/>
    </dxf>
    <dxf>
      <numFmt numFmtId="164" formatCode="#,##0.00\ &quot;€&quot;"/>
    </dxf>
    <dxf>
      <numFmt numFmtId="164" formatCode="#,##0.00\ &quot;€&quot;"/>
    </dxf>
    <dxf>
      <numFmt numFmtId="0" formatCode="General"/>
    </dxf>
    <dxf>
      <numFmt numFmtId="0" formatCode="General"/>
    </dxf>
    <dxf>
      <numFmt numFmtId="164" formatCode="#,##0.00\ &quot;€&quot;"/>
    </dxf>
    <dxf>
      <numFmt numFmtId="164" formatCode="#,##0.00\ &quot;€&quot;"/>
    </dxf>
    <dxf>
      <numFmt numFmtId="0" formatCode="General"/>
    </dxf>
    <dxf>
      <numFmt numFmtId="164" formatCode="#,##0.00\ &quot;€&quot;"/>
    </dxf>
    <dxf>
      <numFmt numFmtId="164" formatCode="#,##0.00\ &quot;€&quot;"/>
    </dxf>
    <dxf>
      <numFmt numFmtId="0" formatCode="General"/>
    </dxf>
    <dxf>
      <numFmt numFmtId="164" formatCode="#,##0.00\ &quot;€&quot;"/>
    </dxf>
    <dxf>
      <numFmt numFmtId="164" formatCode="#,##0.00\ &quot;€&quot;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678F0-FF36-4279-9743-25B222BC4F90}" name="Tableau1" displayName="Tableau1" ref="A2:Y219" totalsRowCount="1" headerRowDxfId="34">
  <autoFilter ref="A2:Y218" xr:uid="{6A2678F0-FF36-4279-9743-25B222BC4F90}"/>
  <sortState xmlns:xlrd2="http://schemas.microsoft.com/office/spreadsheetml/2017/richdata2" ref="A3:Y218">
    <sortCondition descending="1" ref="I2:I218"/>
  </sortState>
  <tableColumns count="25">
    <tableColumn id="1" xr3:uid="{63E31054-6112-4946-ACA6-6494A003BC7A}" name="Nom anglais" totalsRowLabel="Total"/>
    <tableColumn id="2" xr3:uid="{259E09A1-AAB3-409B-B915-9E373AC45803}" name="Nom français"/>
    <tableColumn id="3" xr3:uid="{5A19498B-603B-4FE0-9B3B-0E8AFADB6EEC}" name="Rarity"/>
    <tableColumn id="4" xr3:uid="{F4E830E2-D4DC-477A-8CAD-9D1D7F1B98C3}" name="Faction"/>
    <tableColumn id="5" xr3:uid="{E5C6BFBD-9390-4F1A-B4DA-34247D09F0C5}" name="Manquantes"/>
    <tableColumn id="6" xr3:uid="{B0F59B1E-5DC4-471F-A75C-48CB25E92CD8}" name="Nombre désiré">
      <calculatedColumnFormula>Tableau1[[#This Row],[Manquantes]]</calculatedColumnFormula>
    </tableColumn>
    <tableColumn id="11" xr3:uid="{4DD622ED-86A7-4DFB-98DF-02BAFB6E2077}" name="Prix minimum" dataDxfId="33">
      <calculatedColumnFormula>MIN(Tableau1[[#This Row],[Prix unitaire]],Tableau1[[#This Row],[Prix unitaire2]],Tableau1[[#This Row],[Prix unitaire3]],Tableau1[[#This Row],[Prix unitaire4]])</calculatedColumnFormula>
    </tableColumn>
    <tableColumn id="24" xr3:uid="{C2DE117E-82B6-4890-8843-896EBA858093}" name="Commande" dataDxfId="32">
      <calculatedColumnFormula>Tableau1[[#This Row],[Quantité]]+Tableau1[[#This Row],[Quantité2]]+Tableau1[[#This Row],[Quantité3]]+Tableau1[[#This Row],[Quantité4]]</calculatedColumnFormula>
    </tableColumn>
    <tableColumn id="25" xr3:uid="{3C8C36E0-856C-4F2E-9E18-46FE4444B4AC}" name="Prix Commande" dataDxfId="31">
      <calculatedColumnFormula>Tableau1[[#This Row],[A payer]]+Tableau1[[#This Row],[A payer2]]+Tableau1[[#This Row],[A payer3]]+Tableau1[[#This Row],[A payer4]]</calculatedColumnFormula>
    </tableColumn>
    <tableColumn id="7" xr3:uid="{A8188446-F5D3-4489-B1F6-0763BCC330BC}" name="Prix unitaire" dataDxfId="30" totalsRowDxfId="3"/>
    <tableColumn id="10" xr3:uid="{69E3F041-855F-423D-BB9B-B34603AD3184}" name="Quantité max" dataDxfId="29"/>
    <tableColumn id="8" xr3:uid="{369F3FFF-16D5-460C-844E-99187631C6FA}" name="Quantité" totalsRowFunction="sum"/>
    <tableColumn id="9" xr3:uid="{E034B04A-2C77-4FE4-A268-A844FDCDBB24}" name="A payer" totalsRowFunction="sum" dataDxfId="28" totalsRowDxfId="2">
      <calculatedColumnFormula>Tableau1[[#This Row],[Prix unitaire]]*Tableau1[[#This Row],[Quantité]]</calculatedColumnFormula>
    </tableColumn>
    <tableColumn id="12" xr3:uid="{62907B38-2D98-42A1-AB9B-9FA620A50EFF}" name="Prix unitaire2" dataDxfId="27"/>
    <tableColumn id="13" xr3:uid="{F0B903CC-3DD0-4F4E-B636-A535B46F40C8}" name="Quantité max2" dataDxfId="26"/>
    <tableColumn id="14" xr3:uid="{35204332-8D8F-4A99-95A7-835DB6536735}" name="Quantité2" totalsRowFunction="sum"/>
    <tableColumn id="15" xr3:uid="{9CE3D570-7885-4C44-BF0F-FF246DE61D93}" name="A payer2" totalsRowFunction="sum" dataDxfId="25" totalsRowDxfId="1">
      <calculatedColumnFormula>Tableau1[[#This Row],[Prix unitaire2]]*Tableau1[[#This Row],[Quantité2]]</calculatedColumnFormula>
    </tableColumn>
    <tableColumn id="16" xr3:uid="{A2AA1155-E093-45E3-B2F6-9D13BB03DB3F}" name="Prix unitaire3" dataDxfId="24"/>
    <tableColumn id="17" xr3:uid="{840886B8-A62A-4C64-A8CF-84B5F0AF0C3D}" name="Quantité max3" dataDxfId="23"/>
    <tableColumn id="18" xr3:uid="{2F3326F9-E836-4E49-8B59-13F4CDC56D9E}" name="Quantité3" totalsRowFunction="custom" dataDxfId="22">
      <totalsRowFormula>SUBTOTAL(109,Tableau1[Quantité2])</totalsRowFormula>
    </tableColumn>
    <tableColumn id="19" xr3:uid="{CE8585ED-640D-4B62-B35F-3482E43E996E}" name="A payer3" totalsRowFunction="custom" dataDxfId="21">
      <calculatedColumnFormula>Tableau1[[#This Row],[Prix unitaire3]]*Tableau1[[#This Row],[Quantité3]]</calculatedColumnFormula>
      <totalsRowFormula>SUBTOTAL(109,Tableau1[A payer2])</totalsRowFormula>
    </tableColumn>
    <tableColumn id="20" xr3:uid="{95356F6F-9A2E-4BA2-9D32-75C19E7ACBEC}" name="Prix unitaire4" dataDxfId="20"/>
    <tableColumn id="21" xr3:uid="{07E2E46E-6B06-4DC8-B730-3ABAE6D16C27}" name="Quantité max4" dataDxfId="19"/>
    <tableColumn id="22" xr3:uid="{B74030D3-00BE-4D77-AC06-4DD7767FDD31}" name="Quantité4" totalsRowFunction="sum" dataDxfId="18"/>
    <tableColumn id="23" xr3:uid="{97235BDE-BEF7-40C6-95F0-4C2026A0FEAB}" name="A payer4" totalsRowFunction="sum" dataDxfId="17" totalsRowDxfId="0">
      <calculatedColumnFormula>Tableau1[[#This Row],[Prix unitaire4]]*Tableau1[[#This Row],[Quantité4]]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_WPLeU5paIn7hLxitJTiPJFsMUmEkBvUfgLjhmDxA9I/edit?usp=drivesdk" TargetMode="External"/><Relationship Id="rId2" Type="http://schemas.openxmlformats.org/officeDocument/2006/relationships/hyperlink" Target="https://docs.google.com/spreadsheets/d/1-sltndSZRkSYHUvqL7GpiAdGBkuZWBMPWILZSFd6HMY/edit?gid=1843882523" TargetMode="External"/><Relationship Id="rId1" Type="http://schemas.openxmlformats.org/officeDocument/2006/relationships/hyperlink" Target="https://l.facebook.com/l.php?u=https%3A%2F%2Fdocs.google.com%2Fspreadsheets%2Fd%2F1MEp-mClJg9goIpoi_R2My97mg3zfSmhJp8c5V0fdVZs%2Fedit%3Fgid%3D1853233261%26fbclid%3DIwZXh0bgNhZW0CMTAAAR4jbD4KDRMZqeDwg42ZEAx2J6CpvQn6wPjNCARToG1oZel5n8qd5BYHE7aYrw_aem_wpGoHQ8BAYWExAvpd4AHxw%23gid%3D1853233261&amp;h=AT1i-SryRnTiKivyJksQ104CfTqLMCrZyiEaySxT3Pue98a30SAPgdnNgbi6q5oFnk5nEBQ0IV15RcNL_q8kWEFZhD0G8clY5WxQiqjHLRCwez7fNS3ndvkC9bP8q5Vh9u2e06KhWPQeZ9EQNYiVLitC76puPQ&amp;__tn__=-UK-R&amp;c%5b0%5d=AT1IgcG427xadkoMcyqn1Bf-QC3jTK77ueDyY5PnZZz4s24hOZYn3doQqeQJD7amlIrvaQsTWc43ZOfjI_WAHQfjtW9NARGsYYqphPkZ7Grod-TajFHPCBN93yWIXCxKOJ5Q4Y40IywmksSLrguezQ-ayEXGSUtIXdQGg-KPdUCqbrlVbeRdnB-i3vpxpPm4l-yiVeIORO_DzGUfpHyw-RIZRgnP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ocs.google.com/spreadsheets/d/1NUDL2Onk1W98_I1FWSai5wJrwtQ6kJyarSDox7Qp_mg/edit?gid=536656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2B09-534D-4366-896E-F899F8A80BA7}">
  <dimension ref="A1:Y223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X5" sqref="X5"/>
    </sheetView>
  </sheetViews>
  <sheetFormatPr baseColWidth="10" defaultRowHeight="15" x14ac:dyDescent="0.25"/>
  <cols>
    <col min="1" max="1" width="19.28515625" customWidth="1"/>
    <col min="2" max="2" width="19.7109375" customWidth="1"/>
    <col min="5" max="5" width="9.85546875" customWidth="1"/>
    <col min="6" max="9" width="10.7109375" customWidth="1"/>
    <col min="11" max="11" width="17.5703125" bestFit="1" customWidth="1"/>
    <col min="12" max="12" width="14.85546875" bestFit="1" customWidth="1"/>
  </cols>
  <sheetData>
    <row r="1" spans="1:25" x14ac:dyDescent="0.25">
      <c r="J1" s="14" t="s">
        <v>284</v>
      </c>
      <c r="K1" s="14"/>
      <c r="L1" s="14"/>
      <c r="M1" s="14"/>
      <c r="N1" s="15" t="s">
        <v>296</v>
      </c>
      <c r="O1" s="15"/>
      <c r="P1" s="15"/>
      <c r="Q1" s="15"/>
      <c r="R1" s="15" t="s">
        <v>297</v>
      </c>
      <c r="S1" s="15"/>
      <c r="T1" s="15"/>
      <c r="U1" s="15"/>
      <c r="V1" s="15" t="s">
        <v>307</v>
      </c>
      <c r="W1" s="15"/>
      <c r="X1" s="15"/>
      <c r="Y1" s="15"/>
    </row>
    <row r="2" spans="1:25" s="1" customFormat="1" ht="45" x14ac:dyDescent="0.25">
      <c r="A2" s="11" t="s">
        <v>164</v>
      </c>
      <c r="B2" s="11" t="s">
        <v>165</v>
      </c>
      <c r="C2" s="11" t="s">
        <v>0</v>
      </c>
      <c r="D2" s="11" t="s">
        <v>1</v>
      </c>
      <c r="E2" s="12" t="s">
        <v>2</v>
      </c>
      <c r="F2" s="12" t="s">
        <v>279</v>
      </c>
      <c r="G2" s="12" t="s">
        <v>292</v>
      </c>
      <c r="H2" s="12" t="s">
        <v>309</v>
      </c>
      <c r="I2" s="12" t="s">
        <v>310</v>
      </c>
      <c r="J2" s="12" t="s">
        <v>281</v>
      </c>
      <c r="K2" s="12" t="s">
        <v>287</v>
      </c>
      <c r="L2" s="12" t="s">
        <v>280</v>
      </c>
      <c r="M2" s="12" t="s">
        <v>282</v>
      </c>
      <c r="N2" s="12" t="s">
        <v>293</v>
      </c>
      <c r="O2" s="12" t="s">
        <v>298</v>
      </c>
      <c r="P2" s="12" t="s">
        <v>299</v>
      </c>
      <c r="Q2" s="12" t="s">
        <v>300</v>
      </c>
      <c r="R2" s="13" t="s">
        <v>301</v>
      </c>
      <c r="S2" s="13" t="s">
        <v>294</v>
      </c>
      <c r="T2" s="13" t="s">
        <v>302</v>
      </c>
      <c r="U2" s="13" t="s">
        <v>303</v>
      </c>
      <c r="V2" s="13" t="s">
        <v>304</v>
      </c>
      <c r="W2" s="13" t="s">
        <v>305</v>
      </c>
      <c r="X2" s="13" t="s">
        <v>295</v>
      </c>
      <c r="Y2" s="13" t="s">
        <v>306</v>
      </c>
    </row>
    <row r="3" spans="1:25" x14ac:dyDescent="0.25">
      <c r="A3" t="s">
        <v>21</v>
      </c>
      <c r="B3" t="s">
        <v>180</v>
      </c>
      <c r="C3" t="s">
        <v>4</v>
      </c>
      <c r="D3" t="s">
        <v>5</v>
      </c>
      <c r="E3">
        <v>3</v>
      </c>
      <c r="F3">
        <f>Tableau1[[#This Row],[Manquantes]]</f>
        <v>3</v>
      </c>
      <c r="G3">
        <f>MIN(Tableau1[[#This Row],[Prix unitaire]],Tableau1[[#This Row],[Prix unitaire2]],Tableau1[[#This Row],[Prix unitaire3]],Tableau1[[#This Row],[Prix unitaire4]])</f>
        <v>3.95</v>
      </c>
      <c r="H3">
        <f>Tableau1[[#This Row],[Quantité]]+Tableau1[[#This Row],[Quantité2]]+Tableau1[[#This Row],[Quantité3]]+Tableau1[[#This Row],[Quantité4]]</f>
        <v>3</v>
      </c>
      <c r="I3" s="2">
        <f>Tableau1[[#This Row],[A payer]]+Tableau1[[#This Row],[A payer2]]+Tableau1[[#This Row],[A payer3]]+Tableau1[[#This Row],[A payer4]]</f>
        <v>11.850000000000001</v>
      </c>
      <c r="J3" s="2">
        <v>3.95</v>
      </c>
      <c r="K3">
        <v>10</v>
      </c>
      <c r="L3">
        <v>3</v>
      </c>
      <c r="M3" s="2">
        <f>Tableau1[[#This Row],[Prix unitaire]]*Tableau1[[#This Row],[Quantité]]</f>
        <v>11.850000000000001</v>
      </c>
      <c r="N3" s="2">
        <v>999</v>
      </c>
      <c r="O3">
        <v>0</v>
      </c>
      <c r="P3">
        <v>0</v>
      </c>
      <c r="Q3" s="2">
        <f>Tableau1[[#This Row],[Prix unitaire2]]*Tableau1[[#This Row],[Quantité2]]</f>
        <v>0</v>
      </c>
      <c r="R3" s="5">
        <v>999</v>
      </c>
      <c r="S3" s="6">
        <v>0</v>
      </c>
      <c r="T3" s="6">
        <v>0</v>
      </c>
      <c r="U3" s="7">
        <f>Tableau1[[#This Row],[Prix unitaire3]]*Tableau1[[#This Row],[Quantité3]]</f>
        <v>0</v>
      </c>
      <c r="V3" s="5">
        <v>999</v>
      </c>
      <c r="W3" s="6">
        <v>0</v>
      </c>
      <c r="X3" s="6">
        <v>0</v>
      </c>
      <c r="Y3" s="7">
        <f>Tableau1[[#This Row],[Prix unitaire4]]*Tableau1[[#This Row],[Quantité4]]</f>
        <v>0</v>
      </c>
    </row>
    <row r="4" spans="1:25" x14ac:dyDescent="0.25">
      <c r="A4" t="s">
        <v>116</v>
      </c>
      <c r="B4" t="s">
        <v>246</v>
      </c>
      <c r="C4" t="s">
        <v>4</v>
      </c>
      <c r="D4" t="s">
        <v>112</v>
      </c>
      <c r="E4">
        <v>3</v>
      </c>
      <c r="F4">
        <f>Tableau1[[#This Row],[Manquantes]]</f>
        <v>3</v>
      </c>
      <c r="G4">
        <f>MIN(Tableau1[[#This Row],[Prix unitaire]],Tableau1[[#This Row],[Prix unitaire2]],Tableau1[[#This Row],[Prix unitaire3]],Tableau1[[#This Row],[Prix unitaire4]])</f>
        <v>3</v>
      </c>
      <c r="H4">
        <f>Tableau1[[#This Row],[Quantité]]+Tableau1[[#This Row],[Quantité2]]+Tableau1[[#This Row],[Quantité3]]+Tableau1[[#This Row],[Quantité4]]</f>
        <v>0</v>
      </c>
      <c r="I4" s="2">
        <f>Tableau1[[#This Row],[A payer]]+Tableau1[[#This Row],[A payer2]]+Tableau1[[#This Row],[A payer3]]+Tableau1[[#This Row],[A payer4]]</f>
        <v>0</v>
      </c>
      <c r="J4" s="2">
        <v>3.95</v>
      </c>
      <c r="K4">
        <v>10</v>
      </c>
      <c r="L4">
        <v>0</v>
      </c>
      <c r="M4" s="2">
        <f>Tableau1[[#This Row],[Prix unitaire]]*Tableau1[[#This Row],[Quantité]]</f>
        <v>0</v>
      </c>
      <c r="N4" s="2">
        <v>10</v>
      </c>
      <c r="O4">
        <v>4</v>
      </c>
      <c r="P4">
        <v>0</v>
      </c>
      <c r="Q4" s="2">
        <f>Tableau1[[#This Row],[Prix unitaire2]]*Tableau1[[#This Row],[Quantité2]]</f>
        <v>0</v>
      </c>
      <c r="R4" s="5">
        <v>999</v>
      </c>
      <c r="S4" s="6">
        <v>0</v>
      </c>
      <c r="T4" s="6">
        <v>0</v>
      </c>
      <c r="U4" s="7">
        <f>Tableau1[[#This Row],[Prix unitaire3]]*Tableau1[[#This Row],[Quantité3]]</f>
        <v>0</v>
      </c>
      <c r="V4" s="5">
        <v>3</v>
      </c>
      <c r="W4" s="6">
        <v>2</v>
      </c>
      <c r="X4" s="6">
        <v>0</v>
      </c>
      <c r="Y4" s="7">
        <f>Tableau1[[#This Row],[Prix unitaire4]]*Tableau1[[#This Row],[Quantité4]]</f>
        <v>0</v>
      </c>
    </row>
    <row r="5" spans="1:25" x14ac:dyDescent="0.25">
      <c r="A5" t="s">
        <v>100</v>
      </c>
      <c r="B5" t="s">
        <v>233</v>
      </c>
      <c r="C5" t="s">
        <v>4</v>
      </c>
      <c r="D5" t="s">
        <v>92</v>
      </c>
      <c r="E5">
        <v>3</v>
      </c>
      <c r="F5">
        <f>Tableau1[[#This Row],[Manquantes]]</f>
        <v>3</v>
      </c>
      <c r="G5">
        <f>MIN(Tableau1[[#This Row],[Prix unitaire]],Tableau1[[#This Row],[Prix unitaire2]],Tableau1[[#This Row],[Prix unitaire3]],Tableau1[[#This Row],[Prix unitaire4]])</f>
        <v>3</v>
      </c>
      <c r="H5">
        <f>Tableau1[[#This Row],[Quantité]]+Tableau1[[#This Row],[Quantité2]]+Tableau1[[#This Row],[Quantité3]]+Tableau1[[#This Row],[Quantité4]]</f>
        <v>3</v>
      </c>
      <c r="I5" s="2">
        <f>Tableau1[[#This Row],[A payer]]+Tableau1[[#This Row],[A payer2]]+Tableau1[[#This Row],[A payer3]]+Tableau1[[#This Row],[A payer4]]</f>
        <v>9</v>
      </c>
      <c r="J5" s="2">
        <v>5.45</v>
      </c>
      <c r="K5">
        <v>4</v>
      </c>
      <c r="L5">
        <v>0</v>
      </c>
      <c r="M5" s="2">
        <f>Tableau1[[#This Row],[Prix unitaire]]*Tableau1[[#This Row],[Quantité]]</f>
        <v>0</v>
      </c>
      <c r="N5" s="2">
        <v>999</v>
      </c>
      <c r="O5">
        <v>0</v>
      </c>
      <c r="P5">
        <v>0</v>
      </c>
      <c r="Q5" s="2">
        <f>Tableau1[[#This Row],[Prix unitaire2]]*Tableau1[[#This Row],[Quantité2]]</f>
        <v>0</v>
      </c>
      <c r="R5" s="5">
        <v>3</v>
      </c>
      <c r="S5" s="6">
        <v>3</v>
      </c>
      <c r="T5" s="6">
        <v>3</v>
      </c>
      <c r="U5" s="7">
        <f>Tableau1[[#This Row],[Prix unitaire3]]*Tableau1[[#This Row],[Quantité3]]</f>
        <v>9</v>
      </c>
      <c r="V5" s="5">
        <v>999</v>
      </c>
      <c r="W5" s="6">
        <v>0</v>
      </c>
      <c r="X5" s="6">
        <v>0</v>
      </c>
      <c r="Y5" s="7">
        <f>Tableau1[[#This Row],[Prix unitaire4]]*Tableau1[[#This Row],[Quantité4]]</f>
        <v>0</v>
      </c>
    </row>
    <row r="6" spans="1:25" x14ac:dyDescent="0.25">
      <c r="A6" t="s">
        <v>153</v>
      </c>
      <c r="B6" t="s">
        <v>153</v>
      </c>
      <c r="C6" t="s">
        <v>4</v>
      </c>
      <c r="D6" t="s">
        <v>112</v>
      </c>
      <c r="E6">
        <v>3</v>
      </c>
      <c r="F6">
        <f>Tableau1[[#This Row],[Manquantes]]</f>
        <v>3</v>
      </c>
      <c r="G6">
        <f>MIN(Tableau1[[#This Row],[Prix unitaire]],Tableau1[[#This Row],[Prix unitaire2]],Tableau1[[#This Row],[Prix unitaire3]],Tableau1[[#This Row],[Prix unitaire4]])</f>
        <v>3</v>
      </c>
      <c r="H6">
        <f>Tableau1[[#This Row],[Quantité]]+Tableau1[[#This Row],[Quantité2]]+Tableau1[[#This Row],[Quantité3]]+Tableau1[[#This Row],[Quantité4]]</f>
        <v>3</v>
      </c>
      <c r="I6" s="2">
        <f>Tableau1[[#This Row],[A payer]]+Tableau1[[#This Row],[A payer2]]+Tableau1[[#This Row],[A payer3]]+Tableau1[[#This Row],[A payer4]]</f>
        <v>9</v>
      </c>
      <c r="J6" s="2">
        <v>4.45</v>
      </c>
      <c r="K6">
        <v>18</v>
      </c>
      <c r="L6">
        <v>0</v>
      </c>
      <c r="M6" s="2">
        <f>Tableau1[[#This Row],[Prix unitaire]]*Tableau1[[#This Row],[Quantité]]</f>
        <v>0</v>
      </c>
      <c r="N6" s="2">
        <v>8</v>
      </c>
      <c r="O6">
        <v>3</v>
      </c>
      <c r="P6">
        <v>0</v>
      </c>
      <c r="Q6" s="2">
        <f>Tableau1[[#This Row],[Prix unitaire2]]*Tableau1[[#This Row],[Quantité2]]</f>
        <v>0</v>
      </c>
      <c r="R6" s="5">
        <v>3</v>
      </c>
      <c r="S6" s="6">
        <v>4</v>
      </c>
      <c r="T6" s="6">
        <v>3</v>
      </c>
      <c r="U6" s="7">
        <f>Tableau1[[#This Row],[Prix unitaire3]]*Tableau1[[#This Row],[Quantité3]]</f>
        <v>9</v>
      </c>
      <c r="V6" s="5">
        <v>3</v>
      </c>
      <c r="W6" s="6">
        <v>4</v>
      </c>
      <c r="X6" s="6">
        <v>0</v>
      </c>
      <c r="Y6" s="7">
        <f>Tableau1[[#This Row],[Prix unitaire4]]*Tableau1[[#This Row],[Quantité4]]</f>
        <v>0</v>
      </c>
    </row>
    <row r="7" spans="1:25" x14ac:dyDescent="0.25">
      <c r="A7" t="s">
        <v>94</v>
      </c>
      <c r="B7" t="s">
        <v>227</v>
      </c>
      <c r="C7" t="s">
        <v>4</v>
      </c>
      <c r="D7" t="s">
        <v>92</v>
      </c>
      <c r="E7">
        <v>2</v>
      </c>
      <c r="F7">
        <f>Tableau1[[#This Row],[Manquantes]]</f>
        <v>2</v>
      </c>
      <c r="G7">
        <f>MIN(Tableau1[[#This Row],[Prix unitaire]],Tableau1[[#This Row],[Prix unitaire2]],Tableau1[[#This Row],[Prix unitaire3]],Tableau1[[#This Row],[Prix unitaire4]])</f>
        <v>4</v>
      </c>
      <c r="H7">
        <f>Tableau1[[#This Row],[Quantité]]+Tableau1[[#This Row],[Quantité2]]+Tableau1[[#This Row],[Quantité3]]+Tableau1[[#This Row],[Quantité4]]</f>
        <v>2</v>
      </c>
      <c r="I7" s="2">
        <f>Tableau1[[#This Row],[A payer]]+Tableau1[[#This Row],[A payer2]]+Tableau1[[#This Row],[A payer3]]+Tableau1[[#This Row],[A payer4]]</f>
        <v>8.9499999999999993</v>
      </c>
      <c r="J7" s="2">
        <v>4.95</v>
      </c>
      <c r="K7">
        <v>16</v>
      </c>
      <c r="L7">
        <v>1</v>
      </c>
      <c r="M7" s="2">
        <f>Tableau1[[#This Row],[Prix unitaire]]*Tableau1[[#This Row],[Quantité]]</f>
        <v>4.95</v>
      </c>
      <c r="N7" s="2">
        <v>10</v>
      </c>
      <c r="O7">
        <v>1</v>
      </c>
      <c r="P7">
        <v>0</v>
      </c>
      <c r="Q7" s="2">
        <f>Tableau1[[#This Row],[Prix unitaire2]]*Tableau1[[#This Row],[Quantité2]]</f>
        <v>0</v>
      </c>
      <c r="R7" s="8">
        <v>999</v>
      </c>
      <c r="S7" s="9">
        <v>0</v>
      </c>
      <c r="T7" s="9">
        <v>0</v>
      </c>
      <c r="U7" s="10">
        <f>Tableau1[[#This Row],[Prix unitaire3]]*Tableau1[[#This Row],[Quantité3]]</f>
        <v>0</v>
      </c>
      <c r="V7" s="8">
        <v>4</v>
      </c>
      <c r="W7" s="9">
        <v>1</v>
      </c>
      <c r="X7" s="9">
        <v>1</v>
      </c>
      <c r="Y7" s="10">
        <f>Tableau1[[#This Row],[Prix unitaire4]]*Tableau1[[#This Row],[Quantité4]]</f>
        <v>4</v>
      </c>
    </row>
    <row r="8" spans="1:25" x14ac:dyDescent="0.25">
      <c r="A8" t="s">
        <v>14</v>
      </c>
      <c r="B8" t="s">
        <v>174</v>
      </c>
      <c r="C8" t="s">
        <v>4</v>
      </c>
      <c r="D8" t="s">
        <v>5</v>
      </c>
      <c r="E8">
        <v>3</v>
      </c>
      <c r="F8">
        <f>Tableau1[[#This Row],[Manquantes]]</f>
        <v>3</v>
      </c>
      <c r="G8">
        <f>MIN(Tableau1[[#This Row],[Prix unitaire]],Tableau1[[#This Row],[Prix unitaire2]],Tableau1[[#This Row],[Prix unitaire3]],Tableau1[[#This Row],[Prix unitaire4]])</f>
        <v>1</v>
      </c>
      <c r="H8">
        <f>Tableau1[[#This Row],[Quantité]]+Tableau1[[#This Row],[Quantité2]]+Tableau1[[#This Row],[Quantité3]]+Tableau1[[#This Row],[Quantité4]]</f>
        <v>3</v>
      </c>
      <c r="I8" s="2">
        <f>Tableau1[[#This Row],[A payer]]+Tableau1[[#This Row],[A payer2]]+Tableau1[[#This Row],[A payer3]]+Tableau1[[#This Row],[A payer4]]</f>
        <v>8.9</v>
      </c>
      <c r="J8" s="2">
        <v>3.95</v>
      </c>
      <c r="K8">
        <v>19</v>
      </c>
      <c r="L8">
        <v>2</v>
      </c>
      <c r="M8" s="2">
        <f>Tableau1[[#This Row],[Prix unitaire]]*Tableau1[[#This Row],[Quantité]]</f>
        <v>7.9</v>
      </c>
      <c r="N8" s="2">
        <v>4</v>
      </c>
      <c r="O8">
        <v>3</v>
      </c>
      <c r="P8">
        <v>0</v>
      </c>
      <c r="Q8" s="2">
        <f>Tableau1[[#This Row],[Prix unitaire2]]*Tableau1[[#This Row],[Quantité2]]</f>
        <v>0</v>
      </c>
      <c r="R8" s="8">
        <v>5</v>
      </c>
      <c r="S8" s="9">
        <v>5</v>
      </c>
      <c r="T8" s="9">
        <v>0</v>
      </c>
      <c r="U8" s="10">
        <f>Tableau1[[#This Row],[Prix unitaire3]]*Tableau1[[#This Row],[Quantité3]]</f>
        <v>0</v>
      </c>
      <c r="V8" s="8">
        <v>1</v>
      </c>
      <c r="W8" s="9">
        <v>1</v>
      </c>
      <c r="X8" s="9">
        <v>1</v>
      </c>
      <c r="Y8" s="10">
        <f>Tableau1[[#This Row],[Prix unitaire4]]*Tableau1[[#This Row],[Quantité4]]</f>
        <v>1</v>
      </c>
    </row>
    <row r="9" spans="1:25" x14ac:dyDescent="0.25">
      <c r="A9" t="s">
        <v>18</v>
      </c>
      <c r="B9" t="s">
        <v>177</v>
      </c>
      <c r="C9" t="s">
        <v>4</v>
      </c>
      <c r="D9" t="s">
        <v>5</v>
      </c>
      <c r="E9">
        <v>2</v>
      </c>
      <c r="F9">
        <f>Tableau1[[#This Row],[Manquantes]]</f>
        <v>2</v>
      </c>
      <c r="G9">
        <f>MIN(Tableau1[[#This Row],[Prix unitaire]],Tableau1[[#This Row],[Prix unitaire2]],Tableau1[[#This Row],[Prix unitaire3]],Tableau1[[#This Row],[Prix unitaire4]])</f>
        <v>4.45</v>
      </c>
      <c r="H9">
        <f>Tableau1[[#This Row],[Quantité]]+Tableau1[[#This Row],[Quantité2]]+Tableau1[[#This Row],[Quantité3]]+Tableau1[[#This Row],[Quantité4]]</f>
        <v>2</v>
      </c>
      <c r="I9" s="2">
        <f>Tableau1[[#This Row],[A payer]]+Tableau1[[#This Row],[A payer2]]+Tableau1[[#This Row],[A payer3]]+Tableau1[[#This Row],[A payer4]]</f>
        <v>8.9</v>
      </c>
      <c r="J9" s="2">
        <v>4.45</v>
      </c>
      <c r="K9">
        <v>10</v>
      </c>
      <c r="L9">
        <v>2</v>
      </c>
      <c r="M9" s="2">
        <f>Tableau1[[#This Row],[Prix unitaire]]*Tableau1[[#This Row],[Quantité]]</f>
        <v>8.9</v>
      </c>
      <c r="N9" s="2">
        <v>999</v>
      </c>
      <c r="O9">
        <v>0</v>
      </c>
      <c r="P9">
        <v>0</v>
      </c>
      <c r="Q9" s="2">
        <f>Tableau1[[#This Row],[Prix unitaire2]]*Tableau1[[#This Row],[Quantité2]]</f>
        <v>0</v>
      </c>
      <c r="R9" s="8">
        <v>999</v>
      </c>
      <c r="S9" s="9">
        <v>0</v>
      </c>
      <c r="T9" s="9">
        <v>0</v>
      </c>
      <c r="U9" s="10">
        <f>Tableau1[[#This Row],[Prix unitaire3]]*Tableau1[[#This Row],[Quantité3]]</f>
        <v>0</v>
      </c>
      <c r="V9" s="8">
        <v>999</v>
      </c>
      <c r="W9" s="9">
        <v>0</v>
      </c>
      <c r="X9" s="9">
        <v>0</v>
      </c>
      <c r="Y9" s="10">
        <f>Tableau1[[#This Row],[Prix unitaire4]]*Tableau1[[#This Row],[Quantité4]]</f>
        <v>0</v>
      </c>
    </row>
    <row r="10" spans="1:25" x14ac:dyDescent="0.25">
      <c r="A10" t="s">
        <v>96</v>
      </c>
      <c r="B10" t="s">
        <v>229</v>
      </c>
      <c r="C10" t="s">
        <v>4</v>
      </c>
      <c r="D10" t="s">
        <v>92</v>
      </c>
      <c r="E10">
        <v>3</v>
      </c>
      <c r="F10">
        <f>Tableau1[[#This Row],[Manquantes]]</f>
        <v>3</v>
      </c>
      <c r="G10">
        <f>MIN(Tableau1[[#This Row],[Prix unitaire]],Tableau1[[#This Row],[Prix unitaire2]],Tableau1[[#This Row],[Prix unitaire3]],Tableau1[[#This Row],[Prix unitaire4]])</f>
        <v>2.95</v>
      </c>
      <c r="H10">
        <f>Tableau1[[#This Row],[Quantité]]+Tableau1[[#This Row],[Quantité2]]+Tableau1[[#This Row],[Quantité3]]+Tableau1[[#This Row],[Quantité4]]</f>
        <v>3</v>
      </c>
      <c r="I10" s="2">
        <f>Tableau1[[#This Row],[A payer]]+Tableau1[[#This Row],[A payer2]]+Tableau1[[#This Row],[A payer3]]+Tableau1[[#This Row],[A payer4]]</f>
        <v>8.8500000000000014</v>
      </c>
      <c r="J10" s="2">
        <v>2.95</v>
      </c>
      <c r="K10">
        <v>20</v>
      </c>
      <c r="L10">
        <v>3</v>
      </c>
      <c r="M10" s="2">
        <f>Tableau1[[#This Row],[Prix unitaire]]*Tableau1[[#This Row],[Quantité]]</f>
        <v>8.8500000000000014</v>
      </c>
      <c r="N10" s="2">
        <v>6</v>
      </c>
      <c r="O10">
        <v>5</v>
      </c>
      <c r="P10">
        <v>0</v>
      </c>
      <c r="Q10" s="2">
        <f>Tableau1[[#This Row],[Prix unitaire2]]*Tableau1[[#This Row],[Quantité2]]</f>
        <v>0</v>
      </c>
      <c r="R10" s="8">
        <v>999</v>
      </c>
      <c r="S10" s="9">
        <v>0</v>
      </c>
      <c r="T10" s="9">
        <v>0</v>
      </c>
      <c r="U10" s="10">
        <f>Tableau1[[#This Row],[Prix unitaire3]]*Tableau1[[#This Row],[Quantité3]]</f>
        <v>0</v>
      </c>
      <c r="V10" s="8">
        <v>999</v>
      </c>
      <c r="W10" s="9">
        <v>0</v>
      </c>
      <c r="X10" s="9">
        <v>0</v>
      </c>
      <c r="Y10" s="10">
        <f>Tableau1[[#This Row],[Prix unitaire4]]*Tableau1[[#This Row],[Quantité4]]</f>
        <v>0</v>
      </c>
    </row>
    <row r="11" spans="1:25" x14ac:dyDescent="0.25">
      <c r="A11" t="s">
        <v>43</v>
      </c>
      <c r="B11" t="s">
        <v>43</v>
      </c>
      <c r="C11" t="s">
        <v>4</v>
      </c>
      <c r="D11" t="s">
        <v>38</v>
      </c>
      <c r="E11">
        <v>2</v>
      </c>
      <c r="F11">
        <f>Tableau1[[#This Row],[Manquantes]]</f>
        <v>2</v>
      </c>
      <c r="G11">
        <f>MIN(Tableau1[[#This Row],[Prix unitaire]],Tableau1[[#This Row],[Prix unitaire2]],Tableau1[[#This Row],[Prix unitaire3]],Tableau1[[#This Row],[Prix unitaire4]])</f>
        <v>4</v>
      </c>
      <c r="H11">
        <f>Tableau1[[#This Row],[Quantité]]+Tableau1[[#This Row],[Quantité2]]+Tableau1[[#This Row],[Quantité3]]+Tableau1[[#This Row],[Quantité4]]</f>
        <v>2</v>
      </c>
      <c r="I11" s="2">
        <f>Tableau1[[#This Row],[A payer]]+Tableau1[[#This Row],[A payer2]]+Tableau1[[#This Row],[A payer3]]+Tableau1[[#This Row],[A payer4]]</f>
        <v>8</v>
      </c>
      <c r="J11" s="2">
        <v>999</v>
      </c>
      <c r="K11">
        <v>0</v>
      </c>
      <c r="L11">
        <v>0</v>
      </c>
      <c r="M11" s="2">
        <f>Tableau1[[#This Row],[Prix unitaire]]*Tableau1[[#This Row],[Quantité]]</f>
        <v>0</v>
      </c>
      <c r="N11" s="2">
        <v>10</v>
      </c>
      <c r="O11">
        <v>3</v>
      </c>
      <c r="P11">
        <v>0</v>
      </c>
      <c r="Q11" s="2">
        <f>Tableau1[[#This Row],[Prix unitaire2]]*Tableau1[[#This Row],[Quantité2]]</f>
        <v>0</v>
      </c>
      <c r="R11" s="8">
        <v>999</v>
      </c>
      <c r="S11" s="9">
        <v>0</v>
      </c>
      <c r="T11" s="9">
        <v>0</v>
      </c>
      <c r="U11" s="10">
        <f>Tableau1[[#This Row],[Prix unitaire3]]*Tableau1[[#This Row],[Quantité3]]</f>
        <v>0</v>
      </c>
      <c r="V11" s="8">
        <v>4</v>
      </c>
      <c r="W11" s="9">
        <v>2</v>
      </c>
      <c r="X11" s="9">
        <v>2</v>
      </c>
      <c r="Y11" s="10">
        <f>Tableau1[[#This Row],[Prix unitaire4]]*Tableau1[[#This Row],[Quantité4]]</f>
        <v>8</v>
      </c>
    </row>
    <row r="12" spans="1:25" x14ac:dyDescent="0.25">
      <c r="A12" t="s">
        <v>3</v>
      </c>
      <c r="B12" t="s">
        <v>166</v>
      </c>
      <c r="C12" t="s">
        <v>4</v>
      </c>
      <c r="D12" t="s">
        <v>5</v>
      </c>
      <c r="E12">
        <v>2</v>
      </c>
      <c r="F12">
        <f>Tableau1[[#This Row],[Manquantes]]</f>
        <v>2</v>
      </c>
      <c r="G12">
        <f>MIN(Tableau1[[#This Row],[Prix unitaire]],Tableau1[[#This Row],[Prix unitaire2]],Tableau1[[#This Row],[Prix unitaire3]],Tableau1[[#This Row],[Prix unitaire4]])</f>
        <v>3.95</v>
      </c>
      <c r="H12">
        <f>Tableau1[[#This Row],[Quantité]]+Tableau1[[#This Row],[Quantité2]]+Tableau1[[#This Row],[Quantité3]]+Tableau1[[#This Row],[Quantité4]]</f>
        <v>2</v>
      </c>
      <c r="I12" s="2">
        <f>Tableau1[[#This Row],[A payer]]+Tableau1[[#This Row],[A payer2]]+Tableau1[[#This Row],[A payer3]]+Tableau1[[#This Row],[A payer4]]</f>
        <v>7.9</v>
      </c>
      <c r="J12" s="2">
        <v>3.95</v>
      </c>
      <c r="K12">
        <v>13</v>
      </c>
      <c r="L12">
        <v>2</v>
      </c>
      <c r="M12" s="2">
        <f>Tableau1[[#This Row],[Prix unitaire]]*Tableau1[[#This Row],[Quantité]]</f>
        <v>7.9</v>
      </c>
      <c r="N12" s="2">
        <v>999</v>
      </c>
      <c r="O12">
        <v>0</v>
      </c>
      <c r="P12">
        <v>0</v>
      </c>
      <c r="Q12" s="2">
        <f>Tableau1[[#This Row],[Prix unitaire2]]*Tableau1[[#This Row],[Quantité2]]</f>
        <v>0</v>
      </c>
      <c r="R12" s="5">
        <v>999</v>
      </c>
      <c r="S12" s="6">
        <v>0</v>
      </c>
      <c r="T12" s="6">
        <v>0</v>
      </c>
      <c r="U12" s="7">
        <f>Tableau1[[#This Row],[Prix unitaire3]]*Tableau1[[#This Row],[Quantité3]]</f>
        <v>0</v>
      </c>
      <c r="V12" s="5">
        <v>999</v>
      </c>
      <c r="W12" s="6">
        <v>0</v>
      </c>
      <c r="X12" s="6">
        <v>0</v>
      </c>
      <c r="Y12" s="7">
        <f>Tableau1[[#This Row],[Prix unitaire4]]*Tableau1[[#This Row],[Quantité4]]</f>
        <v>0</v>
      </c>
    </row>
    <row r="13" spans="1:25" x14ac:dyDescent="0.25">
      <c r="A13" t="s">
        <v>24</v>
      </c>
      <c r="B13" t="s">
        <v>182</v>
      </c>
      <c r="C13" t="s">
        <v>4</v>
      </c>
      <c r="D13" t="s">
        <v>5</v>
      </c>
      <c r="E13">
        <v>2</v>
      </c>
      <c r="F13">
        <f>Tableau1[[#This Row],[Manquantes]]</f>
        <v>2</v>
      </c>
      <c r="G13">
        <f>MIN(Tableau1[[#This Row],[Prix unitaire]],Tableau1[[#This Row],[Prix unitaire2]],Tableau1[[#This Row],[Prix unitaire3]],Tableau1[[#This Row],[Prix unitaire4]])</f>
        <v>3.95</v>
      </c>
      <c r="H13">
        <f>Tableau1[[#This Row],[Quantité]]+Tableau1[[#This Row],[Quantité2]]+Tableau1[[#This Row],[Quantité3]]+Tableau1[[#This Row],[Quantité4]]</f>
        <v>2</v>
      </c>
      <c r="I13" s="2">
        <f>Tableau1[[#This Row],[A payer]]+Tableau1[[#This Row],[A payer2]]+Tableau1[[#This Row],[A payer3]]+Tableau1[[#This Row],[A payer4]]</f>
        <v>7.9</v>
      </c>
      <c r="J13" s="2">
        <v>3.95</v>
      </c>
      <c r="K13">
        <v>8</v>
      </c>
      <c r="L13">
        <v>2</v>
      </c>
      <c r="M13" s="2">
        <f>Tableau1[[#This Row],[Prix unitaire]]*Tableau1[[#This Row],[Quantité]]</f>
        <v>7.9</v>
      </c>
      <c r="N13" s="2">
        <v>4</v>
      </c>
      <c r="O13">
        <v>4</v>
      </c>
      <c r="P13">
        <v>0</v>
      </c>
      <c r="Q13" s="2">
        <f>Tableau1[[#This Row],[Prix unitaire2]]*Tableau1[[#This Row],[Quantité2]]</f>
        <v>0</v>
      </c>
      <c r="R13" s="8">
        <v>4</v>
      </c>
      <c r="S13" s="9">
        <v>3</v>
      </c>
      <c r="T13" s="9">
        <v>0</v>
      </c>
      <c r="U13" s="10">
        <f>Tableau1[[#This Row],[Prix unitaire3]]*Tableau1[[#This Row],[Quantité3]]</f>
        <v>0</v>
      </c>
      <c r="V13" s="8">
        <v>999</v>
      </c>
      <c r="W13" s="9">
        <v>0</v>
      </c>
      <c r="X13" s="9">
        <v>0</v>
      </c>
      <c r="Y13" s="10">
        <f>Tableau1[[#This Row],[Prix unitaire4]]*Tableau1[[#This Row],[Quantité4]]</f>
        <v>0</v>
      </c>
    </row>
    <row r="14" spans="1:25" x14ac:dyDescent="0.25">
      <c r="A14" t="s">
        <v>122</v>
      </c>
      <c r="B14" t="s">
        <v>252</v>
      </c>
      <c r="C14" t="s">
        <v>4</v>
      </c>
      <c r="D14" t="s">
        <v>112</v>
      </c>
      <c r="E14">
        <v>2</v>
      </c>
      <c r="F14">
        <f>Tableau1[[#This Row],[Manquantes]]</f>
        <v>2</v>
      </c>
      <c r="G14">
        <f>MIN(Tableau1[[#This Row],[Prix unitaire]],Tableau1[[#This Row],[Prix unitaire2]],Tableau1[[#This Row],[Prix unitaire3]],Tableau1[[#This Row],[Prix unitaire4]])</f>
        <v>3.95</v>
      </c>
      <c r="H14">
        <f>Tableau1[[#This Row],[Quantité]]+Tableau1[[#This Row],[Quantité2]]+Tableau1[[#This Row],[Quantité3]]+Tableau1[[#This Row],[Quantité4]]</f>
        <v>2</v>
      </c>
      <c r="I14" s="2">
        <f>Tableau1[[#This Row],[A payer]]+Tableau1[[#This Row],[A payer2]]+Tableau1[[#This Row],[A payer3]]+Tableau1[[#This Row],[A payer4]]</f>
        <v>7.9</v>
      </c>
      <c r="J14" s="2">
        <v>3.95</v>
      </c>
      <c r="K14">
        <v>4</v>
      </c>
      <c r="L14">
        <v>2</v>
      </c>
      <c r="M14" s="2">
        <f>Tableau1[[#This Row],[Prix unitaire]]*Tableau1[[#This Row],[Quantité]]</f>
        <v>7.9</v>
      </c>
      <c r="N14" s="2">
        <v>8</v>
      </c>
      <c r="O14">
        <v>7</v>
      </c>
      <c r="P14">
        <v>0</v>
      </c>
      <c r="Q14" s="2">
        <f>Tableau1[[#This Row],[Prix unitaire2]]*Tableau1[[#This Row],[Quantité2]]</f>
        <v>0</v>
      </c>
      <c r="R14" s="8">
        <v>999</v>
      </c>
      <c r="S14" s="9">
        <v>0</v>
      </c>
      <c r="T14" s="9">
        <v>0</v>
      </c>
      <c r="U14" s="10">
        <f>Tableau1[[#This Row],[Prix unitaire3]]*Tableau1[[#This Row],[Quantité3]]</f>
        <v>0</v>
      </c>
      <c r="V14" s="8">
        <v>5</v>
      </c>
      <c r="W14" s="9">
        <v>3</v>
      </c>
      <c r="X14" s="9">
        <v>0</v>
      </c>
      <c r="Y14" s="10">
        <f>Tableau1[[#This Row],[Prix unitaire4]]*Tableau1[[#This Row],[Quantité4]]</f>
        <v>0</v>
      </c>
    </row>
    <row r="15" spans="1:25" x14ac:dyDescent="0.25">
      <c r="A15" t="s">
        <v>93</v>
      </c>
      <c r="B15" t="s">
        <v>226</v>
      </c>
      <c r="C15" t="s">
        <v>4</v>
      </c>
      <c r="D15" t="s">
        <v>92</v>
      </c>
      <c r="E15">
        <v>3</v>
      </c>
      <c r="F15">
        <f>Tableau1[[#This Row],[Manquantes]]</f>
        <v>3</v>
      </c>
      <c r="G15">
        <f>MIN(Tableau1[[#This Row],[Prix unitaire]],Tableau1[[#This Row],[Prix unitaire2]],Tableau1[[#This Row],[Prix unitaire3]],Tableau1[[#This Row],[Prix unitaire4]])</f>
        <v>2</v>
      </c>
      <c r="H15">
        <f>Tableau1[[#This Row],[Quantité]]+Tableau1[[#This Row],[Quantité2]]+Tableau1[[#This Row],[Quantité3]]+Tableau1[[#This Row],[Quantité4]]</f>
        <v>3</v>
      </c>
      <c r="I15" s="2">
        <f>Tableau1[[#This Row],[A payer]]+Tableau1[[#This Row],[A payer2]]+Tableau1[[#This Row],[A payer3]]+Tableau1[[#This Row],[A payer4]]</f>
        <v>6.95</v>
      </c>
      <c r="J15" s="2">
        <v>2.95</v>
      </c>
      <c r="K15">
        <v>5</v>
      </c>
      <c r="L15">
        <v>1</v>
      </c>
      <c r="M15" s="2">
        <f>Tableau1[[#This Row],[Prix unitaire]]*Tableau1[[#This Row],[Quantité]]</f>
        <v>2.95</v>
      </c>
      <c r="N15" s="2">
        <v>6</v>
      </c>
      <c r="O15">
        <v>10</v>
      </c>
      <c r="P15">
        <v>0</v>
      </c>
      <c r="Q15" s="2">
        <f>Tableau1[[#This Row],[Prix unitaire2]]*Tableau1[[#This Row],[Quantité2]]</f>
        <v>0</v>
      </c>
      <c r="R15" s="8">
        <v>2</v>
      </c>
      <c r="S15" s="9">
        <v>2</v>
      </c>
      <c r="T15" s="9">
        <v>2</v>
      </c>
      <c r="U15" s="10">
        <f>Tableau1[[#This Row],[Prix unitaire3]]*Tableau1[[#This Row],[Quantité3]]</f>
        <v>4</v>
      </c>
      <c r="V15" s="8">
        <v>3</v>
      </c>
      <c r="W15" s="9">
        <v>3</v>
      </c>
      <c r="X15" s="9">
        <v>0</v>
      </c>
      <c r="Y15" s="10">
        <f>Tableau1[[#This Row],[Prix unitaire4]]*Tableau1[[#This Row],[Quantité4]]</f>
        <v>0</v>
      </c>
    </row>
    <row r="16" spans="1:25" x14ac:dyDescent="0.25">
      <c r="A16" t="s">
        <v>25</v>
      </c>
      <c r="B16" t="s">
        <v>183</v>
      </c>
      <c r="C16" t="s">
        <v>4</v>
      </c>
      <c r="D16" t="s">
        <v>5</v>
      </c>
      <c r="E16">
        <v>3</v>
      </c>
      <c r="F16">
        <f>Tableau1[[#This Row],[Manquantes]]</f>
        <v>3</v>
      </c>
      <c r="G16">
        <f>MIN(Tableau1[[#This Row],[Prix unitaire]],Tableau1[[#This Row],[Prix unitaire2]],Tableau1[[#This Row],[Prix unitaire3]],Tableau1[[#This Row],[Prix unitaire4]])</f>
        <v>2</v>
      </c>
      <c r="H16">
        <f>Tableau1[[#This Row],[Quantité]]+Tableau1[[#This Row],[Quantité2]]+Tableau1[[#This Row],[Quantité3]]+Tableau1[[#This Row],[Quantité4]]</f>
        <v>3</v>
      </c>
      <c r="I16" s="2">
        <f>Tableau1[[#This Row],[A payer]]+Tableau1[[#This Row],[A payer2]]+Tableau1[[#This Row],[A payer3]]+Tableau1[[#This Row],[A payer4]]</f>
        <v>6</v>
      </c>
      <c r="J16" s="2">
        <v>2.4500000000000002</v>
      </c>
      <c r="K16">
        <v>11</v>
      </c>
      <c r="L16">
        <v>0</v>
      </c>
      <c r="M16" s="2">
        <f>Tableau1[[#This Row],[Prix unitaire]]*Tableau1[[#This Row],[Quantité]]</f>
        <v>0</v>
      </c>
      <c r="N16" s="2">
        <v>2</v>
      </c>
      <c r="O16">
        <v>6</v>
      </c>
      <c r="P16">
        <v>3</v>
      </c>
      <c r="Q16" s="2">
        <f>Tableau1[[#This Row],[Prix unitaire2]]*Tableau1[[#This Row],[Quantité2]]</f>
        <v>6</v>
      </c>
      <c r="R16" s="5">
        <v>3</v>
      </c>
      <c r="S16" s="6">
        <v>4</v>
      </c>
      <c r="T16" s="6">
        <v>0</v>
      </c>
      <c r="U16" s="7">
        <f>Tableau1[[#This Row],[Prix unitaire3]]*Tableau1[[#This Row],[Quantité3]]</f>
        <v>0</v>
      </c>
      <c r="V16" s="5">
        <v>999</v>
      </c>
      <c r="W16" s="6">
        <v>0</v>
      </c>
      <c r="X16" s="6">
        <v>0</v>
      </c>
      <c r="Y16" s="7">
        <f>Tableau1[[#This Row],[Prix unitaire4]]*Tableau1[[#This Row],[Quantité4]]</f>
        <v>0</v>
      </c>
    </row>
    <row r="17" spans="1:25" x14ac:dyDescent="0.25">
      <c r="A17" t="s">
        <v>50</v>
      </c>
      <c r="B17" t="s">
        <v>200</v>
      </c>
      <c r="C17" t="s">
        <v>4</v>
      </c>
      <c r="D17" t="s">
        <v>74</v>
      </c>
      <c r="E17">
        <v>3</v>
      </c>
      <c r="F17">
        <f>Tableau1[[#This Row],[Manquantes]]</f>
        <v>3</v>
      </c>
      <c r="G17">
        <f>MIN(Tableau1[[#This Row],[Prix unitaire]],Tableau1[[#This Row],[Prix unitaire2]],Tableau1[[#This Row],[Prix unitaire3]],Tableau1[[#This Row],[Prix unitaire4]])</f>
        <v>2</v>
      </c>
      <c r="H17">
        <f>Tableau1[[#This Row],[Quantité]]+Tableau1[[#This Row],[Quantité2]]+Tableau1[[#This Row],[Quantité3]]+Tableau1[[#This Row],[Quantité4]]</f>
        <v>3</v>
      </c>
      <c r="I17" s="2">
        <f>Tableau1[[#This Row],[A payer]]+Tableau1[[#This Row],[A payer2]]+Tableau1[[#This Row],[A payer3]]+Tableau1[[#This Row],[A payer4]]</f>
        <v>6</v>
      </c>
      <c r="J17" s="2">
        <v>2.95</v>
      </c>
      <c r="K17">
        <v>24</v>
      </c>
      <c r="L17">
        <v>0</v>
      </c>
      <c r="M17" s="2">
        <f>Tableau1[[#This Row],[Prix unitaire]]*Tableau1[[#This Row],[Quantité]]</f>
        <v>0</v>
      </c>
      <c r="N17" s="2">
        <v>2</v>
      </c>
      <c r="O17">
        <v>4</v>
      </c>
      <c r="P17">
        <v>3</v>
      </c>
      <c r="Q17" s="2">
        <f>Tableau1[[#This Row],[Prix unitaire2]]*Tableau1[[#This Row],[Quantité2]]</f>
        <v>6</v>
      </c>
      <c r="R17" s="5">
        <v>2</v>
      </c>
      <c r="S17" s="6">
        <v>4</v>
      </c>
      <c r="T17" s="6">
        <v>0</v>
      </c>
      <c r="U17" s="7">
        <f>Tableau1[[#This Row],[Prix unitaire3]]*Tableau1[[#This Row],[Quantité3]]</f>
        <v>0</v>
      </c>
      <c r="V17" s="5">
        <v>999</v>
      </c>
      <c r="W17" s="6">
        <v>0</v>
      </c>
      <c r="X17" s="6">
        <v>0</v>
      </c>
      <c r="Y17" s="7">
        <f>Tableau1[[#This Row],[Prix unitaire4]]*Tableau1[[#This Row],[Quantité4]]</f>
        <v>0</v>
      </c>
    </row>
    <row r="18" spans="1:25" x14ac:dyDescent="0.25">
      <c r="A18" t="s">
        <v>94</v>
      </c>
      <c r="B18" t="s">
        <v>227</v>
      </c>
      <c r="C18" t="s">
        <v>4</v>
      </c>
      <c r="D18" t="s">
        <v>112</v>
      </c>
      <c r="E18">
        <v>2</v>
      </c>
      <c r="F18">
        <f>Tableau1[[#This Row],[Manquantes]]</f>
        <v>2</v>
      </c>
      <c r="G18">
        <f>MIN(Tableau1[[#This Row],[Prix unitaire]],Tableau1[[#This Row],[Prix unitaire2]],Tableau1[[#This Row],[Prix unitaire3]],Tableau1[[#This Row],[Prix unitaire4]])</f>
        <v>3</v>
      </c>
      <c r="H18">
        <f>Tableau1[[#This Row],[Quantité]]+Tableau1[[#This Row],[Quantité2]]+Tableau1[[#This Row],[Quantité3]]+Tableau1[[#This Row],[Quantité4]]</f>
        <v>2</v>
      </c>
      <c r="I18" s="2">
        <f>Tableau1[[#This Row],[A payer]]+Tableau1[[#This Row],[A payer2]]+Tableau1[[#This Row],[A payer3]]+Tableau1[[#This Row],[A payer4]]</f>
        <v>6</v>
      </c>
      <c r="J18" s="2">
        <v>3.45</v>
      </c>
      <c r="K18">
        <v>11</v>
      </c>
      <c r="L18">
        <v>0</v>
      </c>
      <c r="M18" s="2">
        <f>Tableau1[[#This Row],[Prix unitaire]]*Tableau1[[#This Row],[Quantité]]</f>
        <v>0</v>
      </c>
      <c r="N18" s="2">
        <v>8</v>
      </c>
      <c r="O18">
        <v>3</v>
      </c>
      <c r="P18">
        <v>0</v>
      </c>
      <c r="Q18" s="2">
        <f>Tableau1[[#This Row],[Prix unitaire2]]*Tableau1[[#This Row],[Quantité2]]</f>
        <v>0</v>
      </c>
      <c r="R18" s="8">
        <v>3</v>
      </c>
      <c r="S18" s="9">
        <v>2</v>
      </c>
      <c r="T18" s="9">
        <v>2</v>
      </c>
      <c r="U18" s="10">
        <f>Tableau1[[#This Row],[Prix unitaire3]]*Tableau1[[#This Row],[Quantité3]]</f>
        <v>6</v>
      </c>
      <c r="V18" s="8">
        <v>5</v>
      </c>
      <c r="W18" s="9">
        <v>2</v>
      </c>
      <c r="X18" s="9">
        <v>0</v>
      </c>
      <c r="Y18" s="10">
        <f>Tableau1[[#This Row],[Prix unitaire4]]*Tableau1[[#This Row],[Quantité4]]</f>
        <v>0</v>
      </c>
    </row>
    <row r="19" spans="1:25" x14ac:dyDescent="0.25">
      <c r="A19" t="s">
        <v>113</v>
      </c>
      <c r="B19" t="s">
        <v>243</v>
      </c>
      <c r="C19" t="s">
        <v>4</v>
      </c>
      <c r="D19" t="s">
        <v>112</v>
      </c>
      <c r="E19">
        <v>3</v>
      </c>
      <c r="F19">
        <f>Tableau1[[#This Row],[Manquantes]]</f>
        <v>3</v>
      </c>
      <c r="G19">
        <f>MIN(Tableau1[[#This Row],[Prix unitaire]],Tableau1[[#This Row],[Prix unitaire2]],Tableau1[[#This Row],[Prix unitaire3]],Tableau1[[#This Row],[Prix unitaire4]])</f>
        <v>2</v>
      </c>
      <c r="H19">
        <f>Tableau1[[#This Row],[Quantité]]+Tableau1[[#This Row],[Quantité2]]+Tableau1[[#This Row],[Quantité3]]+Tableau1[[#This Row],[Quantité4]]</f>
        <v>3</v>
      </c>
      <c r="I19" s="2">
        <f>Tableau1[[#This Row],[A payer]]+Tableau1[[#This Row],[A payer2]]+Tableau1[[#This Row],[A payer3]]+Tableau1[[#This Row],[A payer4]]</f>
        <v>6</v>
      </c>
      <c r="J19" s="2">
        <v>2.95</v>
      </c>
      <c r="K19">
        <v>3</v>
      </c>
      <c r="L19">
        <v>0</v>
      </c>
      <c r="M19" s="2">
        <f>Tableau1[[#This Row],[Prix unitaire]]*Tableau1[[#This Row],[Quantité]]</f>
        <v>0</v>
      </c>
      <c r="N19" s="2">
        <v>8</v>
      </c>
      <c r="O19">
        <v>3</v>
      </c>
      <c r="P19">
        <v>0</v>
      </c>
      <c r="Q19" s="2">
        <f>Tableau1[[#This Row],[Prix unitaire2]]*Tableau1[[#This Row],[Quantité2]]</f>
        <v>0</v>
      </c>
      <c r="R19" s="5">
        <v>2</v>
      </c>
      <c r="S19" s="6">
        <v>8</v>
      </c>
      <c r="T19" s="6">
        <v>3</v>
      </c>
      <c r="U19" s="7">
        <f>Tableau1[[#This Row],[Prix unitaire3]]*Tableau1[[#This Row],[Quantité3]]</f>
        <v>6</v>
      </c>
      <c r="V19" s="5">
        <v>999</v>
      </c>
      <c r="W19" s="6">
        <v>0</v>
      </c>
      <c r="X19" s="6">
        <v>0</v>
      </c>
      <c r="Y19" s="7">
        <f>Tableau1[[#This Row],[Prix unitaire4]]*Tableau1[[#This Row],[Quantité4]]</f>
        <v>0</v>
      </c>
    </row>
    <row r="20" spans="1:25" x14ac:dyDescent="0.25">
      <c r="A20" t="s">
        <v>123</v>
      </c>
      <c r="B20" t="s">
        <v>253</v>
      </c>
      <c r="C20" t="s">
        <v>4</v>
      </c>
      <c r="D20" t="s">
        <v>112</v>
      </c>
      <c r="E20">
        <v>2</v>
      </c>
      <c r="F20">
        <f>Tableau1[[#This Row],[Manquantes]]</f>
        <v>2</v>
      </c>
      <c r="G20">
        <f>MIN(Tableau1[[#This Row],[Prix unitaire]],Tableau1[[#This Row],[Prix unitaire2]],Tableau1[[#This Row],[Prix unitaire3]],Tableau1[[#This Row],[Prix unitaire4]])</f>
        <v>3</v>
      </c>
      <c r="H20">
        <f>Tableau1[[#This Row],[Quantité]]+Tableau1[[#This Row],[Quantité2]]+Tableau1[[#This Row],[Quantité3]]+Tableau1[[#This Row],[Quantité4]]</f>
        <v>2</v>
      </c>
      <c r="I20" s="2">
        <f>Tableau1[[#This Row],[A payer]]+Tableau1[[#This Row],[A payer2]]+Tableau1[[#This Row],[A payer3]]+Tableau1[[#This Row],[A payer4]]</f>
        <v>6</v>
      </c>
      <c r="J20" s="2">
        <v>8.9499999999999993</v>
      </c>
      <c r="K20">
        <v>5</v>
      </c>
      <c r="L20">
        <v>0</v>
      </c>
      <c r="M20" s="2">
        <f>Tableau1[[#This Row],[Prix unitaire]]*Tableau1[[#This Row],[Quantité]]</f>
        <v>0</v>
      </c>
      <c r="N20" s="2">
        <v>15</v>
      </c>
      <c r="O20">
        <v>4</v>
      </c>
      <c r="P20">
        <v>0</v>
      </c>
      <c r="Q20" s="2">
        <f>Tableau1[[#This Row],[Prix unitaire2]]*Tableau1[[#This Row],[Quantité2]]</f>
        <v>0</v>
      </c>
      <c r="R20" s="5">
        <v>3</v>
      </c>
      <c r="S20" s="6">
        <v>2</v>
      </c>
      <c r="T20" s="6">
        <v>2</v>
      </c>
      <c r="U20" s="7">
        <f>Tableau1[[#This Row],[Prix unitaire3]]*Tableau1[[#This Row],[Quantité3]]</f>
        <v>6</v>
      </c>
      <c r="V20" s="5">
        <v>999</v>
      </c>
      <c r="W20" s="6">
        <v>0</v>
      </c>
      <c r="X20" s="6">
        <v>0</v>
      </c>
      <c r="Y20" s="7">
        <f>Tableau1[[#This Row],[Prix unitaire4]]*Tableau1[[#This Row],[Quantité4]]</f>
        <v>0</v>
      </c>
    </row>
    <row r="21" spans="1:25" x14ac:dyDescent="0.25">
      <c r="A21" t="s">
        <v>163</v>
      </c>
      <c r="B21" t="s">
        <v>278</v>
      </c>
      <c r="C21" t="s">
        <v>4</v>
      </c>
      <c r="D21" t="s">
        <v>112</v>
      </c>
      <c r="E21">
        <v>2</v>
      </c>
      <c r="F21">
        <f>Tableau1[[#This Row],[Manquantes]]</f>
        <v>2</v>
      </c>
      <c r="G21">
        <f>MIN(Tableau1[[#This Row],[Prix unitaire]],Tableau1[[#This Row],[Prix unitaire2]],Tableau1[[#This Row],[Prix unitaire3]],Tableau1[[#This Row],[Prix unitaire4]])</f>
        <v>3</v>
      </c>
      <c r="H21">
        <f>Tableau1[[#This Row],[Quantité]]+Tableau1[[#This Row],[Quantité2]]+Tableau1[[#This Row],[Quantité3]]+Tableau1[[#This Row],[Quantité4]]</f>
        <v>2</v>
      </c>
      <c r="I21" s="2">
        <f>Tableau1[[#This Row],[A payer]]+Tableau1[[#This Row],[A payer2]]+Tableau1[[#This Row],[A payer3]]+Tableau1[[#This Row],[A payer4]]</f>
        <v>6</v>
      </c>
      <c r="J21" s="2">
        <v>3.95</v>
      </c>
      <c r="K21">
        <v>14</v>
      </c>
      <c r="L21">
        <v>0</v>
      </c>
      <c r="M21" s="2">
        <f>Tableau1[[#This Row],[Prix unitaire]]*Tableau1[[#This Row],[Quantité]]</f>
        <v>0</v>
      </c>
      <c r="N21" s="2">
        <v>4</v>
      </c>
      <c r="O21">
        <v>4</v>
      </c>
      <c r="P21">
        <v>0</v>
      </c>
      <c r="Q21" s="2">
        <f>Tableau1[[#This Row],[Prix unitaire2]]*Tableau1[[#This Row],[Quantité2]]</f>
        <v>0</v>
      </c>
      <c r="R21" s="8">
        <v>5</v>
      </c>
      <c r="S21" s="9">
        <v>2</v>
      </c>
      <c r="T21" s="9">
        <v>0</v>
      </c>
      <c r="U21" s="10">
        <f>Tableau1[[#This Row],[Prix unitaire3]]*Tableau1[[#This Row],[Quantité3]]</f>
        <v>0</v>
      </c>
      <c r="V21" s="8">
        <v>3</v>
      </c>
      <c r="W21" s="9">
        <v>3</v>
      </c>
      <c r="X21" s="9">
        <v>2</v>
      </c>
      <c r="Y21" s="10">
        <f>Tableau1[[#This Row],[Prix unitaire4]]*Tableau1[[#This Row],[Quantité4]]</f>
        <v>6</v>
      </c>
    </row>
    <row r="22" spans="1:25" x14ac:dyDescent="0.25">
      <c r="A22" t="s">
        <v>41</v>
      </c>
      <c r="B22" t="s">
        <v>193</v>
      </c>
      <c r="C22" t="s">
        <v>4</v>
      </c>
      <c r="D22" t="s">
        <v>38</v>
      </c>
      <c r="E22">
        <v>2</v>
      </c>
      <c r="F22">
        <f>Tableau1[[#This Row],[Manquantes]]</f>
        <v>2</v>
      </c>
      <c r="G22">
        <f>MIN(Tableau1[[#This Row],[Prix unitaire]],Tableau1[[#This Row],[Prix unitaire2]],Tableau1[[#This Row],[Prix unitaire3]],Tableau1[[#This Row],[Prix unitaire4]])</f>
        <v>2.95</v>
      </c>
      <c r="H22">
        <f>Tableau1[[#This Row],[Quantité]]+Tableau1[[#This Row],[Quantité2]]+Tableau1[[#This Row],[Quantité3]]+Tableau1[[#This Row],[Quantité4]]</f>
        <v>2</v>
      </c>
      <c r="I22" s="2">
        <f>Tableau1[[#This Row],[A payer]]+Tableau1[[#This Row],[A payer2]]+Tableau1[[#This Row],[A payer3]]+Tableau1[[#This Row],[A payer4]]</f>
        <v>5.9</v>
      </c>
      <c r="J22" s="2">
        <v>2.95</v>
      </c>
      <c r="K22">
        <v>20</v>
      </c>
      <c r="L22">
        <v>2</v>
      </c>
      <c r="M22" s="2">
        <f>Tableau1[[#This Row],[Prix unitaire]]*Tableau1[[#This Row],[Quantité]]</f>
        <v>5.9</v>
      </c>
      <c r="N22" s="2">
        <v>10</v>
      </c>
      <c r="O22">
        <v>3</v>
      </c>
      <c r="P22">
        <v>0</v>
      </c>
      <c r="Q22" s="2">
        <f>Tableau1[[#This Row],[Prix unitaire2]]*Tableau1[[#This Row],[Quantité2]]</f>
        <v>0</v>
      </c>
      <c r="R22" s="8">
        <v>999</v>
      </c>
      <c r="S22" s="9">
        <v>0</v>
      </c>
      <c r="T22" s="9">
        <v>0</v>
      </c>
      <c r="U22" s="10">
        <f>Tableau1[[#This Row],[Prix unitaire3]]*Tableau1[[#This Row],[Quantité3]]</f>
        <v>0</v>
      </c>
      <c r="V22" s="8">
        <v>3</v>
      </c>
      <c r="W22" s="9">
        <v>1</v>
      </c>
      <c r="X22" s="9">
        <v>0</v>
      </c>
      <c r="Y22" s="10">
        <f>Tableau1[[#This Row],[Prix unitaire4]]*Tableau1[[#This Row],[Quantité4]]</f>
        <v>0</v>
      </c>
    </row>
    <row r="23" spans="1:25" x14ac:dyDescent="0.25">
      <c r="A23" t="s">
        <v>75</v>
      </c>
      <c r="B23" t="s">
        <v>216</v>
      </c>
      <c r="C23" t="s">
        <v>4</v>
      </c>
      <c r="D23" t="s">
        <v>74</v>
      </c>
      <c r="E23">
        <v>3</v>
      </c>
      <c r="F23">
        <f>Tableau1[[#This Row],[Manquantes]]</f>
        <v>3</v>
      </c>
      <c r="G23">
        <f>MIN(Tableau1[[#This Row],[Prix unitaire]],Tableau1[[#This Row],[Prix unitaire2]],Tableau1[[#This Row],[Prix unitaire3]],Tableau1[[#This Row],[Prix unitaire4]])</f>
        <v>1.95</v>
      </c>
      <c r="H23">
        <f>Tableau1[[#This Row],[Quantité]]+Tableau1[[#This Row],[Quantité2]]+Tableau1[[#This Row],[Quantité3]]+Tableau1[[#This Row],[Quantité4]]</f>
        <v>3</v>
      </c>
      <c r="I23" s="2">
        <f>Tableau1[[#This Row],[A payer]]+Tableau1[[#This Row],[A payer2]]+Tableau1[[#This Row],[A payer3]]+Tableau1[[#This Row],[A payer4]]</f>
        <v>5.85</v>
      </c>
      <c r="J23" s="2">
        <v>1.95</v>
      </c>
      <c r="K23">
        <v>11</v>
      </c>
      <c r="L23">
        <v>3</v>
      </c>
      <c r="M23" s="2">
        <f>Tableau1[[#This Row],[Prix unitaire]]*Tableau1[[#This Row],[Quantité]]</f>
        <v>5.85</v>
      </c>
      <c r="N23" s="2">
        <v>2</v>
      </c>
      <c r="O23">
        <v>6</v>
      </c>
      <c r="P23">
        <v>0</v>
      </c>
      <c r="Q23" s="2">
        <f>Tableau1[[#This Row],[Prix unitaire2]]*Tableau1[[#This Row],[Quantité2]]</f>
        <v>0</v>
      </c>
      <c r="R23" s="5">
        <v>2</v>
      </c>
      <c r="S23" s="6">
        <v>4</v>
      </c>
      <c r="T23" s="6">
        <v>0</v>
      </c>
      <c r="U23" s="7">
        <f>Tableau1[[#This Row],[Prix unitaire3]]*Tableau1[[#This Row],[Quantité3]]</f>
        <v>0</v>
      </c>
      <c r="V23" s="5">
        <v>2</v>
      </c>
      <c r="W23" s="6">
        <v>1</v>
      </c>
      <c r="X23" s="6">
        <v>0</v>
      </c>
      <c r="Y23" s="7">
        <f>Tableau1[[#This Row],[Prix unitaire4]]*Tableau1[[#This Row],[Quantité4]]</f>
        <v>0</v>
      </c>
    </row>
    <row r="24" spans="1:25" x14ac:dyDescent="0.25">
      <c r="A24" t="s">
        <v>97</v>
      </c>
      <c r="B24" t="s">
        <v>230</v>
      </c>
      <c r="C24" t="s">
        <v>4</v>
      </c>
      <c r="D24" t="s">
        <v>92</v>
      </c>
      <c r="E24">
        <v>3</v>
      </c>
      <c r="F24">
        <f>Tableau1[[#This Row],[Manquantes]]</f>
        <v>3</v>
      </c>
      <c r="G24">
        <f>MIN(Tableau1[[#This Row],[Prix unitaire]],Tableau1[[#This Row],[Prix unitaire2]],Tableau1[[#This Row],[Prix unitaire3]],Tableau1[[#This Row],[Prix unitaire4]])</f>
        <v>1.95</v>
      </c>
      <c r="H24">
        <f>Tableau1[[#This Row],[Quantité]]+Tableau1[[#This Row],[Quantité2]]+Tableau1[[#This Row],[Quantité3]]+Tableau1[[#This Row],[Quantité4]]</f>
        <v>3</v>
      </c>
      <c r="I24" s="2">
        <f>Tableau1[[#This Row],[A payer]]+Tableau1[[#This Row],[A payer2]]+Tableau1[[#This Row],[A payer3]]+Tableau1[[#This Row],[A payer4]]</f>
        <v>5.85</v>
      </c>
      <c r="J24" s="2">
        <v>1.95</v>
      </c>
      <c r="K24">
        <v>25</v>
      </c>
      <c r="L24">
        <v>3</v>
      </c>
      <c r="M24" s="2">
        <f>Tableau1[[#This Row],[Prix unitaire]]*Tableau1[[#This Row],[Quantité]]</f>
        <v>5.85</v>
      </c>
      <c r="N24" s="2">
        <v>4</v>
      </c>
      <c r="O24">
        <v>10</v>
      </c>
      <c r="P24">
        <v>0</v>
      </c>
      <c r="Q24" s="2">
        <f>Tableau1[[#This Row],[Prix unitaire2]]*Tableau1[[#This Row],[Quantité2]]</f>
        <v>0</v>
      </c>
      <c r="R24" s="5">
        <v>999</v>
      </c>
      <c r="S24" s="6">
        <v>0</v>
      </c>
      <c r="T24" s="6">
        <v>0</v>
      </c>
      <c r="U24" s="7">
        <f>Tableau1[[#This Row],[Prix unitaire3]]*Tableau1[[#This Row],[Quantité3]]</f>
        <v>0</v>
      </c>
      <c r="V24" s="5">
        <v>999</v>
      </c>
      <c r="W24" s="6">
        <v>0</v>
      </c>
      <c r="X24" s="6">
        <v>0</v>
      </c>
      <c r="Y24" s="7">
        <f>Tableau1[[#This Row],[Prix unitaire4]]*Tableau1[[#This Row],[Quantité4]]</f>
        <v>0</v>
      </c>
    </row>
    <row r="25" spans="1:25" x14ac:dyDescent="0.25">
      <c r="A25" t="s">
        <v>102</v>
      </c>
      <c r="B25" t="s">
        <v>235</v>
      </c>
      <c r="C25" t="s">
        <v>4</v>
      </c>
      <c r="D25" t="s">
        <v>92</v>
      </c>
      <c r="E25">
        <v>3</v>
      </c>
      <c r="F25">
        <f>Tableau1[[#This Row],[Manquantes]]</f>
        <v>3</v>
      </c>
      <c r="G25">
        <f>MIN(Tableau1[[#This Row],[Prix unitaire]],Tableau1[[#This Row],[Prix unitaire2]],Tableau1[[#This Row],[Prix unitaire3]],Tableau1[[#This Row],[Prix unitaire4]])</f>
        <v>1.95</v>
      </c>
      <c r="H25">
        <f>Tableau1[[#This Row],[Quantité]]+Tableau1[[#This Row],[Quantité2]]+Tableau1[[#This Row],[Quantité3]]+Tableau1[[#This Row],[Quantité4]]</f>
        <v>3</v>
      </c>
      <c r="I25" s="2">
        <f>Tableau1[[#This Row],[A payer]]+Tableau1[[#This Row],[A payer2]]+Tableau1[[#This Row],[A payer3]]+Tableau1[[#This Row],[A payer4]]</f>
        <v>5.85</v>
      </c>
      <c r="J25" s="2">
        <v>1.95</v>
      </c>
      <c r="K25">
        <v>14</v>
      </c>
      <c r="L25">
        <v>3</v>
      </c>
      <c r="M25" s="2">
        <f>Tableau1[[#This Row],[Prix unitaire]]*Tableau1[[#This Row],[Quantité]]</f>
        <v>5.85</v>
      </c>
      <c r="N25" s="2">
        <v>4</v>
      </c>
      <c r="O25">
        <v>7</v>
      </c>
      <c r="P25">
        <v>0</v>
      </c>
      <c r="Q25" s="2">
        <f>Tableau1[[#This Row],[Prix unitaire2]]*Tableau1[[#This Row],[Quantité2]]</f>
        <v>0</v>
      </c>
      <c r="R25" s="8">
        <v>999</v>
      </c>
      <c r="S25" s="9">
        <v>0</v>
      </c>
      <c r="T25" s="9">
        <v>0</v>
      </c>
      <c r="U25" s="10">
        <f>Tableau1[[#This Row],[Prix unitaire3]]*Tableau1[[#This Row],[Quantité3]]</f>
        <v>0</v>
      </c>
      <c r="V25" s="8">
        <v>999</v>
      </c>
      <c r="W25" s="9">
        <v>0</v>
      </c>
      <c r="X25" s="9">
        <v>0</v>
      </c>
      <c r="Y25" s="10">
        <f>Tableau1[[#This Row],[Prix unitaire4]]*Tableau1[[#This Row],[Quantité4]]</f>
        <v>0</v>
      </c>
    </row>
    <row r="26" spans="1:25" x14ac:dyDescent="0.25">
      <c r="A26" t="s">
        <v>61</v>
      </c>
      <c r="B26" t="s">
        <v>208</v>
      </c>
      <c r="C26" t="s">
        <v>4</v>
      </c>
      <c r="D26" t="s">
        <v>38</v>
      </c>
      <c r="E26">
        <v>2</v>
      </c>
      <c r="F26">
        <f>Tableau1[[#This Row],[Manquantes]]</f>
        <v>2</v>
      </c>
      <c r="G26">
        <f>MIN(Tableau1[[#This Row],[Prix unitaire]],Tableau1[[#This Row],[Prix unitaire2]],Tableau1[[#This Row],[Prix unitaire3]],Tableau1[[#This Row],[Prix unitaire4]])</f>
        <v>2</v>
      </c>
      <c r="H26">
        <f>Tableau1[[#This Row],[Quantité]]+Tableau1[[#This Row],[Quantité2]]+Tableau1[[#This Row],[Quantité3]]+Tableau1[[#This Row],[Quantité4]]</f>
        <v>2</v>
      </c>
      <c r="I26" s="2">
        <f>Tableau1[[#This Row],[A payer]]+Tableau1[[#This Row],[A payer2]]+Tableau1[[#This Row],[A payer3]]+Tableau1[[#This Row],[A payer4]]</f>
        <v>5</v>
      </c>
      <c r="J26" s="2">
        <v>3.95</v>
      </c>
      <c r="K26">
        <v>3</v>
      </c>
      <c r="L26">
        <v>0</v>
      </c>
      <c r="M26" s="2">
        <f>Tableau1[[#This Row],[Prix unitaire]]*Tableau1[[#This Row],[Quantité]]</f>
        <v>0</v>
      </c>
      <c r="N26" s="2">
        <v>6</v>
      </c>
      <c r="O26">
        <v>2</v>
      </c>
      <c r="P26">
        <v>0</v>
      </c>
      <c r="Q26" s="2">
        <f>Tableau1[[#This Row],[Prix unitaire2]]*Tableau1[[#This Row],[Quantité2]]</f>
        <v>0</v>
      </c>
      <c r="R26" s="5">
        <v>3</v>
      </c>
      <c r="S26" s="6">
        <v>12</v>
      </c>
      <c r="T26" s="6">
        <v>1</v>
      </c>
      <c r="U26" s="7">
        <f>Tableau1[[#This Row],[Prix unitaire3]]*Tableau1[[#This Row],[Quantité3]]</f>
        <v>3</v>
      </c>
      <c r="V26" s="5">
        <v>2</v>
      </c>
      <c r="W26" s="6">
        <v>1</v>
      </c>
      <c r="X26" s="6">
        <v>1</v>
      </c>
      <c r="Y26" s="7">
        <f>Tableau1[[#This Row],[Prix unitaire4]]*Tableau1[[#This Row],[Quantité4]]</f>
        <v>2</v>
      </c>
    </row>
    <row r="27" spans="1:25" x14ac:dyDescent="0.25">
      <c r="A27" t="s">
        <v>120</v>
      </c>
      <c r="B27" t="s">
        <v>250</v>
      </c>
      <c r="C27" t="s">
        <v>4</v>
      </c>
      <c r="D27" t="s">
        <v>112</v>
      </c>
      <c r="E27">
        <v>1</v>
      </c>
      <c r="F27">
        <f>Tableau1[[#This Row],[Manquantes]]</f>
        <v>1</v>
      </c>
      <c r="G27">
        <f>MIN(Tableau1[[#This Row],[Prix unitaire]],Tableau1[[#This Row],[Prix unitaire2]],Tableau1[[#This Row],[Prix unitaire3]],Tableau1[[#This Row],[Prix unitaire4]])</f>
        <v>5</v>
      </c>
      <c r="H27">
        <f>Tableau1[[#This Row],[Quantité]]+Tableau1[[#This Row],[Quantité2]]+Tableau1[[#This Row],[Quantité3]]+Tableau1[[#This Row],[Quantité4]]</f>
        <v>1</v>
      </c>
      <c r="I27" s="2">
        <f>Tableau1[[#This Row],[A payer]]+Tableau1[[#This Row],[A payer2]]+Tableau1[[#This Row],[A payer3]]+Tableau1[[#This Row],[A payer4]]</f>
        <v>5</v>
      </c>
      <c r="J27" s="2">
        <v>10.95</v>
      </c>
      <c r="K27">
        <v>5</v>
      </c>
      <c r="L27">
        <v>0</v>
      </c>
      <c r="M27" s="2">
        <f>Tableau1[[#This Row],[Prix unitaire]]*Tableau1[[#This Row],[Quantité]]</f>
        <v>0</v>
      </c>
      <c r="N27" s="2">
        <v>14</v>
      </c>
      <c r="O27">
        <v>5</v>
      </c>
      <c r="P27">
        <v>0</v>
      </c>
      <c r="Q27" s="2">
        <f>Tableau1[[#This Row],[Prix unitaire2]]*Tableau1[[#This Row],[Quantité2]]</f>
        <v>0</v>
      </c>
      <c r="R27" s="5">
        <v>999</v>
      </c>
      <c r="S27" s="6">
        <v>0</v>
      </c>
      <c r="T27" s="6">
        <v>0</v>
      </c>
      <c r="U27" s="7">
        <f>Tableau1[[#This Row],[Prix unitaire3]]*Tableau1[[#This Row],[Quantité3]]</f>
        <v>0</v>
      </c>
      <c r="V27" s="5">
        <v>5</v>
      </c>
      <c r="W27" s="6">
        <v>3</v>
      </c>
      <c r="X27" s="6">
        <v>1</v>
      </c>
      <c r="Y27" s="7">
        <f>Tableau1[[#This Row],[Prix unitaire4]]*Tableau1[[#This Row],[Quantité4]]</f>
        <v>5</v>
      </c>
    </row>
    <row r="28" spans="1:25" x14ac:dyDescent="0.25">
      <c r="A28" t="s">
        <v>121</v>
      </c>
      <c r="B28" t="s">
        <v>251</v>
      </c>
      <c r="C28" t="s">
        <v>4</v>
      </c>
      <c r="D28" t="s">
        <v>112</v>
      </c>
      <c r="E28">
        <v>1</v>
      </c>
      <c r="F28">
        <f>Tableau1[[#This Row],[Manquantes]]</f>
        <v>1</v>
      </c>
      <c r="G28">
        <f>MIN(Tableau1[[#This Row],[Prix unitaire]],Tableau1[[#This Row],[Prix unitaire2]],Tableau1[[#This Row],[Prix unitaire3]],Tableau1[[#This Row],[Prix unitaire4]])</f>
        <v>5</v>
      </c>
      <c r="H28">
        <f>Tableau1[[#This Row],[Quantité]]+Tableau1[[#This Row],[Quantité2]]+Tableau1[[#This Row],[Quantité3]]+Tableau1[[#This Row],[Quantité4]]</f>
        <v>1</v>
      </c>
      <c r="I28" s="2">
        <f>Tableau1[[#This Row],[A payer]]+Tableau1[[#This Row],[A payer2]]+Tableau1[[#This Row],[A payer3]]+Tableau1[[#This Row],[A payer4]]</f>
        <v>5</v>
      </c>
      <c r="J28" s="2">
        <v>12.95</v>
      </c>
      <c r="K28">
        <v>3</v>
      </c>
      <c r="L28">
        <v>0</v>
      </c>
      <c r="M28" s="2">
        <f>Tableau1[[#This Row],[Prix unitaire]]*Tableau1[[#This Row],[Quantité]]</f>
        <v>0</v>
      </c>
      <c r="N28" s="2">
        <v>12</v>
      </c>
      <c r="O28">
        <v>2</v>
      </c>
      <c r="P28">
        <v>0</v>
      </c>
      <c r="Q28" s="2">
        <f>Tableau1[[#This Row],[Prix unitaire2]]*Tableau1[[#This Row],[Quantité2]]</f>
        <v>0</v>
      </c>
      <c r="R28" s="8">
        <v>999</v>
      </c>
      <c r="S28" s="9">
        <v>0</v>
      </c>
      <c r="T28" s="9">
        <v>0</v>
      </c>
      <c r="U28" s="10">
        <f>Tableau1[[#This Row],[Prix unitaire3]]*Tableau1[[#This Row],[Quantité3]]</f>
        <v>0</v>
      </c>
      <c r="V28" s="8">
        <v>5</v>
      </c>
      <c r="W28" s="9">
        <v>1</v>
      </c>
      <c r="X28" s="9">
        <v>1</v>
      </c>
      <c r="Y28" s="10">
        <f>Tableau1[[#This Row],[Prix unitaire4]]*Tableau1[[#This Row],[Quantité4]]</f>
        <v>5</v>
      </c>
    </row>
    <row r="29" spans="1:25" x14ac:dyDescent="0.25">
      <c r="A29" t="s">
        <v>26</v>
      </c>
      <c r="B29" t="s">
        <v>184</v>
      </c>
      <c r="C29" t="s">
        <v>4</v>
      </c>
      <c r="D29" t="s">
        <v>5</v>
      </c>
      <c r="E29">
        <v>3</v>
      </c>
      <c r="F29">
        <f>Tableau1[[#This Row],[Manquantes]]</f>
        <v>3</v>
      </c>
      <c r="G29">
        <f>MIN(Tableau1[[#This Row],[Prix unitaire]],Tableau1[[#This Row],[Prix unitaire2]],Tableau1[[#This Row],[Prix unitaire3]],Tableau1[[#This Row],[Prix unitaire4]])</f>
        <v>1</v>
      </c>
      <c r="H29">
        <f>Tableau1[[#This Row],[Quantité]]+Tableau1[[#This Row],[Quantité2]]+Tableau1[[#This Row],[Quantité3]]+Tableau1[[#This Row],[Quantité4]]</f>
        <v>3</v>
      </c>
      <c r="I29" s="2">
        <f>Tableau1[[#This Row],[A payer]]+Tableau1[[#This Row],[A payer2]]+Tableau1[[#This Row],[A payer3]]+Tableau1[[#This Row],[A payer4]]</f>
        <v>4.95</v>
      </c>
      <c r="J29" s="2">
        <v>2.95</v>
      </c>
      <c r="K29">
        <v>6</v>
      </c>
      <c r="L29">
        <v>1</v>
      </c>
      <c r="M29" s="2">
        <f>Tableau1[[#This Row],[Prix unitaire]]*Tableau1[[#This Row],[Quantité]]</f>
        <v>2.95</v>
      </c>
      <c r="N29" s="2">
        <v>6</v>
      </c>
      <c r="O29">
        <v>2</v>
      </c>
      <c r="P29">
        <v>0</v>
      </c>
      <c r="Q29" s="2">
        <f>Tableau1[[#This Row],[Prix unitaire2]]*Tableau1[[#This Row],[Quantité2]]</f>
        <v>0</v>
      </c>
      <c r="R29" s="8">
        <v>1</v>
      </c>
      <c r="S29" s="9">
        <v>2</v>
      </c>
      <c r="T29" s="9">
        <v>2</v>
      </c>
      <c r="U29" s="10">
        <f>Tableau1[[#This Row],[Prix unitaire3]]*Tableau1[[#This Row],[Quantité3]]</f>
        <v>2</v>
      </c>
      <c r="V29" s="8">
        <v>999</v>
      </c>
      <c r="W29" s="9">
        <v>0</v>
      </c>
      <c r="X29" s="9">
        <v>0</v>
      </c>
      <c r="Y29" s="10">
        <f>Tableau1[[#This Row],[Prix unitaire4]]*Tableau1[[#This Row],[Quantité4]]</f>
        <v>0</v>
      </c>
    </row>
    <row r="30" spans="1:25" x14ac:dyDescent="0.25">
      <c r="A30" t="s">
        <v>101</v>
      </c>
      <c r="B30" t="s">
        <v>234</v>
      </c>
      <c r="C30" t="s">
        <v>4</v>
      </c>
      <c r="D30" t="s">
        <v>92</v>
      </c>
      <c r="E30">
        <v>3</v>
      </c>
      <c r="F30">
        <f>Tableau1[[#This Row],[Manquantes]]</f>
        <v>3</v>
      </c>
      <c r="G30">
        <f>MIN(Tableau1[[#This Row],[Prix unitaire]],Tableau1[[#This Row],[Prix unitaire2]],Tableau1[[#This Row],[Prix unitaire3]],Tableau1[[#This Row],[Prix unitaire4]])</f>
        <v>1</v>
      </c>
      <c r="H30">
        <f>Tableau1[[#This Row],[Quantité]]+Tableau1[[#This Row],[Quantité2]]+Tableau1[[#This Row],[Quantité3]]+Tableau1[[#This Row],[Quantité4]]</f>
        <v>3</v>
      </c>
      <c r="I30" s="2">
        <f>Tableau1[[#This Row],[A payer]]+Tableau1[[#This Row],[A payer2]]+Tableau1[[#This Row],[A payer3]]+Tableau1[[#This Row],[A payer4]]</f>
        <v>4.9000000000000004</v>
      </c>
      <c r="J30" s="2">
        <v>1.95</v>
      </c>
      <c r="K30">
        <v>16</v>
      </c>
      <c r="L30">
        <v>2</v>
      </c>
      <c r="M30" s="2">
        <f>Tableau1[[#This Row],[Prix unitaire]]*Tableau1[[#This Row],[Quantité]]</f>
        <v>3.9</v>
      </c>
      <c r="N30" s="2">
        <v>6</v>
      </c>
      <c r="O30">
        <v>7</v>
      </c>
      <c r="P30">
        <v>0</v>
      </c>
      <c r="Q30" s="2">
        <f>Tableau1[[#This Row],[Prix unitaire2]]*Tableau1[[#This Row],[Quantité2]]</f>
        <v>0</v>
      </c>
      <c r="R30" s="8">
        <v>999</v>
      </c>
      <c r="S30" s="9">
        <v>0</v>
      </c>
      <c r="T30" s="9">
        <v>0</v>
      </c>
      <c r="U30" s="10">
        <f>Tableau1[[#This Row],[Prix unitaire3]]*Tableau1[[#This Row],[Quantité3]]</f>
        <v>0</v>
      </c>
      <c r="V30" s="8">
        <v>1</v>
      </c>
      <c r="W30" s="9">
        <v>1</v>
      </c>
      <c r="X30" s="9">
        <v>1</v>
      </c>
      <c r="Y30" s="10">
        <f>Tableau1[[#This Row],[Prix unitaire4]]*Tableau1[[#This Row],[Quantité4]]</f>
        <v>1</v>
      </c>
    </row>
    <row r="31" spans="1:25" x14ac:dyDescent="0.25">
      <c r="A31" t="s">
        <v>97</v>
      </c>
      <c r="B31" t="s">
        <v>230</v>
      </c>
      <c r="C31" t="s">
        <v>4</v>
      </c>
      <c r="D31" t="s">
        <v>112</v>
      </c>
      <c r="E31">
        <v>2</v>
      </c>
      <c r="F31">
        <f>Tableau1[[#This Row],[Manquantes]]</f>
        <v>2</v>
      </c>
      <c r="G31">
        <f>MIN(Tableau1[[#This Row],[Prix unitaire]],Tableau1[[#This Row],[Prix unitaire2]],Tableau1[[#This Row],[Prix unitaire3]],Tableau1[[#This Row],[Prix unitaire4]])</f>
        <v>2.4500000000000002</v>
      </c>
      <c r="H31">
        <f>Tableau1[[#This Row],[Quantité]]+Tableau1[[#This Row],[Quantité2]]+Tableau1[[#This Row],[Quantité3]]+Tableau1[[#This Row],[Quantité4]]</f>
        <v>2</v>
      </c>
      <c r="I31" s="2">
        <f>Tableau1[[#This Row],[A payer]]+Tableau1[[#This Row],[A payer2]]+Tableau1[[#This Row],[A payer3]]+Tableau1[[#This Row],[A payer4]]</f>
        <v>4.9000000000000004</v>
      </c>
      <c r="J31" s="2">
        <v>2.4500000000000002</v>
      </c>
      <c r="K31">
        <v>12</v>
      </c>
      <c r="L31">
        <v>2</v>
      </c>
      <c r="M31" s="2">
        <f>Tableau1[[#This Row],[Prix unitaire]]*Tableau1[[#This Row],[Quantité]]</f>
        <v>4.9000000000000004</v>
      </c>
      <c r="N31" s="2">
        <v>4</v>
      </c>
      <c r="O31">
        <v>5</v>
      </c>
      <c r="P31">
        <v>0</v>
      </c>
      <c r="Q31" s="2">
        <f>Tableau1[[#This Row],[Prix unitaire2]]*Tableau1[[#This Row],[Quantité2]]</f>
        <v>0</v>
      </c>
      <c r="R31" s="8">
        <v>3</v>
      </c>
      <c r="S31" s="9">
        <v>5</v>
      </c>
      <c r="T31" s="9">
        <v>0</v>
      </c>
      <c r="U31" s="10">
        <f>Tableau1[[#This Row],[Prix unitaire3]]*Tableau1[[#This Row],[Quantité3]]</f>
        <v>0</v>
      </c>
      <c r="V31" s="8">
        <v>3</v>
      </c>
      <c r="W31" s="9">
        <v>3</v>
      </c>
      <c r="X31" s="9">
        <v>0</v>
      </c>
      <c r="Y31" s="10">
        <f>Tableau1[[#This Row],[Prix unitaire4]]*Tableau1[[#This Row],[Quantité4]]</f>
        <v>0</v>
      </c>
    </row>
    <row r="32" spans="1:25" x14ac:dyDescent="0.25">
      <c r="A32" t="s">
        <v>31</v>
      </c>
      <c r="B32" t="s">
        <v>187</v>
      </c>
      <c r="C32" t="s">
        <v>4</v>
      </c>
      <c r="D32" t="s">
        <v>5</v>
      </c>
      <c r="E32">
        <v>3</v>
      </c>
      <c r="F32">
        <f>Tableau1[[#This Row],[Manquantes]]</f>
        <v>3</v>
      </c>
      <c r="G32">
        <f>MIN(Tableau1[[#This Row],[Prix unitaire]],Tableau1[[#This Row],[Prix unitaire2]],Tableau1[[#This Row],[Prix unitaire3]],Tableau1[[#This Row],[Prix unitaire4]])</f>
        <v>1.5</v>
      </c>
      <c r="H32">
        <f>Tableau1[[#This Row],[Quantité]]+Tableau1[[#This Row],[Quantité2]]+Tableau1[[#This Row],[Quantité3]]+Tableau1[[#This Row],[Quantité4]]</f>
        <v>3</v>
      </c>
      <c r="I32" s="2">
        <f>Tableau1[[#This Row],[A payer]]+Tableau1[[#This Row],[A payer2]]+Tableau1[[#This Row],[A payer3]]+Tableau1[[#This Row],[A payer4]]</f>
        <v>4.5</v>
      </c>
      <c r="J32" s="2">
        <v>4.95</v>
      </c>
      <c r="K32">
        <v>9</v>
      </c>
      <c r="L32">
        <v>0</v>
      </c>
      <c r="M32" s="2">
        <f>Tableau1[[#This Row],[Prix unitaire]]*Tableau1[[#This Row],[Quantité]]</f>
        <v>0</v>
      </c>
      <c r="N32" s="2">
        <v>2</v>
      </c>
      <c r="O32">
        <v>7</v>
      </c>
      <c r="P32">
        <v>0</v>
      </c>
      <c r="Q32" s="2">
        <f>Tableau1[[#This Row],[Prix unitaire2]]*Tableau1[[#This Row],[Quantité2]]</f>
        <v>0</v>
      </c>
      <c r="R32" s="5">
        <v>1.5</v>
      </c>
      <c r="S32" s="6">
        <v>5</v>
      </c>
      <c r="T32" s="6">
        <v>3</v>
      </c>
      <c r="U32" s="7">
        <f>Tableau1[[#This Row],[Prix unitaire3]]*Tableau1[[#This Row],[Quantité3]]</f>
        <v>4.5</v>
      </c>
      <c r="V32" s="5">
        <v>999</v>
      </c>
      <c r="W32" s="6">
        <v>0</v>
      </c>
      <c r="X32" s="6">
        <v>0</v>
      </c>
      <c r="Y32" s="7">
        <f>Tableau1[[#This Row],[Prix unitaire4]]*Tableau1[[#This Row],[Quantité4]]</f>
        <v>0</v>
      </c>
    </row>
    <row r="33" spans="1:25" x14ac:dyDescent="0.25">
      <c r="A33" t="s">
        <v>52</v>
      </c>
      <c r="B33" t="s">
        <v>52</v>
      </c>
      <c r="C33" t="s">
        <v>4</v>
      </c>
      <c r="D33" t="s">
        <v>38</v>
      </c>
      <c r="E33">
        <v>3</v>
      </c>
      <c r="F33">
        <f>Tableau1[[#This Row],[Manquantes]]</f>
        <v>3</v>
      </c>
      <c r="G33">
        <f>MIN(Tableau1[[#This Row],[Prix unitaire]],Tableau1[[#This Row],[Prix unitaire2]],Tableau1[[#This Row],[Prix unitaire3]],Tableau1[[#This Row],[Prix unitaire4]])</f>
        <v>1.5</v>
      </c>
      <c r="H33">
        <f>Tableau1[[#This Row],[Quantité]]+Tableau1[[#This Row],[Quantité2]]+Tableau1[[#This Row],[Quantité3]]+Tableau1[[#This Row],[Quantité4]]</f>
        <v>3</v>
      </c>
      <c r="I33" s="2">
        <f>Tableau1[[#This Row],[A payer]]+Tableau1[[#This Row],[A payer2]]+Tableau1[[#This Row],[A payer3]]+Tableau1[[#This Row],[A payer4]]</f>
        <v>4.5</v>
      </c>
      <c r="J33" s="2">
        <v>1.95</v>
      </c>
      <c r="K33">
        <v>2</v>
      </c>
      <c r="L33">
        <v>0</v>
      </c>
      <c r="M33" s="2">
        <f>Tableau1[[#This Row],[Prix unitaire]]*Tableau1[[#This Row],[Quantité]]</f>
        <v>0</v>
      </c>
      <c r="N33" s="2">
        <v>4</v>
      </c>
      <c r="O33">
        <v>12</v>
      </c>
      <c r="P33">
        <v>0</v>
      </c>
      <c r="Q33" s="2">
        <f>Tableau1[[#This Row],[Prix unitaire2]]*Tableau1[[#This Row],[Quantité2]]</f>
        <v>0</v>
      </c>
      <c r="R33" s="8">
        <v>1.5</v>
      </c>
      <c r="S33" s="9">
        <v>9</v>
      </c>
      <c r="T33" s="9">
        <v>3</v>
      </c>
      <c r="U33" s="10">
        <f>Tableau1[[#This Row],[Prix unitaire3]]*Tableau1[[#This Row],[Quantité3]]</f>
        <v>4.5</v>
      </c>
      <c r="V33" s="8">
        <v>999</v>
      </c>
      <c r="W33" s="9">
        <v>0</v>
      </c>
      <c r="X33" s="9">
        <v>0</v>
      </c>
      <c r="Y33" s="10">
        <f>Tableau1[[#This Row],[Prix unitaire4]]*Tableau1[[#This Row],[Quantité4]]</f>
        <v>0</v>
      </c>
    </row>
    <row r="34" spans="1:25" x14ac:dyDescent="0.25">
      <c r="A34" t="s">
        <v>39</v>
      </c>
      <c r="B34" t="s">
        <v>191</v>
      </c>
      <c r="C34" t="s">
        <v>4</v>
      </c>
      <c r="D34" t="s">
        <v>38</v>
      </c>
      <c r="E34">
        <v>3</v>
      </c>
      <c r="F34">
        <f>Tableau1[[#This Row],[Manquantes]]</f>
        <v>3</v>
      </c>
      <c r="G34">
        <f>MIN(Tableau1[[#This Row],[Prix unitaire]],Tableau1[[#This Row],[Prix unitaire2]],Tableau1[[#This Row],[Prix unitaire3]],Tableau1[[#This Row],[Prix unitaire4]])</f>
        <v>1</v>
      </c>
      <c r="H34">
        <f>Tableau1[[#This Row],[Quantité]]+Tableau1[[#This Row],[Quantité2]]+Tableau1[[#This Row],[Quantité3]]+Tableau1[[#This Row],[Quantité4]]</f>
        <v>3</v>
      </c>
      <c r="I34" s="2">
        <f>Tableau1[[#This Row],[A payer]]+Tableau1[[#This Row],[A payer2]]+Tableau1[[#This Row],[A payer3]]+Tableau1[[#This Row],[A payer4]]</f>
        <v>4</v>
      </c>
      <c r="J34" s="2">
        <v>4.95</v>
      </c>
      <c r="K34">
        <v>16</v>
      </c>
      <c r="L34">
        <v>0</v>
      </c>
      <c r="M34" s="2">
        <f>Tableau1[[#This Row],[Prix unitaire]]*Tableau1[[#This Row],[Quantité]]</f>
        <v>0</v>
      </c>
      <c r="N34" s="2">
        <v>6</v>
      </c>
      <c r="O34">
        <v>9</v>
      </c>
      <c r="P34">
        <v>0</v>
      </c>
      <c r="Q34" s="2">
        <f>Tableau1[[#This Row],[Prix unitaire2]]*Tableau1[[#This Row],[Quantité2]]</f>
        <v>0</v>
      </c>
      <c r="R34" s="8">
        <v>2</v>
      </c>
      <c r="S34" s="9">
        <v>7</v>
      </c>
      <c r="T34" s="9">
        <v>1</v>
      </c>
      <c r="U34" s="10">
        <f>Tableau1[[#This Row],[Prix unitaire3]]*Tableau1[[#This Row],[Quantité3]]</f>
        <v>2</v>
      </c>
      <c r="V34" s="8">
        <v>1</v>
      </c>
      <c r="W34" s="9">
        <v>2</v>
      </c>
      <c r="X34" s="9">
        <v>2</v>
      </c>
      <c r="Y34" s="10">
        <f>Tableau1[[#This Row],[Prix unitaire4]]*Tableau1[[#This Row],[Quantité4]]</f>
        <v>2</v>
      </c>
    </row>
    <row r="35" spans="1:25" x14ac:dyDescent="0.25">
      <c r="A35" t="s">
        <v>50</v>
      </c>
      <c r="B35" t="s">
        <v>200</v>
      </c>
      <c r="C35" t="s">
        <v>4</v>
      </c>
      <c r="D35" t="s">
        <v>38</v>
      </c>
      <c r="E35">
        <v>2</v>
      </c>
      <c r="F35">
        <f>Tableau1[[#This Row],[Manquantes]]</f>
        <v>2</v>
      </c>
      <c r="G35">
        <f>MIN(Tableau1[[#This Row],[Prix unitaire]],Tableau1[[#This Row],[Prix unitaire2]],Tableau1[[#This Row],[Prix unitaire3]],Tableau1[[#This Row],[Prix unitaire4]])</f>
        <v>2</v>
      </c>
      <c r="H35">
        <f>Tableau1[[#This Row],[Quantité]]+Tableau1[[#This Row],[Quantité2]]+Tableau1[[#This Row],[Quantité3]]+Tableau1[[#This Row],[Quantité4]]</f>
        <v>2</v>
      </c>
      <c r="I35" s="2">
        <f>Tableau1[[#This Row],[A payer]]+Tableau1[[#This Row],[A payer2]]+Tableau1[[#This Row],[A payer3]]+Tableau1[[#This Row],[A payer4]]</f>
        <v>4</v>
      </c>
      <c r="J35" s="2">
        <v>2.4500000000000002</v>
      </c>
      <c r="K35">
        <v>17</v>
      </c>
      <c r="L35">
        <v>0</v>
      </c>
      <c r="M35" s="2">
        <f>Tableau1[[#This Row],[Prix unitaire]]*Tableau1[[#This Row],[Quantité]]</f>
        <v>0</v>
      </c>
      <c r="N35" s="2">
        <v>6</v>
      </c>
      <c r="O35">
        <v>4</v>
      </c>
      <c r="P35">
        <v>0</v>
      </c>
      <c r="Q35" s="2">
        <f>Tableau1[[#This Row],[Prix unitaire2]]*Tableau1[[#This Row],[Quantité2]]</f>
        <v>0</v>
      </c>
      <c r="R35" s="5">
        <v>2</v>
      </c>
      <c r="S35" s="6">
        <v>8</v>
      </c>
      <c r="T35" s="6">
        <v>2</v>
      </c>
      <c r="U35" s="7">
        <f>Tableau1[[#This Row],[Prix unitaire3]]*Tableau1[[#This Row],[Quantité3]]</f>
        <v>4</v>
      </c>
      <c r="V35" s="5">
        <v>999</v>
      </c>
      <c r="W35" s="6">
        <v>0</v>
      </c>
      <c r="X35" s="6">
        <v>0</v>
      </c>
      <c r="Y35" s="7">
        <f>Tableau1[[#This Row],[Prix unitaire4]]*Tableau1[[#This Row],[Quantité4]]</f>
        <v>0</v>
      </c>
    </row>
    <row r="36" spans="1:25" x14ac:dyDescent="0.25">
      <c r="A36" t="s">
        <v>51</v>
      </c>
      <c r="B36" t="s">
        <v>51</v>
      </c>
      <c r="C36" t="s">
        <v>4</v>
      </c>
      <c r="D36" t="s">
        <v>38</v>
      </c>
      <c r="E36">
        <v>2</v>
      </c>
      <c r="F36">
        <f>Tableau1[[#This Row],[Manquantes]]</f>
        <v>2</v>
      </c>
      <c r="G36">
        <f>MIN(Tableau1[[#This Row],[Prix unitaire]],Tableau1[[#This Row],[Prix unitaire2]],Tableau1[[#This Row],[Prix unitaire3]],Tableau1[[#This Row],[Prix unitaire4]])</f>
        <v>2</v>
      </c>
      <c r="H36">
        <f>Tableau1[[#This Row],[Quantité]]+Tableau1[[#This Row],[Quantité2]]+Tableau1[[#This Row],[Quantité3]]+Tableau1[[#This Row],[Quantité4]]</f>
        <v>2</v>
      </c>
      <c r="I36" s="2">
        <f>Tableau1[[#This Row],[A payer]]+Tableau1[[#This Row],[A payer2]]+Tableau1[[#This Row],[A payer3]]+Tableau1[[#This Row],[A payer4]]</f>
        <v>4</v>
      </c>
      <c r="J36" s="2">
        <v>2.95</v>
      </c>
      <c r="K36">
        <v>15</v>
      </c>
      <c r="L36">
        <v>0</v>
      </c>
      <c r="M36" s="2">
        <f>Tableau1[[#This Row],[Prix unitaire]]*Tableau1[[#This Row],[Quantité]]</f>
        <v>0</v>
      </c>
      <c r="N36" s="2">
        <v>8</v>
      </c>
      <c r="O36">
        <v>2</v>
      </c>
      <c r="P36">
        <v>0</v>
      </c>
      <c r="Q36" s="2">
        <f>Tableau1[[#This Row],[Prix unitaire2]]*Tableau1[[#This Row],[Quantité2]]</f>
        <v>0</v>
      </c>
      <c r="R36" s="5">
        <v>3</v>
      </c>
      <c r="S36" s="6">
        <v>3</v>
      </c>
      <c r="T36" s="6">
        <v>0</v>
      </c>
      <c r="U36" s="7">
        <f>Tableau1[[#This Row],[Prix unitaire3]]*Tableau1[[#This Row],[Quantité3]]</f>
        <v>0</v>
      </c>
      <c r="V36" s="5">
        <v>2</v>
      </c>
      <c r="W36" s="6">
        <v>2</v>
      </c>
      <c r="X36" s="6">
        <v>2</v>
      </c>
      <c r="Y36" s="7">
        <f>Tableau1[[#This Row],[Prix unitaire4]]*Tableau1[[#This Row],[Quantité4]]</f>
        <v>4</v>
      </c>
    </row>
    <row r="37" spans="1:25" x14ac:dyDescent="0.25">
      <c r="A37" t="s">
        <v>57</v>
      </c>
      <c r="B37" t="s">
        <v>205</v>
      </c>
      <c r="C37" t="s">
        <v>4</v>
      </c>
      <c r="D37" t="s">
        <v>38</v>
      </c>
      <c r="E37">
        <v>3</v>
      </c>
      <c r="F37">
        <f>Tableau1[[#This Row],[Manquantes]]</f>
        <v>3</v>
      </c>
      <c r="G37">
        <f>MIN(Tableau1[[#This Row],[Prix unitaire]],Tableau1[[#This Row],[Prix unitaire2]],Tableau1[[#This Row],[Prix unitaire3]],Tableau1[[#This Row],[Prix unitaire4]])</f>
        <v>1</v>
      </c>
      <c r="H37">
        <f>Tableau1[[#This Row],[Quantité]]+Tableau1[[#This Row],[Quantité2]]+Tableau1[[#This Row],[Quantité3]]+Tableau1[[#This Row],[Quantité4]]</f>
        <v>3</v>
      </c>
      <c r="I37" s="2">
        <f>Tableau1[[#This Row],[A payer]]+Tableau1[[#This Row],[A payer2]]+Tableau1[[#This Row],[A payer3]]+Tableau1[[#This Row],[A payer4]]</f>
        <v>4</v>
      </c>
      <c r="J37" s="2">
        <v>2.4500000000000002</v>
      </c>
      <c r="K37">
        <v>21</v>
      </c>
      <c r="L37">
        <v>0</v>
      </c>
      <c r="M37" s="2">
        <f>Tableau1[[#This Row],[Prix unitaire]]*Tableau1[[#This Row],[Quantité]]</f>
        <v>0</v>
      </c>
      <c r="N37" s="2">
        <v>2</v>
      </c>
      <c r="O37">
        <v>5</v>
      </c>
      <c r="P37">
        <v>0</v>
      </c>
      <c r="Q37" s="2">
        <f>Tableau1[[#This Row],[Prix unitaire2]]*Tableau1[[#This Row],[Quantité2]]</f>
        <v>0</v>
      </c>
      <c r="R37" s="5">
        <v>2</v>
      </c>
      <c r="S37" s="6">
        <v>14</v>
      </c>
      <c r="T37" s="6">
        <v>1</v>
      </c>
      <c r="U37" s="7">
        <f>Tableau1[[#This Row],[Prix unitaire3]]*Tableau1[[#This Row],[Quantité3]]</f>
        <v>2</v>
      </c>
      <c r="V37" s="5">
        <v>1</v>
      </c>
      <c r="W37" s="6">
        <v>2</v>
      </c>
      <c r="X37" s="6">
        <v>2</v>
      </c>
      <c r="Y37" s="7">
        <f>Tableau1[[#This Row],[Prix unitaire4]]*Tableau1[[#This Row],[Quantité4]]</f>
        <v>2</v>
      </c>
    </row>
    <row r="38" spans="1:25" x14ac:dyDescent="0.25">
      <c r="A38" t="s">
        <v>39</v>
      </c>
      <c r="B38" t="s">
        <v>191</v>
      </c>
      <c r="C38" t="s">
        <v>4</v>
      </c>
      <c r="D38" t="s">
        <v>74</v>
      </c>
      <c r="E38">
        <v>2</v>
      </c>
      <c r="F38">
        <f>Tableau1[[#This Row],[Manquantes]]</f>
        <v>2</v>
      </c>
      <c r="G38">
        <f>MIN(Tableau1[[#This Row],[Prix unitaire]],Tableau1[[#This Row],[Prix unitaire2]],Tableau1[[#This Row],[Prix unitaire3]],Tableau1[[#This Row],[Prix unitaire4]])</f>
        <v>2</v>
      </c>
      <c r="H38">
        <f>Tableau1[[#This Row],[Quantité]]+Tableau1[[#This Row],[Quantité2]]+Tableau1[[#This Row],[Quantité3]]+Tableau1[[#This Row],[Quantité4]]</f>
        <v>2</v>
      </c>
      <c r="I38" s="2">
        <f>Tableau1[[#This Row],[A payer]]+Tableau1[[#This Row],[A payer2]]+Tableau1[[#This Row],[A payer3]]+Tableau1[[#This Row],[A payer4]]</f>
        <v>4</v>
      </c>
      <c r="J38" s="2">
        <v>3.95</v>
      </c>
      <c r="K38">
        <v>14</v>
      </c>
      <c r="L38">
        <v>0</v>
      </c>
      <c r="M38" s="2">
        <f>Tableau1[[#This Row],[Prix unitaire]]*Tableau1[[#This Row],[Quantité]]</f>
        <v>0</v>
      </c>
      <c r="N38" s="2">
        <v>6</v>
      </c>
      <c r="O38">
        <v>4</v>
      </c>
      <c r="P38">
        <v>0</v>
      </c>
      <c r="Q38" s="2">
        <f>Tableau1[[#This Row],[Prix unitaire2]]*Tableau1[[#This Row],[Quantité2]]</f>
        <v>0</v>
      </c>
      <c r="R38" s="8">
        <v>2</v>
      </c>
      <c r="S38" s="9">
        <v>7</v>
      </c>
      <c r="T38" s="9">
        <v>2</v>
      </c>
      <c r="U38" s="10">
        <f>Tableau1[[#This Row],[Prix unitaire3]]*Tableau1[[#This Row],[Quantité3]]</f>
        <v>4</v>
      </c>
      <c r="V38" s="8">
        <v>2</v>
      </c>
      <c r="W38" s="9">
        <v>2</v>
      </c>
      <c r="X38" s="9">
        <v>0</v>
      </c>
      <c r="Y38" s="10">
        <f>Tableau1[[#This Row],[Prix unitaire4]]*Tableau1[[#This Row],[Quantité4]]</f>
        <v>0</v>
      </c>
    </row>
    <row r="39" spans="1:25" x14ac:dyDescent="0.25">
      <c r="A39" t="s">
        <v>78</v>
      </c>
      <c r="B39" t="s">
        <v>219</v>
      </c>
      <c r="C39" t="s">
        <v>4</v>
      </c>
      <c r="D39" t="s">
        <v>74</v>
      </c>
      <c r="E39">
        <v>2</v>
      </c>
      <c r="F39">
        <f>Tableau1[[#This Row],[Manquantes]]</f>
        <v>2</v>
      </c>
      <c r="G39">
        <f>MIN(Tableau1[[#This Row],[Prix unitaire]],Tableau1[[#This Row],[Prix unitaire2]],Tableau1[[#This Row],[Prix unitaire3]],Tableau1[[#This Row],[Prix unitaire4]])</f>
        <v>2</v>
      </c>
      <c r="H39">
        <f>Tableau1[[#This Row],[Quantité]]+Tableau1[[#This Row],[Quantité2]]+Tableau1[[#This Row],[Quantité3]]+Tableau1[[#This Row],[Quantité4]]</f>
        <v>2</v>
      </c>
      <c r="I39" s="2">
        <f>Tableau1[[#This Row],[A payer]]+Tableau1[[#This Row],[A payer2]]+Tableau1[[#This Row],[A payer3]]+Tableau1[[#This Row],[A payer4]]</f>
        <v>4</v>
      </c>
      <c r="J39" s="2">
        <v>2.4500000000000002</v>
      </c>
      <c r="K39">
        <v>17</v>
      </c>
      <c r="L39">
        <v>0</v>
      </c>
      <c r="M39" s="2">
        <f>Tableau1[[#This Row],[Prix unitaire]]*Tableau1[[#This Row],[Quantité]]</f>
        <v>0</v>
      </c>
      <c r="N39" s="2">
        <v>6</v>
      </c>
      <c r="O39">
        <v>3</v>
      </c>
      <c r="P39">
        <v>0</v>
      </c>
      <c r="Q39" s="2">
        <f>Tableau1[[#This Row],[Prix unitaire2]]*Tableau1[[#This Row],[Quantité2]]</f>
        <v>0</v>
      </c>
      <c r="R39" s="8">
        <v>2</v>
      </c>
      <c r="S39" s="9">
        <v>3</v>
      </c>
      <c r="T39" s="9">
        <v>2</v>
      </c>
      <c r="U39" s="10">
        <f>Tableau1[[#This Row],[Prix unitaire3]]*Tableau1[[#This Row],[Quantité3]]</f>
        <v>4</v>
      </c>
      <c r="V39" s="8">
        <v>999</v>
      </c>
      <c r="W39" s="9">
        <v>0</v>
      </c>
      <c r="X39" s="9">
        <v>0</v>
      </c>
      <c r="Y39" s="10">
        <f>Tableau1[[#This Row],[Prix unitaire4]]*Tableau1[[#This Row],[Quantité4]]</f>
        <v>0</v>
      </c>
    </row>
    <row r="40" spans="1:25" x14ac:dyDescent="0.25">
      <c r="A40" t="s">
        <v>57</v>
      </c>
      <c r="B40" t="s">
        <v>205</v>
      </c>
      <c r="C40" t="s">
        <v>4</v>
      </c>
      <c r="D40" t="s">
        <v>74</v>
      </c>
      <c r="E40">
        <v>2</v>
      </c>
      <c r="F40">
        <f>Tableau1[[#This Row],[Manquantes]]</f>
        <v>2</v>
      </c>
      <c r="G40">
        <f>MIN(Tableau1[[#This Row],[Prix unitaire]],Tableau1[[#This Row],[Prix unitaire2]],Tableau1[[#This Row],[Prix unitaire3]],Tableau1[[#This Row],[Prix unitaire4]])</f>
        <v>2</v>
      </c>
      <c r="H40">
        <f>Tableau1[[#This Row],[Quantité]]+Tableau1[[#This Row],[Quantité2]]+Tableau1[[#This Row],[Quantité3]]+Tableau1[[#This Row],[Quantité4]]</f>
        <v>2</v>
      </c>
      <c r="I40" s="2">
        <f>Tableau1[[#This Row],[A payer]]+Tableau1[[#This Row],[A payer2]]+Tableau1[[#This Row],[A payer3]]+Tableau1[[#This Row],[A payer4]]</f>
        <v>4</v>
      </c>
      <c r="J40" s="2">
        <v>2.95</v>
      </c>
      <c r="K40">
        <v>19</v>
      </c>
      <c r="L40">
        <v>0</v>
      </c>
      <c r="M40" s="2">
        <f>Tableau1[[#This Row],[Prix unitaire]]*Tableau1[[#This Row],[Quantité]]</f>
        <v>0</v>
      </c>
      <c r="N40" s="2">
        <v>6</v>
      </c>
      <c r="O40">
        <v>6</v>
      </c>
      <c r="P40">
        <v>0</v>
      </c>
      <c r="Q40" s="2">
        <f>Tableau1[[#This Row],[Prix unitaire2]]*Tableau1[[#This Row],[Quantité2]]</f>
        <v>0</v>
      </c>
      <c r="R40" s="5">
        <v>999</v>
      </c>
      <c r="S40" s="6">
        <v>0</v>
      </c>
      <c r="T40" s="6">
        <v>0</v>
      </c>
      <c r="U40" s="7">
        <f>Tableau1[[#This Row],[Prix unitaire3]]*Tableau1[[#This Row],[Quantité3]]</f>
        <v>0</v>
      </c>
      <c r="V40" s="5">
        <v>2</v>
      </c>
      <c r="W40" s="6">
        <v>4</v>
      </c>
      <c r="X40" s="6">
        <v>2</v>
      </c>
      <c r="Y40" s="7">
        <f>Tableau1[[#This Row],[Prix unitaire4]]*Tableau1[[#This Row],[Quantité4]]</f>
        <v>4</v>
      </c>
    </row>
    <row r="41" spans="1:25" x14ac:dyDescent="0.25">
      <c r="A41" t="s">
        <v>136</v>
      </c>
      <c r="B41" t="s">
        <v>261</v>
      </c>
      <c r="C41" t="s">
        <v>4</v>
      </c>
      <c r="D41" t="s">
        <v>112</v>
      </c>
      <c r="E41">
        <v>2</v>
      </c>
      <c r="F41">
        <f>Tableau1[[#This Row],[Manquantes]]</f>
        <v>2</v>
      </c>
      <c r="G41">
        <f>MIN(Tableau1[[#This Row],[Prix unitaire]],Tableau1[[#This Row],[Prix unitaire2]],Tableau1[[#This Row],[Prix unitaire3]],Tableau1[[#This Row],[Prix unitaire4]])</f>
        <v>2</v>
      </c>
      <c r="H41">
        <f>Tableau1[[#This Row],[Quantité]]+Tableau1[[#This Row],[Quantité2]]+Tableau1[[#This Row],[Quantité3]]+Tableau1[[#This Row],[Quantité4]]</f>
        <v>2</v>
      </c>
      <c r="I41" s="2">
        <f>Tableau1[[#This Row],[A payer]]+Tableau1[[#This Row],[A payer2]]+Tableau1[[#This Row],[A payer3]]+Tableau1[[#This Row],[A payer4]]</f>
        <v>4</v>
      </c>
      <c r="J41" s="2">
        <v>2.95</v>
      </c>
      <c r="K41">
        <v>7</v>
      </c>
      <c r="L41">
        <v>0</v>
      </c>
      <c r="M41" s="2">
        <f>Tableau1[[#This Row],[Prix unitaire]]*Tableau1[[#This Row],[Quantité]]</f>
        <v>0</v>
      </c>
      <c r="N41" s="2">
        <v>4</v>
      </c>
      <c r="O41">
        <v>5</v>
      </c>
      <c r="P41">
        <v>0</v>
      </c>
      <c r="Q41" s="2">
        <f>Tableau1[[#This Row],[Prix unitaire2]]*Tableau1[[#This Row],[Quantité2]]</f>
        <v>0</v>
      </c>
      <c r="R41" s="5">
        <v>3.5</v>
      </c>
      <c r="S41" s="6">
        <v>4</v>
      </c>
      <c r="T41" s="6">
        <v>0</v>
      </c>
      <c r="U41" s="7">
        <f>Tableau1[[#This Row],[Prix unitaire3]]*Tableau1[[#This Row],[Quantité3]]</f>
        <v>0</v>
      </c>
      <c r="V41" s="5">
        <v>2</v>
      </c>
      <c r="W41" s="6">
        <v>4</v>
      </c>
      <c r="X41" s="6">
        <v>2</v>
      </c>
      <c r="Y41" s="7">
        <f>Tableau1[[#This Row],[Prix unitaire4]]*Tableau1[[#This Row],[Quantité4]]</f>
        <v>4</v>
      </c>
    </row>
    <row r="42" spans="1:25" x14ac:dyDescent="0.25">
      <c r="A42" t="s">
        <v>138</v>
      </c>
      <c r="B42" t="s">
        <v>138</v>
      </c>
      <c r="C42" t="s">
        <v>4</v>
      </c>
      <c r="D42" t="s">
        <v>112</v>
      </c>
      <c r="E42">
        <v>1</v>
      </c>
      <c r="F42">
        <f>Tableau1[[#This Row],[Manquantes]]</f>
        <v>1</v>
      </c>
      <c r="G42">
        <f>MIN(Tableau1[[#This Row],[Prix unitaire]],Tableau1[[#This Row],[Prix unitaire2]],Tableau1[[#This Row],[Prix unitaire3]],Tableau1[[#This Row],[Prix unitaire4]])</f>
        <v>4</v>
      </c>
      <c r="H42">
        <f>Tableau1[[#This Row],[Quantité]]+Tableau1[[#This Row],[Quantité2]]+Tableau1[[#This Row],[Quantité3]]+Tableau1[[#This Row],[Quantité4]]</f>
        <v>1</v>
      </c>
      <c r="I42" s="2">
        <f>Tableau1[[#This Row],[A payer]]+Tableau1[[#This Row],[A payer2]]+Tableau1[[#This Row],[A payer3]]+Tableau1[[#This Row],[A payer4]]</f>
        <v>4</v>
      </c>
      <c r="J42" s="2">
        <v>6.95</v>
      </c>
      <c r="K42">
        <v>11</v>
      </c>
      <c r="L42">
        <v>0</v>
      </c>
      <c r="M42" s="2">
        <f>Tableau1[[#This Row],[Prix unitaire]]*Tableau1[[#This Row],[Quantité]]</f>
        <v>0</v>
      </c>
      <c r="N42" s="2">
        <v>999</v>
      </c>
      <c r="O42">
        <v>0</v>
      </c>
      <c r="P42">
        <v>0</v>
      </c>
      <c r="Q42" s="2">
        <f>Tableau1[[#This Row],[Prix unitaire2]]*Tableau1[[#This Row],[Quantité2]]</f>
        <v>0</v>
      </c>
      <c r="R42" s="5">
        <v>999</v>
      </c>
      <c r="S42" s="6">
        <v>0</v>
      </c>
      <c r="T42" s="6">
        <v>0</v>
      </c>
      <c r="U42" s="7">
        <f>Tableau1[[#This Row],[Prix unitaire3]]*Tableau1[[#This Row],[Quantité3]]</f>
        <v>0</v>
      </c>
      <c r="V42" s="5">
        <v>4</v>
      </c>
      <c r="W42" s="6">
        <v>2</v>
      </c>
      <c r="X42" s="6">
        <v>1</v>
      </c>
      <c r="Y42" s="7">
        <f>Tableau1[[#This Row],[Prix unitaire4]]*Tableau1[[#This Row],[Quantité4]]</f>
        <v>4</v>
      </c>
    </row>
    <row r="43" spans="1:25" x14ac:dyDescent="0.25">
      <c r="A43" t="s">
        <v>140</v>
      </c>
      <c r="B43" t="s">
        <v>140</v>
      </c>
      <c r="C43" t="s">
        <v>4</v>
      </c>
      <c r="D43" t="s">
        <v>112</v>
      </c>
      <c r="E43">
        <v>2</v>
      </c>
      <c r="F43">
        <f>Tableau1[[#This Row],[Manquantes]]</f>
        <v>2</v>
      </c>
      <c r="G43">
        <f>MIN(Tableau1[[#This Row],[Prix unitaire]],Tableau1[[#This Row],[Prix unitaire2]],Tableau1[[#This Row],[Prix unitaire3]],Tableau1[[#This Row],[Prix unitaire4]])</f>
        <v>2</v>
      </c>
      <c r="H43">
        <f>Tableau1[[#This Row],[Quantité]]+Tableau1[[#This Row],[Quantité2]]+Tableau1[[#This Row],[Quantité3]]+Tableau1[[#This Row],[Quantité4]]</f>
        <v>2</v>
      </c>
      <c r="I43" s="2">
        <f>Tableau1[[#This Row],[A payer]]+Tableau1[[#This Row],[A payer2]]+Tableau1[[#This Row],[A payer3]]+Tableau1[[#This Row],[A payer4]]</f>
        <v>4</v>
      </c>
      <c r="J43" s="2">
        <v>999</v>
      </c>
      <c r="K43">
        <v>0</v>
      </c>
      <c r="L43">
        <v>0</v>
      </c>
      <c r="M43" s="2">
        <f>Tableau1[[#This Row],[Prix unitaire]]*Tableau1[[#This Row],[Quantité]]</f>
        <v>0</v>
      </c>
      <c r="N43" s="2">
        <v>999</v>
      </c>
      <c r="O43">
        <v>0</v>
      </c>
      <c r="P43">
        <v>0</v>
      </c>
      <c r="Q43" s="2">
        <f>Tableau1[[#This Row],[Prix unitaire2]]*Tableau1[[#This Row],[Quantité2]]</f>
        <v>0</v>
      </c>
      <c r="R43" s="8">
        <v>3</v>
      </c>
      <c r="S43" s="9">
        <v>4</v>
      </c>
      <c r="T43" s="9">
        <v>0</v>
      </c>
      <c r="U43" s="10">
        <f>Tableau1[[#This Row],[Prix unitaire3]]*Tableau1[[#This Row],[Quantité3]]</f>
        <v>0</v>
      </c>
      <c r="V43" s="8">
        <v>2</v>
      </c>
      <c r="W43" s="9">
        <v>3</v>
      </c>
      <c r="X43" s="9">
        <v>2</v>
      </c>
      <c r="Y43" s="10">
        <f>Tableau1[[#This Row],[Prix unitaire4]]*Tableau1[[#This Row],[Quantité4]]</f>
        <v>4</v>
      </c>
    </row>
    <row r="44" spans="1:25" x14ac:dyDescent="0.25">
      <c r="A44" t="s">
        <v>9</v>
      </c>
      <c r="B44" t="s">
        <v>169</v>
      </c>
      <c r="C44" t="s">
        <v>4</v>
      </c>
      <c r="D44" t="s">
        <v>5</v>
      </c>
      <c r="E44">
        <v>3</v>
      </c>
      <c r="F44">
        <f>Tableau1[[#This Row],[Manquantes]]</f>
        <v>3</v>
      </c>
      <c r="G44">
        <f>MIN(Tableau1[[#This Row],[Prix unitaire]],Tableau1[[#This Row],[Prix unitaire2]],Tableau1[[#This Row],[Prix unitaire3]],Tableau1[[#This Row],[Prix unitaire4]])</f>
        <v>1</v>
      </c>
      <c r="H44">
        <f>Tableau1[[#This Row],[Quantité]]+Tableau1[[#This Row],[Quantité2]]+Tableau1[[#This Row],[Quantité3]]+Tableau1[[#This Row],[Quantité4]]</f>
        <v>3</v>
      </c>
      <c r="I44" s="2">
        <f>Tableau1[[#This Row],[A payer]]+Tableau1[[#This Row],[A payer2]]+Tableau1[[#This Row],[A payer3]]+Tableau1[[#This Row],[A payer4]]</f>
        <v>3.9</v>
      </c>
      <c r="J44" s="2">
        <v>1.45</v>
      </c>
      <c r="K44">
        <v>16</v>
      </c>
      <c r="L44">
        <v>2</v>
      </c>
      <c r="M44" s="2">
        <f>Tableau1[[#This Row],[Prix unitaire]]*Tableau1[[#This Row],[Quantité]]</f>
        <v>2.9</v>
      </c>
      <c r="N44" s="2">
        <v>4</v>
      </c>
      <c r="O44">
        <v>4</v>
      </c>
      <c r="P44">
        <v>0</v>
      </c>
      <c r="Q44" s="2">
        <f>Tableau1[[#This Row],[Prix unitaire2]]*Tableau1[[#This Row],[Quantité2]]</f>
        <v>0</v>
      </c>
      <c r="R44" s="5">
        <v>1</v>
      </c>
      <c r="S44" s="6">
        <v>1</v>
      </c>
      <c r="T44" s="6">
        <v>1</v>
      </c>
      <c r="U44" s="7">
        <f>Tableau1[[#This Row],[Prix unitaire3]]*Tableau1[[#This Row],[Quantité3]]</f>
        <v>1</v>
      </c>
      <c r="V44" s="5">
        <v>999</v>
      </c>
      <c r="W44" s="6">
        <v>0</v>
      </c>
      <c r="X44" s="6">
        <v>0</v>
      </c>
      <c r="Y44" s="7">
        <f>Tableau1[[#This Row],[Prix unitaire4]]*Tableau1[[#This Row],[Quantité4]]</f>
        <v>0</v>
      </c>
    </row>
    <row r="45" spans="1:25" x14ac:dyDescent="0.25">
      <c r="A45" t="s">
        <v>60</v>
      </c>
      <c r="B45" t="s">
        <v>60</v>
      </c>
      <c r="C45" t="s">
        <v>4</v>
      </c>
      <c r="D45" t="s">
        <v>38</v>
      </c>
      <c r="E45">
        <v>2</v>
      </c>
      <c r="F45">
        <f>Tableau1[[#This Row],[Manquantes]]</f>
        <v>2</v>
      </c>
      <c r="G45">
        <f>MIN(Tableau1[[#This Row],[Prix unitaire]],Tableau1[[#This Row],[Prix unitaire2]],Tableau1[[#This Row],[Prix unitaire3]],Tableau1[[#This Row],[Prix unitaire4]])</f>
        <v>1.95</v>
      </c>
      <c r="H45">
        <f>Tableau1[[#This Row],[Quantité]]+Tableau1[[#This Row],[Quantité2]]+Tableau1[[#This Row],[Quantité3]]+Tableau1[[#This Row],[Quantité4]]</f>
        <v>2</v>
      </c>
      <c r="I45" s="2">
        <f>Tableau1[[#This Row],[A payer]]+Tableau1[[#This Row],[A payer2]]+Tableau1[[#This Row],[A payer3]]+Tableau1[[#This Row],[A payer4]]</f>
        <v>3.9</v>
      </c>
      <c r="J45" s="2">
        <v>1.95</v>
      </c>
      <c r="K45">
        <v>7</v>
      </c>
      <c r="L45">
        <v>2</v>
      </c>
      <c r="M45" s="2">
        <f>Tableau1[[#This Row],[Prix unitaire]]*Tableau1[[#This Row],[Quantité]]</f>
        <v>3.9</v>
      </c>
      <c r="N45" s="2">
        <v>2</v>
      </c>
      <c r="O45">
        <v>12</v>
      </c>
      <c r="P45">
        <v>0</v>
      </c>
      <c r="Q45" s="2">
        <f>Tableau1[[#This Row],[Prix unitaire2]]*Tableau1[[#This Row],[Quantité2]]</f>
        <v>0</v>
      </c>
      <c r="R45" s="8">
        <v>3</v>
      </c>
      <c r="S45" s="9">
        <v>6</v>
      </c>
      <c r="T45" s="9">
        <v>0</v>
      </c>
      <c r="U45" s="10">
        <f>Tableau1[[#This Row],[Prix unitaire3]]*Tableau1[[#This Row],[Quantité3]]</f>
        <v>0</v>
      </c>
      <c r="V45" s="8">
        <v>2</v>
      </c>
      <c r="W45" s="9">
        <v>2</v>
      </c>
      <c r="X45" s="9">
        <v>0</v>
      </c>
      <c r="Y45" s="10">
        <f>Tableau1[[#This Row],[Prix unitaire4]]*Tableau1[[#This Row],[Quantité4]]</f>
        <v>0</v>
      </c>
    </row>
    <row r="46" spans="1:25" x14ac:dyDescent="0.25">
      <c r="A46" t="s">
        <v>64</v>
      </c>
      <c r="B46" t="s">
        <v>64</v>
      </c>
      <c r="C46" t="s">
        <v>4</v>
      </c>
      <c r="D46" t="s">
        <v>38</v>
      </c>
      <c r="E46">
        <v>3</v>
      </c>
      <c r="F46">
        <f>Tableau1[[#This Row],[Manquantes]]</f>
        <v>3</v>
      </c>
      <c r="G46">
        <f>MIN(Tableau1[[#This Row],[Prix unitaire]],Tableau1[[#This Row],[Prix unitaire2]],Tableau1[[#This Row],[Prix unitaire3]],Tableau1[[#This Row],[Prix unitaire4]])</f>
        <v>1</v>
      </c>
      <c r="H46">
        <f>Tableau1[[#This Row],[Quantité]]+Tableau1[[#This Row],[Quantité2]]+Tableau1[[#This Row],[Quantité3]]+Tableau1[[#This Row],[Quantité4]]</f>
        <v>3</v>
      </c>
      <c r="I46" s="2">
        <f>Tableau1[[#This Row],[A payer]]+Tableau1[[#This Row],[A payer2]]+Tableau1[[#This Row],[A payer3]]+Tableau1[[#This Row],[A payer4]]</f>
        <v>3.9</v>
      </c>
      <c r="J46" s="2">
        <v>1.45</v>
      </c>
      <c r="K46">
        <v>21</v>
      </c>
      <c r="L46">
        <v>2</v>
      </c>
      <c r="M46" s="2">
        <f>Tableau1[[#This Row],[Prix unitaire]]*Tableau1[[#This Row],[Quantité]]</f>
        <v>2.9</v>
      </c>
      <c r="N46" s="2">
        <v>2</v>
      </c>
      <c r="O46">
        <v>13</v>
      </c>
      <c r="P46">
        <v>0</v>
      </c>
      <c r="Q46" s="2">
        <f>Tableau1[[#This Row],[Prix unitaire2]]*Tableau1[[#This Row],[Quantité2]]</f>
        <v>0</v>
      </c>
      <c r="R46" s="8">
        <v>2</v>
      </c>
      <c r="S46" s="9">
        <v>14</v>
      </c>
      <c r="T46" s="9">
        <v>0</v>
      </c>
      <c r="U46" s="10">
        <f>Tableau1[[#This Row],[Prix unitaire3]]*Tableau1[[#This Row],[Quantité3]]</f>
        <v>0</v>
      </c>
      <c r="V46" s="8">
        <v>1</v>
      </c>
      <c r="W46" s="9">
        <v>1</v>
      </c>
      <c r="X46" s="9">
        <v>1</v>
      </c>
      <c r="Y46" s="10">
        <f>Tableau1[[#This Row],[Prix unitaire4]]*Tableau1[[#This Row],[Quantité4]]</f>
        <v>1</v>
      </c>
    </row>
    <row r="47" spans="1:25" x14ac:dyDescent="0.25">
      <c r="A47" t="s">
        <v>82</v>
      </c>
      <c r="B47" t="s">
        <v>220</v>
      </c>
      <c r="C47" t="s">
        <v>4</v>
      </c>
      <c r="D47" t="s">
        <v>74</v>
      </c>
      <c r="E47">
        <v>2</v>
      </c>
      <c r="F47">
        <f>Tableau1[[#This Row],[Manquantes]]</f>
        <v>2</v>
      </c>
      <c r="G47">
        <f>MIN(Tableau1[[#This Row],[Prix unitaire]],Tableau1[[#This Row],[Prix unitaire2]],Tableau1[[#This Row],[Prix unitaire3]],Tableau1[[#This Row],[Prix unitaire4]])</f>
        <v>1.95</v>
      </c>
      <c r="H47">
        <f>Tableau1[[#This Row],[Quantité]]+Tableau1[[#This Row],[Quantité2]]+Tableau1[[#This Row],[Quantité3]]+Tableau1[[#This Row],[Quantité4]]</f>
        <v>2</v>
      </c>
      <c r="I47" s="2">
        <f>Tableau1[[#This Row],[A payer]]+Tableau1[[#This Row],[A payer2]]+Tableau1[[#This Row],[A payer3]]+Tableau1[[#This Row],[A payer4]]</f>
        <v>3.9</v>
      </c>
      <c r="J47" s="2">
        <v>1.95</v>
      </c>
      <c r="K47">
        <v>25</v>
      </c>
      <c r="L47">
        <v>2</v>
      </c>
      <c r="M47" s="2">
        <f>Tableau1[[#This Row],[Prix unitaire]]*Tableau1[[#This Row],[Quantité]]</f>
        <v>3.9</v>
      </c>
      <c r="N47" s="2">
        <v>2</v>
      </c>
      <c r="O47">
        <v>12</v>
      </c>
      <c r="P47">
        <v>0</v>
      </c>
      <c r="Q47" s="2">
        <f>Tableau1[[#This Row],[Prix unitaire2]]*Tableau1[[#This Row],[Quantité2]]</f>
        <v>0</v>
      </c>
      <c r="R47" s="8">
        <v>2</v>
      </c>
      <c r="S47" s="9">
        <v>5</v>
      </c>
      <c r="T47" s="9">
        <v>0</v>
      </c>
      <c r="U47" s="10">
        <f>Tableau1[[#This Row],[Prix unitaire3]]*Tableau1[[#This Row],[Quantité3]]</f>
        <v>0</v>
      </c>
      <c r="V47" s="8">
        <v>3</v>
      </c>
      <c r="W47" s="9">
        <v>1</v>
      </c>
      <c r="X47" s="9">
        <v>0</v>
      </c>
      <c r="Y47" s="10">
        <f>Tableau1[[#This Row],[Prix unitaire4]]*Tableau1[[#This Row],[Quantité4]]</f>
        <v>0</v>
      </c>
    </row>
    <row r="48" spans="1:25" x14ac:dyDescent="0.25">
      <c r="A48" t="s">
        <v>83</v>
      </c>
      <c r="B48" t="s">
        <v>221</v>
      </c>
      <c r="C48" t="s">
        <v>4</v>
      </c>
      <c r="D48" t="s">
        <v>74</v>
      </c>
      <c r="E48">
        <v>2</v>
      </c>
      <c r="F48">
        <f>Tableau1[[#This Row],[Manquantes]]</f>
        <v>2</v>
      </c>
      <c r="G48">
        <f>MIN(Tableau1[[#This Row],[Prix unitaire]],Tableau1[[#This Row],[Prix unitaire2]],Tableau1[[#This Row],[Prix unitaire3]],Tableau1[[#This Row],[Prix unitaire4]])</f>
        <v>1.95</v>
      </c>
      <c r="H48">
        <f>Tableau1[[#This Row],[Quantité]]+Tableau1[[#This Row],[Quantité2]]+Tableau1[[#This Row],[Quantité3]]+Tableau1[[#This Row],[Quantité4]]</f>
        <v>2</v>
      </c>
      <c r="I48" s="2">
        <f>Tableau1[[#This Row],[A payer]]+Tableau1[[#This Row],[A payer2]]+Tableau1[[#This Row],[A payer3]]+Tableau1[[#This Row],[A payer4]]</f>
        <v>3.9</v>
      </c>
      <c r="J48" s="2">
        <v>1.95</v>
      </c>
      <c r="K48">
        <v>18</v>
      </c>
      <c r="L48">
        <v>2</v>
      </c>
      <c r="M48" s="2">
        <f>Tableau1[[#This Row],[Prix unitaire]]*Tableau1[[#This Row],[Quantité]]</f>
        <v>3.9</v>
      </c>
      <c r="N48" s="2">
        <v>2</v>
      </c>
      <c r="O48">
        <v>9</v>
      </c>
      <c r="P48">
        <v>0</v>
      </c>
      <c r="Q48" s="2">
        <f>Tableau1[[#This Row],[Prix unitaire2]]*Tableau1[[#This Row],[Quantité2]]</f>
        <v>0</v>
      </c>
      <c r="R48" s="5">
        <v>3</v>
      </c>
      <c r="S48" s="6">
        <v>6</v>
      </c>
      <c r="T48" s="6">
        <v>0</v>
      </c>
      <c r="U48" s="7">
        <f>Tableau1[[#This Row],[Prix unitaire3]]*Tableau1[[#This Row],[Quantité3]]</f>
        <v>0</v>
      </c>
      <c r="V48" s="5">
        <v>2</v>
      </c>
      <c r="W48" s="6">
        <v>2</v>
      </c>
      <c r="X48" s="6">
        <v>0</v>
      </c>
      <c r="Y48" s="7">
        <f>Tableau1[[#This Row],[Prix unitaire4]]*Tableau1[[#This Row],[Quantité4]]</f>
        <v>0</v>
      </c>
    </row>
    <row r="49" spans="1:25" x14ac:dyDescent="0.25">
      <c r="A49" t="s">
        <v>88</v>
      </c>
      <c r="B49" t="s">
        <v>225</v>
      </c>
      <c r="C49" t="s">
        <v>4</v>
      </c>
      <c r="D49" t="s">
        <v>74</v>
      </c>
      <c r="E49">
        <v>3</v>
      </c>
      <c r="F49">
        <f>Tableau1[[#This Row],[Manquantes]]</f>
        <v>3</v>
      </c>
      <c r="G49">
        <f>MIN(Tableau1[[#This Row],[Prix unitaire]],Tableau1[[#This Row],[Prix unitaire2]],Tableau1[[#This Row],[Prix unitaire3]],Tableau1[[#This Row],[Prix unitaire4]])</f>
        <v>1</v>
      </c>
      <c r="H49">
        <f>Tableau1[[#This Row],[Quantité]]+Tableau1[[#This Row],[Quantité2]]+Tableau1[[#This Row],[Quantité3]]+Tableau1[[#This Row],[Quantité4]]</f>
        <v>3</v>
      </c>
      <c r="I49" s="2">
        <f>Tableau1[[#This Row],[A payer]]+Tableau1[[#This Row],[A payer2]]+Tableau1[[#This Row],[A payer3]]+Tableau1[[#This Row],[A payer4]]</f>
        <v>3.9</v>
      </c>
      <c r="J49" s="2">
        <v>1.45</v>
      </c>
      <c r="K49">
        <v>19</v>
      </c>
      <c r="L49">
        <v>2</v>
      </c>
      <c r="M49" s="2">
        <f>Tableau1[[#This Row],[Prix unitaire]]*Tableau1[[#This Row],[Quantité]]</f>
        <v>2.9</v>
      </c>
      <c r="N49" s="2">
        <v>6</v>
      </c>
      <c r="O49">
        <v>10</v>
      </c>
      <c r="P49">
        <v>0</v>
      </c>
      <c r="Q49" s="2">
        <f>Tableau1[[#This Row],[Prix unitaire2]]*Tableau1[[#This Row],[Quantité2]]</f>
        <v>0</v>
      </c>
      <c r="R49" s="5">
        <v>2</v>
      </c>
      <c r="S49" s="6">
        <v>9</v>
      </c>
      <c r="T49" s="6">
        <v>0</v>
      </c>
      <c r="U49" s="7">
        <f>Tableau1[[#This Row],[Prix unitaire3]]*Tableau1[[#This Row],[Quantité3]]</f>
        <v>0</v>
      </c>
      <c r="V49" s="5">
        <v>1</v>
      </c>
      <c r="W49" s="6">
        <v>1</v>
      </c>
      <c r="X49" s="6">
        <v>1</v>
      </c>
      <c r="Y49" s="7">
        <f>Tableau1[[#This Row],[Prix unitaire4]]*Tableau1[[#This Row],[Quantité4]]</f>
        <v>1</v>
      </c>
    </row>
    <row r="50" spans="1:25" x14ac:dyDescent="0.25">
      <c r="A50" t="s">
        <v>117</v>
      </c>
      <c r="B50" t="s">
        <v>247</v>
      </c>
      <c r="C50" t="s">
        <v>4</v>
      </c>
      <c r="D50" t="s">
        <v>112</v>
      </c>
      <c r="E50">
        <v>2</v>
      </c>
      <c r="F50">
        <f>Tableau1[[#This Row],[Manquantes]]</f>
        <v>2</v>
      </c>
      <c r="G50">
        <f>MIN(Tableau1[[#This Row],[Prix unitaire]],Tableau1[[#This Row],[Prix unitaire2]],Tableau1[[#This Row],[Prix unitaire3]],Tableau1[[#This Row],[Prix unitaire4]])</f>
        <v>1.95</v>
      </c>
      <c r="H50">
        <f>Tableau1[[#This Row],[Quantité]]+Tableau1[[#This Row],[Quantité2]]+Tableau1[[#This Row],[Quantité3]]+Tableau1[[#This Row],[Quantité4]]</f>
        <v>2</v>
      </c>
      <c r="I50" s="2">
        <f>Tableau1[[#This Row],[A payer]]+Tableau1[[#This Row],[A payer2]]+Tableau1[[#This Row],[A payer3]]+Tableau1[[#This Row],[A payer4]]</f>
        <v>3.9</v>
      </c>
      <c r="J50" s="2">
        <v>1.95</v>
      </c>
      <c r="K50">
        <v>11</v>
      </c>
      <c r="L50">
        <v>2</v>
      </c>
      <c r="M50" s="2">
        <f>Tableau1[[#This Row],[Prix unitaire]]*Tableau1[[#This Row],[Quantité]]</f>
        <v>3.9</v>
      </c>
      <c r="N50" s="2">
        <v>6</v>
      </c>
      <c r="O50">
        <v>2</v>
      </c>
      <c r="P50">
        <v>0</v>
      </c>
      <c r="Q50" s="2">
        <f>Tableau1[[#This Row],[Prix unitaire2]]*Tableau1[[#This Row],[Quantité2]]</f>
        <v>0</v>
      </c>
      <c r="R50" s="8">
        <v>999</v>
      </c>
      <c r="S50" s="9">
        <v>0</v>
      </c>
      <c r="T50" s="9">
        <v>0</v>
      </c>
      <c r="U50" s="10">
        <f>Tableau1[[#This Row],[Prix unitaire3]]*Tableau1[[#This Row],[Quantité3]]</f>
        <v>0</v>
      </c>
      <c r="V50" s="8">
        <v>2</v>
      </c>
      <c r="W50" s="9">
        <v>1</v>
      </c>
      <c r="X50" s="9">
        <v>0</v>
      </c>
      <c r="Y50" s="10">
        <f>Tableau1[[#This Row],[Prix unitaire4]]*Tableau1[[#This Row],[Quantité4]]</f>
        <v>0</v>
      </c>
    </row>
    <row r="51" spans="1:25" x14ac:dyDescent="0.25">
      <c r="A51" t="s">
        <v>137</v>
      </c>
      <c r="B51" t="s">
        <v>262</v>
      </c>
      <c r="C51" t="s">
        <v>4</v>
      </c>
      <c r="D51" t="s">
        <v>112</v>
      </c>
      <c r="E51">
        <v>2</v>
      </c>
      <c r="F51">
        <f>Tableau1[[#This Row],[Manquantes]]</f>
        <v>2</v>
      </c>
      <c r="G51">
        <f>MIN(Tableau1[[#This Row],[Prix unitaire]],Tableau1[[#This Row],[Prix unitaire2]],Tableau1[[#This Row],[Prix unitaire3]],Tableau1[[#This Row],[Prix unitaire4]])</f>
        <v>1.95</v>
      </c>
      <c r="H51">
        <f>Tableau1[[#This Row],[Quantité]]+Tableau1[[#This Row],[Quantité2]]+Tableau1[[#This Row],[Quantité3]]+Tableau1[[#This Row],[Quantité4]]</f>
        <v>2</v>
      </c>
      <c r="I51" s="2">
        <f>Tableau1[[#This Row],[A payer]]+Tableau1[[#This Row],[A payer2]]+Tableau1[[#This Row],[A payer3]]+Tableau1[[#This Row],[A payer4]]</f>
        <v>3.9</v>
      </c>
      <c r="J51" s="2">
        <v>1.95</v>
      </c>
      <c r="K51">
        <v>6</v>
      </c>
      <c r="L51">
        <v>2</v>
      </c>
      <c r="M51" s="2">
        <f>Tableau1[[#This Row],[Prix unitaire]]*Tableau1[[#This Row],[Quantité]]</f>
        <v>3.9</v>
      </c>
      <c r="N51" s="2">
        <v>6</v>
      </c>
      <c r="O51">
        <v>3</v>
      </c>
      <c r="P51">
        <v>0</v>
      </c>
      <c r="Q51" s="2">
        <f>Tableau1[[#This Row],[Prix unitaire2]]*Tableau1[[#This Row],[Quantité2]]</f>
        <v>0</v>
      </c>
      <c r="R51" s="8">
        <v>2</v>
      </c>
      <c r="S51" s="9">
        <v>5</v>
      </c>
      <c r="T51" s="9">
        <v>0</v>
      </c>
      <c r="U51" s="10">
        <f>Tableau1[[#This Row],[Prix unitaire3]]*Tableau1[[#This Row],[Quantité3]]</f>
        <v>0</v>
      </c>
      <c r="V51" s="8">
        <v>2</v>
      </c>
      <c r="W51" s="9">
        <v>4</v>
      </c>
      <c r="X51" s="9">
        <v>0</v>
      </c>
      <c r="Y51" s="10">
        <f>Tableau1[[#This Row],[Prix unitaire4]]*Tableau1[[#This Row],[Quantité4]]</f>
        <v>0</v>
      </c>
    </row>
    <row r="52" spans="1:25" x14ac:dyDescent="0.25">
      <c r="A52" t="s">
        <v>34</v>
      </c>
      <c r="B52" t="s">
        <v>34</v>
      </c>
      <c r="C52" t="s">
        <v>4</v>
      </c>
      <c r="D52" t="s">
        <v>112</v>
      </c>
      <c r="E52">
        <v>3</v>
      </c>
      <c r="F52">
        <f>Tableau1[[#This Row],[Manquantes]]</f>
        <v>3</v>
      </c>
      <c r="G52">
        <f>MIN(Tableau1[[#This Row],[Prix unitaire]],Tableau1[[#This Row],[Prix unitaire2]],Tableau1[[#This Row],[Prix unitaire3]],Tableau1[[#This Row],[Prix unitaire4]])</f>
        <v>1</v>
      </c>
      <c r="H52">
        <f>Tableau1[[#This Row],[Quantité]]+Tableau1[[#This Row],[Quantité2]]+Tableau1[[#This Row],[Quantité3]]+Tableau1[[#This Row],[Quantité4]]</f>
        <v>3</v>
      </c>
      <c r="I52" s="2">
        <f>Tableau1[[#This Row],[A payer]]+Tableau1[[#This Row],[A payer2]]+Tableau1[[#This Row],[A payer3]]+Tableau1[[#This Row],[A payer4]]</f>
        <v>3.9</v>
      </c>
      <c r="J52" s="2">
        <v>1.45</v>
      </c>
      <c r="K52">
        <v>18</v>
      </c>
      <c r="L52">
        <v>2</v>
      </c>
      <c r="M52" s="2">
        <f>Tableau1[[#This Row],[Prix unitaire]]*Tableau1[[#This Row],[Quantité]]</f>
        <v>2.9</v>
      </c>
      <c r="N52" s="2">
        <v>2</v>
      </c>
      <c r="O52">
        <v>13</v>
      </c>
      <c r="P52">
        <v>0</v>
      </c>
      <c r="Q52" s="2">
        <f>Tableau1[[#This Row],[Prix unitaire2]]*Tableau1[[#This Row],[Quantité2]]</f>
        <v>0</v>
      </c>
      <c r="R52" s="5">
        <v>5</v>
      </c>
      <c r="S52" s="6">
        <v>6</v>
      </c>
      <c r="T52" s="6">
        <v>0</v>
      </c>
      <c r="U52" s="7">
        <f>Tableau1[[#This Row],[Prix unitaire3]]*Tableau1[[#This Row],[Quantité3]]</f>
        <v>0</v>
      </c>
      <c r="V52" s="5">
        <v>1</v>
      </c>
      <c r="W52" s="6">
        <v>1</v>
      </c>
      <c r="X52" s="6">
        <v>1</v>
      </c>
      <c r="Y52" s="7">
        <f>Tableau1[[#This Row],[Prix unitaire4]]*Tableau1[[#This Row],[Quantité4]]</f>
        <v>1</v>
      </c>
    </row>
    <row r="53" spans="1:25" x14ac:dyDescent="0.25">
      <c r="A53" t="s">
        <v>159</v>
      </c>
      <c r="B53" t="s">
        <v>159</v>
      </c>
      <c r="C53" t="s">
        <v>4</v>
      </c>
      <c r="D53" t="s">
        <v>112</v>
      </c>
      <c r="E53">
        <v>2</v>
      </c>
      <c r="F53">
        <f>Tableau1[[#This Row],[Manquantes]]</f>
        <v>2</v>
      </c>
      <c r="G53">
        <f>MIN(Tableau1[[#This Row],[Prix unitaire]],Tableau1[[#This Row],[Prix unitaire2]],Tableau1[[#This Row],[Prix unitaire3]],Tableau1[[#This Row],[Prix unitaire4]])</f>
        <v>1.95</v>
      </c>
      <c r="H53">
        <f>Tableau1[[#This Row],[Quantité]]+Tableau1[[#This Row],[Quantité2]]+Tableau1[[#This Row],[Quantité3]]+Tableau1[[#This Row],[Quantité4]]</f>
        <v>2</v>
      </c>
      <c r="I53" s="2">
        <f>Tableau1[[#This Row],[A payer]]+Tableau1[[#This Row],[A payer2]]+Tableau1[[#This Row],[A payer3]]+Tableau1[[#This Row],[A payer4]]</f>
        <v>3.9</v>
      </c>
      <c r="J53" s="2">
        <v>1.95</v>
      </c>
      <c r="K53">
        <v>3</v>
      </c>
      <c r="L53">
        <v>2</v>
      </c>
      <c r="M53" s="2">
        <f>Tableau1[[#This Row],[Prix unitaire]]*Tableau1[[#This Row],[Quantité]]</f>
        <v>3.9</v>
      </c>
      <c r="N53" s="2">
        <v>4</v>
      </c>
      <c r="O53">
        <v>3</v>
      </c>
      <c r="P53">
        <v>0</v>
      </c>
      <c r="Q53" s="2">
        <f>Tableau1[[#This Row],[Prix unitaire2]]*Tableau1[[#This Row],[Quantité2]]</f>
        <v>0</v>
      </c>
      <c r="R53" s="8">
        <v>3</v>
      </c>
      <c r="S53" s="9">
        <v>5</v>
      </c>
      <c r="T53" s="9">
        <v>0</v>
      </c>
      <c r="U53" s="10">
        <f>Tableau1[[#This Row],[Prix unitaire3]]*Tableau1[[#This Row],[Quantité3]]</f>
        <v>0</v>
      </c>
      <c r="V53" s="8">
        <v>2</v>
      </c>
      <c r="W53" s="9">
        <v>3</v>
      </c>
      <c r="X53" s="9">
        <v>0</v>
      </c>
      <c r="Y53" s="10">
        <f>Tableau1[[#This Row],[Prix unitaire4]]*Tableau1[[#This Row],[Quantité4]]</f>
        <v>0</v>
      </c>
    </row>
    <row r="54" spans="1:25" x14ac:dyDescent="0.25">
      <c r="A54" t="s">
        <v>47</v>
      </c>
      <c r="B54" t="s">
        <v>197</v>
      </c>
      <c r="C54" t="s">
        <v>4</v>
      </c>
      <c r="D54" t="s">
        <v>38</v>
      </c>
      <c r="E54">
        <v>3</v>
      </c>
      <c r="F54">
        <f>Tableau1[[#This Row],[Manquantes]]</f>
        <v>3</v>
      </c>
      <c r="G54">
        <f>MIN(Tableau1[[#This Row],[Prix unitaire]],Tableau1[[#This Row],[Prix unitaire2]],Tableau1[[#This Row],[Prix unitaire3]],Tableau1[[#This Row],[Prix unitaire4]])</f>
        <v>1</v>
      </c>
      <c r="H54">
        <f>Tableau1[[#This Row],[Quantité]]+Tableau1[[#This Row],[Quantité2]]+Tableau1[[#This Row],[Quantité3]]+Tableau1[[#This Row],[Quantité4]]</f>
        <v>3</v>
      </c>
      <c r="I54" s="2">
        <f>Tableau1[[#This Row],[A payer]]+Tableau1[[#This Row],[A payer2]]+Tableau1[[#This Row],[A payer3]]+Tableau1[[#This Row],[A payer4]]</f>
        <v>3.45</v>
      </c>
      <c r="J54" s="2">
        <v>1.45</v>
      </c>
      <c r="K54">
        <v>17</v>
      </c>
      <c r="L54">
        <v>1</v>
      </c>
      <c r="M54" s="2">
        <f>Tableau1[[#This Row],[Prix unitaire]]*Tableau1[[#This Row],[Quantité]]</f>
        <v>1.45</v>
      </c>
      <c r="N54" s="2">
        <v>2</v>
      </c>
      <c r="O54">
        <v>13</v>
      </c>
      <c r="P54">
        <v>0</v>
      </c>
      <c r="Q54" s="2">
        <f>Tableau1[[#This Row],[Prix unitaire2]]*Tableau1[[#This Row],[Quantité2]]</f>
        <v>0</v>
      </c>
      <c r="R54" s="8">
        <v>2</v>
      </c>
      <c r="S54" s="9">
        <v>14</v>
      </c>
      <c r="T54" s="9">
        <v>0</v>
      </c>
      <c r="U54" s="10">
        <f>Tableau1[[#This Row],[Prix unitaire3]]*Tableau1[[#This Row],[Quantité3]]</f>
        <v>0</v>
      </c>
      <c r="V54" s="8">
        <v>1</v>
      </c>
      <c r="W54" s="9">
        <v>2</v>
      </c>
      <c r="X54" s="9">
        <v>2</v>
      </c>
      <c r="Y54" s="10">
        <f>Tableau1[[#This Row],[Prix unitaire4]]*Tableau1[[#This Row],[Quantité4]]</f>
        <v>2</v>
      </c>
    </row>
    <row r="55" spans="1:25" x14ac:dyDescent="0.25">
      <c r="A55" t="s">
        <v>104</v>
      </c>
      <c r="B55" t="s">
        <v>237</v>
      </c>
      <c r="C55" t="s">
        <v>4</v>
      </c>
      <c r="D55" t="s">
        <v>92</v>
      </c>
      <c r="E55">
        <v>1</v>
      </c>
      <c r="F55">
        <f>Tableau1[[#This Row],[Manquantes]]</f>
        <v>1</v>
      </c>
      <c r="G55">
        <f>MIN(Tableau1[[#This Row],[Prix unitaire]],Tableau1[[#This Row],[Prix unitaire2]],Tableau1[[#This Row],[Prix unitaire3]],Tableau1[[#This Row],[Prix unitaire4]])</f>
        <v>3.45</v>
      </c>
      <c r="H55">
        <f>Tableau1[[#This Row],[Quantité]]+Tableau1[[#This Row],[Quantité2]]+Tableau1[[#This Row],[Quantité3]]+Tableau1[[#This Row],[Quantité4]]</f>
        <v>1</v>
      </c>
      <c r="I55" s="2">
        <f>Tableau1[[#This Row],[A payer]]+Tableau1[[#This Row],[A payer2]]+Tableau1[[#This Row],[A payer3]]+Tableau1[[#This Row],[A payer4]]</f>
        <v>3.45</v>
      </c>
      <c r="J55" s="2">
        <v>3.45</v>
      </c>
      <c r="K55">
        <v>24</v>
      </c>
      <c r="L55">
        <v>1</v>
      </c>
      <c r="M55" s="2">
        <f>Tableau1[[#This Row],[Prix unitaire]]*Tableau1[[#This Row],[Quantité]]</f>
        <v>3.45</v>
      </c>
      <c r="N55" s="2">
        <v>6</v>
      </c>
      <c r="O55">
        <v>8</v>
      </c>
      <c r="P55">
        <v>0</v>
      </c>
      <c r="Q55" s="2">
        <f>Tableau1[[#This Row],[Prix unitaire2]]*Tableau1[[#This Row],[Quantité2]]</f>
        <v>0</v>
      </c>
      <c r="R55" s="5">
        <v>999</v>
      </c>
      <c r="S55" s="6">
        <v>0</v>
      </c>
      <c r="T55" s="6">
        <v>0</v>
      </c>
      <c r="U55" s="7">
        <f>Tableau1[[#This Row],[Prix unitaire3]]*Tableau1[[#This Row],[Quantité3]]</f>
        <v>0</v>
      </c>
      <c r="V55" s="5">
        <v>4</v>
      </c>
      <c r="W55" s="6">
        <v>1</v>
      </c>
      <c r="X55" s="6">
        <v>0</v>
      </c>
      <c r="Y55" s="7">
        <f>Tableau1[[#This Row],[Prix unitaire4]]*Tableau1[[#This Row],[Quantité4]]</f>
        <v>0</v>
      </c>
    </row>
    <row r="56" spans="1:25" x14ac:dyDescent="0.25">
      <c r="A56" t="s">
        <v>28</v>
      </c>
      <c r="B56" t="s">
        <v>185</v>
      </c>
      <c r="C56" t="s">
        <v>4</v>
      </c>
      <c r="D56" t="s">
        <v>74</v>
      </c>
      <c r="E56">
        <v>3</v>
      </c>
      <c r="F56">
        <f>Tableau1[[#This Row],[Manquantes]]</f>
        <v>3</v>
      </c>
      <c r="G56">
        <f>MIN(Tableau1[[#This Row],[Prix unitaire]],Tableau1[[#This Row],[Prix unitaire2]],Tableau1[[#This Row],[Prix unitaire3]],Tableau1[[#This Row],[Prix unitaire4]])</f>
        <v>0.5</v>
      </c>
      <c r="H56">
        <f>Tableau1[[#This Row],[Quantité]]+Tableau1[[#This Row],[Quantité2]]+Tableau1[[#This Row],[Quantité3]]+Tableau1[[#This Row],[Quantité4]]</f>
        <v>3</v>
      </c>
      <c r="I56" s="2">
        <f>Tableau1[[#This Row],[A payer]]+Tableau1[[#This Row],[A payer2]]+Tableau1[[#This Row],[A payer3]]+Tableau1[[#This Row],[A payer4]]</f>
        <v>3.4</v>
      </c>
      <c r="J56" s="2">
        <v>1.45</v>
      </c>
      <c r="K56">
        <v>20</v>
      </c>
      <c r="L56">
        <v>2</v>
      </c>
      <c r="M56" s="2">
        <f>Tableau1[[#This Row],[Prix unitaire]]*Tableau1[[#This Row],[Quantité]]</f>
        <v>2.9</v>
      </c>
      <c r="N56" s="2">
        <v>4</v>
      </c>
      <c r="O56">
        <v>8</v>
      </c>
      <c r="P56">
        <v>0</v>
      </c>
      <c r="Q56" s="2">
        <f>Tableau1[[#This Row],[Prix unitaire2]]*Tableau1[[#This Row],[Quantité2]]</f>
        <v>0</v>
      </c>
      <c r="R56" s="5">
        <v>2</v>
      </c>
      <c r="S56" s="6">
        <v>4</v>
      </c>
      <c r="T56" s="6">
        <v>0</v>
      </c>
      <c r="U56" s="7">
        <f>Tableau1[[#This Row],[Prix unitaire3]]*Tableau1[[#This Row],[Quantité3]]</f>
        <v>0</v>
      </c>
      <c r="V56" s="5">
        <v>0.5</v>
      </c>
      <c r="W56" s="6">
        <v>1</v>
      </c>
      <c r="X56" s="6">
        <v>1</v>
      </c>
      <c r="Y56" s="7">
        <f>Tableau1[[#This Row],[Prix unitaire4]]*Tableau1[[#This Row],[Quantité4]]</f>
        <v>0.5</v>
      </c>
    </row>
    <row r="57" spans="1:25" x14ac:dyDescent="0.25">
      <c r="A57" t="s">
        <v>11</v>
      </c>
      <c r="B57" t="s">
        <v>171</v>
      </c>
      <c r="C57" t="s">
        <v>4</v>
      </c>
      <c r="D57" t="s">
        <v>5</v>
      </c>
      <c r="E57">
        <v>3</v>
      </c>
      <c r="F57">
        <f>Tableau1[[#This Row],[Manquantes]]</f>
        <v>3</v>
      </c>
      <c r="G57">
        <f>MIN(Tableau1[[#This Row],[Prix unitaire]],Tableau1[[#This Row],[Prix unitaire2]],Tableau1[[#This Row],[Prix unitaire3]],Tableau1[[#This Row],[Prix unitaire4]])</f>
        <v>1</v>
      </c>
      <c r="H57">
        <f>Tableau1[[#This Row],[Quantité]]+Tableau1[[#This Row],[Quantité2]]+Tableau1[[#This Row],[Quantité3]]+Tableau1[[#This Row],[Quantité4]]</f>
        <v>3</v>
      </c>
      <c r="I57" s="2">
        <f>Tableau1[[#This Row],[A payer]]+Tableau1[[#This Row],[A payer2]]+Tableau1[[#This Row],[A payer3]]+Tableau1[[#This Row],[A payer4]]</f>
        <v>3</v>
      </c>
      <c r="J57" s="2">
        <v>2.95</v>
      </c>
      <c r="K57">
        <v>6</v>
      </c>
      <c r="L57">
        <v>0</v>
      </c>
      <c r="M57" s="2">
        <f>Tableau1[[#This Row],[Prix unitaire]]*Tableau1[[#This Row],[Quantité]]</f>
        <v>0</v>
      </c>
      <c r="N57" s="2">
        <v>2</v>
      </c>
      <c r="O57">
        <v>9</v>
      </c>
      <c r="P57">
        <v>0</v>
      </c>
      <c r="Q57" s="2">
        <f>Tableau1[[#This Row],[Prix unitaire2]]*Tableau1[[#This Row],[Quantité2]]</f>
        <v>0</v>
      </c>
      <c r="R57" s="5">
        <v>1</v>
      </c>
      <c r="S57" s="6">
        <v>8</v>
      </c>
      <c r="T57" s="6">
        <v>3</v>
      </c>
      <c r="U57" s="7">
        <f>Tableau1[[#This Row],[Prix unitaire3]]*Tableau1[[#This Row],[Quantité3]]</f>
        <v>3</v>
      </c>
      <c r="V57" s="5">
        <v>999</v>
      </c>
      <c r="W57" s="6">
        <v>0</v>
      </c>
      <c r="X57" s="6">
        <v>0</v>
      </c>
      <c r="Y57" s="7">
        <f>Tableau1[[#This Row],[Prix unitaire4]]*Tableau1[[#This Row],[Quantité4]]</f>
        <v>0</v>
      </c>
    </row>
    <row r="58" spans="1:25" x14ac:dyDescent="0.25">
      <c r="A58" t="s">
        <v>66</v>
      </c>
      <c r="B58" t="s">
        <v>211</v>
      </c>
      <c r="C58" t="s">
        <v>4</v>
      </c>
      <c r="D58" t="s">
        <v>38</v>
      </c>
      <c r="E58">
        <v>3</v>
      </c>
      <c r="F58">
        <f>Tableau1[[#This Row],[Manquantes]]</f>
        <v>3</v>
      </c>
      <c r="G58">
        <f>MIN(Tableau1[[#This Row],[Prix unitaire]],Tableau1[[#This Row],[Prix unitaire2]],Tableau1[[#This Row],[Prix unitaire3]],Tableau1[[#This Row],[Prix unitaire4]])</f>
        <v>1</v>
      </c>
      <c r="H58">
        <f>Tableau1[[#This Row],[Quantité]]+Tableau1[[#This Row],[Quantité2]]+Tableau1[[#This Row],[Quantité3]]+Tableau1[[#This Row],[Quantité4]]</f>
        <v>3</v>
      </c>
      <c r="I58" s="2">
        <f>Tableau1[[#This Row],[A payer]]+Tableau1[[#This Row],[A payer2]]+Tableau1[[#This Row],[A payer3]]+Tableau1[[#This Row],[A payer4]]</f>
        <v>3</v>
      </c>
      <c r="J58" s="2">
        <v>999</v>
      </c>
      <c r="K58">
        <v>0</v>
      </c>
      <c r="L58">
        <v>0</v>
      </c>
      <c r="M58" s="2">
        <f>Tableau1[[#This Row],[Prix unitaire]]*Tableau1[[#This Row],[Quantité]]</f>
        <v>0</v>
      </c>
      <c r="N58" s="2">
        <v>2</v>
      </c>
      <c r="O58">
        <v>10</v>
      </c>
      <c r="P58">
        <v>0</v>
      </c>
      <c r="Q58" s="2">
        <f>Tableau1[[#This Row],[Prix unitaire2]]*Tableau1[[#This Row],[Quantité2]]</f>
        <v>0</v>
      </c>
      <c r="R58" s="8">
        <v>1</v>
      </c>
      <c r="S58" s="9">
        <v>6</v>
      </c>
      <c r="T58" s="9">
        <v>3</v>
      </c>
      <c r="U58" s="10">
        <f>Tableau1[[#This Row],[Prix unitaire3]]*Tableau1[[#This Row],[Quantité3]]</f>
        <v>3</v>
      </c>
      <c r="V58" s="8">
        <v>999</v>
      </c>
      <c r="W58" s="9">
        <v>0</v>
      </c>
      <c r="X58" s="9">
        <v>0</v>
      </c>
      <c r="Y58" s="10">
        <f>Tableau1[[#This Row],[Prix unitaire4]]*Tableau1[[#This Row],[Quantité4]]</f>
        <v>0</v>
      </c>
    </row>
    <row r="59" spans="1:25" x14ac:dyDescent="0.25">
      <c r="A59" t="s">
        <v>69</v>
      </c>
      <c r="B59" t="s">
        <v>69</v>
      </c>
      <c r="C59" t="s">
        <v>4</v>
      </c>
      <c r="D59" t="s">
        <v>38</v>
      </c>
      <c r="E59">
        <v>3</v>
      </c>
      <c r="F59">
        <f>Tableau1[[#This Row],[Manquantes]]</f>
        <v>3</v>
      </c>
      <c r="G59">
        <f>MIN(Tableau1[[#This Row],[Prix unitaire]],Tableau1[[#This Row],[Prix unitaire2]],Tableau1[[#This Row],[Prix unitaire3]],Tableau1[[#This Row],[Prix unitaire4]])</f>
        <v>0.5</v>
      </c>
      <c r="H59">
        <f>Tableau1[[#This Row],[Quantité]]+Tableau1[[#This Row],[Quantité2]]+Tableau1[[#This Row],[Quantité3]]+Tableau1[[#This Row],[Quantité4]]</f>
        <v>3</v>
      </c>
      <c r="I59" s="2">
        <f>Tableau1[[#This Row],[A payer]]+Tableau1[[#This Row],[A payer2]]+Tableau1[[#This Row],[A payer3]]+Tableau1[[#This Row],[A payer4]]</f>
        <v>3</v>
      </c>
      <c r="J59" s="2">
        <v>0.5</v>
      </c>
      <c r="K59">
        <v>2</v>
      </c>
      <c r="L59">
        <v>2</v>
      </c>
      <c r="M59" s="2">
        <f>Tableau1[[#This Row],[Prix unitaire]]*Tableau1[[#This Row],[Quantité]]</f>
        <v>1</v>
      </c>
      <c r="N59" s="2">
        <v>2</v>
      </c>
      <c r="O59">
        <v>13</v>
      </c>
      <c r="P59">
        <v>1</v>
      </c>
      <c r="Q59" s="2">
        <f>Tableau1[[#This Row],[Prix unitaire2]]*Tableau1[[#This Row],[Quantité2]]</f>
        <v>2</v>
      </c>
      <c r="R59" s="5">
        <v>1</v>
      </c>
      <c r="S59" s="6">
        <v>6</v>
      </c>
      <c r="T59" s="6">
        <v>0</v>
      </c>
      <c r="U59" s="7">
        <f>Tableau1[[#This Row],[Prix unitaire3]]*Tableau1[[#This Row],[Quantité3]]</f>
        <v>0</v>
      </c>
      <c r="V59" s="5">
        <v>999</v>
      </c>
      <c r="W59" s="6">
        <v>0</v>
      </c>
      <c r="X59" s="6">
        <v>0</v>
      </c>
      <c r="Y59" s="7">
        <f>Tableau1[[#This Row],[Prix unitaire4]]*Tableau1[[#This Row],[Quantité4]]</f>
        <v>0</v>
      </c>
    </row>
    <row r="60" spans="1:25" x14ac:dyDescent="0.25">
      <c r="A60" t="s">
        <v>106</v>
      </c>
      <c r="B60" t="s">
        <v>239</v>
      </c>
      <c r="C60" t="s">
        <v>4</v>
      </c>
      <c r="D60" t="s">
        <v>92</v>
      </c>
      <c r="E60">
        <v>3</v>
      </c>
      <c r="F60">
        <f>Tableau1[[#This Row],[Manquantes]]</f>
        <v>3</v>
      </c>
      <c r="G60">
        <f>MIN(Tableau1[[#This Row],[Prix unitaire]],Tableau1[[#This Row],[Prix unitaire2]],Tableau1[[#This Row],[Prix unitaire3]],Tableau1[[#This Row],[Prix unitaire4]])</f>
        <v>0.5</v>
      </c>
      <c r="H60">
        <f>Tableau1[[#This Row],[Quantité]]+Tableau1[[#This Row],[Quantité2]]+Tableau1[[#This Row],[Quantité3]]+Tableau1[[#This Row],[Quantité4]]</f>
        <v>3</v>
      </c>
      <c r="I60" s="2">
        <f>Tableau1[[#This Row],[A payer]]+Tableau1[[#This Row],[A payer2]]+Tableau1[[#This Row],[A payer3]]+Tableau1[[#This Row],[A payer4]]</f>
        <v>3</v>
      </c>
      <c r="J60" s="2">
        <v>2.95</v>
      </c>
      <c r="K60">
        <v>27</v>
      </c>
      <c r="L60">
        <v>0</v>
      </c>
      <c r="M60" s="2">
        <f>Tableau1[[#This Row],[Prix unitaire]]*Tableau1[[#This Row],[Quantité]]</f>
        <v>0</v>
      </c>
      <c r="N60" s="2">
        <v>2</v>
      </c>
      <c r="O60">
        <v>8</v>
      </c>
      <c r="P60">
        <v>1</v>
      </c>
      <c r="Q60" s="2">
        <f>Tableau1[[#This Row],[Prix unitaire2]]*Tableau1[[#This Row],[Quantité2]]</f>
        <v>2</v>
      </c>
      <c r="R60" s="8">
        <v>3</v>
      </c>
      <c r="S60" s="9">
        <v>5</v>
      </c>
      <c r="T60" s="9">
        <v>0</v>
      </c>
      <c r="U60" s="10">
        <f>Tableau1[[#This Row],[Prix unitaire3]]*Tableau1[[#This Row],[Quantité3]]</f>
        <v>0</v>
      </c>
      <c r="V60" s="8">
        <v>0.5</v>
      </c>
      <c r="W60" s="9">
        <v>2</v>
      </c>
      <c r="X60" s="9">
        <v>2</v>
      </c>
      <c r="Y60" s="10">
        <f>Tableau1[[#This Row],[Prix unitaire4]]*Tableau1[[#This Row],[Quantité4]]</f>
        <v>1</v>
      </c>
    </row>
    <row r="61" spans="1:25" x14ac:dyDescent="0.25">
      <c r="A61" t="s">
        <v>104</v>
      </c>
      <c r="B61" t="s">
        <v>237</v>
      </c>
      <c r="C61" t="s">
        <v>4</v>
      </c>
      <c r="D61" t="s">
        <v>112</v>
      </c>
      <c r="E61">
        <v>3</v>
      </c>
      <c r="F61">
        <f>Tableau1[[#This Row],[Manquantes]]</f>
        <v>3</v>
      </c>
      <c r="G61">
        <f>MIN(Tableau1[[#This Row],[Prix unitaire]],Tableau1[[#This Row],[Prix unitaire2]],Tableau1[[#This Row],[Prix unitaire3]],Tableau1[[#This Row],[Prix unitaire4]])</f>
        <v>0.5</v>
      </c>
      <c r="H61">
        <f>Tableau1[[#This Row],[Quantité]]+Tableau1[[#This Row],[Quantité2]]+Tableau1[[#This Row],[Quantité3]]+Tableau1[[#This Row],[Quantité4]]</f>
        <v>3</v>
      </c>
      <c r="I61" s="2">
        <f>Tableau1[[#This Row],[A payer]]+Tableau1[[#This Row],[A payer2]]+Tableau1[[#This Row],[A payer3]]+Tableau1[[#This Row],[A payer4]]</f>
        <v>2.95</v>
      </c>
      <c r="J61" s="2">
        <v>1.95</v>
      </c>
      <c r="K61">
        <v>19</v>
      </c>
      <c r="L61">
        <v>1</v>
      </c>
      <c r="M61" s="2">
        <f>Tableau1[[#This Row],[Prix unitaire]]*Tableau1[[#This Row],[Quantité]]</f>
        <v>1.95</v>
      </c>
      <c r="N61" s="2">
        <v>2</v>
      </c>
      <c r="O61">
        <v>10</v>
      </c>
      <c r="P61">
        <v>0</v>
      </c>
      <c r="Q61" s="2">
        <f>Tableau1[[#This Row],[Prix unitaire2]]*Tableau1[[#This Row],[Quantité2]]</f>
        <v>0</v>
      </c>
      <c r="R61" s="5">
        <v>3</v>
      </c>
      <c r="S61" s="6">
        <v>9</v>
      </c>
      <c r="T61" s="6">
        <v>0</v>
      </c>
      <c r="U61" s="7">
        <f>Tableau1[[#This Row],[Prix unitaire3]]*Tableau1[[#This Row],[Quantité3]]</f>
        <v>0</v>
      </c>
      <c r="V61" s="5">
        <v>0.5</v>
      </c>
      <c r="W61" s="6">
        <v>2</v>
      </c>
      <c r="X61" s="6">
        <v>2</v>
      </c>
      <c r="Y61" s="7">
        <f>Tableau1[[#This Row],[Prix unitaire4]]*Tableau1[[#This Row],[Quantité4]]</f>
        <v>1</v>
      </c>
    </row>
    <row r="62" spans="1:25" x14ac:dyDescent="0.25">
      <c r="A62" t="s">
        <v>56</v>
      </c>
      <c r="B62" t="s">
        <v>204</v>
      </c>
      <c r="C62" t="s">
        <v>4</v>
      </c>
      <c r="D62" t="s">
        <v>38</v>
      </c>
      <c r="E62">
        <v>2</v>
      </c>
      <c r="F62">
        <f>Tableau1[[#This Row],[Manquantes]]</f>
        <v>2</v>
      </c>
      <c r="G62">
        <f>MIN(Tableau1[[#This Row],[Prix unitaire]],Tableau1[[#This Row],[Prix unitaire2]],Tableau1[[#This Row],[Prix unitaire3]],Tableau1[[#This Row],[Prix unitaire4]])</f>
        <v>1.45</v>
      </c>
      <c r="H62">
        <f>Tableau1[[#This Row],[Quantité]]+Tableau1[[#This Row],[Quantité2]]+Tableau1[[#This Row],[Quantité3]]+Tableau1[[#This Row],[Quantité4]]</f>
        <v>2</v>
      </c>
      <c r="I62" s="2">
        <f>Tableau1[[#This Row],[A payer]]+Tableau1[[#This Row],[A payer2]]+Tableau1[[#This Row],[A payer3]]+Tableau1[[#This Row],[A payer4]]</f>
        <v>2.9</v>
      </c>
      <c r="J62" s="2">
        <v>1.45</v>
      </c>
      <c r="K62">
        <v>19</v>
      </c>
      <c r="L62">
        <v>2</v>
      </c>
      <c r="M62" s="2">
        <f>Tableau1[[#This Row],[Prix unitaire]]*Tableau1[[#This Row],[Quantité]]</f>
        <v>2.9</v>
      </c>
      <c r="N62" s="2">
        <v>2</v>
      </c>
      <c r="O62">
        <v>8</v>
      </c>
      <c r="P62">
        <v>0</v>
      </c>
      <c r="Q62" s="2">
        <f>Tableau1[[#This Row],[Prix unitaire2]]*Tableau1[[#This Row],[Quantité2]]</f>
        <v>0</v>
      </c>
      <c r="R62" s="8">
        <v>3</v>
      </c>
      <c r="S62" s="9">
        <v>11</v>
      </c>
      <c r="T62" s="9">
        <v>0</v>
      </c>
      <c r="U62" s="10">
        <f>Tableau1[[#This Row],[Prix unitaire3]]*Tableau1[[#This Row],[Quantité3]]</f>
        <v>0</v>
      </c>
      <c r="V62" s="8">
        <v>2</v>
      </c>
      <c r="W62" s="9">
        <v>2</v>
      </c>
      <c r="X62" s="9">
        <v>0</v>
      </c>
      <c r="Y62" s="10">
        <f>Tableau1[[#This Row],[Prix unitaire4]]*Tableau1[[#This Row],[Quantité4]]</f>
        <v>0</v>
      </c>
    </row>
    <row r="63" spans="1:25" x14ac:dyDescent="0.25">
      <c r="A63" t="s">
        <v>25</v>
      </c>
      <c r="B63" t="s">
        <v>183</v>
      </c>
      <c r="C63" t="s">
        <v>4</v>
      </c>
      <c r="D63" t="s">
        <v>112</v>
      </c>
      <c r="E63">
        <v>2</v>
      </c>
      <c r="F63">
        <f>Tableau1[[#This Row],[Manquantes]]</f>
        <v>2</v>
      </c>
      <c r="G63">
        <f>MIN(Tableau1[[#This Row],[Prix unitaire]],Tableau1[[#This Row],[Prix unitaire2]],Tableau1[[#This Row],[Prix unitaire3]],Tableau1[[#This Row],[Prix unitaire4]])</f>
        <v>1.45</v>
      </c>
      <c r="H63">
        <f>Tableau1[[#This Row],[Quantité]]+Tableau1[[#This Row],[Quantité2]]+Tableau1[[#This Row],[Quantité3]]+Tableau1[[#This Row],[Quantité4]]</f>
        <v>2</v>
      </c>
      <c r="I63" s="2">
        <f>Tableau1[[#This Row],[A payer]]+Tableau1[[#This Row],[A payer2]]+Tableau1[[#This Row],[A payer3]]+Tableau1[[#This Row],[A payer4]]</f>
        <v>2.9</v>
      </c>
      <c r="J63" s="2">
        <v>1.45</v>
      </c>
      <c r="K63">
        <v>17</v>
      </c>
      <c r="L63">
        <v>2</v>
      </c>
      <c r="M63" s="2">
        <f>Tableau1[[#This Row],[Prix unitaire]]*Tableau1[[#This Row],[Quantité]]</f>
        <v>2.9</v>
      </c>
      <c r="N63" s="2">
        <v>2</v>
      </c>
      <c r="O63">
        <v>7</v>
      </c>
      <c r="P63">
        <v>0</v>
      </c>
      <c r="Q63" s="2">
        <f>Tableau1[[#This Row],[Prix unitaire2]]*Tableau1[[#This Row],[Quantité2]]</f>
        <v>0</v>
      </c>
      <c r="R63" s="5">
        <v>2</v>
      </c>
      <c r="S63" s="6">
        <v>11</v>
      </c>
      <c r="T63" s="6">
        <v>0</v>
      </c>
      <c r="U63" s="7">
        <f>Tableau1[[#This Row],[Prix unitaire3]]*Tableau1[[#This Row],[Quantité3]]</f>
        <v>0</v>
      </c>
      <c r="V63" s="5">
        <v>999</v>
      </c>
      <c r="W63" s="6">
        <v>0</v>
      </c>
      <c r="X63" s="6">
        <v>0</v>
      </c>
      <c r="Y63" s="7">
        <f>Tableau1[[#This Row],[Prix unitaire4]]*Tableau1[[#This Row],[Quantité4]]</f>
        <v>0</v>
      </c>
    </row>
    <row r="64" spans="1:25" x14ac:dyDescent="0.25">
      <c r="A64" t="s">
        <v>103</v>
      </c>
      <c r="B64" t="s">
        <v>236</v>
      </c>
      <c r="C64" t="s">
        <v>4</v>
      </c>
      <c r="D64" t="s">
        <v>92</v>
      </c>
      <c r="E64">
        <v>3</v>
      </c>
      <c r="F64">
        <f>Tableau1[[#This Row],[Manquantes]]</f>
        <v>3</v>
      </c>
      <c r="G64">
        <f>MIN(Tableau1[[#This Row],[Prix unitaire]],Tableau1[[#This Row],[Prix unitaire2]],Tableau1[[#This Row],[Prix unitaire3]],Tableau1[[#This Row],[Prix unitaire4]])</f>
        <v>0.95</v>
      </c>
      <c r="H64">
        <f>Tableau1[[#This Row],[Quantité]]+Tableau1[[#This Row],[Quantité2]]+Tableau1[[#This Row],[Quantité3]]+Tableau1[[#This Row],[Quantité4]]</f>
        <v>3</v>
      </c>
      <c r="I64" s="2">
        <f>Tableau1[[#This Row],[A payer]]+Tableau1[[#This Row],[A payer2]]+Tableau1[[#This Row],[A payer3]]+Tableau1[[#This Row],[A payer4]]</f>
        <v>2.8499999999999996</v>
      </c>
      <c r="J64" s="2">
        <v>0.95</v>
      </c>
      <c r="K64">
        <v>14</v>
      </c>
      <c r="L64">
        <v>3</v>
      </c>
      <c r="M64" s="2">
        <f>Tableau1[[#This Row],[Prix unitaire]]*Tableau1[[#This Row],[Quantité]]</f>
        <v>2.8499999999999996</v>
      </c>
      <c r="N64" s="2">
        <v>2</v>
      </c>
      <c r="O64">
        <v>3</v>
      </c>
      <c r="P64">
        <v>0</v>
      </c>
      <c r="Q64" s="2">
        <f>Tableau1[[#This Row],[Prix unitaire2]]*Tableau1[[#This Row],[Quantité2]]</f>
        <v>0</v>
      </c>
      <c r="R64" s="5">
        <v>1</v>
      </c>
      <c r="S64" s="6">
        <v>14</v>
      </c>
      <c r="T64" s="6">
        <v>0</v>
      </c>
      <c r="U64" s="7">
        <f>Tableau1[[#This Row],[Prix unitaire3]]*Tableau1[[#This Row],[Quantité3]]</f>
        <v>0</v>
      </c>
      <c r="V64" s="5">
        <v>1</v>
      </c>
      <c r="W64" s="6">
        <v>3</v>
      </c>
      <c r="X64" s="6">
        <v>0</v>
      </c>
      <c r="Y64" s="7">
        <f>Tableau1[[#This Row],[Prix unitaire4]]*Tableau1[[#This Row],[Quantité4]]</f>
        <v>0</v>
      </c>
    </row>
    <row r="65" spans="1:25" x14ac:dyDescent="0.25">
      <c r="A65" t="s">
        <v>6</v>
      </c>
      <c r="B65" t="s">
        <v>167</v>
      </c>
      <c r="C65" t="s">
        <v>4</v>
      </c>
      <c r="D65" t="s">
        <v>5</v>
      </c>
      <c r="E65">
        <v>3</v>
      </c>
      <c r="F65">
        <f>Tableau1[[#This Row],[Manquantes]]</f>
        <v>3</v>
      </c>
      <c r="G65">
        <f>MIN(Tableau1[[#This Row],[Prix unitaire]],Tableau1[[#This Row],[Prix unitaire2]],Tableau1[[#This Row],[Prix unitaire3]],Tableau1[[#This Row],[Prix unitaire4]])</f>
        <v>0.9</v>
      </c>
      <c r="H65">
        <f>Tableau1[[#This Row],[Quantité]]+Tableau1[[#This Row],[Quantité2]]+Tableau1[[#This Row],[Quantité3]]+Tableau1[[#This Row],[Quantité4]]</f>
        <v>3</v>
      </c>
      <c r="I65" s="2">
        <f>Tableau1[[#This Row],[A payer]]+Tableau1[[#This Row],[A payer2]]+Tableau1[[#This Row],[A payer3]]+Tableau1[[#This Row],[A payer4]]</f>
        <v>2.7</v>
      </c>
      <c r="J65" s="2">
        <v>0.9</v>
      </c>
      <c r="K65">
        <v>13</v>
      </c>
      <c r="L65">
        <v>3</v>
      </c>
      <c r="M65" s="2">
        <f>Tableau1[[#This Row],[Prix unitaire]]*Tableau1[[#This Row],[Quantité]]</f>
        <v>2.7</v>
      </c>
      <c r="N65" s="2">
        <v>2</v>
      </c>
      <c r="O65">
        <v>5</v>
      </c>
      <c r="P65">
        <v>0</v>
      </c>
      <c r="Q65" s="2">
        <f>Tableau1[[#This Row],[Prix unitaire2]]*Tableau1[[#This Row],[Quantité2]]</f>
        <v>0</v>
      </c>
      <c r="R65" s="8">
        <v>1</v>
      </c>
      <c r="S65" s="9">
        <v>9</v>
      </c>
      <c r="T65" s="9">
        <v>0</v>
      </c>
      <c r="U65" s="10">
        <f>Tableau1[[#This Row],[Prix unitaire3]]*Tableau1[[#This Row],[Quantité3]]</f>
        <v>0</v>
      </c>
      <c r="V65" s="8">
        <v>999</v>
      </c>
      <c r="W65" s="9">
        <v>0</v>
      </c>
      <c r="X65" s="9">
        <v>0</v>
      </c>
      <c r="Y65" s="10">
        <f>Tableau1[[#This Row],[Prix unitaire4]]*Tableau1[[#This Row],[Quantité4]]</f>
        <v>0</v>
      </c>
    </row>
    <row r="66" spans="1:25" x14ac:dyDescent="0.25">
      <c r="A66" t="s">
        <v>35</v>
      </c>
      <c r="B66" t="s">
        <v>35</v>
      </c>
      <c r="C66" t="s">
        <v>4</v>
      </c>
      <c r="D66" t="s">
        <v>5</v>
      </c>
      <c r="E66">
        <v>3</v>
      </c>
      <c r="F66">
        <f>Tableau1[[#This Row],[Manquantes]]</f>
        <v>3</v>
      </c>
      <c r="G66">
        <f>MIN(Tableau1[[#This Row],[Prix unitaire]],Tableau1[[#This Row],[Prix unitaire2]],Tableau1[[#This Row],[Prix unitaire3]],Tableau1[[#This Row],[Prix unitaire4]])</f>
        <v>0.9</v>
      </c>
      <c r="H66">
        <f>Tableau1[[#This Row],[Quantité]]+Tableau1[[#This Row],[Quantité2]]+Tableau1[[#This Row],[Quantité3]]+Tableau1[[#This Row],[Quantité4]]</f>
        <v>3</v>
      </c>
      <c r="I66" s="2">
        <f>Tableau1[[#This Row],[A payer]]+Tableau1[[#This Row],[A payer2]]+Tableau1[[#This Row],[A payer3]]+Tableau1[[#This Row],[A payer4]]</f>
        <v>2.7</v>
      </c>
      <c r="J66" s="2">
        <v>0.9</v>
      </c>
      <c r="K66">
        <v>12</v>
      </c>
      <c r="L66">
        <v>3</v>
      </c>
      <c r="M66" s="2">
        <f>Tableau1[[#This Row],[Prix unitaire]]*Tableau1[[#This Row],[Quantité]]</f>
        <v>2.7</v>
      </c>
      <c r="N66" s="2">
        <v>1</v>
      </c>
      <c r="O66">
        <v>2</v>
      </c>
      <c r="P66">
        <v>0</v>
      </c>
      <c r="Q66" s="2">
        <f>Tableau1[[#This Row],[Prix unitaire2]]*Tableau1[[#This Row],[Quantité2]]</f>
        <v>0</v>
      </c>
      <c r="R66" s="5">
        <v>2</v>
      </c>
      <c r="S66" s="6">
        <v>3</v>
      </c>
      <c r="T66" s="6">
        <v>0</v>
      </c>
      <c r="U66" s="7">
        <f>Tableau1[[#This Row],[Prix unitaire3]]*Tableau1[[#This Row],[Quantité3]]</f>
        <v>0</v>
      </c>
      <c r="V66" s="5">
        <v>999</v>
      </c>
      <c r="W66" s="6">
        <v>0</v>
      </c>
      <c r="X66" s="6">
        <v>0</v>
      </c>
      <c r="Y66" s="7">
        <f>Tableau1[[#This Row],[Prix unitaire4]]*Tableau1[[#This Row],[Quantité4]]</f>
        <v>0</v>
      </c>
    </row>
    <row r="67" spans="1:25" x14ac:dyDescent="0.25">
      <c r="A67" t="s">
        <v>37</v>
      </c>
      <c r="B67" t="s">
        <v>190</v>
      </c>
      <c r="C67" t="s">
        <v>4</v>
      </c>
      <c r="D67" t="s">
        <v>38</v>
      </c>
      <c r="E67">
        <v>3</v>
      </c>
      <c r="F67">
        <f>Tableau1[[#This Row],[Manquantes]]</f>
        <v>3</v>
      </c>
      <c r="G67">
        <f>MIN(Tableau1[[#This Row],[Prix unitaire]],Tableau1[[#This Row],[Prix unitaire2]],Tableau1[[#This Row],[Prix unitaire3]],Tableau1[[#This Row],[Prix unitaire4]])</f>
        <v>0.9</v>
      </c>
      <c r="H67">
        <f>Tableau1[[#This Row],[Quantité]]+Tableau1[[#This Row],[Quantité2]]+Tableau1[[#This Row],[Quantité3]]+Tableau1[[#This Row],[Quantité4]]</f>
        <v>3</v>
      </c>
      <c r="I67" s="2">
        <f>Tableau1[[#This Row],[A payer]]+Tableau1[[#This Row],[A payer2]]+Tableau1[[#This Row],[A payer3]]+Tableau1[[#This Row],[A payer4]]</f>
        <v>2.7</v>
      </c>
      <c r="J67" s="2">
        <v>0.9</v>
      </c>
      <c r="K67">
        <v>17</v>
      </c>
      <c r="L67">
        <v>3</v>
      </c>
      <c r="M67" s="2">
        <f>Tableau1[[#This Row],[Prix unitaire]]*Tableau1[[#This Row],[Quantité]]</f>
        <v>2.7</v>
      </c>
      <c r="N67" s="2">
        <v>1</v>
      </c>
      <c r="O67">
        <v>10</v>
      </c>
      <c r="P67">
        <v>0</v>
      </c>
      <c r="Q67" s="2">
        <f>Tableau1[[#This Row],[Prix unitaire2]]*Tableau1[[#This Row],[Quantité2]]</f>
        <v>0</v>
      </c>
      <c r="R67" s="5">
        <v>1.5</v>
      </c>
      <c r="S67" s="6">
        <v>11</v>
      </c>
      <c r="T67" s="6">
        <v>0</v>
      </c>
      <c r="U67" s="7">
        <f>Tableau1[[#This Row],[Prix unitaire3]]*Tableau1[[#This Row],[Quantité3]]</f>
        <v>0</v>
      </c>
      <c r="V67" s="5">
        <v>1</v>
      </c>
      <c r="W67" s="6">
        <v>1</v>
      </c>
      <c r="X67" s="6">
        <v>0</v>
      </c>
      <c r="Y67" s="7">
        <f>Tableau1[[#This Row],[Prix unitaire4]]*Tableau1[[#This Row],[Quantité4]]</f>
        <v>0</v>
      </c>
    </row>
    <row r="68" spans="1:25" x14ac:dyDescent="0.25">
      <c r="A68" t="s">
        <v>48</v>
      </c>
      <c r="B68" t="s">
        <v>198</v>
      </c>
      <c r="C68" t="s">
        <v>4</v>
      </c>
      <c r="D68" t="s">
        <v>38</v>
      </c>
      <c r="E68">
        <v>3</v>
      </c>
      <c r="F68">
        <f>Tableau1[[#This Row],[Manquantes]]</f>
        <v>3</v>
      </c>
      <c r="G68">
        <f>MIN(Tableau1[[#This Row],[Prix unitaire]],Tableau1[[#This Row],[Prix unitaire2]],Tableau1[[#This Row],[Prix unitaire3]],Tableau1[[#This Row],[Prix unitaire4]])</f>
        <v>0.9</v>
      </c>
      <c r="H68">
        <f>Tableau1[[#This Row],[Quantité]]+Tableau1[[#This Row],[Quantité2]]+Tableau1[[#This Row],[Quantité3]]+Tableau1[[#This Row],[Quantité4]]</f>
        <v>3</v>
      </c>
      <c r="I68" s="2">
        <f>Tableau1[[#This Row],[A payer]]+Tableau1[[#This Row],[A payer2]]+Tableau1[[#This Row],[A payer3]]+Tableau1[[#This Row],[A payer4]]</f>
        <v>2.7</v>
      </c>
      <c r="J68" s="2">
        <v>0.9</v>
      </c>
      <c r="K68">
        <v>25</v>
      </c>
      <c r="L68">
        <v>3</v>
      </c>
      <c r="M68" s="2">
        <f>Tableau1[[#This Row],[Prix unitaire]]*Tableau1[[#This Row],[Quantité]]</f>
        <v>2.7</v>
      </c>
      <c r="N68" s="2">
        <v>1</v>
      </c>
      <c r="O68">
        <v>7</v>
      </c>
      <c r="P68">
        <v>0</v>
      </c>
      <c r="Q68" s="2">
        <f>Tableau1[[#This Row],[Prix unitaire2]]*Tableau1[[#This Row],[Quantité2]]</f>
        <v>0</v>
      </c>
      <c r="R68" s="5">
        <v>1.5</v>
      </c>
      <c r="S68" s="6">
        <v>13</v>
      </c>
      <c r="T68" s="6">
        <v>0</v>
      </c>
      <c r="U68" s="7">
        <f>Tableau1[[#This Row],[Prix unitaire3]]*Tableau1[[#This Row],[Quantité3]]</f>
        <v>0</v>
      </c>
      <c r="V68" s="5">
        <v>999</v>
      </c>
      <c r="W68" s="6">
        <v>0</v>
      </c>
      <c r="X68" s="6">
        <v>0</v>
      </c>
      <c r="Y68" s="7">
        <f>Tableau1[[#This Row],[Prix unitaire4]]*Tableau1[[#This Row],[Quantité4]]</f>
        <v>0</v>
      </c>
    </row>
    <row r="69" spans="1:25" x14ac:dyDescent="0.25">
      <c r="A69" t="s">
        <v>49</v>
      </c>
      <c r="B69" t="s">
        <v>199</v>
      </c>
      <c r="C69" t="s">
        <v>4</v>
      </c>
      <c r="D69" t="s">
        <v>38</v>
      </c>
      <c r="E69">
        <v>3</v>
      </c>
      <c r="F69">
        <f>Tableau1[[#This Row],[Manquantes]]</f>
        <v>3</v>
      </c>
      <c r="G69">
        <f>MIN(Tableau1[[#This Row],[Prix unitaire]],Tableau1[[#This Row],[Prix unitaire2]],Tableau1[[#This Row],[Prix unitaire3]],Tableau1[[#This Row],[Prix unitaire4]])</f>
        <v>0.9</v>
      </c>
      <c r="H69">
        <f>Tableau1[[#This Row],[Quantité]]+Tableau1[[#This Row],[Quantité2]]+Tableau1[[#This Row],[Quantité3]]+Tableau1[[#This Row],[Quantité4]]</f>
        <v>3</v>
      </c>
      <c r="I69" s="2">
        <f>Tableau1[[#This Row],[A payer]]+Tableau1[[#This Row],[A payer2]]+Tableau1[[#This Row],[A payer3]]+Tableau1[[#This Row],[A payer4]]</f>
        <v>2.7</v>
      </c>
      <c r="J69" s="2">
        <v>0.9</v>
      </c>
      <c r="K69">
        <v>22</v>
      </c>
      <c r="L69">
        <v>3</v>
      </c>
      <c r="M69" s="2">
        <f>Tableau1[[#This Row],[Prix unitaire]]*Tableau1[[#This Row],[Quantité]]</f>
        <v>2.7</v>
      </c>
      <c r="N69" s="2">
        <v>2</v>
      </c>
      <c r="O69">
        <v>10</v>
      </c>
      <c r="P69">
        <v>0</v>
      </c>
      <c r="Q69" s="2">
        <f>Tableau1[[#This Row],[Prix unitaire2]]*Tableau1[[#This Row],[Quantité2]]</f>
        <v>0</v>
      </c>
      <c r="R69" s="8">
        <v>2</v>
      </c>
      <c r="S69" s="9">
        <v>14</v>
      </c>
      <c r="T69" s="9">
        <v>0</v>
      </c>
      <c r="U69" s="10">
        <f>Tableau1[[#This Row],[Prix unitaire3]]*Tableau1[[#This Row],[Quantité3]]</f>
        <v>0</v>
      </c>
      <c r="V69" s="8">
        <v>1</v>
      </c>
      <c r="W69" s="9">
        <v>1</v>
      </c>
      <c r="X69" s="9">
        <v>0</v>
      </c>
      <c r="Y69" s="10">
        <f>Tableau1[[#This Row],[Prix unitaire4]]*Tableau1[[#This Row],[Quantité4]]</f>
        <v>0</v>
      </c>
    </row>
    <row r="70" spans="1:25" x14ac:dyDescent="0.25">
      <c r="A70" t="s">
        <v>27</v>
      </c>
      <c r="B70" t="s">
        <v>27</v>
      </c>
      <c r="C70" t="s">
        <v>4</v>
      </c>
      <c r="D70" t="s">
        <v>38</v>
      </c>
      <c r="E70">
        <v>3</v>
      </c>
      <c r="F70">
        <f>Tableau1[[#This Row],[Manquantes]]</f>
        <v>3</v>
      </c>
      <c r="G70">
        <f>MIN(Tableau1[[#This Row],[Prix unitaire]],Tableau1[[#This Row],[Prix unitaire2]],Tableau1[[#This Row],[Prix unitaire3]],Tableau1[[#This Row],[Prix unitaire4]])</f>
        <v>0.9</v>
      </c>
      <c r="H70">
        <f>Tableau1[[#This Row],[Quantité]]+Tableau1[[#This Row],[Quantité2]]+Tableau1[[#This Row],[Quantité3]]+Tableau1[[#This Row],[Quantité4]]</f>
        <v>3</v>
      </c>
      <c r="I70" s="2">
        <f>Tableau1[[#This Row],[A payer]]+Tableau1[[#This Row],[A payer2]]+Tableau1[[#This Row],[A payer3]]+Tableau1[[#This Row],[A payer4]]</f>
        <v>2.7</v>
      </c>
      <c r="J70" s="2">
        <v>0.9</v>
      </c>
      <c r="K70">
        <v>21</v>
      </c>
      <c r="L70">
        <v>3</v>
      </c>
      <c r="M70" s="2">
        <f>Tableau1[[#This Row],[Prix unitaire]]*Tableau1[[#This Row],[Quantité]]</f>
        <v>2.7</v>
      </c>
      <c r="N70" s="2">
        <v>1</v>
      </c>
      <c r="O70">
        <v>6</v>
      </c>
      <c r="P70">
        <v>0</v>
      </c>
      <c r="Q70" s="2">
        <f>Tableau1[[#This Row],[Prix unitaire2]]*Tableau1[[#This Row],[Quantité2]]</f>
        <v>0</v>
      </c>
      <c r="R70" s="8">
        <v>2</v>
      </c>
      <c r="S70" s="9">
        <v>11</v>
      </c>
      <c r="T70" s="9">
        <v>0</v>
      </c>
      <c r="U70" s="10">
        <f>Tableau1[[#This Row],[Prix unitaire3]]*Tableau1[[#This Row],[Quantité3]]</f>
        <v>0</v>
      </c>
      <c r="V70" s="8">
        <v>1</v>
      </c>
      <c r="W70" s="9">
        <v>3</v>
      </c>
      <c r="X70" s="9">
        <v>0</v>
      </c>
      <c r="Y70" s="10">
        <f>Tableau1[[#This Row],[Prix unitaire4]]*Tableau1[[#This Row],[Quantité4]]</f>
        <v>0</v>
      </c>
    </row>
    <row r="71" spans="1:25" x14ac:dyDescent="0.25">
      <c r="A71" t="s">
        <v>19</v>
      </c>
      <c r="B71" t="s">
        <v>178</v>
      </c>
      <c r="C71" t="s">
        <v>4</v>
      </c>
      <c r="D71" t="s">
        <v>5</v>
      </c>
      <c r="E71">
        <v>3</v>
      </c>
      <c r="F71">
        <f>Tableau1[[#This Row],[Manquantes]]</f>
        <v>3</v>
      </c>
      <c r="G71">
        <f>MIN(Tableau1[[#This Row],[Prix unitaire]],Tableau1[[#This Row],[Prix unitaire2]],Tableau1[[#This Row],[Prix unitaire3]],Tableau1[[#This Row],[Prix unitaire4]])</f>
        <v>0.8</v>
      </c>
      <c r="H71">
        <f>Tableau1[[#This Row],[Quantité]]+Tableau1[[#This Row],[Quantité2]]+Tableau1[[#This Row],[Quantité3]]+Tableau1[[#This Row],[Quantité4]]</f>
        <v>3</v>
      </c>
      <c r="I71" s="2">
        <f>Tableau1[[#This Row],[A payer]]+Tableau1[[#This Row],[A payer2]]+Tableau1[[#This Row],[A payer3]]+Tableau1[[#This Row],[A payer4]]</f>
        <v>2.4000000000000004</v>
      </c>
      <c r="J71" s="2">
        <v>0.8</v>
      </c>
      <c r="K71">
        <v>17</v>
      </c>
      <c r="L71">
        <v>3</v>
      </c>
      <c r="M71" s="2">
        <f>Tableau1[[#This Row],[Prix unitaire]]*Tableau1[[#This Row],[Quantité]]</f>
        <v>2.4000000000000004</v>
      </c>
      <c r="N71" s="2">
        <v>2</v>
      </c>
      <c r="O71">
        <v>6</v>
      </c>
      <c r="P71">
        <v>0</v>
      </c>
      <c r="Q71" s="2">
        <f>Tableau1[[#This Row],[Prix unitaire2]]*Tableau1[[#This Row],[Quantité2]]</f>
        <v>0</v>
      </c>
      <c r="R71" s="5">
        <v>1.5</v>
      </c>
      <c r="S71" s="6">
        <v>9</v>
      </c>
      <c r="T71" s="6">
        <v>0</v>
      </c>
      <c r="U71" s="7">
        <f>Tableau1[[#This Row],[Prix unitaire3]]*Tableau1[[#This Row],[Quantité3]]</f>
        <v>0</v>
      </c>
      <c r="V71" s="5">
        <v>999</v>
      </c>
      <c r="W71" s="6">
        <v>0</v>
      </c>
      <c r="X71" s="6">
        <v>0</v>
      </c>
      <c r="Y71" s="7">
        <f>Tableau1[[#This Row],[Prix unitaire4]]*Tableau1[[#This Row],[Quantité4]]</f>
        <v>0</v>
      </c>
    </row>
    <row r="72" spans="1:25" x14ac:dyDescent="0.25">
      <c r="A72" t="s">
        <v>27</v>
      </c>
      <c r="B72" t="s">
        <v>27</v>
      </c>
      <c r="C72" t="s">
        <v>4</v>
      </c>
      <c r="D72" t="s">
        <v>5</v>
      </c>
      <c r="E72">
        <v>3</v>
      </c>
      <c r="F72">
        <f>Tableau1[[#This Row],[Manquantes]]</f>
        <v>3</v>
      </c>
      <c r="G72">
        <f>MIN(Tableau1[[#This Row],[Prix unitaire]],Tableau1[[#This Row],[Prix unitaire2]],Tableau1[[#This Row],[Prix unitaire3]],Tableau1[[#This Row],[Prix unitaire4]])</f>
        <v>0.8</v>
      </c>
      <c r="H72">
        <f>Tableau1[[#This Row],[Quantité]]+Tableau1[[#This Row],[Quantité2]]+Tableau1[[#This Row],[Quantité3]]+Tableau1[[#This Row],[Quantité4]]</f>
        <v>3</v>
      </c>
      <c r="I72" s="2">
        <f>Tableau1[[#This Row],[A payer]]+Tableau1[[#This Row],[A payer2]]+Tableau1[[#This Row],[A payer3]]+Tableau1[[#This Row],[A payer4]]</f>
        <v>2.4000000000000004</v>
      </c>
      <c r="J72" s="2">
        <v>0.8</v>
      </c>
      <c r="K72">
        <v>20</v>
      </c>
      <c r="L72">
        <v>3</v>
      </c>
      <c r="M72" s="2">
        <f>Tableau1[[#This Row],[Prix unitaire]]*Tableau1[[#This Row],[Quantité]]</f>
        <v>2.4000000000000004</v>
      </c>
      <c r="N72" s="2">
        <v>2</v>
      </c>
      <c r="O72">
        <v>3</v>
      </c>
      <c r="P72">
        <v>0</v>
      </c>
      <c r="Q72" s="2">
        <f>Tableau1[[#This Row],[Prix unitaire2]]*Tableau1[[#This Row],[Quantité2]]</f>
        <v>0</v>
      </c>
      <c r="R72" s="5">
        <v>1</v>
      </c>
      <c r="S72" s="6">
        <v>14</v>
      </c>
      <c r="T72" s="6">
        <v>0</v>
      </c>
      <c r="U72" s="7">
        <f>Tableau1[[#This Row],[Prix unitaire3]]*Tableau1[[#This Row],[Quantité3]]</f>
        <v>0</v>
      </c>
      <c r="V72" s="5">
        <v>999</v>
      </c>
      <c r="W72" s="6">
        <v>0</v>
      </c>
      <c r="X72" s="6">
        <v>0</v>
      </c>
      <c r="Y72" s="7">
        <f>Tableau1[[#This Row],[Prix unitaire4]]*Tableau1[[#This Row],[Quantité4]]</f>
        <v>0</v>
      </c>
    </row>
    <row r="73" spans="1:25" x14ac:dyDescent="0.25">
      <c r="A73" t="s">
        <v>29</v>
      </c>
      <c r="B73" t="s">
        <v>29</v>
      </c>
      <c r="C73" t="s">
        <v>4</v>
      </c>
      <c r="D73" t="s">
        <v>5</v>
      </c>
      <c r="E73">
        <v>3</v>
      </c>
      <c r="F73">
        <f>Tableau1[[#This Row],[Manquantes]]</f>
        <v>3</v>
      </c>
      <c r="G73">
        <f>MIN(Tableau1[[#This Row],[Prix unitaire]],Tableau1[[#This Row],[Prix unitaire2]],Tableau1[[#This Row],[Prix unitaire3]],Tableau1[[#This Row],[Prix unitaire4]])</f>
        <v>0.8</v>
      </c>
      <c r="H73">
        <f>Tableau1[[#This Row],[Quantité]]+Tableau1[[#This Row],[Quantité2]]+Tableau1[[#This Row],[Quantité3]]+Tableau1[[#This Row],[Quantité4]]</f>
        <v>3</v>
      </c>
      <c r="I73" s="2">
        <f>Tableau1[[#This Row],[A payer]]+Tableau1[[#This Row],[A payer2]]+Tableau1[[#This Row],[A payer3]]+Tableau1[[#This Row],[A payer4]]</f>
        <v>2.4000000000000004</v>
      </c>
      <c r="J73" s="2">
        <v>0.8</v>
      </c>
      <c r="K73">
        <v>22</v>
      </c>
      <c r="L73">
        <v>3</v>
      </c>
      <c r="M73" s="2">
        <f>Tableau1[[#This Row],[Prix unitaire]]*Tableau1[[#This Row],[Quantité]]</f>
        <v>2.4000000000000004</v>
      </c>
      <c r="N73" s="2">
        <v>2</v>
      </c>
      <c r="O73">
        <v>7</v>
      </c>
      <c r="P73">
        <v>0</v>
      </c>
      <c r="Q73" s="2">
        <f>Tableau1[[#This Row],[Prix unitaire2]]*Tableau1[[#This Row],[Quantité2]]</f>
        <v>0</v>
      </c>
      <c r="R73" s="5">
        <v>1.5</v>
      </c>
      <c r="S73" s="6">
        <v>10</v>
      </c>
      <c r="T73" s="6">
        <v>0</v>
      </c>
      <c r="U73" s="7">
        <f>Tableau1[[#This Row],[Prix unitaire3]]*Tableau1[[#This Row],[Quantité3]]</f>
        <v>0</v>
      </c>
      <c r="V73" s="5">
        <v>999</v>
      </c>
      <c r="W73" s="6">
        <v>0</v>
      </c>
      <c r="X73" s="6">
        <v>0</v>
      </c>
      <c r="Y73" s="7">
        <f>Tableau1[[#This Row],[Prix unitaire4]]*Tableau1[[#This Row],[Quantité4]]</f>
        <v>0</v>
      </c>
    </row>
    <row r="74" spans="1:25" x14ac:dyDescent="0.25">
      <c r="A74" t="s">
        <v>77</v>
      </c>
      <c r="B74" t="s">
        <v>218</v>
      </c>
      <c r="C74" t="s">
        <v>4</v>
      </c>
      <c r="D74" t="s">
        <v>74</v>
      </c>
      <c r="E74">
        <v>3</v>
      </c>
      <c r="F74">
        <f>Tableau1[[#This Row],[Manquantes]]</f>
        <v>3</v>
      </c>
      <c r="G74">
        <f>MIN(Tableau1[[#This Row],[Prix unitaire]],Tableau1[[#This Row],[Prix unitaire2]],Tableau1[[#This Row],[Prix unitaire3]],Tableau1[[#This Row],[Prix unitaire4]])</f>
        <v>0.8</v>
      </c>
      <c r="H74">
        <f>Tableau1[[#This Row],[Quantité]]+Tableau1[[#This Row],[Quantité2]]+Tableau1[[#This Row],[Quantité3]]+Tableau1[[#This Row],[Quantité4]]</f>
        <v>3</v>
      </c>
      <c r="I74" s="2">
        <f>Tableau1[[#This Row],[A payer]]+Tableau1[[#This Row],[A payer2]]+Tableau1[[#This Row],[A payer3]]+Tableau1[[#This Row],[A payer4]]</f>
        <v>2.4000000000000004</v>
      </c>
      <c r="J74" s="2">
        <v>0.8</v>
      </c>
      <c r="K74">
        <v>21</v>
      </c>
      <c r="L74">
        <v>3</v>
      </c>
      <c r="M74" s="2">
        <f>Tableau1[[#This Row],[Prix unitaire]]*Tableau1[[#This Row],[Quantité]]</f>
        <v>2.4000000000000004</v>
      </c>
      <c r="N74" s="2">
        <v>2</v>
      </c>
      <c r="O74">
        <v>10</v>
      </c>
      <c r="P74">
        <v>0</v>
      </c>
      <c r="Q74" s="2">
        <f>Tableau1[[#This Row],[Prix unitaire2]]*Tableau1[[#This Row],[Quantité2]]</f>
        <v>0</v>
      </c>
      <c r="R74" s="5">
        <v>3</v>
      </c>
      <c r="S74" s="6">
        <v>4</v>
      </c>
      <c r="T74" s="6">
        <v>0</v>
      </c>
      <c r="U74" s="7">
        <f>Tableau1[[#This Row],[Prix unitaire3]]*Tableau1[[#This Row],[Quantité3]]</f>
        <v>0</v>
      </c>
      <c r="V74" s="5">
        <v>1</v>
      </c>
      <c r="W74" s="6">
        <v>2</v>
      </c>
      <c r="X74" s="6">
        <v>0</v>
      </c>
      <c r="Y74" s="7">
        <f>Tableau1[[#This Row],[Prix unitaire4]]*Tableau1[[#This Row],[Quantité4]]</f>
        <v>0</v>
      </c>
    </row>
    <row r="75" spans="1:25" x14ac:dyDescent="0.25">
      <c r="A75" t="s">
        <v>89</v>
      </c>
      <c r="B75" t="s">
        <v>89</v>
      </c>
      <c r="C75" t="s">
        <v>4</v>
      </c>
      <c r="D75" t="s">
        <v>74</v>
      </c>
      <c r="E75">
        <v>3</v>
      </c>
      <c r="F75">
        <f>Tableau1[[#This Row],[Manquantes]]</f>
        <v>3</v>
      </c>
      <c r="G75">
        <f>MIN(Tableau1[[#This Row],[Prix unitaire]],Tableau1[[#This Row],[Prix unitaire2]],Tableau1[[#This Row],[Prix unitaire3]],Tableau1[[#This Row],[Prix unitaire4]])</f>
        <v>0.8</v>
      </c>
      <c r="H75">
        <f>Tableau1[[#This Row],[Quantité]]+Tableau1[[#This Row],[Quantité2]]+Tableau1[[#This Row],[Quantité3]]+Tableau1[[#This Row],[Quantité4]]</f>
        <v>3</v>
      </c>
      <c r="I75" s="2">
        <f>Tableau1[[#This Row],[A payer]]+Tableau1[[#This Row],[A payer2]]+Tableau1[[#This Row],[A payer3]]+Tableau1[[#This Row],[A payer4]]</f>
        <v>2.4000000000000004</v>
      </c>
      <c r="J75" s="2">
        <v>0.8</v>
      </c>
      <c r="K75">
        <v>20</v>
      </c>
      <c r="L75">
        <v>3</v>
      </c>
      <c r="M75" s="2">
        <f>Tableau1[[#This Row],[Prix unitaire]]*Tableau1[[#This Row],[Quantité]]</f>
        <v>2.4000000000000004</v>
      </c>
      <c r="N75" s="2">
        <v>4</v>
      </c>
      <c r="O75">
        <v>10</v>
      </c>
      <c r="P75">
        <v>0</v>
      </c>
      <c r="Q75" s="2">
        <f>Tableau1[[#This Row],[Prix unitaire2]]*Tableau1[[#This Row],[Quantité2]]</f>
        <v>0</v>
      </c>
      <c r="R75" s="5">
        <v>5</v>
      </c>
      <c r="S75" s="6">
        <v>8</v>
      </c>
      <c r="T75" s="6">
        <v>0</v>
      </c>
      <c r="U75" s="7">
        <f>Tableau1[[#This Row],[Prix unitaire3]]*Tableau1[[#This Row],[Quantité3]]</f>
        <v>0</v>
      </c>
      <c r="V75" s="5">
        <v>2</v>
      </c>
      <c r="W75" s="6">
        <v>1</v>
      </c>
      <c r="X75" s="6">
        <v>0</v>
      </c>
      <c r="Y75" s="7">
        <f>Tableau1[[#This Row],[Prix unitaire4]]*Tableau1[[#This Row],[Quantité4]]</f>
        <v>0</v>
      </c>
    </row>
    <row r="76" spans="1:25" x14ac:dyDescent="0.25">
      <c r="A76" t="s">
        <v>47</v>
      </c>
      <c r="B76" t="s">
        <v>197</v>
      </c>
      <c r="C76" t="s">
        <v>4</v>
      </c>
      <c r="D76" t="s">
        <v>92</v>
      </c>
      <c r="E76">
        <v>3</v>
      </c>
      <c r="F76">
        <f>Tableau1[[#This Row],[Manquantes]]</f>
        <v>3</v>
      </c>
      <c r="G76">
        <f>MIN(Tableau1[[#This Row],[Prix unitaire]],Tableau1[[#This Row],[Prix unitaire2]],Tableau1[[#This Row],[Prix unitaire3]],Tableau1[[#This Row],[Prix unitaire4]])</f>
        <v>0.8</v>
      </c>
      <c r="H76">
        <f>Tableau1[[#This Row],[Quantité]]+Tableau1[[#This Row],[Quantité2]]+Tableau1[[#This Row],[Quantité3]]+Tableau1[[#This Row],[Quantité4]]</f>
        <v>3</v>
      </c>
      <c r="I76" s="2">
        <f>Tableau1[[#This Row],[A payer]]+Tableau1[[#This Row],[A payer2]]+Tableau1[[#This Row],[A payer3]]+Tableau1[[#This Row],[A payer4]]</f>
        <v>2.4000000000000004</v>
      </c>
      <c r="J76" s="2">
        <v>0.8</v>
      </c>
      <c r="K76">
        <v>22</v>
      </c>
      <c r="L76">
        <v>3</v>
      </c>
      <c r="M76" s="2">
        <f>Tableau1[[#This Row],[Prix unitaire]]*Tableau1[[#This Row],[Quantité]]</f>
        <v>2.4000000000000004</v>
      </c>
      <c r="N76" s="2">
        <v>2</v>
      </c>
      <c r="O76">
        <v>12</v>
      </c>
      <c r="P76">
        <v>0</v>
      </c>
      <c r="Q76" s="2">
        <f>Tableau1[[#This Row],[Prix unitaire2]]*Tableau1[[#This Row],[Quantité2]]</f>
        <v>0</v>
      </c>
      <c r="R76" s="8">
        <v>2</v>
      </c>
      <c r="S76" s="9">
        <v>5</v>
      </c>
      <c r="T76" s="9">
        <v>0</v>
      </c>
      <c r="U76" s="10">
        <f>Tableau1[[#This Row],[Prix unitaire3]]*Tableau1[[#This Row],[Quantité3]]</f>
        <v>0</v>
      </c>
      <c r="V76" s="8">
        <v>999</v>
      </c>
      <c r="W76" s="9">
        <v>0</v>
      </c>
      <c r="X76" s="9">
        <v>0</v>
      </c>
      <c r="Y76" s="10">
        <f>Tableau1[[#This Row],[Prix unitaire4]]*Tableau1[[#This Row],[Quantité4]]</f>
        <v>0</v>
      </c>
    </row>
    <row r="77" spans="1:25" x14ac:dyDescent="0.25">
      <c r="A77" t="s">
        <v>55</v>
      </c>
      <c r="B77" t="s">
        <v>203</v>
      </c>
      <c r="C77" t="s">
        <v>4</v>
      </c>
      <c r="D77" t="s">
        <v>92</v>
      </c>
      <c r="E77">
        <v>3</v>
      </c>
      <c r="F77">
        <f>Tableau1[[#This Row],[Manquantes]]</f>
        <v>3</v>
      </c>
      <c r="G77">
        <f>MIN(Tableau1[[#This Row],[Prix unitaire]],Tableau1[[#This Row],[Prix unitaire2]],Tableau1[[#This Row],[Prix unitaire3]],Tableau1[[#This Row],[Prix unitaire4]])</f>
        <v>0.8</v>
      </c>
      <c r="H77">
        <f>Tableau1[[#This Row],[Quantité]]+Tableau1[[#This Row],[Quantité2]]+Tableau1[[#This Row],[Quantité3]]+Tableau1[[#This Row],[Quantité4]]</f>
        <v>3</v>
      </c>
      <c r="I77" s="2">
        <f>Tableau1[[#This Row],[A payer]]+Tableau1[[#This Row],[A payer2]]+Tableau1[[#This Row],[A payer3]]+Tableau1[[#This Row],[A payer4]]</f>
        <v>2.4000000000000004</v>
      </c>
      <c r="J77" s="2">
        <v>0.8</v>
      </c>
      <c r="K77">
        <v>16</v>
      </c>
      <c r="L77">
        <v>3</v>
      </c>
      <c r="M77" s="2">
        <f>Tableau1[[#This Row],[Prix unitaire]]*Tableau1[[#This Row],[Quantité]]</f>
        <v>2.4000000000000004</v>
      </c>
      <c r="N77" s="2">
        <v>4</v>
      </c>
      <c r="O77">
        <v>10</v>
      </c>
      <c r="P77">
        <v>0</v>
      </c>
      <c r="Q77" s="2">
        <f>Tableau1[[#This Row],[Prix unitaire2]]*Tableau1[[#This Row],[Quantité2]]</f>
        <v>0</v>
      </c>
      <c r="R77" s="8">
        <v>999</v>
      </c>
      <c r="S77" s="9">
        <v>0</v>
      </c>
      <c r="T77" s="9">
        <v>0</v>
      </c>
      <c r="U77" s="10">
        <f>Tableau1[[#This Row],[Prix unitaire3]]*Tableau1[[#This Row],[Quantité3]]</f>
        <v>0</v>
      </c>
      <c r="V77" s="8">
        <v>999</v>
      </c>
      <c r="W77" s="9">
        <v>0</v>
      </c>
      <c r="X77" s="9">
        <v>0</v>
      </c>
      <c r="Y77" s="10">
        <f>Tableau1[[#This Row],[Prix unitaire4]]*Tableau1[[#This Row],[Quantité4]]</f>
        <v>0</v>
      </c>
    </row>
    <row r="78" spans="1:25" x14ac:dyDescent="0.25">
      <c r="A78" t="s">
        <v>67</v>
      </c>
      <c r="B78" t="s">
        <v>212</v>
      </c>
      <c r="C78" t="s">
        <v>4</v>
      </c>
      <c r="D78" t="s">
        <v>38</v>
      </c>
      <c r="E78">
        <v>3</v>
      </c>
      <c r="F78">
        <f>Tableau1[[#This Row],[Manquantes]]</f>
        <v>3</v>
      </c>
      <c r="G78">
        <f>MIN(Tableau1[[#This Row],[Prix unitaire]],Tableau1[[#This Row],[Prix unitaire2]],Tableau1[[#This Row],[Prix unitaire3]],Tableau1[[#This Row],[Prix unitaire4]])</f>
        <v>0.5</v>
      </c>
      <c r="H78">
        <f>Tableau1[[#This Row],[Quantité]]+Tableau1[[#This Row],[Quantité2]]+Tableau1[[#This Row],[Quantité3]]+Tableau1[[#This Row],[Quantité4]]</f>
        <v>3</v>
      </c>
      <c r="I78" s="2">
        <f>Tableau1[[#This Row],[A payer]]+Tableau1[[#This Row],[A payer2]]+Tableau1[[#This Row],[A payer3]]+Tableau1[[#This Row],[A payer4]]</f>
        <v>2.2999999999999998</v>
      </c>
      <c r="J78" s="2">
        <v>0.9</v>
      </c>
      <c r="K78">
        <v>20</v>
      </c>
      <c r="L78">
        <v>2</v>
      </c>
      <c r="M78" s="2">
        <f>Tableau1[[#This Row],[Prix unitaire]]*Tableau1[[#This Row],[Quantité]]</f>
        <v>1.8</v>
      </c>
      <c r="N78" s="2">
        <v>2</v>
      </c>
      <c r="O78">
        <v>7</v>
      </c>
      <c r="P78">
        <v>0</v>
      </c>
      <c r="Q78" s="2">
        <f>Tableau1[[#This Row],[Prix unitaire2]]*Tableau1[[#This Row],[Quantité2]]</f>
        <v>0</v>
      </c>
      <c r="R78" s="5">
        <v>2</v>
      </c>
      <c r="S78" s="6">
        <v>11</v>
      </c>
      <c r="T78" s="6">
        <v>0</v>
      </c>
      <c r="U78" s="7">
        <f>Tableau1[[#This Row],[Prix unitaire3]]*Tableau1[[#This Row],[Quantité3]]</f>
        <v>0</v>
      </c>
      <c r="V78" s="5">
        <v>0.5</v>
      </c>
      <c r="W78" s="6">
        <v>1</v>
      </c>
      <c r="X78" s="6">
        <v>1</v>
      </c>
      <c r="Y78" s="7">
        <f>Tableau1[[#This Row],[Prix unitaire4]]*Tableau1[[#This Row],[Quantité4]]</f>
        <v>0.5</v>
      </c>
    </row>
    <row r="79" spans="1:25" x14ac:dyDescent="0.25">
      <c r="A79" t="s">
        <v>76</v>
      </c>
      <c r="B79" t="s">
        <v>217</v>
      </c>
      <c r="C79" t="s">
        <v>4</v>
      </c>
      <c r="D79" t="s">
        <v>74</v>
      </c>
      <c r="E79">
        <v>3</v>
      </c>
      <c r="F79">
        <f>Tableau1[[#This Row],[Manquantes]]</f>
        <v>3</v>
      </c>
      <c r="G79">
        <f>MIN(Tableau1[[#This Row],[Prix unitaire]],Tableau1[[#This Row],[Prix unitaire2]],Tableau1[[#This Row],[Prix unitaire3]],Tableau1[[#This Row],[Prix unitaire4]])</f>
        <v>0.5</v>
      </c>
      <c r="H79">
        <f>Tableau1[[#This Row],[Quantité]]+Tableau1[[#This Row],[Quantité2]]+Tableau1[[#This Row],[Quantité3]]+Tableau1[[#This Row],[Quantité4]]</f>
        <v>3</v>
      </c>
      <c r="I79" s="2">
        <f>Tableau1[[#This Row],[A payer]]+Tableau1[[#This Row],[A payer2]]+Tableau1[[#This Row],[A payer3]]+Tableau1[[#This Row],[A payer4]]</f>
        <v>2.1</v>
      </c>
      <c r="J79" s="2">
        <v>0.8</v>
      </c>
      <c r="K79">
        <v>24</v>
      </c>
      <c r="L79">
        <v>2</v>
      </c>
      <c r="M79" s="2">
        <f>Tableau1[[#This Row],[Prix unitaire]]*Tableau1[[#This Row],[Quantité]]</f>
        <v>1.6</v>
      </c>
      <c r="N79" s="2">
        <v>2</v>
      </c>
      <c r="O79">
        <v>7</v>
      </c>
      <c r="P79">
        <v>0</v>
      </c>
      <c r="Q79" s="2">
        <f>Tableau1[[#This Row],[Prix unitaire2]]*Tableau1[[#This Row],[Quantité2]]</f>
        <v>0</v>
      </c>
      <c r="R79" s="5">
        <v>2</v>
      </c>
      <c r="S79" s="6">
        <v>8</v>
      </c>
      <c r="T79" s="6">
        <v>0</v>
      </c>
      <c r="U79" s="7">
        <f>Tableau1[[#This Row],[Prix unitaire3]]*Tableau1[[#This Row],[Quantité3]]</f>
        <v>0</v>
      </c>
      <c r="V79" s="5">
        <v>0.5</v>
      </c>
      <c r="W79" s="6">
        <v>1</v>
      </c>
      <c r="X79" s="6">
        <v>1</v>
      </c>
      <c r="Y79" s="7">
        <f>Tableau1[[#This Row],[Prix unitaire4]]*Tableau1[[#This Row],[Quantité4]]</f>
        <v>0.5</v>
      </c>
    </row>
    <row r="80" spans="1:25" x14ac:dyDescent="0.25">
      <c r="A80" t="s">
        <v>53</v>
      </c>
      <c r="B80" t="s">
        <v>201</v>
      </c>
      <c r="C80" t="s">
        <v>4</v>
      </c>
      <c r="D80" t="s">
        <v>74</v>
      </c>
      <c r="E80">
        <v>3</v>
      </c>
      <c r="F80">
        <f>Tableau1[[#This Row],[Manquantes]]</f>
        <v>3</v>
      </c>
      <c r="G80">
        <f>MIN(Tableau1[[#This Row],[Prix unitaire]],Tableau1[[#This Row],[Prix unitaire2]],Tableau1[[#This Row],[Prix unitaire3]],Tableau1[[#This Row],[Prix unitaire4]])</f>
        <v>0.5</v>
      </c>
      <c r="H80">
        <f>Tableau1[[#This Row],[Quantité]]+Tableau1[[#This Row],[Quantité2]]+Tableau1[[#This Row],[Quantité3]]+Tableau1[[#This Row],[Quantité4]]</f>
        <v>3</v>
      </c>
      <c r="I80" s="2">
        <f>Tableau1[[#This Row],[A payer]]+Tableau1[[#This Row],[A payer2]]+Tableau1[[#This Row],[A payer3]]+Tableau1[[#This Row],[A payer4]]</f>
        <v>2.1</v>
      </c>
      <c r="J80" s="2">
        <v>0.8</v>
      </c>
      <c r="K80">
        <v>23</v>
      </c>
      <c r="L80">
        <v>2</v>
      </c>
      <c r="M80" s="2">
        <f>Tableau1[[#This Row],[Prix unitaire]]*Tableau1[[#This Row],[Quantité]]</f>
        <v>1.6</v>
      </c>
      <c r="N80" s="2">
        <v>4</v>
      </c>
      <c r="O80">
        <v>8</v>
      </c>
      <c r="P80">
        <v>0</v>
      </c>
      <c r="Q80" s="2">
        <f>Tableau1[[#This Row],[Prix unitaire2]]*Tableau1[[#This Row],[Quantité2]]</f>
        <v>0</v>
      </c>
      <c r="R80" s="8">
        <v>1</v>
      </c>
      <c r="S80" s="9">
        <v>9</v>
      </c>
      <c r="T80" s="9">
        <v>0</v>
      </c>
      <c r="U80" s="10">
        <f>Tableau1[[#This Row],[Prix unitaire3]]*Tableau1[[#This Row],[Quantité3]]</f>
        <v>0</v>
      </c>
      <c r="V80" s="8">
        <v>0.5</v>
      </c>
      <c r="W80" s="9">
        <v>1</v>
      </c>
      <c r="X80" s="9">
        <v>1</v>
      </c>
      <c r="Y80" s="10">
        <f>Tableau1[[#This Row],[Prix unitaire4]]*Tableau1[[#This Row],[Quantité4]]</f>
        <v>0.5</v>
      </c>
    </row>
    <row r="81" spans="1:25" x14ac:dyDescent="0.25">
      <c r="A81" t="s">
        <v>29</v>
      </c>
      <c r="B81" t="s">
        <v>29</v>
      </c>
      <c r="C81" t="s">
        <v>4</v>
      </c>
      <c r="D81" t="s">
        <v>74</v>
      </c>
      <c r="E81">
        <v>3</v>
      </c>
      <c r="F81">
        <f>Tableau1[[#This Row],[Manquantes]]</f>
        <v>3</v>
      </c>
      <c r="G81">
        <f>MIN(Tableau1[[#This Row],[Prix unitaire]],Tableau1[[#This Row],[Prix unitaire2]],Tableau1[[#This Row],[Prix unitaire3]],Tableau1[[#This Row],[Prix unitaire4]])</f>
        <v>0.5</v>
      </c>
      <c r="H81">
        <f>Tableau1[[#This Row],[Quantité]]+Tableau1[[#This Row],[Quantité2]]+Tableau1[[#This Row],[Quantité3]]+Tableau1[[#This Row],[Quantité4]]</f>
        <v>3</v>
      </c>
      <c r="I81" s="2">
        <f>Tableau1[[#This Row],[A payer]]+Tableau1[[#This Row],[A payer2]]+Tableau1[[#This Row],[A payer3]]+Tableau1[[#This Row],[A payer4]]</f>
        <v>2.1</v>
      </c>
      <c r="J81" s="2">
        <v>0.8</v>
      </c>
      <c r="K81">
        <v>26</v>
      </c>
      <c r="L81">
        <v>2</v>
      </c>
      <c r="M81" s="2">
        <f>Tableau1[[#This Row],[Prix unitaire]]*Tableau1[[#This Row],[Quantité]]</f>
        <v>1.6</v>
      </c>
      <c r="N81" s="2">
        <v>1</v>
      </c>
      <c r="O81">
        <v>12</v>
      </c>
      <c r="P81">
        <v>0</v>
      </c>
      <c r="Q81" s="2">
        <f>Tableau1[[#This Row],[Prix unitaire2]]*Tableau1[[#This Row],[Quantité2]]</f>
        <v>0</v>
      </c>
      <c r="R81" s="8">
        <v>1.5</v>
      </c>
      <c r="S81" s="9">
        <v>9</v>
      </c>
      <c r="T81" s="9">
        <v>0</v>
      </c>
      <c r="U81" s="10">
        <f>Tableau1[[#This Row],[Prix unitaire3]]*Tableau1[[#This Row],[Quantité3]]</f>
        <v>0</v>
      </c>
      <c r="V81" s="8">
        <v>0.5</v>
      </c>
      <c r="W81" s="9">
        <v>1</v>
      </c>
      <c r="X81" s="9">
        <v>1</v>
      </c>
      <c r="Y81" s="10">
        <f>Tableau1[[#This Row],[Prix unitaire4]]*Tableau1[[#This Row],[Quantité4]]</f>
        <v>0.5</v>
      </c>
    </row>
    <row r="82" spans="1:25" x14ac:dyDescent="0.25">
      <c r="A82" t="s">
        <v>105</v>
      </c>
      <c r="B82" t="s">
        <v>238</v>
      </c>
      <c r="C82" t="s">
        <v>4</v>
      </c>
      <c r="D82" t="s">
        <v>92</v>
      </c>
      <c r="E82">
        <v>3</v>
      </c>
      <c r="F82">
        <f>Tableau1[[#This Row],[Manquantes]]</f>
        <v>3</v>
      </c>
      <c r="G82">
        <f>MIN(Tableau1[[#This Row],[Prix unitaire]],Tableau1[[#This Row],[Prix unitaire2]],Tableau1[[#This Row],[Prix unitaire3]],Tableau1[[#This Row],[Prix unitaire4]])</f>
        <v>0.5</v>
      </c>
      <c r="H82">
        <f>Tableau1[[#This Row],[Quantité]]+Tableau1[[#This Row],[Quantité2]]+Tableau1[[#This Row],[Quantité3]]+Tableau1[[#This Row],[Quantité4]]</f>
        <v>3</v>
      </c>
      <c r="I82" s="2">
        <f>Tableau1[[#This Row],[A payer]]+Tableau1[[#This Row],[A payer2]]+Tableau1[[#This Row],[A payer3]]+Tableau1[[#This Row],[A payer4]]</f>
        <v>2.1</v>
      </c>
      <c r="J82" s="2">
        <v>0.8</v>
      </c>
      <c r="K82">
        <v>21</v>
      </c>
      <c r="L82">
        <v>2</v>
      </c>
      <c r="M82" s="2">
        <f>Tableau1[[#This Row],[Prix unitaire]]*Tableau1[[#This Row],[Quantité]]</f>
        <v>1.6</v>
      </c>
      <c r="N82" s="2">
        <v>2</v>
      </c>
      <c r="O82">
        <v>9</v>
      </c>
      <c r="P82">
        <v>0</v>
      </c>
      <c r="Q82" s="2">
        <f>Tableau1[[#This Row],[Prix unitaire2]]*Tableau1[[#This Row],[Quantité2]]</f>
        <v>0</v>
      </c>
      <c r="R82" s="8">
        <v>1</v>
      </c>
      <c r="S82" s="9">
        <v>11</v>
      </c>
      <c r="T82" s="9">
        <v>0</v>
      </c>
      <c r="U82" s="10">
        <f>Tableau1[[#This Row],[Prix unitaire3]]*Tableau1[[#This Row],[Quantité3]]</f>
        <v>0</v>
      </c>
      <c r="V82" s="8">
        <v>0.5</v>
      </c>
      <c r="W82" s="9">
        <v>1</v>
      </c>
      <c r="X82" s="9">
        <v>1</v>
      </c>
      <c r="Y82" s="10">
        <f>Tableau1[[#This Row],[Prix unitaire4]]*Tableau1[[#This Row],[Quantité4]]</f>
        <v>0.5</v>
      </c>
    </row>
    <row r="83" spans="1:25" x14ac:dyDescent="0.25">
      <c r="A83" t="s">
        <v>20</v>
      </c>
      <c r="B83" t="s">
        <v>179</v>
      </c>
      <c r="C83" t="s">
        <v>4</v>
      </c>
      <c r="D83" t="s">
        <v>5</v>
      </c>
      <c r="E83">
        <v>2</v>
      </c>
      <c r="F83">
        <f>Tableau1[[#This Row],[Manquantes]]</f>
        <v>2</v>
      </c>
      <c r="G83">
        <f>MIN(Tableau1[[#This Row],[Prix unitaire]],Tableau1[[#This Row],[Prix unitaire2]],Tableau1[[#This Row],[Prix unitaire3]],Tableau1[[#This Row],[Prix unitaire4]])</f>
        <v>1</v>
      </c>
      <c r="H83">
        <f>Tableau1[[#This Row],[Quantité]]+Tableau1[[#This Row],[Quantité2]]+Tableau1[[#This Row],[Quantité3]]+Tableau1[[#This Row],[Quantité4]]</f>
        <v>2</v>
      </c>
      <c r="I83" s="2">
        <f>Tableau1[[#This Row],[A payer]]+Tableau1[[#This Row],[A payer2]]+Tableau1[[#This Row],[A payer3]]+Tableau1[[#This Row],[A payer4]]</f>
        <v>2</v>
      </c>
      <c r="J83" s="2">
        <v>1.45</v>
      </c>
      <c r="K83">
        <v>20</v>
      </c>
      <c r="L83">
        <v>0</v>
      </c>
      <c r="M83" s="2">
        <f>Tableau1[[#This Row],[Prix unitaire]]*Tableau1[[#This Row],[Quantité]]</f>
        <v>0</v>
      </c>
      <c r="N83" s="2">
        <v>2</v>
      </c>
      <c r="O83">
        <v>5</v>
      </c>
      <c r="P83">
        <v>0</v>
      </c>
      <c r="Q83" s="2">
        <f>Tableau1[[#This Row],[Prix unitaire2]]*Tableau1[[#This Row],[Quantité2]]</f>
        <v>0</v>
      </c>
      <c r="R83" s="8">
        <v>1</v>
      </c>
      <c r="S83" s="9">
        <v>9</v>
      </c>
      <c r="T83" s="9">
        <v>2</v>
      </c>
      <c r="U83" s="10">
        <f>Tableau1[[#This Row],[Prix unitaire3]]*Tableau1[[#This Row],[Quantité3]]</f>
        <v>2</v>
      </c>
      <c r="V83" s="8">
        <v>999</v>
      </c>
      <c r="W83" s="9">
        <v>0</v>
      </c>
      <c r="X83" s="9">
        <v>0</v>
      </c>
      <c r="Y83" s="10">
        <f>Tableau1[[#This Row],[Prix unitaire4]]*Tableau1[[#This Row],[Quantité4]]</f>
        <v>0</v>
      </c>
    </row>
    <row r="84" spans="1:25" x14ac:dyDescent="0.25">
      <c r="A84" t="s">
        <v>40</v>
      </c>
      <c r="B84" t="s">
        <v>192</v>
      </c>
      <c r="C84" t="s">
        <v>4</v>
      </c>
      <c r="D84" t="s">
        <v>38</v>
      </c>
      <c r="E84">
        <v>2</v>
      </c>
      <c r="F84">
        <f>Tableau1[[#This Row],[Manquantes]]</f>
        <v>2</v>
      </c>
      <c r="G84">
        <f>MIN(Tableau1[[#This Row],[Prix unitaire]],Tableau1[[#This Row],[Prix unitaire2]],Tableau1[[#This Row],[Prix unitaire3]],Tableau1[[#This Row],[Prix unitaire4]])</f>
        <v>1</v>
      </c>
      <c r="H84">
        <f>Tableau1[[#This Row],[Quantité]]+Tableau1[[#This Row],[Quantité2]]+Tableau1[[#This Row],[Quantité3]]+Tableau1[[#This Row],[Quantité4]]</f>
        <v>2</v>
      </c>
      <c r="I84" s="2">
        <f>Tableau1[[#This Row],[A payer]]+Tableau1[[#This Row],[A payer2]]+Tableau1[[#This Row],[A payer3]]+Tableau1[[#This Row],[A payer4]]</f>
        <v>2</v>
      </c>
      <c r="J84" s="2">
        <v>1.95</v>
      </c>
      <c r="K84">
        <v>18</v>
      </c>
      <c r="L84">
        <v>0</v>
      </c>
      <c r="M84" s="2">
        <f>Tableau1[[#This Row],[Prix unitaire]]*Tableau1[[#This Row],[Quantité]]</f>
        <v>0</v>
      </c>
      <c r="N84" s="2">
        <v>6</v>
      </c>
      <c r="O84">
        <v>8</v>
      </c>
      <c r="P84">
        <v>0</v>
      </c>
      <c r="Q84" s="2">
        <f>Tableau1[[#This Row],[Prix unitaire2]]*Tableau1[[#This Row],[Quantité2]]</f>
        <v>0</v>
      </c>
      <c r="R84" s="5">
        <v>2</v>
      </c>
      <c r="S84" s="6">
        <v>8</v>
      </c>
      <c r="T84" s="6">
        <v>0</v>
      </c>
      <c r="U84" s="7">
        <f>Tableau1[[#This Row],[Prix unitaire3]]*Tableau1[[#This Row],[Quantité3]]</f>
        <v>0</v>
      </c>
      <c r="V84" s="5">
        <v>1</v>
      </c>
      <c r="W84" s="6">
        <v>3</v>
      </c>
      <c r="X84" s="6">
        <v>2</v>
      </c>
      <c r="Y84" s="7">
        <f>Tableau1[[#This Row],[Prix unitaire4]]*Tableau1[[#This Row],[Quantité4]]</f>
        <v>2</v>
      </c>
    </row>
    <row r="85" spans="1:25" x14ac:dyDescent="0.25">
      <c r="A85" t="s">
        <v>42</v>
      </c>
      <c r="B85" t="s">
        <v>194</v>
      </c>
      <c r="C85" t="s">
        <v>4</v>
      </c>
      <c r="D85" t="s">
        <v>38</v>
      </c>
      <c r="E85">
        <v>2</v>
      </c>
      <c r="F85">
        <f>Tableau1[[#This Row],[Manquantes]]</f>
        <v>2</v>
      </c>
      <c r="G85">
        <f>MIN(Tableau1[[#This Row],[Prix unitaire]],Tableau1[[#This Row],[Prix unitaire2]],Tableau1[[#This Row],[Prix unitaire3]],Tableau1[[#This Row],[Prix unitaire4]])</f>
        <v>1</v>
      </c>
      <c r="H85">
        <f>Tableau1[[#This Row],[Quantité]]+Tableau1[[#This Row],[Quantité2]]+Tableau1[[#This Row],[Quantité3]]+Tableau1[[#This Row],[Quantité4]]</f>
        <v>2</v>
      </c>
      <c r="I85" s="2">
        <f>Tableau1[[#This Row],[A payer]]+Tableau1[[#This Row],[A payer2]]+Tableau1[[#This Row],[A payer3]]+Tableau1[[#This Row],[A payer4]]</f>
        <v>2</v>
      </c>
      <c r="J85" s="2">
        <v>1.95</v>
      </c>
      <c r="K85">
        <v>18</v>
      </c>
      <c r="L85">
        <v>0</v>
      </c>
      <c r="M85" s="2">
        <f>Tableau1[[#This Row],[Prix unitaire]]*Tableau1[[#This Row],[Quantité]]</f>
        <v>0</v>
      </c>
      <c r="N85" s="2">
        <v>4</v>
      </c>
      <c r="O85">
        <v>10</v>
      </c>
      <c r="P85">
        <v>0</v>
      </c>
      <c r="Q85" s="2">
        <f>Tableau1[[#This Row],[Prix unitaire2]]*Tableau1[[#This Row],[Quantité2]]</f>
        <v>0</v>
      </c>
      <c r="R85" s="5">
        <v>2</v>
      </c>
      <c r="S85" s="6">
        <v>11</v>
      </c>
      <c r="T85" s="6">
        <v>0</v>
      </c>
      <c r="U85" s="7">
        <f>Tableau1[[#This Row],[Prix unitaire3]]*Tableau1[[#This Row],[Quantité3]]</f>
        <v>0</v>
      </c>
      <c r="V85" s="5">
        <v>1</v>
      </c>
      <c r="W85" s="6">
        <v>2</v>
      </c>
      <c r="X85" s="6">
        <v>2</v>
      </c>
      <c r="Y85" s="7">
        <f>Tableau1[[#This Row],[Prix unitaire4]]*Tableau1[[#This Row],[Quantité4]]</f>
        <v>2</v>
      </c>
    </row>
    <row r="86" spans="1:25" x14ac:dyDescent="0.25">
      <c r="A86" t="s">
        <v>70</v>
      </c>
      <c r="B86" t="s">
        <v>70</v>
      </c>
      <c r="C86" t="s">
        <v>4</v>
      </c>
      <c r="D86" t="s">
        <v>38</v>
      </c>
      <c r="E86">
        <v>2</v>
      </c>
      <c r="F86">
        <f>Tableau1[[#This Row],[Manquantes]]</f>
        <v>2</v>
      </c>
      <c r="G86">
        <f>MIN(Tableau1[[#This Row],[Prix unitaire]],Tableau1[[#This Row],[Prix unitaire2]],Tableau1[[#This Row],[Prix unitaire3]],Tableau1[[#This Row],[Prix unitaire4]])</f>
        <v>1</v>
      </c>
      <c r="H86">
        <f>Tableau1[[#This Row],[Quantité]]+Tableau1[[#This Row],[Quantité2]]+Tableau1[[#This Row],[Quantité3]]+Tableau1[[#This Row],[Quantité4]]</f>
        <v>2</v>
      </c>
      <c r="I86" s="2">
        <f>Tableau1[[#This Row],[A payer]]+Tableau1[[#This Row],[A payer2]]+Tableau1[[#This Row],[A payer3]]+Tableau1[[#This Row],[A payer4]]</f>
        <v>2</v>
      </c>
      <c r="J86" s="2">
        <v>1.95</v>
      </c>
      <c r="K86">
        <v>3</v>
      </c>
      <c r="L86">
        <v>0</v>
      </c>
      <c r="M86" s="2">
        <f>Tableau1[[#This Row],[Prix unitaire]]*Tableau1[[#This Row],[Quantité]]</f>
        <v>0</v>
      </c>
      <c r="N86" s="2">
        <v>4</v>
      </c>
      <c r="O86">
        <v>13</v>
      </c>
      <c r="P86">
        <v>0</v>
      </c>
      <c r="Q86" s="2">
        <f>Tableau1[[#This Row],[Prix unitaire2]]*Tableau1[[#This Row],[Quantité2]]</f>
        <v>0</v>
      </c>
      <c r="R86" s="8">
        <v>1</v>
      </c>
      <c r="S86" s="9">
        <v>9</v>
      </c>
      <c r="T86" s="9">
        <v>2</v>
      </c>
      <c r="U86" s="10">
        <f>Tableau1[[#This Row],[Prix unitaire3]]*Tableau1[[#This Row],[Quantité3]]</f>
        <v>2</v>
      </c>
      <c r="V86" s="8">
        <v>999</v>
      </c>
      <c r="W86" s="9">
        <v>0</v>
      </c>
      <c r="X86" s="9">
        <v>0</v>
      </c>
      <c r="Y86" s="10">
        <f>Tableau1[[#This Row],[Prix unitaire4]]*Tableau1[[#This Row],[Quantité4]]</f>
        <v>0</v>
      </c>
    </row>
    <row r="87" spans="1:25" x14ac:dyDescent="0.25">
      <c r="A87" t="s">
        <v>44</v>
      </c>
      <c r="B87" t="s">
        <v>195</v>
      </c>
      <c r="C87" t="s">
        <v>4</v>
      </c>
      <c r="D87" t="s">
        <v>74</v>
      </c>
      <c r="E87">
        <v>2</v>
      </c>
      <c r="F87">
        <f>Tableau1[[#This Row],[Manquantes]]</f>
        <v>2</v>
      </c>
      <c r="G87">
        <f>MIN(Tableau1[[#This Row],[Prix unitaire]],Tableau1[[#This Row],[Prix unitaire2]],Tableau1[[#This Row],[Prix unitaire3]],Tableau1[[#This Row],[Prix unitaire4]])</f>
        <v>1</v>
      </c>
      <c r="H87">
        <f>Tableau1[[#This Row],[Quantité]]+Tableau1[[#This Row],[Quantité2]]+Tableau1[[#This Row],[Quantité3]]+Tableau1[[#This Row],[Quantité4]]</f>
        <v>2</v>
      </c>
      <c r="I87" s="2">
        <f>Tableau1[[#This Row],[A payer]]+Tableau1[[#This Row],[A payer2]]+Tableau1[[#This Row],[A payer3]]+Tableau1[[#This Row],[A payer4]]</f>
        <v>2</v>
      </c>
      <c r="J87" s="2">
        <v>2.4500000000000002</v>
      </c>
      <c r="K87">
        <v>13</v>
      </c>
      <c r="L87">
        <v>0</v>
      </c>
      <c r="M87" s="2">
        <f>Tableau1[[#This Row],[Prix unitaire]]*Tableau1[[#This Row],[Quantité]]</f>
        <v>0</v>
      </c>
      <c r="N87" s="2">
        <v>6</v>
      </c>
      <c r="O87">
        <v>10</v>
      </c>
      <c r="P87">
        <v>0</v>
      </c>
      <c r="Q87" s="2">
        <f>Tableau1[[#This Row],[Prix unitaire2]]*Tableau1[[#This Row],[Quantité2]]</f>
        <v>0</v>
      </c>
      <c r="R87" s="5">
        <v>3</v>
      </c>
      <c r="S87" s="6">
        <v>5</v>
      </c>
      <c r="T87" s="6">
        <v>0</v>
      </c>
      <c r="U87" s="7">
        <f>Tableau1[[#This Row],[Prix unitaire3]]*Tableau1[[#This Row],[Quantité3]]</f>
        <v>0</v>
      </c>
      <c r="V87" s="5">
        <v>1</v>
      </c>
      <c r="W87" s="6">
        <v>2</v>
      </c>
      <c r="X87" s="6">
        <v>2</v>
      </c>
      <c r="Y87" s="7">
        <f>Tableau1[[#This Row],[Prix unitaire4]]*Tableau1[[#This Row],[Quantité4]]</f>
        <v>2</v>
      </c>
    </row>
    <row r="88" spans="1:25" x14ac:dyDescent="0.25">
      <c r="A88" t="s">
        <v>108</v>
      </c>
      <c r="B88" t="s">
        <v>240</v>
      </c>
      <c r="C88" t="s">
        <v>4</v>
      </c>
      <c r="D88" t="s">
        <v>92</v>
      </c>
      <c r="E88">
        <v>2</v>
      </c>
      <c r="F88">
        <f>Tableau1[[#This Row],[Manquantes]]</f>
        <v>2</v>
      </c>
      <c r="G88">
        <f>MIN(Tableau1[[#This Row],[Prix unitaire]],Tableau1[[#This Row],[Prix unitaire2]],Tableau1[[#This Row],[Prix unitaire3]],Tableau1[[#This Row],[Prix unitaire4]])</f>
        <v>1</v>
      </c>
      <c r="H88">
        <f>Tableau1[[#This Row],[Quantité]]+Tableau1[[#This Row],[Quantité2]]+Tableau1[[#This Row],[Quantité3]]+Tableau1[[#This Row],[Quantité4]]</f>
        <v>2</v>
      </c>
      <c r="I88" s="2">
        <f>Tableau1[[#This Row],[A payer]]+Tableau1[[#This Row],[A payer2]]+Tableau1[[#This Row],[A payer3]]+Tableau1[[#This Row],[A payer4]]</f>
        <v>2</v>
      </c>
      <c r="J88" s="2">
        <v>1.25</v>
      </c>
      <c r="K88">
        <v>10</v>
      </c>
      <c r="L88">
        <v>0</v>
      </c>
      <c r="M88" s="2">
        <f>Tableau1[[#This Row],[Prix unitaire]]*Tableau1[[#This Row],[Quantité]]</f>
        <v>0</v>
      </c>
      <c r="N88" s="2">
        <v>2</v>
      </c>
      <c r="O88">
        <v>10</v>
      </c>
      <c r="P88">
        <v>0</v>
      </c>
      <c r="Q88" s="2">
        <f>Tableau1[[#This Row],[Prix unitaire2]]*Tableau1[[#This Row],[Quantité2]]</f>
        <v>0</v>
      </c>
      <c r="R88" s="8">
        <v>1</v>
      </c>
      <c r="S88" s="9">
        <v>5</v>
      </c>
      <c r="T88" s="9">
        <v>2</v>
      </c>
      <c r="U88" s="10">
        <f>Tableau1[[#This Row],[Prix unitaire3]]*Tableau1[[#This Row],[Quantité3]]</f>
        <v>2</v>
      </c>
      <c r="V88" s="8">
        <v>999</v>
      </c>
      <c r="W88" s="9">
        <v>0</v>
      </c>
      <c r="X88" s="9">
        <v>0</v>
      </c>
      <c r="Y88" s="10">
        <f>Tableau1[[#This Row],[Prix unitaire4]]*Tableau1[[#This Row],[Quantité4]]</f>
        <v>0</v>
      </c>
    </row>
    <row r="89" spans="1:25" x14ac:dyDescent="0.25">
      <c r="A89" t="s">
        <v>37</v>
      </c>
      <c r="B89" t="s">
        <v>190</v>
      </c>
      <c r="C89" t="s">
        <v>4</v>
      </c>
      <c r="D89" t="s">
        <v>112</v>
      </c>
      <c r="E89">
        <v>2</v>
      </c>
      <c r="F89">
        <f>Tableau1[[#This Row],[Manquantes]]</f>
        <v>2</v>
      </c>
      <c r="G89">
        <f>MIN(Tableau1[[#This Row],[Prix unitaire]],Tableau1[[#This Row],[Prix unitaire2]],Tableau1[[#This Row],[Prix unitaire3]],Tableau1[[#This Row],[Prix unitaire4]])</f>
        <v>1</v>
      </c>
      <c r="H89">
        <f>Tableau1[[#This Row],[Quantité]]+Tableau1[[#This Row],[Quantité2]]+Tableau1[[#This Row],[Quantité3]]+Tableau1[[#This Row],[Quantité4]]</f>
        <v>2</v>
      </c>
      <c r="I89" s="2">
        <f>Tableau1[[#This Row],[A payer]]+Tableau1[[#This Row],[A payer2]]+Tableau1[[#This Row],[A payer3]]+Tableau1[[#This Row],[A payer4]]</f>
        <v>2</v>
      </c>
      <c r="J89" s="2">
        <v>1.95</v>
      </c>
      <c r="K89">
        <v>13</v>
      </c>
      <c r="L89">
        <v>0</v>
      </c>
      <c r="M89" s="2">
        <f>Tableau1[[#This Row],[Prix unitaire]]*Tableau1[[#This Row],[Quantité]]</f>
        <v>0</v>
      </c>
      <c r="N89" s="2">
        <v>1</v>
      </c>
      <c r="O89">
        <v>8</v>
      </c>
      <c r="P89">
        <v>2</v>
      </c>
      <c r="Q89" s="2">
        <f>Tableau1[[#This Row],[Prix unitaire2]]*Tableau1[[#This Row],[Quantité2]]</f>
        <v>2</v>
      </c>
      <c r="R89" s="5">
        <v>2</v>
      </c>
      <c r="S89" s="6">
        <v>6</v>
      </c>
      <c r="T89" s="6">
        <v>0</v>
      </c>
      <c r="U89" s="7">
        <f>Tableau1[[#This Row],[Prix unitaire3]]*Tableau1[[#This Row],[Quantité3]]</f>
        <v>0</v>
      </c>
      <c r="V89" s="5">
        <v>2</v>
      </c>
      <c r="W89" s="6">
        <v>3</v>
      </c>
      <c r="X89" s="6">
        <v>0</v>
      </c>
      <c r="Y89" s="7">
        <f>Tableau1[[#This Row],[Prix unitaire4]]*Tableau1[[#This Row],[Quantité4]]</f>
        <v>0</v>
      </c>
    </row>
    <row r="90" spans="1:25" x14ac:dyDescent="0.25">
      <c r="A90" t="s">
        <v>126</v>
      </c>
      <c r="B90" t="s">
        <v>255</v>
      </c>
      <c r="C90" t="s">
        <v>4</v>
      </c>
      <c r="D90" t="s">
        <v>112</v>
      </c>
      <c r="E90">
        <v>1</v>
      </c>
      <c r="F90">
        <f>Tableau1[[#This Row],[Manquantes]]</f>
        <v>1</v>
      </c>
      <c r="G90">
        <f>MIN(Tableau1[[#This Row],[Prix unitaire]],Tableau1[[#This Row],[Prix unitaire2]],Tableau1[[#This Row],[Prix unitaire3]],Tableau1[[#This Row],[Prix unitaire4]])</f>
        <v>2</v>
      </c>
      <c r="H90">
        <f>Tableau1[[#This Row],[Quantité]]+Tableau1[[#This Row],[Quantité2]]+Tableau1[[#This Row],[Quantité3]]+Tableau1[[#This Row],[Quantité4]]</f>
        <v>1</v>
      </c>
      <c r="I90" s="2">
        <f>Tableau1[[#This Row],[A payer]]+Tableau1[[#This Row],[A payer2]]+Tableau1[[#This Row],[A payer3]]+Tableau1[[#This Row],[A payer4]]</f>
        <v>2</v>
      </c>
      <c r="J90" s="2">
        <v>999</v>
      </c>
      <c r="K90">
        <v>0</v>
      </c>
      <c r="L90">
        <v>0</v>
      </c>
      <c r="M90" s="2">
        <f>Tableau1[[#This Row],[Prix unitaire]]*Tableau1[[#This Row],[Quantité]]</f>
        <v>0</v>
      </c>
      <c r="N90" s="2">
        <v>12</v>
      </c>
      <c r="O90">
        <v>1</v>
      </c>
      <c r="P90">
        <v>0</v>
      </c>
      <c r="Q90" s="2">
        <f>Tableau1[[#This Row],[Prix unitaire2]]*Tableau1[[#This Row],[Quantité2]]</f>
        <v>0</v>
      </c>
      <c r="R90" s="8">
        <v>2</v>
      </c>
      <c r="S90" s="9">
        <v>2</v>
      </c>
      <c r="T90" s="9">
        <v>1</v>
      </c>
      <c r="U90" s="10">
        <f>Tableau1[[#This Row],[Prix unitaire3]]*Tableau1[[#This Row],[Quantité3]]</f>
        <v>2</v>
      </c>
      <c r="V90" s="8">
        <v>999</v>
      </c>
      <c r="W90" s="9">
        <v>0</v>
      </c>
      <c r="X90" s="9">
        <v>0</v>
      </c>
      <c r="Y90" s="10">
        <f>Tableau1[[#This Row],[Prix unitaire4]]*Tableau1[[#This Row],[Quantité4]]</f>
        <v>0</v>
      </c>
    </row>
    <row r="91" spans="1:25" x14ac:dyDescent="0.25">
      <c r="A91" t="s">
        <v>96</v>
      </c>
      <c r="B91" t="s">
        <v>229</v>
      </c>
      <c r="C91" t="s">
        <v>4</v>
      </c>
      <c r="D91" t="s">
        <v>112</v>
      </c>
      <c r="E91">
        <v>2</v>
      </c>
      <c r="F91">
        <f>Tableau1[[#This Row],[Manquantes]]</f>
        <v>2</v>
      </c>
      <c r="G91">
        <f>MIN(Tableau1[[#This Row],[Prix unitaire]],Tableau1[[#This Row],[Prix unitaire2]],Tableau1[[#This Row],[Prix unitaire3]],Tableau1[[#This Row],[Prix unitaire4]])</f>
        <v>1</v>
      </c>
      <c r="H91">
        <f>Tableau1[[#This Row],[Quantité]]+Tableau1[[#This Row],[Quantité2]]+Tableau1[[#This Row],[Quantité3]]+Tableau1[[#This Row],[Quantité4]]</f>
        <v>2</v>
      </c>
      <c r="I91" s="2">
        <f>Tableau1[[#This Row],[A payer]]+Tableau1[[#This Row],[A payer2]]+Tableau1[[#This Row],[A payer3]]+Tableau1[[#This Row],[A payer4]]</f>
        <v>2</v>
      </c>
      <c r="J91" s="2">
        <v>1.45</v>
      </c>
      <c r="K91">
        <v>21</v>
      </c>
      <c r="L91">
        <v>0</v>
      </c>
      <c r="M91" s="2">
        <f>Tableau1[[#This Row],[Prix unitaire]]*Tableau1[[#This Row],[Quantité]]</f>
        <v>0</v>
      </c>
      <c r="N91" s="2">
        <v>1</v>
      </c>
      <c r="O91">
        <v>10</v>
      </c>
      <c r="P91">
        <v>2</v>
      </c>
      <c r="Q91" s="2">
        <f>Tableau1[[#This Row],[Prix unitaire2]]*Tableau1[[#This Row],[Quantité2]]</f>
        <v>2</v>
      </c>
      <c r="R91" s="5">
        <v>2</v>
      </c>
      <c r="S91" s="6">
        <v>2</v>
      </c>
      <c r="T91" s="6">
        <v>0</v>
      </c>
      <c r="U91" s="7">
        <f>Tableau1[[#This Row],[Prix unitaire3]]*Tableau1[[#This Row],[Quantité3]]</f>
        <v>0</v>
      </c>
      <c r="V91" s="5">
        <v>1</v>
      </c>
      <c r="W91" s="6">
        <v>2</v>
      </c>
      <c r="X91" s="6">
        <v>0</v>
      </c>
      <c r="Y91" s="7">
        <f>Tableau1[[#This Row],[Prix unitaire4]]*Tableau1[[#This Row],[Quantité4]]</f>
        <v>0</v>
      </c>
    </row>
    <row r="92" spans="1:25" x14ac:dyDescent="0.25">
      <c r="A92" t="s">
        <v>45</v>
      </c>
      <c r="B92" t="s">
        <v>45</v>
      </c>
      <c r="C92" t="s">
        <v>4</v>
      </c>
      <c r="D92" t="s">
        <v>112</v>
      </c>
      <c r="E92">
        <v>2</v>
      </c>
      <c r="F92">
        <f>Tableau1[[#This Row],[Manquantes]]</f>
        <v>2</v>
      </c>
      <c r="G92">
        <f>MIN(Tableau1[[#This Row],[Prix unitaire]],Tableau1[[#This Row],[Prix unitaire2]],Tableau1[[#This Row],[Prix unitaire3]],Tableau1[[#This Row],[Prix unitaire4]])</f>
        <v>1</v>
      </c>
      <c r="H92">
        <f>Tableau1[[#This Row],[Quantité]]+Tableau1[[#This Row],[Quantité2]]+Tableau1[[#This Row],[Quantité3]]+Tableau1[[#This Row],[Quantité4]]</f>
        <v>2</v>
      </c>
      <c r="I92" s="2">
        <f>Tableau1[[#This Row],[A payer]]+Tableau1[[#This Row],[A payer2]]+Tableau1[[#This Row],[A payer3]]+Tableau1[[#This Row],[A payer4]]</f>
        <v>2</v>
      </c>
      <c r="J92" s="2">
        <v>1.95</v>
      </c>
      <c r="K92">
        <v>10</v>
      </c>
      <c r="L92">
        <v>0</v>
      </c>
      <c r="M92" s="2">
        <f>Tableau1[[#This Row],[Prix unitaire]]*Tableau1[[#This Row],[Quantité]]</f>
        <v>0</v>
      </c>
      <c r="N92" s="2">
        <v>1</v>
      </c>
      <c r="O92">
        <v>10</v>
      </c>
      <c r="P92">
        <v>2</v>
      </c>
      <c r="Q92" s="2">
        <f>Tableau1[[#This Row],[Prix unitaire2]]*Tableau1[[#This Row],[Quantité2]]</f>
        <v>2</v>
      </c>
      <c r="R92" s="8">
        <v>2</v>
      </c>
      <c r="S92" s="9">
        <v>2</v>
      </c>
      <c r="T92" s="9">
        <v>0</v>
      </c>
      <c r="U92" s="10">
        <f>Tableau1[[#This Row],[Prix unitaire3]]*Tableau1[[#This Row],[Quantité3]]</f>
        <v>0</v>
      </c>
      <c r="V92" s="8">
        <v>2</v>
      </c>
      <c r="W92" s="9">
        <v>4</v>
      </c>
      <c r="X92" s="9">
        <v>0</v>
      </c>
      <c r="Y92" s="10">
        <f>Tableau1[[#This Row],[Prix unitaire4]]*Tableau1[[#This Row],[Quantité4]]</f>
        <v>0</v>
      </c>
    </row>
    <row r="93" spans="1:25" x14ac:dyDescent="0.25">
      <c r="A93" t="s">
        <v>14</v>
      </c>
      <c r="B93" t="s">
        <v>174</v>
      </c>
      <c r="C93" t="s">
        <v>4</v>
      </c>
      <c r="D93" t="s">
        <v>112</v>
      </c>
      <c r="E93">
        <v>2</v>
      </c>
      <c r="F93">
        <f>Tableau1[[#This Row],[Manquantes]]</f>
        <v>2</v>
      </c>
      <c r="G93">
        <f>MIN(Tableau1[[#This Row],[Prix unitaire]],Tableau1[[#This Row],[Prix unitaire2]],Tableau1[[#This Row],[Prix unitaire3]],Tableau1[[#This Row],[Prix unitaire4]])</f>
        <v>0.5</v>
      </c>
      <c r="H93">
        <f>Tableau1[[#This Row],[Quantité]]+Tableau1[[#This Row],[Quantité2]]+Tableau1[[#This Row],[Quantité3]]+Tableau1[[#This Row],[Quantité4]]</f>
        <v>2</v>
      </c>
      <c r="I93" s="2">
        <f>Tableau1[[#This Row],[A payer]]+Tableau1[[#This Row],[A payer2]]+Tableau1[[#This Row],[A payer3]]+Tableau1[[#This Row],[A payer4]]</f>
        <v>2</v>
      </c>
      <c r="J93" s="2">
        <v>1.95</v>
      </c>
      <c r="K93">
        <v>19</v>
      </c>
      <c r="L93">
        <v>0</v>
      </c>
      <c r="M93" s="2">
        <f>Tableau1[[#This Row],[Prix unitaire]]*Tableau1[[#This Row],[Quantité]]</f>
        <v>0</v>
      </c>
      <c r="N93" s="2">
        <v>2</v>
      </c>
      <c r="O93">
        <v>5</v>
      </c>
      <c r="P93">
        <v>0</v>
      </c>
      <c r="Q93" s="2">
        <f>Tableau1[[#This Row],[Prix unitaire2]]*Tableau1[[#This Row],[Quantité2]]</f>
        <v>0</v>
      </c>
      <c r="R93" s="5">
        <v>1.5</v>
      </c>
      <c r="S93" s="6">
        <v>11</v>
      </c>
      <c r="T93" s="6">
        <v>1</v>
      </c>
      <c r="U93" s="7">
        <f>Tableau1[[#This Row],[Prix unitaire3]]*Tableau1[[#This Row],[Quantité3]]</f>
        <v>1.5</v>
      </c>
      <c r="V93" s="5">
        <v>0.5</v>
      </c>
      <c r="W93" s="6">
        <v>1</v>
      </c>
      <c r="X93" s="6">
        <v>1</v>
      </c>
      <c r="Y93" s="7">
        <f>Tableau1[[#This Row],[Prix unitaire4]]*Tableau1[[#This Row],[Quantité4]]</f>
        <v>0.5</v>
      </c>
    </row>
    <row r="94" spans="1:25" x14ac:dyDescent="0.25">
      <c r="A94" t="s">
        <v>139</v>
      </c>
      <c r="B94" t="s">
        <v>139</v>
      </c>
      <c r="C94" t="s">
        <v>4</v>
      </c>
      <c r="D94" t="s">
        <v>112</v>
      </c>
      <c r="E94">
        <v>2</v>
      </c>
      <c r="F94">
        <f>Tableau1[[#This Row],[Manquantes]]</f>
        <v>2</v>
      </c>
      <c r="G94">
        <f>MIN(Tableau1[[#This Row],[Prix unitaire]],Tableau1[[#This Row],[Prix unitaire2]],Tableau1[[#This Row],[Prix unitaire3]],Tableau1[[#This Row],[Prix unitaire4]])</f>
        <v>1</v>
      </c>
      <c r="H94">
        <f>Tableau1[[#This Row],[Quantité]]+Tableau1[[#This Row],[Quantité2]]+Tableau1[[#This Row],[Quantité3]]+Tableau1[[#This Row],[Quantité4]]</f>
        <v>2</v>
      </c>
      <c r="I94" s="2">
        <f>Tableau1[[#This Row],[A payer]]+Tableau1[[#This Row],[A payer2]]+Tableau1[[#This Row],[A payer3]]+Tableau1[[#This Row],[A payer4]]</f>
        <v>2</v>
      </c>
      <c r="J94" s="2">
        <v>1.45</v>
      </c>
      <c r="K94">
        <v>17</v>
      </c>
      <c r="L94">
        <v>0</v>
      </c>
      <c r="M94" s="2">
        <f>Tableau1[[#This Row],[Prix unitaire]]*Tableau1[[#This Row],[Quantité]]</f>
        <v>0</v>
      </c>
      <c r="N94" s="2">
        <v>1</v>
      </c>
      <c r="O94">
        <v>15</v>
      </c>
      <c r="P94">
        <v>2</v>
      </c>
      <c r="Q94" s="2">
        <f>Tableau1[[#This Row],[Prix unitaire2]]*Tableau1[[#This Row],[Quantité2]]</f>
        <v>2</v>
      </c>
      <c r="R94" s="8">
        <v>2</v>
      </c>
      <c r="S94" s="9">
        <v>11</v>
      </c>
      <c r="T94" s="9">
        <v>0</v>
      </c>
      <c r="U94" s="10">
        <f>Tableau1[[#This Row],[Prix unitaire3]]*Tableau1[[#This Row],[Quantité3]]</f>
        <v>0</v>
      </c>
      <c r="V94" s="8">
        <v>1</v>
      </c>
      <c r="W94" s="9">
        <v>3</v>
      </c>
      <c r="X94" s="9">
        <v>0</v>
      </c>
      <c r="Y94" s="10">
        <f>Tableau1[[#This Row],[Prix unitaire4]]*Tableau1[[#This Row],[Quantité4]]</f>
        <v>0</v>
      </c>
    </row>
    <row r="95" spans="1:25" x14ac:dyDescent="0.25">
      <c r="A95" t="s">
        <v>54</v>
      </c>
      <c r="B95" t="s">
        <v>202</v>
      </c>
      <c r="C95" t="s">
        <v>4</v>
      </c>
      <c r="D95" t="s">
        <v>112</v>
      </c>
      <c r="E95">
        <v>2</v>
      </c>
      <c r="F95">
        <f>Tableau1[[#This Row],[Manquantes]]</f>
        <v>2</v>
      </c>
      <c r="G95">
        <f>MIN(Tableau1[[#This Row],[Prix unitaire]],Tableau1[[#This Row],[Prix unitaire2]],Tableau1[[#This Row],[Prix unitaire3]],Tableau1[[#This Row],[Prix unitaire4]])</f>
        <v>1</v>
      </c>
      <c r="H95">
        <f>Tableau1[[#This Row],[Quantité]]+Tableau1[[#This Row],[Quantité2]]+Tableau1[[#This Row],[Quantité3]]+Tableau1[[#This Row],[Quantité4]]</f>
        <v>2</v>
      </c>
      <c r="I95" s="2">
        <f>Tableau1[[#This Row],[A payer]]+Tableau1[[#This Row],[A payer2]]+Tableau1[[#This Row],[A payer3]]+Tableau1[[#This Row],[A payer4]]</f>
        <v>2</v>
      </c>
      <c r="J95" s="2">
        <v>1.45</v>
      </c>
      <c r="K95">
        <v>17</v>
      </c>
      <c r="L95">
        <v>0</v>
      </c>
      <c r="M95" s="2">
        <f>Tableau1[[#This Row],[Prix unitaire]]*Tableau1[[#This Row],[Quantité]]</f>
        <v>0</v>
      </c>
      <c r="N95" s="2">
        <v>4</v>
      </c>
      <c r="O95">
        <v>7</v>
      </c>
      <c r="P95">
        <v>0</v>
      </c>
      <c r="Q95" s="2">
        <f>Tableau1[[#This Row],[Prix unitaire2]]*Tableau1[[#This Row],[Quantité2]]</f>
        <v>0</v>
      </c>
      <c r="R95" s="8">
        <v>3</v>
      </c>
      <c r="S95" s="9">
        <v>3</v>
      </c>
      <c r="T95" s="9">
        <v>0</v>
      </c>
      <c r="U95" s="10">
        <f>Tableau1[[#This Row],[Prix unitaire3]]*Tableau1[[#This Row],[Quantité3]]</f>
        <v>0</v>
      </c>
      <c r="V95" s="8">
        <v>1</v>
      </c>
      <c r="W95" s="9">
        <v>3</v>
      </c>
      <c r="X95" s="9">
        <v>2</v>
      </c>
      <c r="Y95" s="10">
        <f>Tableau1[[#This Row],[Prix unitaire4]]*Tableau1[[#This Row],[Quantité4]]</f>
        <v>2</v>
      </c>
    </row>
    <row r="96" spans="1:25" x14ac:dyDescent="0.25">
      <c r="A96" t="s">
        <v>32</v>
      </c>
      <c r="B96" t="s">
        <v>188</v>
      </c>
      <c r="C96" t="s">
        <v>4</v>
      </c>
      <c r="D96" t="s">
        <v>112</v>
      </c>
      <c r="E96">
        <v>2</v>
      </c>
      <c r="F96">
        <f>Tableau1[[#This Row],[Manquantes]]</f>
        <v>2</v>
      </c>
      <c r="G96">
        <f>MIN(Tableau1[[#This Row],[Prix unitaire]],Tableau1[[#This Row],[Prix unitaire2]],Tableau1[[#This Row],[Prix unitaire3]],Tableau1[[#This Row],[Prix unitaire4]])</f>
        <v>1</v>
      </c>
      <c r="H96">
        <f>Tableau1[[#This Row],[Quantité]]+Tableau1[[#This Row],[Quantité2]]+Tableau1[[#This Row],[Quantité3]]+Tableau1[[#This Row],[Quantité4]]</f>
        <v>2</v>
      </c>
      <c r="I96" s="2">
        <f>Tableau1[[#This Row],[A payer]]+Tableau1[[#This Row],[A payer2]]+Tableau1[[#This Row],[A payer3]]+Tableau1[[#This Row],[A payer4]]</f>
        <v>2</v>
      </c>
      <c r="J96" s="2">
        <v>2.4500000000000002</v>
      </c>
      <c r="K96">
        <v>19</v>
      </c>
      <c r="L96">
        <v>0</v>
      </c>
      <c r="M96" s="2">
        <f>Tableau1[[#This Row],[Prix unitaire]]*Tableau1[[#This Row],[Quantité]]</f>
        <v>0</v>
      </c>
      <c r="N96" s="2">
        <v>4</v>
      </c>
      <c r="O96">
        <v>8</v>
      </c>
      <c r="P96">
        <v>0</v>
      </c>
      <c r="Q96" s="2">
        <f>Tableau1[[#This Row],[Prix unitaire2]]*Tableau1[[#This Row],[Quantité2]]</f>
        <v>0</v>
      </c>
      <c r="R96" s="8">
        <v>3</v>
      </c>
      <c r="S96" s="9">
        <v>4</v>
      </c>
      <c r="T96" s="9">
        <v>0</v>
      </c>
      <c r="U96" s="10">
        <f>Tableau1[[#This Row],[Prix unitaire3]]*Tableau1[[#This Row],[Quantité3]]</f>
        <v>0</v>
      </c>
      <c r="V96" s="8">
        <v>1</v>
      </c>
      <c r="W96" s="9">
        <v>2</v>
      </c>
      <c r="X96" s="9">
        <v>2</v>
      </c>
      <c r="Y96" s="10">
        <f>Tableau1[[#This Row],[Prix unitaire4]]*Tableau1[[#This Row],[Quantité4]]</f>
        <v>2</v>
      </c>
    </row>
    <row r="97" spans="1:25" x14ac:dyDescent="0.25">
      <c r="A97" t="s">
        <v>154</v>
      </c>
      <c r="B97" t="s">
        <v>154</v>
      </c>
      <c r="C97" t="s">
        <v>4</v>
      </c>
      <c r="D97" t="s">
        <v>112</v>
      </c>
      <c r="E97">
        <v>2</v>
      </c>
      <c r="F97">
        <f>Tableau1[[#This Row],[Manquantes]]</f>
        <v>2</v>
      </c>
      <c r="G97">
        <f>MIN(Tableau1[[#This Row],[Prix unitaire]],Tableau1[[#This Row],[Prix unitaire2]],Tableau1[[#This Row],[Prix unitaire3]],Tableau1[[#This Row],[Prix unitaire4]])</f>
        <v>1</v>
      </c>
      <c r="H97">
        <f>Tableau1[[#This Row],[Quantité]]+Tableau1[[#This Row],[Quantité2]]+Tableau1[[#This Row],[Quantité3]]+Tableau1[[#This Row],[Quantité4]]</f>
        <v>2</v>
      </c>
      <c r="I97" s="2">
        <f>Tableau1[[#This Row],[A payer]]+Tableau1[[#This Row],[A payer2]]+Tableau1[[#This Row],[A payer3]]+Tableau1[[#This Row],[A payer4]]</f>
        <v>2</v>
      </c>
      <c r="J97" s="2">
        <v>1.95</v>
      </c>
      <c r="K97">
        <v>1</v>
      </c>
      <c r="L97">
        <v>0</v>
      </c>
      <c r="M97" s="2">
        <f>Tableau1[[#This Row],[Prix unitaire]]*Tableau1[[#This Row],[Quantité]]</f>
        <v>0</v>
      </c>
      <c r="N97" s="2">
        <v>2</v>
      </c>
      <c r="O97">
        <v>12</v>
      </c>
      <c r="P97">
        <v>0</v>
      </c>
      <c r="Q97" s="2">
        <f>Tableau1[[#This Row],[Prix unitaire2]]*Tableau1[[#This Row],[Quantité2]]</f>
        <v>0</v>
      </c>
      <c r="R97" s="8">
        <v>2</v>
      </c>
      <c r="S97" s="9">
        <v>4</v>
      </c>
      <c r="T97" s="9">
        <v>0</v>
      </c>
      <c r="U97" s="10">
        <f>Tableau1[[#This Row],[Prix unitaire3]]*Tableau1[[#This Row],[Quantité3]]</f>
        <v>0</v>
      </c>
      <c r="V97" s="8">
        <v>1</v>
      </c>
      <c r="W97" s="9">
        <v>4</v>
      </c>
      <c r="X97" s="9">
        <v>2</v>
      </c>
      <c r="Y97" s="10">
        <f>Tableau1[[#This Row],[Prix unitaire4]]*Tableau1[[#This Row],[Quantité4]]</f>
        <v>2</v>
      </c>
    </row>
    <row r="98" spans="1:25" x14ac:dyDescent="0.25">
      <c r="A98" t="s">
        <v>73</v>
      </c>
      <c r="B98" t="s">
        <v>215</v>
      </c>
      <c r="C98" t="s">
        <v>4</v>
      </c>
      <c r="D98" t="s">
        <v>112</v>
      </c>
      <c r="E98">
        <v>1</v>
      </c>
      <c r="F98">
        <f>Tableau1[[#This Row],[Manquantes]]</f>
        <v>1</v>
      </c>
      <c r="G98">
        <f>MIN(Tableau1[[#This Row],[Prix unitaire]],Tableau1[[#This Row],[Prix unitaire2]],Tableau1[[#This Row],[Prix unitaire3]],Tableau1[[#This Row],[Prix unitaire4]])</f>
        <v>2</v>
      </c>
      <c r="H98">
        <f>Tableau1[[#This Row],[Quantité]]+Tableau1[[#This Row],[Quantité2]]+Tableau1[[#This Row],[Quantité3]]+Tableau1[[#This Row],[Quantité4]]</f>
        <v>1</v>
      </c>
      <c r="I98" s="2">
        <f>Tableau1[[#This Row],[A payer]]+Tableau1[[#This Row],[A payer2]]+Tableau1[[#This Row],[A payer3]]+Tableau1[[#This Row],[A payer4]]</f>
        <v>2</v>
      </c>
      <c r="J98" s="2">
        <v>2.95</v>
      </c>
      <c r="K98">
        <v>4</v>
      </c>
      <c r="L98">
        <v>0</v>
      </c>
      <c r="M98" s="2">
        <f>Tableau1[[#This Row],[Prix unitaire]]*Tableau1[[#This Row],[Quantité]]</f>
        <v>0</v>
      </c>
      <c r="N98" s="2">
        <v>4</v>
      </c>
      <c r="O98">
        <v>1</v>
      </c>
      <c r="P98">
        <v>0</v>
      </c>
      <c r="Q98" s="2">
        <f>Tableau1[[#This Row],[Prix unitaire2]]*Tableau1[[#This Row],[Quantité2]]</f>
        <v>0</v>
      </c>
      <c r="R98" s="5">
        <v>2</v>
      </c>
      <c r="S98" s="6">
        <v>10</v>
      </c>
      <c r="T98" s="6">
        <v>0</v>
      </c>
      <c r="U98" s="7">
        <f>Tableau1[[#This Row],[Prix unitaire3]]*Tableau1[[#This Row],[Quantité3]]</f>
        <v>0</v>
      </c>
      <c r="V98" s="5">
        <v>2</v>
      </c>
      <c r="W98" s="6">
        <v>3</v>
      </c>
      <c r="X98" s="6">
        <v>1</v>
      </c>
      <c r="Y98" s="7">
        <f>Tableau1[[#This Row],[Prix unitaire4]]*Tableau1[[#This Row],[Quantité4]]</f>
        <v>2</v>
      </c>
    </row>
    <row r="99" spans="1:25" x14ac:dyDescent="0.25">
      <c r="A99" t="s">
        <v>62</v>
      </c>
      <c r="B99" t="s">
        <v>209</v>
      </c>
      <c r="C99" t="s">
        <v>4</v>
      </c>
      <c r="D99" t="s">
        <v>38</v>
      </c>
      <c r="E99">
        <v>3</v>
      </c>
      <c r="F99">
        <f>Tableau1[[#This Row],[Manquantes]]</f>
        <v>3</v>
      </c>
      <c r="G99">
        <f>MIN(Tableau1[[#This Row],[Prix unitaire]],Tableau1[[#This Row],[Prix unitaire2]],Tableau1[[#This Row],[Prix unitaire3]],Tableau1[[#This Row],[Prix unitaire4]])</f>
        <v>0.5</v>
      </c>
      <c r="H99">
        <f>Tableau1[[#This Row],[Quantité]]+Tableau1[[#This Row],[Quantité2]]+Tableau1[[#This Row],[Quantité3]]+Tableau1[[#This Row],[Quantité4]]</f>
        <v>3</v>
      </c>
      <c r="I99" s="2">
        <f>Tableau1[[#This Row],[A payer]]+Tableau1[[#This Row],[A payer2]]+Tableau1[[#This Row],[A payer3]]+Tableau1[[#This Row],[A payer4]]</f>
        <v>1.9</v>
      </c>
      <c r="J99" s="2">
        <v>0.9</v>
      </c>
      <c r="K99">
        <v>21</v>
      </c>
      <c r="L99">
        <v>1</v>
      </c>
      <c r="M99" s="2">
        <f>Tableau1[[#This Row],[Prix unitaire]]*Tableau1[[#This Row],[Quantité]]</f>
        <v>0.9</v>
      </c>
      <c r="N99" s="2">
        <v>1</v>
      </c>
      <c r="O99">
        <v>11</v>
      </c>
      <c r="P99">
        <v>0</v>
      </c>
      <c r="Q99" s="2">
        <f>Tableau1[[#This Row],[Prix unitaire2]]*Tableau1[[#This Row],[Quantité2]]</f>
        <v>0</v>
      </c>
      <c r="R99" s="8">
        <v>3</v>
      </c>
      <c r="S99" s="9">
        <v>7</v>
      </c>
      <c r="T99" s="9">
        <v>0</v>
      </c>
      <c r="U99" s="10">
        <f>Tableau1[[#This Row],[Prix unitaire3]]*Tableau1[[#This Row],[Quantité3]]</f>
        <v>0</v>
      </c>
      <c r="V99" s="8">
        <v>0.5</v>
      </c>
      <c r="W99" s="9">
        <v>2</v>
      </c>
      <c r="X99" s="9">
        <v>2</v>
      </c>
      <c r="Y99" s="10">
        <f>Tableau1[[#This Row],[Prix unitaire4]]*Tableau1[[#This Row],[Quantité4]]</f>
        <v>1</v>
      </c>
    </row>
    <row r="100" spans="1:25" x14ac:dyDescent="0.25">
      <c r="A100" t="s">
        <v>81</v>
      </c>
      <c r="B100" t="s">
        <v>81</v>
      </c>
      <c r="C100" t="s">
        <v>4</v>
      </c>
      <c r="D100" t="s">
        <v>74</v>
      </c>
      <c r="E100">
        <v>3</v>
      </c>
      <c r="F100">
        <f>Tableau1[[#This Row],[Manquantes]]</f>
        <v>3</v>
      </c>
      <c r="G100">
        <f>MIN(Tableau1[[#This Row],[Prix unitaire]],Tableau1[[#This Row],[Prix unitaire2]],Tableau1[[#This Row],[Prix unitaire3]],Tableau1[[#This Row],[Prix unitaire4]])</f>
        <v>0.5</v>
      </c>
      <c r="H100">
        <f>Tableau1[[#This Row],[Quantité]]+Tableau1[[#This Row],[Quantité2]]+Tableau1[[#This Row],[Quantité3]]+Tableau1[[#This Row],[Quantité4]]</f>
        <v>3</v>
      </c>
      <c r="I100" s="2">
        <f>Tableau1[[#This Row],[A payer]]+Tableau1[[#This Row],[A payer2]]+Tableau1[[#This Row],[A payer3]]+Tableau1[[#This Row],[A payer4]]</f>
        <v>1.9</v>
      </c>
      <c r="J100" s="2">
        <v>0.9</v>
      </c>
      <c r="K100">
        <v>16</v>
      </c>
      <c r="L100">
        <v>1</v>
      </c>
      <c r="M100" s="2">
        <f>Tableau1[[#This Row],[Prix unitaire]]*Tableau1[[#This Row],[Quantité]]</f>
        <v>0.9</v>
      </c>
      <c r="N100" s="2">
        <v>4</v>
      </c>
      <c r="O100">
        <v>10</v>
      </c>
      <c r="P100">
        <v>0</v>
      </c>
      <c r="Q100" s="2">
        <f>Tableau1[[#This Row],[Prix unitaire2]]*Tableau1[[#This Row],[Quantité2]]</f>
        <v>0</v>
      </c>
      <c r="R100" s="5">
        <v>3</v>
      </c>
      <c r="S100" s="6">
        <v>2</v>
      </c>
      <c r="T100" s="6">
        <v>0</v>
      </c>
      <c r="U100" s="7">
        <f>Tableau1[[#This Row],[Prix unitaire3]]*Tableau1[[#This Row],[Quantité3]]</f>
        <v>0</v>
      </c>
      <c r="V100" s="5">
        <v>0.5</v>
      </c>
      <c r="W100" s="6">
        <v>2</v>
      </c>
      <c r="X100" s="6">
        <v>2</v>
      </c>
      <c r="Y100" s="7">
        <f>Tableau1[[#This Row],[Prix unitaire4]]*Tableau1[[#This Row],[Quantité4]]</f>
        <v>1</v>
      </c>
    </row>
    <row r="101" spans="1:25" x14ac:dyDescent="0.25">
      <c r="A101" t="s">
        <v>8</v>
      </c>
      <c r="B101" t="s">
        <v>288</v>
      </c>
      <c r="C101" t="s">
        <v>4</v>
      </c>
      <c r="D101" t="s">
        <v>5</v>
      </c>
      <c r="E101">
        <v>2</v>
      </c>
      <c r="F101">
        <f>Tableau1[[#This Row],[Manquantes]]</f>
        <v>2</v>
      </c>
      <c r="G101">
        <f>MIN(Tableau1[[#This Row],[Prix unitaire]],Tableau1[[#This Row],[Prix unitaire2]],Tableau1[[#This Row],[Prix unitaire3]],Tableau1[[#This Row],[Prix unitaire4]])</f>
        <v>0.9</v>
      </c>
      <c r="H101">
        <f>Tableau1[[#This Row],[Quantité]]+Tableau1[[#This Row],[Quantité2]]+Tableau1[[#This Row],[Quantité3]]+Tableau1[[#This Row],[Quantité4]]</f>
        <v>2</v>
      </c>
      <c r="I101" s="2">
        <f>Tableau1[[#This Row],[A payer]]+Tableau1[[#This Row],[A payer2]]+Tableau1[[#This Row],[A payer3]]+Tableau1[[#This Row],[A payer4]]</f>
        <v>1.8</v>
      </c>
      <c r="J101" s="2">
        <v>0.9</v>
      </c>
      <c r="K101">
        <v>19</v>
      </c>
      <c r="L101">
        <v>2</v>
      </c>
      <c r="M101" s="2">
        <f>Tableau1[[#This Row],[Prix unitaire]]*Tableau1[[#This Row],[Quantité]]</f>
        <v>1.8</v>
      </c>
      <c r="N101" s="2">
        <v>1</v>
      </c>
      <c r="O101">
        <v>13</v>
      </c>
      <c r="P101">
        <v>0</v>
      </c>
      <c r="Q101" s="2">
        <f>Tableau1[[#This Row],[Prix unitaire2]]*Tableau1[[#This Row],[Quantité2]]</f>
        <v>0</v>
      </c>
      <c r="R101" s="8">
        <v>1</v>
      </c>
      <c r="S101" s="9">
        <v>11</v>
      </c>
      <c r="T101" s="9">
        <v>0</v>
      </c>
      <c r="U101" s="10">
        <f>Tableau1[[#This Row],[Prix unitaire3]]*Tableau1[[#This Row],[Quantité3]]</f>
        <v>0</v>
      </c>
      <c r="V101" s="8">
        <v>999</v>
      </c>
      <c r="W101" s="9">
        <v>0</v>
      </c>
      <c r="X101" s="9">
        <v>0</v>
      </c>
      <c r="Y101" s="10">
        <f>Tableau1[[#This Row],[Prix unitaire4]]*Tableau1[[#This Row],[Quantité4]]</f>
        <v>0</v>
      </c>
    </row>
    <row r="102" spans="1:25" x14ac:dyDescent="0.25">
      <c r="A102" t="s">
        <v>10</v>
      </c>
      <c r="B102" t="s">
        <v>170</v>
      </c>
      <c r="C102" t="s">
        <v>4</v>
      </c>
      <c r="D102" t="s">
        <v>5</v>
      </c>
      <c r="E102">
        <v>2</v>
      </c>
      <c r="F102">
        <f>Tableau1[[#This Row],[Manquantes]]</f>
        <v>2</v>
      </c>
      <c r="G102">
        <f>MIN(Tableau1[[#This Row],[Prix unitaire]],Tableau1[[#This Row],[Prix unitaire2]],Tableau1[[#This Row],[Prix unitaire3]],Tableau1[[#This Row],[Prix unitaire4]])</f>
        <v>0.9</v>
      </c>
      <c r="H102">
        <f>Tableau1[[#This Row],[Quantité]]+Tableau1[[#This Row],[Quantité2]]+Tableau1[[#This Row],[Quantité3]]+Tableau1[[#This Row],[Quantité4]]</f>
        <v>2</v>
      </c>
      <c r="I102" s="2">
        <f>Tableau1[[#This Row],[A payer]]+Tableau1[[#This Row],[A payer2]]+Tableau1[[#This Row],[A payer3]]+Tableau1[[#This Row],[A payer4]]</f>
        <v>1.8</v>
      </c>
      <c r="J102" s="2">
        <v>0.9</v>
      </c>
      <c r="K102">
        <v>20</v>
      </c>
      <c r="L102">
        <v>2</v>
      </c>
      <c r="M102" s="2">
        <f>Tableau1[[#This Row],[Prix unitaire]]*Tableau1[[#This Row],[Quantité]]</f>
        <v>1.8</v>
      </c>
      <c r="N102" s="2">
        <v>2</v>
      </c>
      <c r="O102">
        <v>6</v>
      </c>
      <c r="P102">
        <v>0</v>
      </c>
      <c r="Q102" s="2">
        <f>Tableau1[[#This Row],[Prix unitaire2]]*Tableau1[[#This Row],[Quantité2]]</f>
        <v>0</v>
      </c>
      <c r="R102" s="8">
        <v>2</v>
      </c>
      <c r="S102" s="9">
        <v>8</v>
      </c>
      <c r="T102" s="9">
        <v>0</v>
      </c>
      <c r="U102" s="10">
        <f>Tableau1[[#This Row],[Prix unitaire3]]*Tableau1[[#This Row],[Quantité3]]</f>
        <v>0</v>
      </c>
      <c r="V102" s="8">
        <v>1</v>
      </c>
      <c r="W102" s="9">
        <v>1</v>
      </c>
      <c r="X102" s="9">
        <v>0</v>
      </c>
      <c r="Y102" s="10">
        <f>Tableau1[[#This Row],[Prix unitaire4]]*Tableau1[[#This Row],[Quantité4]]</f>
        <v>0</v>
      </c>
    </row>
    <row r="103" spans="1:25" x14ac:dyDescent="0.25">
      <c r="A103" t="s">
        <v>30</v>
      </c>
      <c r="B103" t="s">
        <v>186</v>
      </c>
      <c r="C103" t="s">
        <v>4</v>
      </c>
      <c r="D103" t="s">
        <v>5</v>
      </c>
      <c r="E103">
        <v>2</v>
      </c>
      <c r="F103">
        <f>Tableau1[[#This Row],[Manquantes]]</f>
        <v>2</v>
      </c>
      <c r="G103">
        <f>MIN(Tableau1[[#This Row],[Prix unitaire]],Tableau1[[#This Row],[Prix unitaire2]],Tableau1[[#This Row],[Prix unitaire3]],Tableau1[[#This Row],[Prix unitaire4]])</f>
        <v>0.9</v>
      </c>
      <c r="H103">
        <f>Tableau1[[#This Row],[Quantité]]+Tableau1[[#This Row],[Quantité2]]+Tableau1[[#This Row],[Quantité3]]+Tableau1[[#This Row],[Quantité4]]</f>
        <v>2</v>
      </c>
      <c r="I103" s="2">
        <f>Tableau1[[#This Row],[A payer]]+Tableau1[[#This Row],[A payer2]]+Tableau1[[#This Row],[A payer3]]+Tableau1[[#This Row],[A payer4]]</f>
        <v>1.8</v>
      </c>
      <c r="J103" s="2">
        <v>0.9</v>
      </c>
      <c r="K103">
        <v>14</v>
      </c>
      <c r="L103">
        <v>2</v>
      </c>
      <c r="M103" s="2">
        <f>Tableau1[[#This Row],[Prix unitaire]]*Tableau1[[#This Row],[Quantité]]</f>
        <v>1.8</v>
      </c>
      <c r="N103" s="2">
        <v>1</v>
      </c>
      <c r="O103">
        <v>6</v>
      </c>
      <c r="P103">
        <v>0</v>
      </c>
      <c r="Q103" s="2">
        <f>Tableau1[[#This Row],[Prix unitaire2]]*Tableau1[[#This Row],[Quantité2]]</f>
        <v>0</v>
      </c>
      <c r="R103" s="8">
        <v>1.5</v>
      </c>
      <c r="S103" s="9">
        <v>6</v>
      </c>
      <c r="T103" s="9">
        <v>0</v>
      </c>
      <c r="U103" s="10">
        <f>Tableau1[[#This Row],[Prix unitaire3]]*Tableau1[[#This Row],[Quantité3]]</f>
        <v>0</v>
      </c>
      <c r="V103" s="8">
        <v>999</v>
      </c>
      <c r="W103" s="9">
        <v>0</v>
      </c>
      <c r="X103" s="9">
        <v>0</v>
      </c>
      <c r="Y103" s="10">
        <f>Tableau1[[#This Row],[Prix unitaire4]]*Tableau1[[#This Row],[Quantité4]]</f>
        <v>0</v>
      </c>
    </row>
    <row r="104" spans="1:25" x14ac:dyDescent="0.25">
      <c r="A104" t="s">
        <v>34</v>
      </c>
      <c r="B104" t="s">
        <v>34</v>
      </c>
      <c r="C104" t="s">
        <v>4</v>
      </c>
      <c r="D104" t="s">
        <v>5</v>
      </c>
      <c r="E104">
        <v>2</v>
      </c>
      <c r="F104">
        <f>Tableau1[[#This Row],[Manquantes]]</f>
        <v>2</v>
      </c>
      <c r="G104">
        <f>MIN(Tableau1[[#This Row],[Prix unitaire]],Tableau1[[#This Row],[Prix unitaire2]],Tableau1[[#This Row],[Prix unitaire3]],Tableau1[[#This Row],[Prix unitaire4]])</f>
        <v>0.9</v>
      </c>
      <c r="H104">
        <f>Tableau1[[#This Row],[Quantité]]+Tableau1[[#This Row],[Quantité2]]+Tableau1[[#This Row],[Quantité3]]+Tableau1[[#This Row],[Quantité4]]</f>
        <v>2</v>
      </c>
      <c r="I104" s="2">
        <f>Tableau1[[#This Row],[A payer]]+Tableau1[[#This Row],[A payer2]]+Tableau1[[#This Row],[A payer3]]+Tableau1[[#This Row],[A payer4]]</f>
        <v>1.8</v>
      </c>
      <c r="J104" s="2">
        <v>0.9</v>
      </c>
      <c r="K104">
        <v>24</v>
      </c>
      <c r="L104">
        <v>2</v>
      </c>
      <c r="M104" s="2">
        <f>Tableau1[[#This Row],[Prix unitaire]]*Tableau1[[#This Row],[Quantité]]</f>
        <v>1.8</v>
      </c>
      <c r="N104" s="2">
        <v>4</v>
      </c>
      <c r="O104">
        <v>5</v>
      </c>
      <c r="P104">
        <v>0</v>
      </c>
      <c r="Q104" s="2">
        <f>Tableau1[[#This Row],[Prix unitaire2]]*Tableau1[[#This Row],[Quantité2]]</f>
        <v>0</v>
      </c>
      <c r="R104" s="8">
        <v>2</v>
      </c>
      <c r="S104" s="9">
        <v>6</v>
      </c>
      <c r="T104" s="9">
        <v>0</v>
      </c>
      <c r="U104" s="10">
        <f>Tableau1[[#This Row],[Prix unitaire3]]*Tableau1[[#This Row],[Quantité3]]</f>
        <v>0</v>
      </c>
      <c r="V104" s="8">
        <v>999</v>
      </c>
      <c r="W104" s="9">
        <v>0</v>
      </c>
      <c r="X104" s="9">
        <v>0</v>
      </c>
      <c r="Y104" s="10">
        <f>Tableau1[[#This Row],[Prix unitaire4]]*Tableau1[[#This Row],[Quantité4]]</f>
        <v>0</v>
      </c>
    </row>
    <row r="105" spans="1:25" x14ac:dyDescent="0.25">
      <c r="A105" t="s">
        <v>36</v>
      </c>
      <c r="B105" t="s">
        <v>189</v>
      </c>
      <c r="C105" t="s">
        <v>4</v>
      </c>
      <c r="D105" t="s">
        <v>5</v>
      </c>
      <c r="E105">
        <v>2</v>
      </c>
      <c r="F105">
        <f>Tableau1[[#This Row],[Manquantes]]</f>
        <v>2</v>
      </c>
      <c r="G105">
        <f>MIN(Tableau1[[#This Row],[Prix unitaire]],Tableau1[[#This Row],[Prix unitaire2]],Tableau1[[#This Row],[Prix unitaire3]],Tableau1[[#This Row],[Prix unitaire4]])</f>
        <v>0.9</v>
      </c>
      <c r="H105">
        <f>Tableau1[[#This Row],[Quantité]]+Tableau1[[#This Row],[Quantité2]]+Tableau1[[#This Row],[Quantité3]]+Tableau1[[#This Row],[Quantité4]]</f>
        <v>2</v>
      </c>
      <c r="I105" s="2">
        <f>Tableau1[[#This Row],[A payer]]+Tableau1[[#This Row],[A payer2]]+Tableau1[[#This Row],[A payer3]]+Tableau1[[#This Row],[A payer4]]</f>
        <v>1.8</v>
      </c>
      <c r="J105" s="2">
        <v>0.9</v>
      </c>
      <c r="K105">
        <v>22</v>
      </c>
      <c r="L105">
        <v>2</v>
      </c>
      <c r="M105" s="2">
        <f>Tableau1[[#This Row],[Prix unitaire]]*Tableau1[[#This Row],[Quantité]]</f>
        <v>1.8</v>
      </c>
      <c r="N105" s="2">
        <v>2</v>
      </c>
      <c r="O105">
        <v>10</v>
      </c>
      <c r="P105">
        <v>0</v>
      </c>
      <c r="Q105" s="2">
        <f>Tableau1[[#This Row],[Prix unitaire2]]*Tableau1[[#This Row],[Quantité2]]</f>
        <v>0</v>
      </c>
      <c r="R105" s="8">
        <v>1</v>
      </c>
      <c r="S105" s="9">
        <v>7</v>
      </c>
      <c r="T105" s="9">
        <v>0</v>
      </c>
      <c r="U105" s="10">
        <f>Tableau1[[#This Row],[Prix unitaire3]]*Tableau1[[#This Row],[Quantité3]]</f>
        <v>0</v>
      </c>
      <c r="V105" s="8">
        <v>999</v>
      </c>
      <c r="W105" s="9">
        <v>0</v>
      </c>
      <c r="X105" s="9">
        <v>0</v>
      </c>
      <c r="Y105" s="10">
        <f>Tableau1[[#This Row],[Prix unitaire4]]*Tableau1[[#This Row],[Quantité4]]</f>
        <v>0</v>
      </c>
    </row>
    <row r="106" spans="1:25" x14ac:dyDescent="0.25">
      <c r="A106" t="s">
        <v>44</v>
      </c>
      <c r="B106" t="s">
        <v>195</v>
      </c>
      <c r="C106" t="s">
        <v>4</v>
      </c>
      <c r="D106" t="s">
        <v>38</v>
      </c>
      <c r="E106">
        <v>2</v>
      </c>
      <c r="F106">
        <f>Tableau1[[#This Row],[Manquantes]]</f>
        <v>2</v>
      </c>
      <c r="G106">
        <f>MIN(Tableau1[[#This Row],[Prix unitaire]],Tableau1[[#This Row],[Prix unitaire2]],Tableau1[[#This Row],[Prix unitaire3]],Tableau1[[#This Row],[Prix unitaire4]])</f>
        <v>0.9</v>
      </c>
      <c r="H106">
        <f>Tableau1[[#This Row],[Quantité]]+Tableau1[[#This Row],[Quantité2]]+Tableau1[[#This Row],[Quantité3]]+Tableau1[[#This Row],[Quantité4]]</f>
        <v>2</v>
      </c>
      <c r="I106" s="2">
        <f>Tableau1[[#This Row],[A payer]]+Tableau1[[#This Row],[A payer2]]+Tableau1[[#This Row],[A payer3]]+Tableau1[[#This Row],[A payer4]]</f>
        <v>1.8</v>
      </c>
      <c r="J106" s="2">
        <v>0.9</v>
      </c>
      <c r="K106">
        <v>19</v>
      </c>
      <c r="L106">
        <v>2</v>
      </c>
      <c r="M106" s="2">
        <f>Tableau1[[#This Row],[Prix unitaire]]*Tableau1[[#This Row],[Quantité]]</f>
        <v>1.8</v>
      </c>
      <c r="N106" s="2">
        <v>2</v>
      </c>
      <c r="O106">
        <v>8</v>
      </c>
      <c r="P106">
        <v>0</v>
      </c>
      <c r="Q106" s="2">
        <f>Tableau1[[#This Row],[Prix unitaire2]]*Tableau1[[#This Row],[Quantité2]]</f>
        <v>0</v>
      </c>
      <c r="R106" s="5">
        <v>2</v>
      </c>
      <c r="S106" s="6">
        <v>10</v>
      </c>
      <c r="T106" s="6">
        <v>0</v>
      </c>
      <c r="U106" s="7">
        <f>Tableau1[[#This Row],[Prix unitaire3]]*Tableau1[[#This Row],[Quantité3]]</f>
        <v>0</v>
      </c>
      <c r="V106" s="5">
        <v>1</v>
      </c>
      <c r="W106" s="6">
        <v>2</v>
      </c>
      <c r="X106" s="6">
        <v>0</v>
      </c>
      <c r="Y106" s="7">
        <f>Tableau1[[#This Row],[Prix unitaire4]]*Tableau1[[#This Row],[Quantité4]]</f>
        <v>0</v>
      </c>
    </row>
    <row r="107" spans="1:25" x14ac:dyDescent="0.25">
      <c r="A107" t="s">
        <v>45</v>
      </c>
      <c r="B107" t="s">
        <v>45</v>
      </c>
      <c r="C107" t="s">
        <v>4</v>
      </c>
      <c r="D107" t="s">
        <v>38</v>
      </c>
      <c r="E107">
        <v>2</v>
      </c>
      <c r="F107">
        <f>Tableau1[[#This Row],[Manquantes]]</f>
        <v>2</v>
      </c>
      <c r="G107">
        <f>MIN(Tableau1[[#This Row],[Prix unitaire]],Tableau1[[#This Row],[Prix unitaire2]],Tableau1[[#This Row],[Prix unitaire3]],Tableau1[[#This Row],[Prix unitaire4]])</f>
        <v>0.9</v>
      </c>
      <c r="H107">
        <f>Tableau1[[#This Row],[Quantité]]+Tableau1[[#This Row],[Quantité2]]+Tableau1[[#This Row],[Quantité3]]+Tableau1[[#This Row],[Quantité4]]</f>
        <v>2</v>
      </c>
      <c r="I107" s="2">
        <f>Tableau1[[#This Row],[A payer]]+Tableau1[[#This Row],[A payer2]]+Tableau1[[#This Row],[A payer3]]+Tableau1[[#This Row],[A payer4]]</f>
        <v>1.8</v>
      </c>
      <c r="J107" s="2">
        <v>0.9</v>
      </c>
      <c r="K107">
        <v>25</v>
      </c>
      <c r="L107">
        <v>2</v>
      </c>
      <c r="M107" s="2">
        <f>Tableau1[[#This Row],[Prix unitaire]]*Tableau1[[#This Row],[Quantité]]</f>
        <v>1.8</v>
      </c>
      <c r="N107" s="2">
        <v>2</v>
      </c>
      <c r="O107">
        <v>11</v>
      </c>
      <c r="P107">
        <v>0</v>
      </c>
      <c r="Q107" s="2">
        <f>Tableau1[[#This Row],[Prix unitaire2]]*Tableau1[[#This Row],[Quantité2]]</f>
        <v>0</v>
      </c>
      <c r="R107" s="8">
        <v>1.5</v>
      </c>
      <c r="S107" s="9">
        <v>3</v>
      </c>
      <c r="T107" s="9">
        <v>0</v>
      </c>
      <c r="U107" s="10">
        <f>Tableau1[[#This Row],[Prix unitaire3]]*Tableau1[[#This Row],[Quantité3]]</f>
        <v>0</v>
      </c>
      <c r="V107" s="8">
        <v>999</v>
      </c>
      <c r="W107" s="9">
        <v>0</v>
      </c>
      <c r="X107" s="9">
        <v>0</v>
      </c>
      <c r="Y107" s="10">
        <f>Tableau1[[#This Row],[Prix unitaire4]]*Tableau1[[#This Row],[Quantité4]]</f>
        <v>0</v>
      </c>
    </row>
    <row r="108" spans="1:25" x14ac:dyDescent="0.25">
      <c r="A108" t="s">
        <v>46</v>
      </c>
      <c r="B108" t="s">
        <v>196</v>
      </c>
      <c r="C108" t="s">
        <v>4</v>
      </c>
      <c r="D108" t="s">
        <v>38</v>
      </c>
      <c r="E108">
        <v>2</v>
      </c>
      <c r="F108">
        <f>Tableau1[[#This Row],[Manquantes]]</f>
        <v>2</v>
      </c>
      <c r="G108">
        <f>MIN(Tableau1[[#This Row],[Prix unitaire]],Tableau1[[#This Row],[Prix unitaire2]],Tableau1[[#This Row],[Prix unitaire3]],Tableau1[[#This Row],[Prix unitaire4]])</f>
        <v>0.9</v>
      </c>
      <c r="H108">
        <f>Tableau1[[#This Row],[Quantité]]+Tableau1[[#This Row],[Quantité2]]+Tableau1[[#This Row],[Quantité3]]+Tableau1[[#This Row],[Quantité4]]</f>
        <v>2</v>
      </c>
      <c r="I108" s="2">
        <f>Tableau1[[#This Row],[A payer]]+Tableau1[[#This Row],[A payer2]]+Tableau1[[#This Row],[A payer3]]+Tableau1[[#This Row],[A payer4]]</f>
        <v>1.8</v>
      </c>
      <c r="J108" s="2">
        <v>0.9</v>
      </c>
      <c r="K108">
        <v>22</v>
      </c>
      <c r="L108">
        <v>2</v>
      </c>
      <c r="M108" s="2">
        <f>Tableau1[[#This Row],[Prix unitaire]]*Tableau1[[#This Row],[Quantité]]</f>
        <v>1.8</v>
      </c>
      <c r="N108" s="2">
        <v>2</v>
      </c>
      <c r="O108">
        <v>5</v>
      </c>
      <c r="P108">
        <v>0</v>
      </c>
      <c r="Q108" s="2">
        <f>Tableau1[[#This Row],[Prix unitaire2]]*Tableau1[[#This Row],[Quantité2]]</f>
        <v>0</v>
      </c>
      <c r="R108" s="5">
        <v>2</v>
      </c>
      <c r="S108" s="6">
        <v>10</v>
      </c>
      <c r="T108" s="6">
        <v>0</v>
      </c>
      <c r="U108" s="7">
        <f>Tableau1[[#This Row],[Prix unitaire3]]*Tableau1[[#This Row],[Quantité3]]</f>
        <v>0</v>
      </c>
      <c r="V108" s="5">
        <v>1</v>
      </c>
      <c r="W108" s="6">
        <v>2</v>
      </c>
      <c r="X108" s="6">
        <v>0</v>
      </c>
      <c r="Y108" s="7">
        <f>Tableau1[[#This Row],[Prix unitaire4]]*Tableau1[[#This Row],[Quantité4]]</f>
        <v>0</v>
      </c>
    </row>
    <row r="109" spans="1:25" x14ac:dyDescent="0.25">
      <c r="A109" t="s">
        <v>55</v>
      </c>
      <c r="B109" t="s">
        <v>203</v>
      </c>
      <c r="C109" t="s">
        <v>4</v>
      </c>
      <c r="D109" t="s">
        <v>38</v>
      </c>
      <c r="E109">
        <v>2</v>
      </c>
      <c r="F109">
        <f>Tableau1[[#This Row],[Manquantes]]</f>
        <v>2</v>
      </c>
      <c r="G109">
        <f>MIN(Tableau1[[#This Row],[Prix unitaire]],Tableau1[[#This Row],[Prix unitaire2]],Tableau1[[#This Row],[Prix unitaire3]],Tableau1[[#This Row],[Prix unitaire4]])</f>
        <v>0.9</v>
      </c>
      <c r="H109">
        <f>Tableau1[[#This Row],[Quantité]]+Tableau1[[#This Row],[Quantité2]]+Tableau1[[#This Row],[Quantité3]]+Tableau1[[#This Row],[Quantité4]]</f>
        <v>2</v>
      </c>
      <c r="I109" s="2">
        <f>Tableau1[[#This Row],[A payer]]+Tableau1[[#This Row],[A payer2]]+Tableau1[[#This Row],[A payer3]]+Tableau1[[#This Row],[A payer4]]</f>
        <v>1.8</v>
      </c>
      <c r="J109" s="2">
        <v>0.9</v>
      </c>
      <c r="K109">
        <v>16</v>
      </c>
      <c r="L109">
        <v>2</v>
      </c>
      <c r="M109" s="2">
        <f>Tableau1[[#This Row],[Prix unitaire]]*Tableau1[[#This Row],[Quantité]]</f>
        <v>1.8</v>
      </c>
      <c r="N109" s="2">
        <v>1</v>
      </c>
      <c r="O109">
        <v>10</v>
      </c>
      <c r="P109">
        <v>0</v>
      </c>
      <c r="Q109" s="2">
        <f>Tableau1[[#This Row],[Prix unitaire2]]*Tableau1[[#This Row],[Quantité2]]</f>
        <v>0</v>
      </c>
      <c r="R109" s="5">
        <v>1.5</v>
      </c>
      <c r="S109" s="6">
        <v>12</v>
      </c>
      <c r="T109" s="6">
        <v>0</v>
      </c>
      <c r="U109" s="7">
        <f>Tableau1[[#This Row],[Prix unitaire3]]*Tableau1[[#This Row],[Quantité3]]</f>
        <v>0</v>
      </c>
      <c r="V109" s="5">
        <v>999</v>
      </c>
      <c r="W109" s="6">
        <v>0</v>
      </c>
      <c r="X109" s="6">
        <v>0</v>
      </c>
      <c r="Y109" s="7">
        <f>Tableau1[[#This Row],[Prix unitaire4]]*Tableau1[[#This Row],[Quantité4]]</f>
        <v>0</v>
      </c>
    </row>
    <row r="110" spans="1:25" x14ac:dyDescent="0.25">
      <c r="A110" t="s">
        <v>10</v>
      </c>
      <c r="B110" t="s">
        <v>170</v>
      </c>
      <c r="C110" t="s">
        <v>4</v>
      </c>
      <c r="D110" t="s">
        <v>74</v>
      </c>
      <c r="E110">
        <v>3</v>
      </c>
      <c r="F110">
        <f>Tableau1[[#This Row],[Manquantes]]</f>
        <v>3</v>
      </c>
      <c r="G110">
        <f>MIN(Tableau1[[#This Row],[Prix unitaire]],Tableau1[[#This Row],[Prix unitaire2]],Tableau1[[#This Row],[Prix unitaire3]],Tableau1[[#This Row],[Prix unitaire4]])</f>
        <v>0.5</v>
      </c>
      <c r="H110">
        <f>Tableau1[[#This Row],[Quantité]]+Tableau1[[#This Row],[Quantité2]]+Tableau1[[#This Row],[Quantité3]]+Tableau1[[#This Row],[Quantité4]]</f>
        <v>3</v>
      </c>
      <c r="I110" s="2">
        <f>Tableau1[[#This Row],[A payer]]+Tableau1[[#This Row],[A payer2]]+Tableau1[[#This Row],[A payer3]]+Tableau1[[#This Row],[A payer4]]</f>
        <v>1.8</v>
      </c>
      <c r="J110" s="2">
        <v>0.8</v>
      </c>
      <c r="K110">
        <v>15</v>
      </c>
      <c r="L110">
        <v>1</v>
      </c>
      <c r="M110" s="2">
        <f>Tableau1[[#This Row],[Prix unitaire]]*Tableau1[[#This Row],[Quantité]]</f>
        <v>0.8</v>
      </c>
      <c r="N110" s="2">
        <v>2</v>
      </c>
      <c r="O110">
        <v>8</v>
      </c>
      <c r="P110">
        <v>0</v>
      </c>
      <c r="Q110" s="2">
        <f>Tableau1[[#This Row],[Prix unitaire2]]*Tableau1[[#This Row],[Quantité2]]</f>
        <v>0</v>
      </c>
      <c r="R110" s="8">
        <v>2</v>
      </c>
      <c r="S110" s="9">
        <v>5</v>
      </c>
      <c r="T110" s="9">
        <v>0</v>
      </c>
      <c r="U110" s="10">
        <f>Tableau1[[#This Row],[Prix unitaire3]]*Tableau1[[#This Row],[Quantité3]]</f>
        <v>0</v>
      </c>
      <c r="V110" s="8">
        <v>0.5</v>
      </c>
      <c r="W110" s="9">
        <v>2</v>
      </c>
      <c r="X110" s="9">
        <v>2</v>
      </c>
      <c r="Y110" s="10">
        <f>Tableau1[[#This Row],[Prix unitaire4]]*Tableau1[[#This Row],[Quantité4]]</f>
        <v>1</v>
      </c>
    </row>
    <row r="111" spans="1:25" x14ac:dyDescent="0.25">
      <c r="A111" t="s">
        <v>105</v>
      </c>
      <c r="B111" t="s">
        <v>238</v>
      </c>
      <c r="C111" t="s">
        <v>4</v>
      </c>
      <c r="D111" t="s">
        <v>112</v>
      </c>
      <c r="E111">
        <v>2</v>
      </c>
      <c r="F111">
        <f>Tableau1[[#This Row],[Manquantes]]</f>
        <v>2</v>
      </c>
      <c r="G111">
        <f>MIN(Tableau1[[#This Row],[Prix unitaire]],Tableau1[[#This Row],[Prix unitaire2]],Tableau1[[#This Row],[Prix unitaire3]],Tableau1[[#This Row],[Prix unitaire4]])</f>
        <v>0.9</v>
      </c>
      <c r="H111">
        <f>Tableau1[[#This Row],[Quantité]]+Tableau1[[#This Row],[Quantité2]]+Tableau1[[#This Row],[Quantité3]]+Tableau1[[#This Row],[Quantité4]]</f>
        <v>2</v>
      </c>
      <c r="I111" s="2">
        <f>Tableau1[[#This Row],[A payer]]+Tableau1[[#This Row],[A payer2]]+Tableau1[[#This Row],[A payer3]]+Tableau1[[#This Row],[A payer4]]</f>
        <v>1.8</v>
      </c>
      <c r="J111" s="2">
        <v>0.9</v>
      </c>
      <c r="K111">
        <v>18</v>
      </c>
      <c r="L111">
        <v>2</v>
      </c>
      <c r="M111" s="2">
        <f>Tableau1[[#This Row],[Prix unitaire]]*Tableau1[[#This Row],[Quantité]]</f>
        <v>1.8</v>
      </c>
      <c r="N111" s="2">
        <v>2</v>
      </c>
      <c r="O111">
        <v>3</v>
      </c>
      <c r="P111">
        <v>0</v>
      </c>
      <c r="Q111" s="2">
        <f>Tableau1[[#This Row],[Prix unitaire2]]*Tableau1[[#This Row],[Quantité2]]</f>
        <v>0</v>
      </c>
      <c r="R111" s="5">
        <v>2</v>
      </c>
      <c r="S111" s="6">
        <v>8</v>
      </c>
      <c r="T111" s="6">
        <v>0</v>
      </c>
      <c r="U111" s="7">
        <f>Tableau1[[#This Row],[Prix unitaire3]]*Tableau1[[#This Row],[Quantité3]]</f>
        <v>0</v>
      </c>
      <c r="V111" s="5">
        <v>2</v>
      </c>
      <c r="W111" s="6">
        <v>3</v>
      </c>
      <c r="X111" s="6">
        <v>0</v>
      </c>
      <c r="Y111" s="7">
        <f>Tableau1[[#This Row],[Prix unitaire4]]*Tableau1[[#This Row],[Quantité4]]</f>
        <v>0</v>
      </c>
    </row>
    <row r="112" spans="1:25" x14ac:dyDescent="0.25">
      <c r="A112" t="s">
        <v>13</v>
      </c>
      <c r="B112" t="s">
        <v>173</v>
      </c>
      <c r="C112" t="s">
        <v>4</v>
      </c>
      <c r="D112" t="s">
        <v>5</v>
      </c>
      <c r="E112">
        <v>2</v>
      </c>
      <c r="F112">
        <f>Tableau1[[#This Row],[Manquantes]]</f>
        <v>2</v>
      </c>
      <c r="G112">
        <f>MIN(Tableau1[[#This Row],[Prix unitaire]],Tableau1[[#This Row],[Prix unitaire2]],Tableau1[[#This Row],[Prix unitaire3]],Tableau1[[#This Row],[Prix unitaire4]])</f>
        <v>0.8</v>
      </c>
      <c r="H112">
        <f>Tableau1[[#This Row],[Quantité]]+Tableau1[[#This Row],[Quantité2]]+Tableau1[[#This Row],[Quantité3]]+Tableau1[[#This Row],[Quantité4]]</f>
        <v>2</v>
      </c>
      <c r="I112" s="2">
        <f>Tableau1[[#This Row],[A payer]]+Tableau1[[#This Row],[A payer2]]+Tableau1[[#This Row],[A payer3]]+Tableau1[[#This Row],[A payer4]]</f>
        <v>1.6</v>
      </c>
      <c r="J112" s="2">
        <v>0.8</v>
      </c>
      <c r="K112">
        <v>23</v>
      </c>
      <c r="L112">
        <v>2</v>
      </c>
      <c r="M112" s="2">
        <f>Tableau1[[#This Row],[Prix unitaire]]*Tableau1[[#This Row],[Quantité]]</f>
        <v>1.6</v>
      </c>
      <c r="N112" s="2">
        <v>4</v>
      </c>
      <c r="O112">
        <v>4</v>
      </c>
      <c r="P112">
        <v>0</v>
      </c>
      <c r="Q112" s="2">
        <f>Tableau1[[#This Row],[Prix unitaire2]]*Tableau1[[#This Row],[Quantité2]]</f>
        <v>0</v>
      </c>
      <c r="R112" s="5">
        <v>1.5</v>
      </c>
      <c r="S112" s="6">
        <v>9</v>
      </c>
      <c r="T112" s="6">
        <v>0</v>
      </c>
      <c r="U112" s="7">
        <f>Tableau1[[#This Row],[Prix unitaire3]]*Tableau1[[#This Row],[Quantité3]]</f>
        <v>0</v>
      </c>
      <c r="V112" s="5">
        <v>999</v>
      </c>
      <c r="W112" s="6">
        <v>0</v>
      </c>
      <c r="X112" s="6">
        <v>0</v>
      </c>
      <c r="Y112" s="7">
        <f>Tableau1[[#This Row],[Prix unitaire4]]*Tableau1[[#This Row],[Quantité4]]</f>
        <v>0</v>
      </c>
    </row>
    <row r="113" spans="1:25" x14ac:dyDescent="0.25">
      <c r="A113" t="s">
        <v>17</v>
      </c>
      <c r="B113" t="s">
        <v>176</v>
      </c>
      <c r="C113" t="s">
        <v>4</v>
      </c>
      <c r="D113" t="s">
        <v>5</v>
      </c>
      <c r="E113">
        <v>2</v>
      </c>
      <c r="F113">
        <f>Tableau1[[#This Row],[Manquantes]]</f>
        <v>2</v>
      </c>
      <c r="G113">
        <f>MIN(Tableau1[[#This Row],[Prix unitaire]],Tableau1[[#This Row],[Prix unitaire2]],Tableau1[[#This Row],[Prix unitaire3]],Tableau1[[#This Row],[Prix unitaire4]])</f>
        <v>0.8</v>
      </c>
      <c r="H113">
        <f>Tableau1[[#This Row],[Quantité]]+Tableau1[[#This Row],[Quantité2]]+Tableau1[[#This Row],[Quantité3]]+Tableau1[[#This Row],[Quantité4]]</f>
        <v>2</v>
      </c>
      <c r="I113" s="2">
        <f>Tableau1[[#This Row],[A payer]]+Tableau1[[#This Row],[A payer2]]+Tableau1[[#This Row],[A payer3]]+Tableau1[[#This Row],[A payer4]]</f>
        <v>1.6</v>
      </c>
      <c r="J113" s="2">
        <v>0.8</v>
      </c>
      <c r="K113">
        <v>23</v>
      </c>
      <c r="L113">
        <v>2</v>
      </c>
      <c r="M113" s="2">
        <f>Tableau1[[#This Row],[Prix unitaire]]*Tableau1[[#This Row],[Quantité]]</f>
        <v>1.6</v>
      </c>
      <c r="N113" s="2">
        <v>4</v>
      </c>
      <c r="O113">
        <v>6</v>
      </c>
      <c r="P113">
        <v>0</v>
      </c>
      <c r="Q113" s="2">
        <f>Tableau1[[#This Row],[Prix unitaire2]]*Tableau1[[#This Row],[Quantité2]]</f>
        <v>0</v>
      </c>
      <c r="R113" s="5">
        <v>2</v>
      </c>
      <c r="S113" s="6">
        <v>3</v>
      </c>
      <c r="T113" s="6">
        <v>0</v>
      </c>
      <c r="U113" s="7">
        <f>Tableau1[[#This Row],[Prix unitaire3]]*Tableau1[[#This Row],[Quantité3]]</f>
        <v>0</v>
      </c>
      <c r="V113" s="5">
        <v>999</v>
      </c>
      <c r="W113" s="6">
        <v>0</v>
      </c>
      <c r="X113" s="6">
        <v>0</v>
      </c>
      <c r="Y113" s="7">
        <f>Tableau1[[#This Row],[Prix unitaire4]]*Tableau1[[#This Row],[Quantité4]]</f>
        <v>0</v>
      </c>
    </row>
    <row r="114" spans="1:25" x14ac:dyDescent="0.25">
      <c r="A114" t="s">
        <v>28</v>
      </c>
      <c r="B114" t="s">
        <v>185</v>
      </c>
      <c r="C114" t="s">
        <v>4</v>
      </c>
      <c r="D114" t="s">
        <v>5</v>
      </c>
      <c r="E114">
        <v>2</v>
      </c>
      <c r="F114">
        <f>Tableau1[[#This Row],[Manquantes]]</f>
        <v>2</v>
      </c>
      <c r="G114">
        <f>MIN(Tableau1[[#This Row],[Prix unitaire]],Tableau1[[#This Row],[Prix unitaire2]],Tableau1[[#This Row],[Prix unitaire3]],Tableau1[[#This Row],[Prix unitaire4]])</f>
        <v>0.8</v>
      </c>
      <c r="H114">
        <f>Tableau1[[#This Row],[Quantité]]+Tableau1[[#This Row],[Quantité2]]+Tableau1[[#This Row],[Quantité3]]+Tableau1[[#This Row],[Quantité4]]</f>
        <v>2</v>
      </c>
      <c r="I114" s="2">
        <f>Tableau1[[#This Row],[A payer]]+Tableau1[[#This Row],[A payer2]]+Tableau1[[#This Row],[A payer3]]+Tableau1[[#This Row],[A payer4]]</f>
        <v>1.6</v>
      </c>
      <c r="J114" s="2">
        <v>0.8</v>
      </c>
      <c r="K114">
        <v>25</v>
      </c>
      <c r="L114">
        <v>2</v>
      </c>
      <c r="M114" s="2">
        <f>Tableau1[[#This Row],[Prix unitaire]]*Tableau1[[#This Row],[Quantité]]</f>
        <v>1.6</v>
      </c>
      <c r="N114" s="2">
        <v>4</v>
      </c>
      <c r="O114">
        <v>8</v>
      </c>
      <c r="P114">
        <v>0</v>
      </c>
      <c r="Q114" s="2">
        <f>Tableau1[[#This Row],[Prix unitaire2]]*Tableau1[[#This Row],[Quantité2]]</f>
        <v>0</v>
      </c>
      <c r="R114" s="8">
        <v>1.5</v>
      </c>
      <c r="S114" s="9">
        <v>10</v>
      </c>
      <c r="T114" s="9">
        <v>0</v>
      </c>
      <c r="U114" s="10">
        <f>Tableau1[[#This Row],[Prix unitaire3]]*Tableau1[[#This Row],[Quantité3]]</f>
        <v>0</v>
      </c>
      <c r="V114" s="8">
        <v>999</v>
      </c>
      <c r="W114" s="9">
        <v>0</v>
      </c>
      <c r="X114" s="9">
        <v>0</v>
      </c>
      <c r="Y114" s="10">
        <f>Tableau1[[#This Row],[Prix unitaire4]]*Tableau1[[#This Row],[Quantité4]]</f>
        <v>0</v>
      </c>
    </row>
    <row r="115" spans="1:25" x14ac:dyDescent="0.25">
      <c r="A115" t="s">
        <v>6</v>
      </c>
      <c r="B115" t="s">
        <v>167</v>
      </c>
      <c r="C115" t="s">
        <v>4</v>
      </c>
      <c r="D115" t="s">
        <v>74</v>
      </c>
      <c r="E115">
        <v>2</v>
      </c>
      <c r="F115">
        <f>Tableau1[[#This Row],[Manquantes]]</f>
        <v>2</v>
      </c>
      <c r="G115">
        <f>MIN(Tableau1[[#This Row],[Prix unitaire]],Tableau1[[#This Row],[Prix unitaire2]],Tableau1[[#This Row],[Prix unitaire3]],Tableau1[[#This Row],[Prix unitaire4]])</f>
        <v>0.8</v>
      </c>
      <c r="H115">
        <f>Tableau1[[#This Row],[Quantité]]+Tableau1[[#This Row],[Quantité2]]+Tableau1[[#This Row],[Quantité3]]+Tableau1[[#This Row],[Quantité4]]</f>
        <v>2</v>
      </c>
      <c r="I115" s="2">
        <f>Tableau1[[#This Row],[A payer]]+Tableau1[[#This Row],[A payer2]]+Tableau1[[#This Row],[A payer3]]+Tableau1[[#This Row],[A payer4]]</f>
        <v>1.6</v>
      </c>
      <c r="J115" s="2">
        <v>0.8</v>
      </c>
      <c r="K115">
        <v>18</v>
      </c>
      <c r="L115">
        <v>2</v>
      </c>
      <c r="M115" s="2">
        <f>Tableau1[[#This Row],[Prix unitaire]]*Tableau1[[#This Row],[Quantité]]</f>
        <v>1.6</v>
      </c>
      <c r="N115" s="2">
        <v>1</v>
      </c>
      <c r="O115">
        <v>8</v>
      </c>
      <c r="P115">
        <v>0</v>
      </c>
      <c r="Q115" s="2">
        <f>Tableau1[[#This Row],[Prix unitaire2]]*Tableau1[[#This Row],[Quantité2]]</f>
        <v>0</v>
      </c>
      <c r="R115" s="8">
        <v>1</v>
      </c>
      <c r="S115" s="9">
        <v>4</v>
      </c>
      <c r="T115" s="9">
        <v>0</v>
      </c>
      <c r="U115" s="10">
        <f>Tableau1[[#This Row],[Prix unitaire3]]*Tableau1[[#This Row],[Quantité3]]</f>
        <v>0</v>
      </c>
      <c r="V115" s="8">
        <v>1</v>
      </c>
      <c r="W115" s="9">
        <v>2</v>
      </c>
      <c r="X115" s="9">
        <v>0</v>
      </c>
      <c r="Y115" s="10">
        <f>Tableau1[[#This Row],[Prix unitaire4]]*Tableau1[[#This Row],[Quantité4]]</f>
        <v>0</v>
      </c>
    </row>
    <row r="116" spans="1:25" x14ac:dyDescent="0.25">
      <c r="A116" t="s">
        <v>84</v>
      </c>
      <c r="B116" t="s">
        <v>222</v>
      </c>
      <c r="C116" t="s">
        <v>4</v>
      </c>
      <c r="D116" t="s">
        <v>74</v>
      </c>
      <c r="E116">
        <v>2</v>
      </c>
      <c r="F116">
        <f>Tableau1[[#This Row],[Manquantes]]</f>
        <v>2</v>
      </c>
      <c r="G116">
        <f>MIN(Tableau1[[#This Row],[Prix unitaire]],Tableau1[[#This Row],[Prix unitaire2]],Tableau1[[#This Row],[Prix unitaire3]],Tableau1[[#This Row],[Prix unitaire4]])</f>
        <v>0.8</v>
      </c>
      <c r="H116">
        <f>Tableau1[[#This Row],[Quantité]]+Tableau1[[#This Row],[Quantité2]]+Tableau1[[#This Row],[Quantité3]]+Tableau1[[#This Row],[Quantité4]]</f>
        <v>2</v>
      </c>
      <c r="I116" s="2">
        <f>Tableau1[[#This Row],[A payer]]+Tableau1[[#This Row],[A payer2]]+Tableau1[[#This Row],[A payer3]]+Tableau1[[#This Row],[A payer4]]</f>
        <v>1.6</v>
      </c>
      <c r="J116" s="2">
        <v>0.8</v>
      </c>
      <c r="K116">
        <v>21</v>
      </c>
      <c r="L116">
        <v>2</v>
      </c>
      <c r="M116" s="2">
        <f>Tableau1[[#This Row],[Prix unitaire]]*Tableau1[[#This Row],[Quantité]]</f>
        <v>1.6</v>
      </c>
      <c r="N116" s="2">
        <v>4</v>
      </c>
      <c r="O116">
        <v>10</v>
      </c>
      <c r="P116">
        <v>0</v>
      </c>
      <c r="Q116" s="2">
        <f>Tableau1[[#This Row],[Prix unitaire2]]*Tableau1[[#This Row],[Quantité2]]</f>
        <v>0</v>
      </c>
      <c r="R116" s="5">
        <v>2</v>
      </c>
      <c r="S116" s="6">
        <v>5</v>
      </c>
      <c r="T116" s="6">
        <v>0</v>
      </c>
      <c r="U116" s="7">
        <f>Tableau1[[#This Row],[Prix unitaire3]]*Tableau1[[#This Row],[Quantité3]]</f>
        <v>0</v>
      </c>
      <c r="V116" s="5">
        <v>999</v>
      </c>
      <c r="W116" s="6">
        <v>0</v>
      </c>
      <c r="X116" s="6">
        <v>0</v>
      </c>
      <c r="Y116" s="7">
        <f>Tableau1[[#This Row],[Prix unitaire4]]*Tableau1[[#This Row],[Quantité4]]</f>
        <v>0</v>
      </c>
    </row>
    <row r="117" spans="1:25" x14ac:dyDescent="0.25">
      <c r="A117" t="s">
        <v>46</v>
      </c>
      <c r="B117" t="s">
        <v>196</v>
      </c>
      <c r="C117" t="s">
        <v>4</v>
      </c>
      <c r="D117" t="s">
        <v>92</v>
      </c>
      <c r="E117">
        <v>2</v>
      </c>
      <c r="F117">
        <f>Tableau1[[#This Row],[Manquantes]]</f>
        <v>2</v>
      </c>
      <c r="G117">
        <f>MIN(Tableau1[[#This Row],[Prix unitaire]],Tableau1[[#This Row],[Prix unitaire2]],Tableau1[[#This Row],[Prix unitaire3]],Tableau1[[#This Row],[Prix unitaire4]])</f>
        <v>0.8</v>
      </c>
      <c r="H117">
        <f>Tableau1[[#This Row],[Quantité]]+Tableau1[[#This Row],[Quantité2]]+Tableau1[[#This Row],[Quantité3]]+Tableau1[[#This Row],[Quantité4]]</f>
        <v>2</v>
      </c>
      <c r="I117" s="2">
        <f>Tableau1[[#This Row],[A payer]]+Tableau1[[#This Row],[A payer2]]+Tableau1[[#This Row],[A payer3]]+Tableau1[[#This Row],[A payer4]]</f>
        <v>1.6</v>
      </c>
      <c r="J117" s="2">
        <v>0.8</v>
      </c>
      <c r="K117">
        <v>22</v>
      </c>
      <c r="L117">
        <v>2</v>
      </c>
      <c r="M117" s="2">
        <f>Tableau1[[#This Row],[Prix unitaire]]*Tableau1[[#This Row],[Quantité]]</f>
        <v>1.6</v>
      </c>
      <c r="N117" s="2">
        <v>2</v>
      </c>
      <c r="O117">
        <v>8</v>
      </c>
      <c r="P117">
        <v>0</v>
      </c>
      <c r="Q117" s="2">
        <f>Tableau1[[#This Row],[Prix unitaire2]]*Tableau1[[#This Row],[Quantité2]]</f>
        <v>0</v>
      </c>
      <c r="R117" s="5">
        <v>2</v>
      </c>
      <c r="S117" s="6">
        <v>4</v>
      </c>
      <c r="T117" s="6">
        <v>0</v>
      </c>
      <c r="U117" s="7">
        <f>Tableau1[[#This Row],[Prix unitaire3]]*Tableau1[[#This Row],[Quantité3]]</f>
        <v>0</v>
      </c>
      <c r="V117" s="5">
        <v>1</v>
      </c>
      <c r="W117" s="6">
        <v>1</v>
      </c>
      <c r="X117" s="6">
        <v>0</v>
      </c>
      <c r="Y117" s="7">
        <f>Tableau1[[#This Row],[Prix unitaire4]]*Tableau1[[#This Row],[Quantité4]]</f>
        <v>0</v>
      </c>
    </row>
    <row r="118" spans="1:25" x14ac:dyDescent="0.25">
      <c r="A118" t="s">
        <v>79</v>
      </c>
      <c r="B118" t="s">
        <v>289</v>
      </c>
      <c r="C118" t="s">
        <v>4</v>
      </c>
      <c r="D118" t="s">
        <v>92</v>
      </c>
      <c r="E118">
        <v>2</v>
      </c>
      <c r="F118">
        <f>Tableau1[[#This Row],[Manquantes]]</f>
        <v>2</v>
      </c>
      <c r="G118">
        <f>MIN(Tableau1[[#This Row],[Prix unitaire]],Tableau1[[#This Row],[Prix unitaire2]],Tableau1[[#This Row],[Prix unitaire3]],Tableau1[[#This Row],[Prix unitaire4]])</f>
        <v>0.8</v>
      </c>
      <c r="H118">
        <f>Tableau1[[#This Row],[Quantité]]+Tableau1[[#This Row],[Quantité2]]+Tableau1[[#This Row],[Quantité3]]+Tableau1[[#This Row],[Quantité4]]</f>
        <v>2</v>
      </c>
      <c r="I118" s="2">
        <f>Tableau1[[#This Row],[A payer]]+Tableau1[[#This Row],[A payer2]]+Tableau1[[#This Row],[A payer3]]+Tableau1[[#This Row],[A payer4]]</f>
        <v>1.6</v>
      </c>
      <c r="J118" s="2">
        <v>0.8</v>
      </c>
      <c r="K118">
        <v>24</v>
      </c>
      <c r="L118">
        <v>2</v>
      </c>
      <c r="M118" s="2">
        <f>Tableau1[[#This Row],[Prix unitaire]]*Tableau1[[#This Row],[Quantité]]</f>
        <v>1.6</v>
      </c>
      <c r="N118" s="2">
        <v>1</v>
      </c>
      <c r="O118">
        <v>9</v>
      </c>
      <c r="P118">
        <v>0</v>
      </c>
      <c r="Q118" s="2">
        <f>Tableau1[[#This Row],[Prix unitaire2]]*Tableau1[[#This Row],[Quantité2]]</f>
        <v>0</v>
      </c>
      <c r="R118" s="5">
        <v>1</v>
      </c>
      <c r="S118" s="6">
        <v>11</v>
      </c>
      <c r="T118" s="6">
        <v>0</v>
      </c>
      <c r="U118" s="7">
        <f>Tableau1[[#This Row],[Prix unitaire3]]*Tableau1[[#This Row],[Quantité3]]</f>
        <v>0</v>
      </c>
      <c r="V118" s="5">
        <v>999</v>
      </c>
      <c r="W118" s="6">
        <v>0</v>
      </c>
      <c r="X118" s="6">
        <v>0</v>
      </c>
      <c r="Y118" s="7">
        <f>Tableau1[[#This Row],[Prix unitaire4]]*Tableau1[[#This Row],[Quantité4]]</f>
        <v>0</v>
      </c>
    </row>
    <row r="119" spans="1:25" x14ac:dyDescent="0.25">
      <c r="A119" t="s">
        <v>80</v>
      </c>
      <c r="B119" t="s">
        <v>80</v>
      </c>
      <c r="C119" t="s">
        <v>4</v>
      </c>
      <c r="D119" t="s">
        <v>92</v>
      </c>
      <c r="E119">
        <v>2</v>
      </c>
      <c r="F119">
        <f>Tableau1[[#This Row],[Manquantes]]</f>
        <v>2</v>
      </c>
      <c r="G119">
        <f>MIN(Tableau1[[#This Row],[Prix unitaire]],Tableau1[[#This Row],[Prix unitaire2]],Tableau1[[#This Row],[Prix unitaire3]],Tableau1[[#This Row],[Prix unitaire4]])</f>
        <v>0.8</v>
      </c>
      <c r="H119">
        <f>Tableau1[[#This Row],[Quantité]]+Tableau1[[#This Row],[Quantité2]]+Tableau1[[#This Row],[Quantité3]]+Tableau1[[#This Row],[Quantité4]]</f>
        <v>2</v>
      </c>
      <c r="I119" s="2">
        <f>Tableau1[[#This Row],[A payer]]+Tableau1[[#This Row],[A payer2]]+Tableau1[[#This Row],[A payer3]]+Tableau1[[#This Row],[A payer4]]</f>
        <v>1.6</v>
      </c>
      <c r="J119" s="2">
        <v>0.8</v>
      </c>
      <c r="K119">
        <v>20</v>
      </c>
      <c r="L119">
        <v>2</v>
      </c>
      <c r="M119" s="2">
        <f>Tableau1[[#This Row],[Prix unitaire]]*Tableau1[[#This Row],[Quantité]]</f>
        <v>1.6</v>
      </c>
      <c r="N119" s="2">
        <v>2</v>
      </c>
      <c r="O119">
        <v>9</v>
      </c>
      <c r="P119">
        <v>0</v>
      </c>
      <c r="Q119" s="2">
        <f>Tableau1[[#This Row],[Prix unitaire2]]*Tableau1[[#This Row],[Quantité2]]</f>
        <v>0</v>
      </c>
      <c r="R119" s="5">
        <v>2</v>
      </c>
      <c r="S119" s="6">
        <v>11</v>
      </c>
      <c r="T119" s="6">
        <v>0</v>
      </c>
      <c r="U119" s="7">
        <f>Tableau1[[#This Row],[Prix unitaire3]]*Tableau1[[#This Row],[Quantité3]]</f>
        <v>0</v>
      </c>
      <c r="V119" s="5">
        <v>1</v>
      </c>
      <c r="W119" s="6">
        <v>1</v>
      </c>
      <c r="X119" s="6">
        <v>0</v>
      </c>
      <c r="Y119" s="7">
        <f>Tableau1[[#This Row],[Prix unitaire4]]*Tableau1[[#This Row],[Quantité4]]</f>
        <v>0</v>
      </c>
    </row>
    <row r="120" spans="1:25" x14ac:dyDescent="0.25">
      <c r="A120" t="s">
        <v>81</v>
      </c>
      <c r="B120" t="s">
        <v>81</v>
      </c>
      <c r="C120" t="s">
        <v>4</v>
      </c>
      <c r="D120" t="s">
        <v>92</v>
      </c>
      <c r="E120">
        <v>2</v>
      </c>
      <c r="F120">
        <f>Tableau1[[#This Row],[Manquantes]]</f>
        <v>2</v>
      </c>
      <c r="G120">
        <f>MIN(Tableau1[[#This Row],[Prix unitaire]],Tableau1[[#This Row],[Prix unitaire2]],Tableau1[[#This Row],[Prix unitaire3]],Tableau1[[#This Row],[Prix unitaire4]])</f>
        <v>0.8</v>
      </c>
      <c r="H120">
        <f>Tableau1[[#This Row],[Quantité]]+Tableau1[[#This Row],[Quantité2]]+Tableau1[[#This Row],[Quantité3]]+Tableau1[[#This Row],[Quantité4]]</f>
        <v>2</v>
      </c>
      <c r="I120" s="2">
        <f>Tableau1[[#This Row],[A payer]]+Tableau1[[#This Row],[A payer2]]+Tableau1[[#This Row],[A payer3]]+Tableau1[[#This Row],[A payer4]]</f>
        <v>1.6</v>
      </c>
      <c r="J120" s="2">
        <v>0.8</v>
      </c>
      <c r="K120">
        <v>26</v>
      </c>
      <c r="L120">
        <v>2</v>
      </c>
      <c r="M120" s="2">
        <f>Tableau1[[#This Row],[Prix unitaire]]*Tableau1[[#This Row],[Quantité]]</f>
        <v>1.6</v>
      </c>
      <c r="N120" s="2">
        <v>2</v>
      </c>
      <c r="O120">
        <v>8</v>
      </c>
      <c r="P120">
        <v>0</v>
      </c>
      <c r="Q120" s="2">
        <f>Tableau1[[#This Row],[Prix unitaire2]]*Tableau1[[#This Row],[Quantité2]]</f>
        <v>0</v>
      </c>
      <c r="R120" s="8">
        <v>3</v>
      </c>
      <c r="S120" s="9">
        <v>9</v>
      </c>
      <c r="T120" s="9">
        <v>0</v>
      </c>
      <c r="U120" s="10">
        <f>Tableau1[[#This Row],[Prix unitaire3]]*Tableau1[[#This Row],[Quantité3]]</f>
        <v>0</v>
      </c>
      <c r="V120" s="8">
        <v>1</v>
      </c>
      <c r="W120" s="9">
        <v>3</v>
      </c>
      <c r="X120" s="9">
        <v>0</v>
      </c>
      <c r="Y120" s="10">
        <f>Tableau1[[#This Row],[Prix unitaire4]]*Tableau1[[#This Row],[Quantité4]]</f>
        <v>0</v>
      </c>
    </row>
    <row r="121" spans="1:25" x14ac:dyDescent="0.25">
      <c r="A121" t="s">
        <v>12</v>
      </c>
      <c r="B121" t="s">
        <v>172</v>
      </c>
      <c r="C121" t="s">
        <v>4</v>
      </c>
      <c r="D121" t="s">
        <v>5</v>
      </c>
      <c r="E121">
        <v>3</v>
      </c>
      <c r="F121">
        <f>Tableau1[[#This Row],[Manquantes]]</f>
        <v>3</v>
      </c>
      <c r="G121">
        <f>MIN(Tableau1[[#This Row],[Prix unitaire]],Tableau1[[#This Row],[Prix unitaire2]],Tableau1[[#This Row],[Prix unitaire3]],Tableau1[[#This Row],[Prix unitaire4]])</f>
        <v>0.5</v>
      </c>
      <c r="H121">
        <f>Tableau1[[#This Row],[Quantité]]+Tableau1[[#This Row],[Quantité2]]+Tableau1[[#This Row],[Quantité3]]+Tableau1[[#This Row],[Quantité4]]</f>
        <v>3</v>
      </c>
      <c r="I121" s="2">
        <f>Tableau1[[#This Row],[A payer]]+Tableau1[[#This Row],[A payer2]]+Tableau1[[#This Row],[A payer3]]+Tableau1[[#This Row],[A payer4]]</f>
        <v>1.5</v>
      </c>
      <c r="J121" s="2">
        <v>0.5</v>
      </c>
      <c r="K121">
        <v>23</v>
      </c>
      <c r="L121">
        <v>3</v>
      </c>
      <c r="M121" s="2">
        <f>Tableau1[[#This Row],[Prix unitaire]]*Tableau1[[#This Row],[Quantité]]</f>
        <v>1.5</v>
      </c>
      <c r="N121" s="2">
        <v>2</v>
      </c>
      <c r="O121">
        <v>8</v>
      </c>
      <c r="P121">
        <v>0</v>
      </c>
      <c r="Q121" s="2">
        <f>Tableau1[[#This Row],[Prix unitaire2]]*Tableau1[[#This Row],[Quantité2]]</f>
        <v>0</v>
      </c>
      <c r="R121" s="8">
        <v>1.5</v>
      </c>
      <c r="S121" s="9">
        <v>10</v>
      </c>
      <c r="T121" s="9">
        <v>0</v>
      </c>
      <c r="U121" s="10">
        <f>Tableau1[[#This Row],[Prix unitaire3]]*Tableau1[[#This Row],[Quantité3]]</f>
        <v>0</v>
      </c>
      <c r="V121" s="8">
        <v>999</v>
      </c>
      <c r="W121" s="9">
        <v>0</v>
      </c>
      <c r="X121" s="9">
        <v>0</v>
      </c>
      <c r="Y121" s="10">
        <f>Tableau1[[#This Row],[Prix unitaire4]]*Tableau1[[#This Row],[Quantité4]]</f>
        <v>0</v>
      </c>
    </row>
    <row r="122" spans="1:25" x14ac:dyDescent="0.25">
      <c r="A122" t="s">
        <v>15</v>
      </c>
      <c r="B122" t="s">
        <v>175</v>
      </c>
      <c r="C122" t="s">
        <v>4</v>
      </c>
      <c r="D122" t="s">
        <v>5</v>
      </c>
      <c r="E122">
        <v>3</v>
      </c>
      <c r="F122">
        <f>Tableau1[[#This Row],[Manquantes]]</f>
        <v>3</v>
      </c>
      <c r="G122">
        <f>MIN(Tableau1[[#This Row],[Prix unitaire]],Tableau1[[#This Row],[Prix unitaire2]],Tableau1[[#This Row],[Prix unitaire3]],Tableau1[[#This Row],[Prix unitaire4]])</f>
        <v>0.5</v>
      </c>
      <c r="H122">
        <f>Tableau1[[#This Row],[Quantité]]+Tableau1[[#This Row],[Quantité2]]+Tableau1[[#This Row],[Quantité3]]+Tableau1[[#This Row],[Quantité4]]</f>
        <v>3</v>
      </c>
      <c r="I122" s="2">
        <f>Tableau1[[#This Row],[A payer]]+Tableau1[[#This Row],[A payer2]]+Tableau1[[#This Row],[A payer3]]+Tableau1[[#This Row],[A payer4]]</f>
        <v>1.5</v>
      </c>
      <c r="J122" s="2">
        <v>0.5</v>
      </c>
      <c r="K122">
        <v>10</v>
      </c>
      <c r="L122">
        <v>2</v>
      </c>
      <c r="M122" s="2">
        <f>Tableau1[[#This Row],[Prix unitaire]]*Tableau1[[#This Row],[Quantité]]</f>
        <v>1</v>
      </c>
      <c r="N122" s="2">
        <v>2</v>
      </c>
      <c r="O122">
        <v>14</v>
      </c>
      <c r="P122">
        <v>0</v>
      </c>
      <c r="Q122" s="2">
        <f>Tableau1[[#This Row],[Prix unitaire2]]*Tableau1[[#This Row],[Quantité2]]</f>
        <v>0</v>
      </c>
      <c r="R122" s="5">
        <v>1</v>
      </c>
      <c r="S122" s="6">
        <v>8</v>
      </c>
      <c r="T122" s="6">
        <v>0</v>
      </c>
      <c r="U122" s="7">
        <f>Tableau1[[#This Row],[Prix unitaire3]]*Tableau1[[#This Row],[Quantité3]]</f>
        <v>0</v>
      </c>
      <c r="V122" s="5">
        <v>0.5</v>
      </c>
      <c r="W122" s="6">
        <v>1</v>
      </c>
      <c r="X122" s="6">
        <v>1</v>
      </c>
      <c r="Y122" s="7">
        <f>Tableau1[[#This Row],[Prix unitaire4]]*Tableau1[[#This Row],[Quantité4]]</f>
        <v>0.5</v>
      </c>
    </row>
    <row r="123" spans="1:25" x14ac:dyDescent="0.25">
      <c r="A123" t="s">
        <v>16</v>
      </c>
      <c r="B123" t="s">
        <v>16</v>
      </c>
      <c r="C123" t="s">
        <v>4</v>
      </c>
      <c r="D123" t="s">
        <v>5</v>
      </c>
      <c r="E123">
        <v>3</v>
      </c>
      <c r="F123">
        <f>Tableau1[[#This Row],[Manquantes]]</f>
        <v>3</v>
      </c>
      <c r="G123">
        <f>MIN(Tableau1[[#This Row],[Prix unitaire]],Tableau1[[#This Row],[Prix unitaire2]],Tableau1[[#This Row],[Prix unitaire3]],Tableau1[[#This Row],[Prix unitaire4]])</f>
        <v>0.5</v>
      </c>
      <c r="H123">
        <f>Tableau1[[#This Row],[Quantité]]+Tableau1[[#This Row],[Quantité2]]+Tableau1[[#This Row],[Quantité3]]+Tableau1[[#This Row],[Quantité4]]</f>
        <v>3</v>
      </c>
      <c r="I123" s="2">
        <f>Tableau1[[#This Row],[A payer]]+Tableau1[[#This Row],[A payer2]]+Tableau1[[#This Row],[A payer3]]+Tableau1[[#This Row],[A payer4]]</f>
        <v>1.5</v>
      </c>
      <c r="J123" s="2">
        <v>0.5</v>
      </c>
      <c r="K123">
        <v>23</v>
      </c>
      <c r="L123">
        <v>3</v>
      </c>
      <c r="M123" s="2">
        <f>Tableau1[[#This Row],[Prix unitaire]]*Tableau1[[#This Row],[Quantité]]</f>
        <v>1.5</v>
      </c>
      <c r="N123" s="2">
        <v>2</v>
      </c>
      <c r="O123">
        <v>7</v>
      </c>
      <c r="P123">
        <v>0</v>
      </c>
      <c r="Q123" s="2">
        <f>Tableau1[[#This Row],[Prix unitaire2]]*Tableau1[[#This Row],[Quantité2]]</f>
        <v>0</v>
      </c>
      <c r="R123" s="8">
        <v>3</v>
      </c>
      <c r="S123" s="9">
        <v>6</v>
      </c>
      <c r="T123" s="9">
        <v>0</v>
      </c>
      <c r="U123" s="10">
        <f>Tableau1[[#This Row],[Prix unitaire3]]*Tableau1[[#This Row],[Quantité3]]</f>
        <v>0</v>
      </c>
      <c r="V123" s="8">
        <v>999</v>
      </c>
      <c r="W123" s="9">
        <v>0</v>
      </c>
      <c r="X123" s="9">
        <v>0</v>
      </c>
      <c r="Y123" s="10">
        <f>Tableau1[[#This Row],[Prix unitaire4]]*Tableau1[[#This Row],[Quantité4]]</f>
        <v>0</v>
      </c>
    </row>
    <row r="124" spans="1:25" x14ac:dyDescent="0.25">
      <c r="A124" t="s">
        <v>23</v>
      </c>
      <c r="B124" t="s">
        <v>181</v>
      </c>
      <c r="C124" t="s">
        <v>4</v>
      </c>
      <c r="D124" t="s">
        <v>5</v>
      </c>
      <c r="E124">
        <v>3</v>
      </c>
      <c r="F124">
        <f>Tableau1[[#This Row],[Manquantes]]</f>
        <v>3</v>
      </c>
      <c r="G124">
        <f>MIN(Tableau1[[#This Row],[Prix unitaire]],Tableau1[[#This Row],[Prix unitaire2]],Tableau1[[#This Row],[Prix unitaire3]],Tableau1[[#This Row],[Prix unitaire4]])</f>
        <v>0.5</v>
      </c>
      <c r="H124">
        <f>Tableau1[[#This Row],[Quantité]]+Tableau1[[#This Row],[Quantité2]]+Tableau1[[#This Row],[Quantité3]]+Tableau1[[#This Row],[Quantité4]]</f>
        <v>3</v>
      </c>
      <c r="I124" s="2">
        <f>Tableau1[[#This Row],[A payer]]+Tableau1[[#This Row],[A payer2]]+Tableau1[[#This Row],[A payer3]]+Tableau1[[#This Row],[A payer4]]</f>
        <v>1.5</v>
      </c>
      <c r="J124" s="2">
        <v>0.5</v>
      </c>
      <c r="K124">
        <v>17</v>
      </c>
      <c r="L124">
        <v>3</v>
      </c>
      <c r="M124" s="2">
        <f>Tableau1[[#This Row],[Prix unitaire]]*Tableau1[[#This Row],[Quantité]]</f>
        <v>1.5</v>
      </c>
      <c r="N124" s="2">
        <v>2</v>
      </c>
      <c r="O124">
        <v>4</v>
      </c>
      <c r="P124">
        <v>0</v>
      </c>
      <c r="Q124" s="2">
        <f>Tableau1[[#This Row],[Prix unitaire2]]*Tableau1[[#This Row],[Quantité2]]</f>
        <v>0</v>
      </c>
      <c r="R124" s="5">
        <v>1</v>
      </c>
      <c r="S124" s="6">
        <v>11</v>
      </c>
      <c r="T124" s="6">
        <v>0</v>
      </c>
      <c r="U124" s="7">
        <f>Tableau1[[#This Row],[Prix unitaire3]]*Tableau1[[#This Row],[Quantité3]]</f>
        <v>0</v>
      </c>
      <c r="V124" s="5">
        <v>999</v>
      </c>
      <c r="W124" s="6">
        <v>0</v>
      </c>
      <c r="X124" s="6">
        <v>0</v>
      </c>
      <c r="Y124" s="7">
        <f>Tableau1[[#This Row],[Prix unitaire4]]*Tableau1[[#This Row],[Quantité4]]</f>
        <v>0</v>
      </c>
    </row>
    <row r="125" spans="1:25" x14ac:dyDescent="0.25">
      <c r="A125" t="s">
        <v>26</v>
      </c>
      <c r="B125" t="s">
        <v>184</v>
      </c>
      <c r="C125" t="s">
        <v>4</v>
      </c>
      <c r="D125" t="s">
        <v>38</v>
      </c>
      <c r="E125">
        <v>3</v>
      </c>
      <c r="F125">
        <f>Tableau1[[#This Row],[Manquantes]]</f>
        <v>3</v>
      </c>
      <c r="G125">
        <f>MIN(Tableau1[[#This Row],[Prix unitaire]],Tableau1[[#This Row],[Prix unitaire2]],Tableau1[[#This Row],[Prix unitaire3]],Tableau1[[#This Row],[Prix unitaire4]])</f>
        <v>0.5</v>
      </c>
      <c r="H125">
        <f>Tableau1[[#This Row],[Quantité]]+Tableau1[[#This Row],[Quantité2]]+Tableau1[[#This Row],[Quantité3]]+Tableau1[[#This Row],[Quantité4]]</f>
        <v>3</v>
      </c>
      <c r="I125" s="2">
        <f>Tableau1[[#This Row],[A payer]]+Tableau1[[#This Row],[A payer2]]+Tableau1[[#This Row],[A payer3]]+Tableau1[[#This Row],[A payer4]]</f>
        <v>1.5</v>
      </c>
      <c r="J125" s="2">
        <v>0.5</v>
      </c>
      <c r="K125">
        <v>9</v>
      </c>
      <c r="L125">
        <v>3</v>
      </c>
      <c r="M125" s="2">
        <f>Tableau1[[#This Row],[Prix unitaire]]*Tableau1[[#This Row],[Quantité]]</f>
        <v>1.5</v>
      </c>
      <c r="N125" s="2">
        <v>2</v>
      </c>
      <c r="O125">
        <v>15</v>
      </c>
      <c r="P125">
        <v>0</v>
      </c>
      <c r="Q125" s="2">
        <f>Tableau1[[#This Row],[Prix unitaire2]]*Tableau1[[#This Row],[Quantité2]]</f>
        <v>0</v>
      </c>
      <c r="R125" s="5">
        <v>1.5</v>
      </c>
      <c r="S125" s="6">
        <v>13</v>
      </c>
      <c r="T125" s="6">
        <v>0</v>
      </c>
      <c r="U125" s="7">
        <f>Tableau1[[#This Row],[Prix unitaire3]]*Tableau1[[#This Row],[Quantité3]]</f>
        <v>0</v>
      </c>
      <c r="V125" s="5">
        <v>999</v>
      </c>
      <c r="W125" s="6">
        <v>0</v>
      </c>
      <c r="X125" s="6">
        <v>0</v>
      </c>
      <c r="Y125" s="7">
        <f>Tableau1[[#This Row],[Prix unitaire4]]*Tableau1[[#This Row],[Quantité4]]</f>
        <v>0</v>
      </c>
    </row>
    <row r="126" spans="1:25" x14ac:dyDescent="0.25">
      <c r="A126" t="s">
        <v>73</v>
      </c>
      <c r="B126" t="s">
        <v>215</v>
      </c>
      <c r="C126" t="s">
        <v>4</v>
      </c>
      <c r="D126" t="s">
        <v>38</v>
      </c>
      <c r="E126">
        <v>3</v>
      </c>
      <c r="F126">
        <f>Tableau1[[#This Row],[Manquantes]]</f>
        <v>3</v>
      </c>
      <c r="G126">
        <f>MIN(Tableau1[[#This Row],[Prix unitaire]],Tableau1[[#This Row],[Prix unitaire2]],Tableau1[[#This Row],[Prix unitaire3]],Tableau1[[#This Row],[Prix unitaire4]])</f>
        <v>0.5</v>
      </c>
      <c r="H126">
        <f>Tableau1[[#This Row],[Quantité]]+Tableau1[[#This Row],[Quantité2]]+Tableau1[[#This Row],[Quantité3]]+Tableau1[[#This Row],[Quantité4]]</f>
        <v>3</v>
      </c>
      <c r="I126" s="2">
        <f>Tableau1[[#This Row],[A payer]]+Tableau1[[#This Row],[A payer2]]+Tableau1[[#This Row],[A payer3]]+Tableau1[[#This Row],[A payer4]]</f>
        <v>1.5</v>
      </c>
      <c r="J126" s="2">
        <v>0.5</v>
      </c>
      <c r="K126">
        <v>6</v>
      </c>
      <c r="L126">
        <v>3</v>
      </c>
      <c r="M126" s="2">
        <f>Tableau1[[#This Row],[Prix unitaire]]*Tableau1[[#This Row],[Quantité]]</f>
        <v>1.5</v>
      </c>
      <c r="N126" s="2">
        <v>1</v>
      </c>
      <c r="O126">
        <v>14</v>
      </c>
      <c r="P126">
        <v>0</v>
      </c>
      <c r="Q126" s="2">
        <f>Tableau1[[#This Row],[Prix unitaire2]]*Tableau1[[#This Row],[Quantité2]]</f>
        <v>0</v>
      </c>
      <c r="R126" s="5">
        <v>1</v>
      </c>
      <c r="S126" s="6">
        <v>6</v>
      </c>
      <c r="T126" s="6">
        <v>0</v>
      </c>
      <c r="U126" s="7">
        <f>Tableau1[[#This Row],[Prix unitaire3]]*Tableau1[[#This Row],[Quantité3]]</f>
        <v>0</v>
      </c>
      <c r="V126" s="5">
        <v>999</v>
      </c>
      <c r="W126" s="6">
        <v>0</v>
      </c>
      <c r="X126" s="6">
        <v>0</v>
      </c>
      <c r="Y126" s="7">
        <f>Tableau1[[#This Row],[Prix unitaire4]]*Tableau1[[#This Row],[Quantité4]]</f>
        <v>0</v>
      </c>
    </row>
    <row r="127" spans="1:25" x14ac:dyDescent="0.25">
      <c r="A127" t="s">
        <v>7</v>
      </c>
      <c r="B127" t="s">
        <v>168</v>
      </c>
      <c r="C127" t="s">
        <v>4</v>
      </c>
      <c r="D127" t="s">
        <v>92</v>
      </c>
      <c r="E127">
        <v>3</v>
      </c>
      <c r="F127">
        <f>Tableau1[[#This Row],[Manquantes]]</f>
        <v>3</v>
      </c>
      <c r="G127">
        <f>MIN(Tableau1[[#This Row],[Prix unitaire]],Tableau1[[#This Row],[Prix unitaire2]],Tableau1[[#This Row],[Prix unitaire3]],Tableau1[[#This Row],[Prix unitaire4]])</f>
        <v>0.5</v>
      </c>
      <c r="H127">
        <f>Tableau1[[#This Row],[Quantité]]+Tableau1[[#This Row],[Quantité2]]+Tableau1[[#This Row],[Quantité3]]+Tableau1[[#This Row],[Quantité4]]</f>
        <v>3</v>
      </c>
      <c r="I127" s="2">
        <f>Tableau1[[#This Row],[A payer]]+Tableau1[[#This Row],[A payer2]]+Tableau1[[#This Row],[A payer3]]+Tableau1[[#This Row],[A payer4]]</f>
        <v>1.5</v>
      </c>
      <c r="J127" s="2">
        <v>0.5</v>
      </c>
      <c r="K127">
        <v>23</v>
      </c>
      <c r="L127">
        <v>3</v>
      </c>
      <c r="M127" s="2">
        <f>Tableau1[[#This Row],[Prix unitaire]]*Tableau1[[#This Row],[Quantité]]</f>
        <v>1.5</v>
      </c>
      <c r="N127" s="2">
        <v>2</v>
      </c>
      <c r="O127">
        <v>11</v>
      </c>
      <c r="P127">
        <v>0</v>
      </c>
      <c r="Q127" s="2">
        <f>Tableau1[[#This Row],[Prix unitaire2]]*Tableau1[[#This Row],[Quantité2]]</f>
        <v>0</v>
      </c>
      <c r="R127" s="5">
        <v>1</v>
      </c>
      <c r="S127" s="6">
        <v>12</v>
      </c>
      <c r="T127" s="6">
        <v>0</v>
      </c>
      <c r="U127" s="7">
        <f>Tableau1[[#This Row],[Prix unitaire3]]*Tableau1[[#This Row],[Quantité3]]</f>
        <v>0</v>
      </c>
      <c r="V127" s="5">
        <v>0.5</v>
      </c>
      <c r="W127" s="6">
        <v>2</v>
      </c>
      <c r="X127" s="6">
        <v>0</v>
      </c>
      <c r="Y127" s="7">
        <f>Tableau1[[#This Row],[Prix unitaire4]]*Tableau1[[#This Row],[Quantité4]]</f>
        <v>0</v>
      </c>
    </row>
    <row r="128" spans="1:25" x14ac:dyDescent="0.25">
      <c r="A128" t="s">
        <v>87</v>
      </c>
      <c r="B128" t="s">
        <v>224</v>
      </c>
      <c r="C128" t="s">
        <v>4</v>
      </c>
      <c r="D128" t="s">
        <v>92</v>
      </c>
      <c r="E128">
        <v>3</v>
      </c>
      <c r="F128">
        <f>Tableau1[[#This Row],[Manquantes]]</f>
        <v>3</v>
      </c>
      <c r="G128">
        <f>MIN(Tableau1[[#This Row],[Prix unitaire]],Tableau1[[#This Row],[Prix unitaire2]],Tableau1[[#This Row],[Prix unitaire3]],Tableau1[[#This Row],[Prix unitaire4]])</f>
        <v>0.5</v>
      </c>
      <c r="H128">
        <f>Tableau1[[#This Row],[Quantité]]+Tableau1[[#This Row],[Quantité2]]+Tableau1[[#This Row],[Quantité3]]+Tableau1[[#This Row],[Quantité4]]</f>
        <v>3</v>
      </c>
      <c r="I128" s="2">
        <f>Tableau1[[#This Row],[A payer]]+Tableau1[[#This Row],[A payer2]]+Tableau1[[#This Row],[A payer3]]+Tableau1[[#This Row],[A payer4]]</f>
        <v>1.5</v>
      </c>
      <c r="J128" s="2">
        <v>0.5</v>
      </c>
      <c r="K128">
        <v>27</v>
      </c>
      <c r="L128">
        <v>1</v>
      </c>
      <c r="M128" s="2">
        <f>Tableau1[[#This Row],[Prix unitaire]]*Tableau1[[#This Row],[Quantité]]</f>
        <v>0.5</v>
      </c>
      <c r="N128" s="2">
        <v>1</v>
      </c>
      <c r="O128">
        <v>11</v>
      </c>
      <c r="P128">
        <v>0</v>
      </c>
      <c r="Q128" s="2">
        <f>Tableau1[[#This Row],[Prix unitaire2]]*Tableau1[[#This Row],[Quantité2]]</f>
        <v>0</v>
      </c>
      <c r="R128" s="5">
        <v>1</v>
      </c>
      <c r="S128" s="6">
        <v>10</v>
      </c>
      <c r="T128" s="6">
        <v>0</v>
      </c>
      <c r="U128" s="7">
        <f>Tableau1[[#This Row],[Prix unitaire3]]*Tableau1[[#This Row],[Quantité3]]</f>
        <v>0</v>
      </c>
      <c r="V128" s="5">
        <v>0.5</v>
      </c>
      <c r="W128" s="6">
        <v>2</v>
      </c>
      <c r="X128" s="6">
        <v>2</v>
      </c>
      <c r="Y128" s="7">
        <f>Tableau1[[#This Row],[Prix unitaire4]]*Tableau1[[#This Row],[Quantité4]]</f>
        <v>1</v>
      </c>
    </row>
    <row r="129" spans="1:25" x14ac:dyDescent="0.25">
      <c r="A129" t="s">
        <v>110</v>
      </c>
      <c r="B129" t="s">
        <v>241</v>
      </c>
      <c r="C129" t="s">
        <v>4</v>
      </c>
      <c r="D129" t="s">
        <v>92</v>
      </c>
      <c r="E129">
        <v>3</v>
      </c>
      <c r="F129">
        <f>Tableau1[[#This Row],[Manquantes]]</f>
        <v>3</v>
      </c>
      <c r="G129">
        <f>MIN(Tableau1[[#This Row],[Prix unitaire]],Tableau1[[#This Row],[Prix unitaire2]],Tableau1[[#This Row],[Prix unitaire3]],Tableau1[[#This Row],[Prix unitaire4]])</f>
        <v>0.5</v>
      </c>
      <c r="H129">
        <f>Tableau1[[#This Row],[Quantité]]+Tableau1[[#This Row],[Quantité2]]+Tableau1[[#This Row],[Quantité3]]+Tableau1[[#This Row],[Quantité4]]</f>
        <v>3</v>
      </c>
      <c r="I129" s="2">
        <f>Tableau1[[#This Row],[A payer]]+Tableau1[[#This Row],[A payer2]]+Tableau1[[#This Row],[A payer3]]+Tableau1[[#This Row],[A payer4]]</f>
        <v>1.5</v>
      </c>
      <c r="J129" s="2">
        <v>0.5</v>
      </c>
      <c r="K129">
        <v>13</v>
      </c>
      <c r="L129">
        <v>3</v>
      </c>
      <c r="M129" s="2">
        <f>Tableau1[[#This Row],[Prix unitaire]]*Tableau1[[#This Row],[Quantité]]</f>
        <v>1.5</v>
      </c>
      <c r="N129" s="2">
        <v>0.5</v>
      </c>
      <c r="O129">
        <v>16</v>
      </c>
      <c r="P129">
        <v>0</v>
      </c>
      <c r="Q129" s="2">
        <f>Tableau1[[#This Row],[Prix unitaire2]]*Tableau1[[#This Row],[Quantité2]]</f>
        <v>0</v>
      </c>
      <c r="R129" s="5">
        <v>1</v>
      </c>
      <c r="S129" s="6">
        <v>11</v>
      </c>
      <c r="T129" s="6">
        <v>0</v>
      </c>
      <c r="U129" s="7">
        <f>Tableau1[[#This Row],[Prix unitaire3]]*Tableau1[[#This Row],[Quantité3]]</f>
        <v>0</v>
      </c>
      <c r="V129" s="5">
        <v>999</v>
      </c>
      <c r="W129" s="6">
        <v>0</v>
      </c>
      <c r="X129" s="6">
        <v>0</v>
      </c>
      <c r="Y129" s="7">
        <f>Tableau1[[#This Row],[Prix unitaire4]]*Tableau1[[#This Row],[Quantité4]]</f>
        <v>0</v>
      </c>
    </row>
    <row r="130" spans="1:25" x14ac:dyDescent="0.25">
      <c r="A130" t="s">
        <v>118</v>
      </c>
      <c r="B130" t="s">
        <v>248</v>
      </c>
      <c r="C130" t="s">
        <v>4</v>
      </c>
      <c r="D130" t="s">
        <v>112</v>
      </c>
      <c r="E130">
        <v>3</v>
      </c>
      <c r="F130">
        <f>Tableau1[[#This Row],[Manquantes]]</f>
        <v>3</v>
      </c>
      <c r="G130">
        <f>MIN(Tableau1[[#This Row],[Prix unitaire]],Tableau1[[#This Row],[Prix unitaire2]],Tableau1[[#This Row],[Prix unitaire3]],Tableau1[[#This Row],[Prix unitaire4]])</f>
        <v>0.5</v>
      </c>
      <c r="H130">
        <f>Tableau1[[#This Row],[Quantité]]+Tableau1[[#This Row],[Quantité2]]+Tableau1[[#This Row],[Quantité3]]+Tableau1[[#This Row],[Quantité4]]</f>
        <v>3</v>
      </c>
      <c r="I130" s="2">
        <f>Tableau1[[#This Row],[A payer]]+Tableau1[[#This Row],[A payer2]]+Tableau1[[#This Row],[A payer3]]+Tableau1[[#This Row],[A payer4]]</f>
        <v>1.5</v>
      </c>
      <c r="J130" s="2">
        <v>0.5</v>
      </c>
      <c r="K130">
        <v>6</v>
      </c>
      <c r="L130">
        <v>3</v>
      </c>
      <c r="M130" s="2">
        <f>Tableau1[[#This Row],[Prix unitaire]]*Tableau1[[#This Row],[Quantité]]</f>
        <v>1.5</v>
      </c>
      <c r="N130" s="2">
        <v>2</v>
      </c>
      <c r="O130">
        <v>3</v>
      </c>
      <c r="P130">
        <v>0</v>
      </c>
      <c r="Q130" s="2">
        <f>Tableau1[[#This Row],[Prix unitaire2]]*Tableau1[[#This Row],[Quantité2]]</f>
        <v>0</v>
      </c>
      <c r="R130" s="5">
        <v>1</v>
      </c>
      <c r="S130" s="6">
        <v>8</v>
      </c>
      <c r="T130" s="6">
        <v>0</v>
      </c>
      <c r="U130" s="7">
        <f>Tableau1[[#This Row],[Prix unitaire3]]*Tableau1[[#This Row],[Quantité3]]</f>
        <v>0</v>
      </c>
      <c r="V130" s="5">
        <v>999</v>
      </c>
      <c r="W130" s="6">
        <v>0</v>
      </c>
      <c r="X130" s="6">
        <v>0</v>
      </c>
      <c r="Y130" s="7">
        <f>Tableau1[[#This Row],[Prix unitaire4]]*Tableau1[[#This Row],[Quantité4]]</f>
        <v>0</v>
      </c>
    </row>
    <row r="131" spans="1:25" x14ac:dyDescent="0.25">
      <c r="A131" t="s">
        <v>125</v>
      </c>
      <c r="B131" t="s">
        <v>125</v>
      </c>
      <c r="C131" t="s">
        <v>4</v>
      </c>
      <c r="D131" t="s">
        <v>112</v>
      </c>
      <c r="E131">
        <v>3</v>
      </c>
      <c r="F131">
        <f>Tableau1[[#This Row],[Manquantes]]</f>
        <v>3</v>
      </c>
      <c r="G131">
        <f>MIN(Tableau1[[#This Row],[Prix unitaire]],Tableau1[[#This Row],[Prix unitaire2]],Tableau1[[#This Row],[Prix unitaire3]],Tableau1[[#This Row],[Prix unitaire4]])</f>
        <v>0.5</v>
      </c>
      <c r="H131">
        <f>Tableau1[[#This Row],[Quantité]]+Tableau1[[#This Row],[Quantité2]]+Tableau1[[#This Row],[Quantité3]]+Tableau1[[#This Row],[Quantité4]]</f>
        <v>3</v>
      </c>
      <c r="I131" s="2">
        <f>Tableau1[[#This Row],[A payer]]+Tableau1[[#This Row],[A payer2]]+Tableau1[[#This Row],[A payer3]]+Tableau1[[#This Row],[A payer4]]</f>
        <v>1.5</v>
      </c>
      <c r="J131" s="2">
        <v>0.5</v>
      </c>
      <c r="K131">
        <v>6</v>
      </c>
      <c r="L131">
        <v>3</v>
      </c>
      <c r="M131" s="2">
        <f>Tableau1[[#This Row],[Prix unitaire]]*Tableau1[[#This Row],[Quantité]]</f>
        <v>1.5</v>
      </c>
      <c r="N131" s="2">
        <v>1</v>
      </c>
      <c r="O131">
        <v>10</v>
      </c>
      <c r="P131">
        <v>0</v>
      </c>
      <c r="Q131" s="2">
        <f>Tableau1[[#This Row],[Prix unitaire2]]*Tableau1[[#This Row],[Quantité2]]</f>
        <v>0</v>
      </c>
      <c r="R131" s="5">
        <v>1.5</v>
      </c>
      <c r="S131" s="6">
        <v>11</v>
      </c>
      <c r="T131" s="6">
        <v>0</v>
      </c>
      <c r="U131" s="7">
        <f>Tableau1[[#This Row],[Prix unitaire3]]*Tableau1[[#This Row],[Quantité3]]</f>
        <v>0</v>
      </c>
      <c r="V131" s="5">
        <v>0.5</v>
      </c>
      <c r="W131" s="6">
        <v>4</v>
      </c>
      <c r="X131" s="6">
        <v>0</v>
      </c>
      <c r="Y131" s="7">
        <f>Tableau1[[#This Row],[Prix unitaire4]]*Tableau1[[#This Row],[Quantité4]]</f>
        <v>0</v>
      </c>
    </row>
    <row r="132" spans="1:25" x14ac:dyDescent="0.25">
      <c r="A132" t="s">
        <v>127</v>
      </c>
      <c r="B132" t="s">
        <v>127</v>
      </c>
      <c r="C132" t="s">
        <v>4</v>
      </c>
      <c r="D132" t="s">
        <v>112</v>
      </c>
      <c r="E132">
        <v>3</v>
      </c>
      <c r="F132">
        <f>Tableau1[[#This Row],[Manquantes]]</f>
        <v>3</v>
      </c>
      <c r="G132">
        <f>MIN(Tableau1[[#This Row],[Prix unitaire]],Tableau1[[#This Row],[Prix unitaire2]],Tableau1[[#This Row],[Prix unitaire3]],Tableau1[[#This Row],[Prix unitaire4]])</f>
        <v>0.5</v>
      </c>
      <c r="H132">
        <f>Tableau1[[#This Row],[Quantité]]+Tableau1[[#This Row],[Quantité2]]+Tableau1[[#This Row],[Quantité3]]+Tableau1[[#This Row],[Quantité4]]</f>
        <v>3</v>
      </c>
      <c r="I132" s="2">
        <f>Tableau1[[#This Row],[A payer]]+Tableau1[[#This Row],[A payer2]]+Tableau1[[#This Row],[A payer3]]+Tableau1[[#This Row],[A payer4]]</f>
        <v>1.5</v>
      </c>
      <c r="J132" s="2">
        <v>0.5</v>
      </c>
      <c r="K132">
        <v>5</v>
      </c>
      <c r="L132">
        <v>3</v>
      </c>
      <c r="M132" s="2">
        <f>Tableau1[[#This Row],[Prix unitaire]]*Tableau1[[#This Row],[Quantité]]</f>
        <v>1.5</v>
      </c>
      <c r="N132" s="2">
        <v>2</v>
      </c>
      <c r="O132">
        <v>5</v>
      </c>
      <c r="P132">
        <v>0</v>
      </c>
      <c r="Q132" s="2">
        <f>Tableau1[[#This Row],[Prix unitaire2]]*Tableau1[[#This Row],[Quantité2]]</f>
        <v>0</v>
      </c>
      <c r="R132" s="5">
        <v>999</v>
      </c>
      <c r="S132" s="6">
        <v>0</v>
      </c>
      <c r="T132" s="6">
        <v>0</v>
      </c>
      <c r="U132" s="7">
        <f>Tableau1[[#This Row],[Prix unitaire3]]*Tableau1[[#This Row],[Quantité3]]</f>
        <v>0</v>
      </c>
      <c r="V132" s="5">
        <v>0.5</v>
      </c>
      <c r="W132" s="6">
        <v>3</v>
      </c>
      <c r="X132" s="6">
        <v>0</v>
      </c>
      <c r="Y132" s="7">
        <f>Tableau1[[#This Row],[Prix unitaire4]]*Tableau1[[#This Row],[Quantité4]]</f>
        <v>0</v>
      </c>
    </row>
    <row r="133" spans="1:25" x14ac:dyDescent="0.25">
      <c r="A133" t="s">
        <v>130</v>
      </c>
      <c r="B133" t="s">
        <v>256</v>
      </c>
      <c r="C133" t="s">
        <v>4</v>
      </c>
      <c r="D133" t="s">
        <v>112</v>
      </c>
      <c r="E133">
        <v>3</v>
      </c>
      <c r="F133">
        <f>Tableau1[[#This Row],[Manquantes]]</f>
        <v>3</v>
      </c>
      <c r="G133">
        <f>MIN(Tableau1[[#This Row],[Prix unitaire]],Tableau1[[#This Row],[Prix unitaire2]],Tableau1[[#This Row],[Prix unitaire3]],Tableau1[[#This Row],[Prix unitaire4]])</f>
        <v>0.5</v>
      </c>
      <c r="H133">
        <f>Tableau1[[#This Row],[Quantité]]+Tableau1[[#This Row],[Quantité2]]+Tableau1[[#This Row],[Quantité3]]+Tableau1[[#This Row],[Quantité4]]</f>
        <v>3</v>
      </c>
      <c r="I133" s="2">
        <f>Tableau1[[#This Row],[A payer]]+Tableau1[[#This Row],[A payer2]]+Tableau1[[#This Row],[A payer3]]+Tableau1[[#This Row],[A payer4]]</f>
        <v>1.5</v>
      </c>
      <c r="J133" s="2">
        <v>0.5</v>
      </c>
      <c r="K133">
        <v>3</v>
      </c>
      <c r="L133">
        <v>3</v>
      </c>
      <c r="M133" s="2">
        <f>Tableau1[[#This Row],[Prix unitaire]]*Tableau1[[#This Row],[Quantité]]</f>
        <v>1.5</v>
      </c>
      <c r="N133" s="2">
        <v>1</v>
      </c>
      <c r="O133">
        <v>12</v>
      </c>
      <c r="P133">
        <v>0</v>
      </c>
      <c r="Q133" s="2">
        <f>Tableau1[[#This Row],[Prix unitaire2]]*Tableau1[[#This Row],[Quantité2]]</f>
        <v>0</v>
      </c>
      <c r="R133" s="5">
        <v>1</v>
      </c>
      <c r="S133" s="6">
        <v>12</v>
      </c>
      <c r="T133" s="6">
        <v>0</v>
      </c>
      <c r="U133" s="7">
        <f>Tableau1[[#This Row],[Prix unitaire3]]*Tableau1[[#This Row],[Quantité3]]</f>
        <v>0</v>
      </c>
      <c r="V133" s="5">
        <v>0.5</v>
      </c>
      <c r="W133" s="6">
        <v>3</v>
      </c>
      <c r="X133" s="6">
        <v>0</v>
      </c>
      <c r="Y133" s="7">
        <f>Tableau1[[#This Row],[Prix unitaire4]]*Tableau1[[#This Row],[Quantité4]]</f>
        <v>0</v>
      </c>
    </row>
    <row r="134" spans="1:25" x14ac:dyDescent="0.25">
      <c r="A134" t="s">
        <v>100</v>
      </c>
      <c r="B134" t="s">
        <v>233</v>
      </c>
      <c r="C134" t="s">
        <v>4</v>
      </c>
      <c r="D134" t="s">
        <v>112</v>
      </c>
      <c r="E134">
        <v>3</v>
      </c>
      <c r="F134">
        <f>Tableau1[[#This Row],[Manquantes]]</f>
        <v>3</v>
      </c>
      <c r="G134">
        <f>MIN(Tableau1[[#This Row],[Prix unitaire]],Tableau1[[#This Row],[Prix unitaire2]],Tableau1[[#This Row],[Prix unitaire3]],Tableau1[[#This Row],[Prix unitaire4]])</f>
        <v>0.5</v>
      </c>
      <c r="H134">
        <f>Tableau1[[#This Row],[Quantité]]+Tableau1[[#This Row],[Quantité2]]+Tableau1[[#This Row],[Quantité3]]+Tableau1[[#This Row],[Quantité4]]</f>
        <v>3</v>
      </c>
      <c r="I134" s="2">
        <f>Tableau1[[#This Row],[A payer]]+Tableau1[[#This Row],[A payer2]]+Tableau1[[#This Row],[A payer3]]+Tableau1[[#This Row],[A payer4]]</f>
        <v>1.5</v>
      </c>
      <c r="J134" s="2">
        <v>1.95</v>
      </c>
      <c r="K134">
        <v>8</v>
      </c>
      <c r="L134">
        <v>0</v>
      </c>
      <c r="M134" s="2">
        <f>Tableau1[[#This Row],[Prix unitaire]]*Tableau1[[#This Row],[Quantité]]</f>
        <v>0</v>
      </c>
      <c r="N134" s="2">
        <v>1</v>
      </c>
      <c r="O134">
        <v>10</v>
      </c>
      <c r="P134">
        <v>0</v>
      </c>
      <c r="Q134" s="2">
        <f>Tableau1[[#This Row],[Prix unitaire2]]*Tableau1[[#This Row],[Quantité2]]</f>
        <v>0</v>
      </c>
      <c r="R134" s="5">
        <v>2</v>
      </c>
      <c r="S134" s="6">
        <v>9</v>
      </c>
      <c r="T134" s="6">
        <v>0</v>
      </c>
      <c r="U134" s="7">
        <f>Tableau1[[#This Row],[Prix unitaire3]]*Tableau1[[#This Row],[Quantité3]]</f>
        <v>0</v>
      </c>
      <c r="V134" s="5">
        <v>0.5</v>
      </c>
      <c r="W134" s="6">
        <v>3</v>
      </c>
      <c r="X134" s="6">
        <v>3</v>
      </c>
      <c r="Y134" s="7">
        <f>Tableau1[[#This Row],[Prix unitaire4]]*Tableau1[[#This Row],[Quantité4]]</f>
        <v>1.5</v>
      </c>
    </row>
    <row r="135" spans="1:25" x14ac:dyDescent="0.25">
      <c r="A135" t="s">
        <v>142</v>
      </c>
      <c r="B135" t="s">
        <v>264</v>
      </c>
      <c r="C135" t="s">
        <v>4</v>
      </c>
      <c r="D135" t="s">
        <v>112</v>
      </c>
      <c r="E135">
        <v>3</v>
      </c>
      <c r="F135">
        <f>Tableau1[[#This Row],[Manquantes]]</f>
        <v>3</v>
      </c>
      <c r="G135">
        <f>MIN(Tableau1[[#This Row],[Prix unitaire]],Tableau1[[#This Row],[Prix unitaire2]],Tableau1[[#This Row],[Prix unitaire3]],Tableau1[[#This Row],[Prix unitaire4]])</f>
        <v>0.5</v>
      </c>
      <c r="H135">
        <f>Tableau1[[#This Row],[Quantité]]+Tableau1[[#This Row],[Quantité2]]+Tableau1[[#This Row],[Quantité3]]+Tableau1[[#This Row],[Quantité4]]</f>
        <v>3</v>
      </c>
      <c r="I135" s="2">
        <f>Tableau1[[#This Row],[A payer]]+Tableau1[[#This Row],[A payer2]]+Tableau1[[#This Row],[A payer3]]+Tableau1[[#This Row],[A payer4]]</f>
        <v>1.5</v>
      </c>
      <c r="J135" s="2">
        <v>1.95</v>
      </c>
      <c r="K135">
        <v>2</v>
      </c>
      <c r="L135">
        <v>0</v>
      </c>
      <c r="M135" s="2">
        <f>Tableau1[[#This Row],[Prix unitaire]]*Tableau1[[#This Row],[Quantité]]</f>
        <v>0</v>
      </c>
      <c r="N135" s="2">
        <v>2</v>
      </c>
      <c r="O135">
        <v>6</v>
      </c>
      <c r="P135">
        <v>0</v>
      </c>
      <c r="Q135" s="2">
        <f>Tableau1[[#This Row],[Prix unitaire2]]*Tableau1[[#This Row],[Quantité2]]</f>
        <v>0</v>
      </c>
      <c r="R135" s="8">
        <v>1</v>
      </c>
      <c r="S135" s="9">
        <v>5</v>
      </c>
      <c r="T135" s="9">
        <v>0</v>
      </c>
      <c r="U135" s="10">
        <f>Tableau1[[#This Row],[Prix unitaire3]]*Tableau1[[#This Row],[Quantité3]]</f>
        <v>0</v>
      </c>
      <c r="V135" s="8">
        <v>0.5</v>
      </c>
      <c r="W135" s="9">
        <v>3</v>
      </c>
      <c r="X135" s="9">
        <v>3</v>
      </c>
      <c r="Y135" s="10">
        <f>Tableau1[[#This Row],[Prix unitaire4]]*Tableau1[[#This Row],[Quantité4]]</f>
        <v>1.5</v>
      </c>
    </row>
    <row r="136" spans="1:25" x14ac:dyDescent="0.25">
      <c r="A136" t="s">
        <v>155</v>
      </c>
      <c r="B136" t="s">
        <v>273</v>
      </c>
      <c r="C136" t="s">
        <v>4</v>
      </c>
      <c r="D136" t="s">
        <v>112</v>
      </c>
      <c r="E136">
        <v>3</v>
      </c>
      <c r="F136">
        <f>Tableau1[[#This Row],[Manquantes]]</f>
        <v>3</v>
      </c>
      <c r="G136">
        <f>MIN(Tableau1[[#This Row],[Prix unitaire]],Tableau1[[#This Row],[Prix unitaire2]],Tableau1[[#This Row],[Prix unitaire3]],Tableau1[[#This Row],[Prix unitaire4]])</f>
        <v>0.5</v>
      </c>
      <c r="H136">
        <f>Tableau1[[#This Row],[Quantité]]+Tableau1[[#This Row],[Quantité2]]+Tableau1[[#This Row],[Quantité3]]+Tableau1[[#This Row],[Quantité4]]</f>
        <v>3</v>
      </c>
      <c r="I136" s="2">
        <f>Tableau1[[#This Row],[A payer]]+Tableau1[[#This Row],[A payer2]]+Tableau1[[#This Row],[A payer3]]+Tableau1[[#This Row],[A payer4]]</f>
        <v>1.5</v>
      </c>
      <c r="J136" s="2">
        <v>0.5</v>
      </c>
      <c r="K136">
        <v>6</v>
      </c>
      <c r="L136">
        <v>3</v>
      </c>
      <c r="M136" s="2">
        <f>Tableau1[[#This Row],[Prix unitaire]]*Tableau1[[#This Row],[Quantité]]</f>
        <v>1.5</v>
      </c>
      <c r="N136" s="2">
        <v>1</v>
      </c>
      <c r="O136">
        <v>7</v>
      </c>
      <c r="P136">
        <v>0</v>
      </c>
      <c r="Q136" s="2">
        <f>Tableau1[[#This Row],[Prix unitaire2]]*Tableau1[[#This Row],[Quantité2]]</f>
        <v>0</v>
      </c>
      <c r="R136" s="8">
        <v>1</v>
      </c>
      <c r="S136" s="9">
        <v>15</v>
      </c>
      <c r="T136" s="9">
        <v>0</v>
      </c>
      <c r="U136" s="10">
        <f>Tableau1[[#This Row],[Prix unitaire3]]*Tableau1[[#This Row],[Quantité3]]</f>
        <v>0</v>
      </c>
      <c r="V136" s="8">
        <v>0.5</v>
      </c>
      <c r="W136" s="9">
        <v>3</v>
      </c>
      <c r="X136" s="9">
        <v>0</v>
      </c>
      <c r="Y136" s="10">
        <f>Tableau1[[#This Row],[Prix unitaire4]]*Tableau1[[#This Row],[Quantité4]]</f>
        <v>0</v>
      </c>
    </row>
    <row r="137" spans="1:25" x14ac:dyDescent="0.25">
      <c r="A137" t="s">
        <v>156</v>
      </c>
      <c r="B137" t="s">
        <v>156</v>
      </c>
      <c r="C137" t="s">
        <v>4</v>
      </c>
      <c r="D137" t="s">
        <v>112</v>
      </c>
      <c r="E137">
        <v>3</v>
      </c>
      <c r="F137">
        <f>Tableau1[[#This Row],[Manquantes]]</f>
        <v>3</v>
      </c>
      <c r="G137">
        <f>MIN(Tableau1[[#This Row],[Prix unitaire]],Tableau1[[#This Row],[Prix unitaire2]],Tableau1[[#This Row],[Prix unitaire3]],Tableau1[[#This Row],[Prix unitaire4]])</f>
        <v>0.5</v>
      </c>
      <c r="H137">
        <f>Tableau1[[#This Row],[Quantité]]+Tableau1[[#This Row],[Quantité2]]+Tableau1[[#This Row],[Quantité3]]+Tableau1[[#This Row],[Quantité4]]</f>
        <v>3</v>
      </c>
      <c r="I137" s="2">
        <f>Tableau1[[#This Row],[A payer]]+Tableau1[[#This Row],[A payer2]]+Tableau1[[#This Row],[A payer3]]+Tableau1[[#This Row],[A payer4]]</f>
        <v>1.5</v>
      </c>
      <c r="J137" s="2">
        <v>0.5</v>
      </c>
      <c r="K137">
        <v>16</v>
      </c>
      <c r="L137">
        <v>3</v>
      </c>
      <c r="M137" s="2">
        <f>Tableau1[[#This Row],[Prix unitaire]]*Tableau1[[#This Row],[Quantité]]</f>
        <v>1.5</v>
      </c>
      <c r="N137" s="2">
        <v>0.5</v>
      </c>
      <c r="O137">
        <v>13</v>
      </c>
      <c r="P137">
        <v>0</v>
      </c>
      <c r="Q137" s="2">
        <f>Tableau1[[#This Row],[Prix unitaire2]]*Tableau1[[#This Row],[Quantité2]]</f>
        <v>0</v>
      </c>
      <c r="R137" s="5">
        <v>1</v>
      </c>
      <c r="S137" s="6">
        <v>12</v>
      </c>
      <c r="T137" s="6">
        <v>0</v>
      </c>
      <c r="U137" s="7">
        <f>Tableau1[[#This Row],[Prix unitaire3]]*Tableau1[[#This Row],[Quantité3]]</f>
        <v>0</v>
      </c>
      <c r="V137" s="5">
        <v>0.5</v>
      </c>
      <c r="W137" s="6">
        <v>4</v>
      </c>
      <c r="X137" s="6">
        <v>0</v>
      </c>
      <c r="Y137" s="7">
        <f>Tableau1[[#This Row],[Prix unitaire4]]*Tableau1[[#This Row],[Quantité4]]</f>
        <v>0</v>
      </c>
    </row>
    <row r="138" spans="1:25" x14ac:dyDescent="0.25">
      <c r="A138" t="s">
        <v>160</v>
      </c>
      <c r="B138" t="s">
        <v>276</v>
      </c>
      <c r="C138" t="s">
        <v>4</v>
      </c>
      <c r="D138" t="s">
        <v>112</v>
      </c>
      <c r="E138">
        <v>3</v>
      </c>
      <c r="F138">
        <f>Tableau1[[#This Row],[Manquantes]]</f>
        <v>3</v>
      </c>
      <c r="G138">
        <f>MIN(Tableau1[[#This Row],[Prix unitaire]],Tableau1[[#This Row],[Prix unitaire2]],Tableau1[[#This Row],[Prix unitaire3]],Tableau1[[#This Row],[Prix unitaire4]])</f>
        <v>0.5</v>
      </c>
      <c r="H138">
        <f>Tableau1[[#This Row],[Quantité]]+Tableau1[[#This Row],[Quantité2]]+Tableau1[[#This Row],[Quantité3]]+Tableau1[[#This Row],[Quantité4]]</f>
        <v>3</v>
      </c>
      <c r="I138" s="2">
        <f>Tableau1[[#This Row],[A payer]]+Tableau1[[#This Row],[A payer2]]+Tableau1[[#This Row],[A payer3]]+Tableau1[[#This Row],[A payer4]]</f>
        <v>1.5</v>
      </c>
      <c r="J138" s="2">
        <v>1.95</v>
      </c>
      <c r="K138">
        <v>9</v>
      </c>
      <c r="L138">
        <v>0</v>
      </c>
      <c r="M138" s="2">
        <f>Tableau1[[#This Row],[Prix unitaire]]*Tableau1[[#This Row],[Quantité]]</f>
        <v>0</v>
      </c>
      <c r="N138" s="2">
        <v>1</v>
      </c>
      <c r="O138">
        <v>4</v>
      </c>
      <c r="P138">
        <v>0</v>
      </c>
      <c r="Q138" s="2">
        <f>Tableau1[[#This Row],[Prix unitaire2]]*Tableau1[[#This Row],[Quantité2]]</f>
        <v>0</v>
      </c>
      <c r="R138" s="5">
        <v>1</v>
      </c>
      <c r="S138" s="6">
        <v>12</v>
      </c>
      <c r="T138" s="6">
        <v>0</v>
      </c>
      <c r="U138" s="7">
        <f>Tableau1[[#This Row],[Prix unitaire3]]*Tableau1[[#This Row],[Quantité3]]</f>
        <v>0</v>
      </c>
      <c r="V138" s="5">
        <v>0.5</v>
      </c>
      <c r="W138" s="6">
        <v>3</v>
      </c>
      <c r="X138" s="6">
        <v>3</v>
      </c>
      <c r="Y138" s="7">
        <f>Tableau1[[#This Row],[Prix unitaire4]]*Tableau1[[#This Row],[Quantité4]]</f>
        <v>1.5</v>
      </c>
    </row>
    <row r="139" spans="1:25" x14ac:dyDescent="0.25">
      <c r="A139" t="s">
        <v>110</v>
      </c>
      <c r="B139" t="s">
        <v>241</v>
      </c>
      <c r="C139" t="s">
        <v>4</v>
      </c>
      <c r="D139" t="s">
        <v>112</v>
      </c>
      <c r="E139">
        <v>3</v>
      </c>
      <c r="F139">
        <f>Tableau1[[#This Row],[Manquantes]]</f>
        <v>3</v>
      </c>
      <c r="G139">
        <f>MIN(Tableau1[[#This Row],[Prix unitaire]],Tableau1[[#This Row],[Prix unitaire2]],Tableau1[[#This Row],[Prix unitaire3]],Tableau1[[#This Row],[Prix unitaire4]])</f>
        <v>0.5</v>
      </c>
      <c r="H139">
        <f>Tableau1[[#This Row],[Quantité]]+Tableau1[[#This Row],[Quantité2]]+Tableau1[[#This Row],[Quantité3]]+Tableau1[[#This Row],[Quantité4]]</f>
        <v>3</v>
      </c>
      <c r="I139" s="2">
        <f>Tableau1[[#This Row],[A payer]]+Tableau1[[#This Row],[A payer2]]+Tableau1[[#This Row],[A payer3]]+Tableau1[[#This Row],[A payer4]]</f>
        <v>1.5</v>
      </c>
      <c r="J139" s="2">
        <v>0.5</v>
      </c>
      <c r="K139">
        <v>8</v>
      </c>
      <c r="L139">
        <v>3</v>
      </c>
      <c r="M139" s="2">
        <f>Tableau1[[#This Row],[Prix unitaire]]*Tableau1[[#This Row],[Quantité]]</f>
        <v>1.5</v>
      </c>
      <c r="N139" s="2">
        <v>2</v>
      </c>
      <c r="O139">
        <v>9</v>
      </c>
      <c r="P139">
        <v>0</v>
      </c>
      <c r="Q139" s="2">
        <f>Tableau1[[#This Row],[Prix unitaire2]]*Tableau1[[#This Row],[Quantité2]]</f>
        <v>0</v>
      </c>
      <c r="R139" s="5">
        <v>1.5</v>
      </c>
      <c r="S139" s="6">
        <v>5</v>
      </c>
      <c r="T139" s="6">
        <v>0</v>
      </c>
      <c r="U139" s="7">
        <f>Tableau1[[#This Row],[Prix unitaire3]]*Tableau1[[#This Row],[Quantité3]]</f>
        <v>0</v>
      </c>
      <c r="V139" s="5">
        <v>0.5</v>
      </c>
      <c r="W139" s="6">
        <v>3</v>
      </c>
      <c r="X139" s="6">
        <v>0</v>
      </c>
      <c r="Y139" s="7">
        <f>Tableau1[[#This Row],[Prix unitaire4]]*Tableau1[[#This Row],[Quantité4]]</f>
        <v>0</v>
      </c>
    </row>
    <row r="140" spans="1:25" x14ac:dyDescent="0.25">
      <c r="A140" t="s">
        <v>54</v>
      </c>
      <c r="B140" t="s">
        <v>202</v>
      </c>
      <c r="C140" t="s">
        <v>4</v>
      </c>
      <c r="D140" t="s">
        <v>38</v>
      </c>
      <c r="E140">
        <v>1</v>
      </c>
      <c r="F140">
        <f>Tableau1[[#This Row],[Manquantes]]</f>
        <v>1</v>
      </c>
      <c r="G140">
        <f>MIN(Tableau1[[#This Row],[Prix unitaire]],Tableau1[[#This Row],[Prix unitaire2]],Tableau1[[#This Row],[Prix unitaire3]],Tableau1[[#This Row],[Prix unitaire4]])</f>
        <v>1.45</v>
      </c>
      <c r="H140">
        <f>Tableau1[[#This Row],[Quantité]]+Tableau1[[#This Row],[Quantité2]]+Tableau1[[#This Row],[Quantité3]]+Tableau1[[#This Row],[Quantité4]]</f>
        <v>1</v>
      </c>
      <c r="I140" s="2">
        <f>Tableau1[[#This Row],[A payer]]+Tableau1[[#This Row],[A payer2]]+Tableau1[[#This Row],[A payer3]]+Tableau1[[#This Row],[A payer4]]</f>
        <v>1.45</v>
      </c>
      <c r="J140" s="2">
        <v>1.45</v>
      </c>
      <c r="K140">
        <v>24</v>
      </c>
      <c r="L140">
        <v>1</v>
      </c>
      <c r="M140" s="2">
        <f>Tableau1[[#This Row],[Prix unitaire]]*Tableau1[[#This Row],[Quantité]]</f>
        <v>1.45</v>
      </c>
      <c r="N140" s="2">
        <v>6</v>
      </c>
      <c r="O140">
        <v>5</v>
      </c>
      <c r="P140">
        <v>0</v>
      </c>
      <c r="Q140" s="2">
        <f>Tableau1[[#This Row],[Prix unitaire2]]*Tableau1[[#This Row],[Quantité2]]</f>
        <v>0</v>
      </c>
      <c r="R140" s="8">
        <v>999</v>
      </c>
      <c r="S140" s="9">
        <v>0</v>
      </c>
      <c r="T140" s="9">
        <v>0</v>
      </c>
      <c r="U140" s="10">
        <f>Tableau1[[#This Row],[Prix unitaire3]]*Tableau1[[#This Row],[Quantité3]]</f>
        <v>0</v>
      </c>
      <c r="V140" s="8">
        <v>3</v>
      </c>
      <c r="W140" s="9">
        <v>1</v>
      </c>
      <c r="X140" s="9">
        <v>0</v>
      </c>
      <c r="Y140" s="10">
        <f>Tableau1[[#This Row],[Prix unitaire4]]*Tableau1[[#This Row],[Quantité4]]</f>
        <v>0</v>
      </c>
    </row>
    <row r="141" spans="1:25" x14ac:dyDescent="0.25">
      <c r="A141" t="s">
        <v>30</v>
      </c>
      <c r="B141" t="s">
        <v>186</v>
      </c>
      <c r="C141" t="s">
        <v>4</v>
      </c>
      <c r="D141" t="s">
        <v>74</v>
      </c>
      <c r="E141">
        <v>2</v>
      </c>
      <c r="F141">
        <f>Tableau1[[#This Row],[Manquantes]]</f>
        <v>2</v>
      </c>
      <c r="G141">
        <f>MIN(Tableau1[[#This Row],[Prix unitaire]],Tableau1[[#This Row],[Prix unitaire2]],Tableau1[[#This Row],[Prix unitaire3]],Tableau1[[#This Row],[Prix unitaire4]])</f>
        <v>0.5</v>
      </c>
      <c r="H141">
        <f>Tableau1[[#This Row],[Quantité]]+Tableau1[[#This Row],[Quantité2]]+Tableau1[[#This Row],[Quantité3]]+Tableau1[[#This Row],[Quantité4]]</f>
        <v>2</v>
      </c>
      <c r="I141" s="2">
        <f>Tableau1[[#This Row],[A payer]]+Tableau1[[#This Row],[A payer2]]+Tableau1[[#This Row],[A payer3]]+Tableau1[[#This Row],[A payer4]]</f>
        <v>1.3</v>
      </c>
      <c r="J141" s="2">
        <v>0.8</v>
      </c>
      <c r="K141">
        <v>29</v>
      </c>
      <c r="L141">
        <v>1</v>
      </c>
      <c r="M141" s="2">
        <f>Tableau1[[#This Row],[Prix unitaire]]*Tableau1[[#This Row],[Quantité]]</f>
        <v>0.8</v>
      </c>
      <c r="N141" s="2">
        <v>1</v>
      </c>
      <c r="O141">
        <v>11</v>
      </c>
      <c r="P141">
        <v>0</v>
      </c>
      <c r="Q141" s="2">
        <f>Tableau1[[#This Row],[Prix unitaire2]]*Tableau1[[#This Row],[Quantité2]]</f>
        <v>0</v>
      </c>
      <c r="R141" s="8">
        <v>1</v>
      </c>
      <c r="S141" s="9">
        <v>8</v>
      </c>
      <c r="T141" s="9">
        <v>0</v>
      </c>
      <c r="U141" s="10">
        <f>Tableau1[[#This Row],[Prix unitaire3]]*Tableau1[[#This Row],[Quantité3]]</f>
        <v>0</v>
      </c>
      <c r="V141" s="8">
        <v>0.5</v>
      </c>
      <c r="W141" s="9">
        <v>1</v>
      </c>
      <c r="X141" s="9">
        <v>1</v>
      </c>
      <c r="Y141" s="10">
        <f>Tableau1[[#This Row],[Prix unitaire4]]*Tableau1[[#This Row],[Quantité4]]</f>
        <v>0.5</v>
      </c>
    </row>
    <row r="142" spans="1:25" x14ac:dyDescent="0.25">
      <c r="A142" t="s">
        <v>31</v>
      </c>
      <c r="B142" t="s">
        <v>187</v>
      </c>
      <c r="C142" t="s">
        <v>4</v>
      </c>
      <c r="D142" t="s">
        <v>74</v>
      </c>
      <c r="E142">
        <v>2</v>
      </c>
      <c r="F142">
        <f>Tableau1[[#This Row],[Manquantes]]</f>
        <v>2</v>
      </c>
      <c r="G142">
        <f>MIN(Tableau1[[#This Row],[Prix unitaire]],Tableau1[[#This Row],[Prix unitaire2]],Tableau1[[#This Row],[Prix unitaire3]],Tableau1[[#This Row],[Prix unitaire4]])</f>
        <v>0.5</v>
      </c>
      <c r="H142">
        <f>Tableau1[[#This Row],[Quantité]]+Tableau1[[#This Row],[Quantité2]]+Tableau1[[#This Row],[Quantité3]]+Tableau1[[#This Row],[Quantité4]]</f>
        <v>2</v>
      </c>
      <c r="I142" s="2">
        <f>Tableau1[[#This Row],[A payer]]+Tableau1[[#This Row],[A payer2]]+Tableau1[[#This Row],[A payer3]]+Tableau1[[#This Row],[A payer4]]</f>
        <v>1.3</v>
      </c>
      <c r="J142" s="2">
        <v>0.8</v>
      </c>
      <c r="K142">
        <v>27</v>
      </c>
      <c r="L142">
        <v>1</v>
      </c>
      <c r="M142" s="2">
        <f>Tableau1[[#This Row],[Prix unitaire]]*Tableau1[[#This Row],[Quantité]]</f>
        <v>0.8</v>
      </c>
      <c r="N142" s="2">
        <v>2</v>
      </c>
      <c r="O142">
        <v>11</v>
      </c>
      <c r="P142">
        <v>0</v>
      </c>
      <c r="Q142" s="2">
        <f>Tableau1[[#This Row],[Prix unitaire2]]*Tableau1[[#This Row],[Quantité2]]</f>
        <v>0</v>
      </c>
      <c r="R142" s="5">
        <v>2</v>
      </c>
      <c r="S142" s="6">
        <v>9</v>
      </c>
      <c r="T142" s="6">
        <v>0</v>
      </c>
      <c r="U142" s="7">
        <f>Tableau1[[#This Row],[Prix unitaire3]]*Tableau1[[#This Row],[Quantité3]]</f>
        <v>0</v>
      </c>
      <c r="V142" s="5">
        <v>0.5</v>
      </c>
      <c r="W142" s="6">
        <v>1</v>
      </c>
      <c r="X142" s="6">
        <v>1</v>
      </c>
      <c r="Y142" s="7">
        <f>Tableau1[[#This Row],[Prix unitaire4]]*Tableau1[[#This Row],[Quantité4]]</f>
        <v>0.5</v>
      </c>
    </row>
    <row r="143" spans="1:25" x14ac:dyDescent="0.25">
      <c r="A143" t="s">
        <v>109</v>
      </c>
      <c r="B143" t="s">
        <v>109</v>
      </c>
      <c r="C143" t="s">
        <v>4</v>
      </c>
      <c r="D143" t="s">
        <v>92</v>
      </c>
      <c r="E143">
        <v>2</v>
      </c>
      <c r="F143">
        <f>Tableau1[[#This Row],[Manquantes]]</f>
        <v>2</v>
      </c>
      <c r="G143">
        <f>MIN(Tableau1[[#This Row],[Prix unitaire]],Tableau1[[#This Row],[Prix unitaire2]],Tableau1[[#This Row],[Prix unitaire3]],Tableau1[[#This Row],[Prix unitaire4]])</f>
        <v>0.5</v>
      </c>
      <c r="H143">
        <f>Tableau1[[#This Row],[Quantité]]+Tableau1[[#This Row],[Quantité2]]+Tableau1[[#This Row],[Quantité3]]+Tableau1[[#This Row],[Quantité4]]</f>
        <v>2</v>
      </c>
      <c r="I143" s="2">
        <f>Tableau1[[#This Row],[A payer]]+Tableau1[[#This Row],[A payer2]]+Tableau1[[#This Row],[A payer3]]+Tableau1[[#This Row],[A payer4]]</f>
        <v>1.3</v>
      </c>
      <c r="J143" s="2">
        <v>0.8</v>
      </c>
      <c r="K143">
        <v>25</v>
      </c>
      <c r="L143">
        <v>1</v>
      </c>
      <c r="M143" s="2">
        <f>Tableau1[[#This Row],[Prix unitaire]]*Tableau1[[#This Row],[Quantité]]</f>
        <v>0.8</v>
      </c>
      <c r="N143" s="2">
        <v>1</v>
      </c>
      <c r="O143">
        <v>11</v>
      </c>
      <c r="P143">
        <v>0</v>
      </c>
      <c r="Q143" s="2">
        <f>Tableau1[[#This Row],[Prix unitaire2]]*Tableau1[[#This Row],[Quantité2]]</f>
        <v>0</v>
      </c>
      <c r="R143" s="5">
        <v>2</v>
      </c>
      <c r="S143" s="6">
        <v>10</v>
      </c>
      <c r="T143" s="6">
        <v>0</v>
      </c>
      <c r="U143" s="7">
        <f>Tableau1[[#This Row],[Prix unitaire3]]*Tableau1[[#This Row],[Quantité3]]</f>
        <v>0</v>
      </c>
      <c r="V143" s="5">
        <v>0.5</v>
      </c>
      <c r="W143" s="6">
        <v>1</v>
      </c>
      <c r="X143" s="6">
        <v>1</v>
      </c>
      <c r="Y143" s="7">
        <f>Tableau1[[#This Row],[Prix unitaire4]]*Tableau1[[#This Row],[Quantité4]]</f>
        <v>0.5</v>
      </c>
    </row>
    <row r="144" spans="1:25" x14ac:dyDescent="0.25">
      <c r="A144" t="s">
        <v>24</v>
      </c>
      <c r="B144" t="s">
        <v>182</v>
      </c>
      <c r="C144" t="s">
        <v>4</v>
      </c>
      <c r="D144" t="s">
        <v>112</v>
      </c>
      <c r="E144">
        <v>2</v>
      </c>
      <c r="F144">
        <f>Tableau1[[#This Row],[Manquantes]]</f>
        <v>2</v>
      </c>
      <c r="G144">
        <f>MIN(Tableau1[[#This Row],[Prix unitaire]],Tableau1[[#This Row],[Prix unitaire2]],Tableau1[[#This Row],[Prix unitaire3]],Tableau1[[#This Row],[Prix unitaire4]])</f>
        <v>0.5</v>
      </c>
      <c r="H144">
        <f>Tableau1[[#This Row],[Quantité]]+Tableau1[[#This Row],[Quantité2]]+Tableau1[[#This Row],[Quantité3]]+Tableau1[[#This Row],[Quantité4]]</f>
        <v>2</v>
      </c>
      <c r="I144" s="2">
        <f>Tableau1[[#This Row],[A payer]]+Tableau1[[#This Row],[A payer2]]+Tableau1[[#This Row],[A payer3]]+Tableau1[[#This Row],[A payer4]]</f>
        <v>1.3</v>
      </c>
      <c r="J144" s="2">
        <v>0.8</v>
      </c>
      <c r="K144">
        <v>24</v>
      </c>
      <c r="L144">
        <v>1</v>
      </c>
      <c r="M144" s="2">
        <f>Tableau1[[#This Row],[Prix unitaire]]*Tableau1[[#This Row],[Quantité]]</f>
        <v>0.8</v>
      </c>
      <c r="N144" s="2">
        <v>1</v>
      </c>
      <c r="O144">
        <v>10</v>
      </c>
      <c r="P144">
        <v>0</v>
      </c>
      <c r="Q144" s="2">
        <f>Tableau1[[#This Row],[Prix unitaire2]]*Tableau1[[#This Row],[Quantité2]]</f>
        <v>0</v>
      </c>
      <c r="R144" s="5">
        <v>999</v>
      </c>
      <c r="S144" s="6">
        <v>0</v>
      </c>
      <c r="T144" s="6">
        <v>0</v>
      </c>
      <c r="U144" s="7">
        <f>Tableau1[[#This Row],[Prix unitaire3]]*Tableau1[[#This Row],[Quantité3]]</f>
        <v>0</v>
      </c>
      <c r="V144" s="5">
        <v>0.5</v>
      </c>
      <c r="W144" s="6">
        <v>1</v>
      </c>
      <c r="X144" s="6">
        <v>1</v>
      </c>
      <c r="Y144" s="7">
        <f>Tableau1[[#This Row],[Prix unitaire4]]*Tableau1[[#This Row],[Quantité4]]</f>
        <v>0.5</v>
      </c>
    </row>
    <row r="145" spans="1:25" x14ac:dyDescent="0.25">
      <c r="A145" t="s">
        <v>7</v>
      </c>
      <c r="B145" t="s">
        <v>168</v>
      </c>
      <c r="C145" t="s">
        <v>4</v>
      </c>
      <c r="D145" t="s">
        <v>5</v>
      </c>
      <c r="E145">
        <v>2</v>
      </c>
      <c r="F145">
        <f>Tableau1[[#This Row],[Manquantes]]</f>
        <v>2</v>
      </c>
      <c r="G145">
        <f>MIN(Tableau1[[#This Row],[Prix unitaire]],Tableau1[[#This Row],[Prix unitaire2]],Tableau1[[#This Row],[Prix unitaire3]],Tableau1[[#This Row],[Prix unitaire4]])</f>
        <v>0.5</v>
      </c>
      <c r="H145">
        <f>Tableau1[[#This Row],[Quantité]]+Tableau1[[#This Row],[Quantité2]]+Tableau1[[#This Row],[Quantité3]]+Tableau1[[#This Row],[Quantité4]]</f>
        <v>2</v>
      </c>
      <c r="I145" s="2">
        <f>Tableau1[[#This Row],[A payer]]+Tableau1[[#This Row],[A payer2]]+Tableau1[[#This Row],[A payer3]]+Tableau1[[#This Row],[A payer4]]</f>
        <v>1</v>
      </c>
      <c r="J145" s="2">
        <v>0.5</v>
      </c>
      <c r="K145">
        <v>23</v>
      </c>
      <c r="L145">
        <v>2</v>
      </c>
      <c r="M145" s="2">
        <f>Tableau1[[#This Row],[Prix unitaire]]*Tableau1[[#This Row],[Quantité]]</f>
        <v>1</v>
      </c>
      <c r="N145" s="2">
        <v>2</v>
      </c>
      <c r="O145">
        <v>7</v>
      </c>
      <c r="P145">
        <v>0</v>
      </c>
      <c r="Q145" s="2">
        <f>Tableau1[[#This Row],[Prix unitaire2]]*Tableau1[[#This Row],[Quantité2]]</f>
        <v>0</v>
      </c>
      <c r="R145" s="5">
        <v>1</v>
      </c>
      <c r="S145" s="6">
        <v>10</v>
      </c>
      <c r="T145" s="6">
        <v>0</v>
      </c>
      <c r="U145" s="7">
        <f>Tableau1[[#This Row],[Prix unitaire3]]*Tableau1[[#This Row],[Quantité3]]</f>
        <v>0</v>
      </c>
      <c r="V145" s="5">
        <v>999</v>
      </c>
      <c r="W145" s="6">
        <v>0</v>
      </c>
      <c r="X145" s="6">
        <v>0</v>
      </c>
      <c r="Y145" s="7">
        <f>Tableau1[[#This Row],[Prix unitaire4]]*Tableau1[[#This Row],[Quantité4]]</f>
        <v>0</v>
      </c>
    </row>
    <row r="146" spans="1:25" x14ac:dyDescent="0.25">
      <c r="A146" t="s">
        <v>22</v>
      </c>
      <c r="B146" t="s">
        <v>22</v>
      </c>
      <c r="C146" t="s">
        <v>4</v>
      </c>
      <c r="D146" t="s">
        <v>5</v>
      </c>
      <c r="E146">
        <v>2</v>
      </c>
      <c r="F146">
        <f>Tableau1[[#This Row],[Manquantes]]</f>
        <v>2</v>
      </c>
      <c r="G146">
        <f>MIN(Tableau1[[#This Row],[Prix unitaire]],Tableau1[[#This Row],[Prix unitaire2]],Tableau1[[#This Row],[Prix unitaire3]],Tableau1[[#This Row],[Prix unitaire4]])</f>
        <v>0.5</v>
      </c>
      <c r="H146">
        <f>Tableau1[[#This Row],[Quantité]]+Tableau1[[#This Row],[Quantité2]]+Tableau1[[#This Row],[Quantité3]]+Tableau1[[#This Row],[Quantité4]]</f>
        <v>2</v>
      </c>
      <c r="I146" s="2">
        <f>Tableau1[[#This Row],[A payer]]+Tableau1[[#This Row],[A payer2]]+Tableau1[[#This Row],[A payer3]]+Tableau1[[#This Row],[A payer4]]</f>
        <v>1</v>
      </c>
      <c r="J146" s="2">
        <v>0.5</v>
      </c>
      <c r="K146">
        <v>28</v>
      </c>
      <c r="L146">
        <v>2</v>
      </c>
      <c r="M146" s="2">
        <f>Tableau1[[#This Row],[Prix unitaire]]*Tableau1[[#This Row],[Quantité]]</f>
        <v>1</v>
      </c>
      <c r="N146" s="2">
        <v>6</v>
      </c>
      <c r="O146">
        <v>3</v>
      </c>
      <c r="P146">
        <v>0</v>
      </c>
      <c r="Q146" s="2">
        <f>Tableau1[[#This Row],[Prix unitaire2]]*Tableau1[[#This Row],[Quantité2]]</f>
        <v>0</v>
      </c>
      <c r="R146" s="8">
        <v>2</v>
      </c>
      <c r="S146" s="9">
        <v>5</v>
      </c>
      <c r="T146" s="9">
        <v>0</v>
      </c>
      <c r="U146" s="10">
        <f>Tableau1[[#This Row],[Prix unitaire3]]*Tableau1[[#This Row],[Quantité3]]</f>
        <v>0</v>
      </c>
      <c r="V146" s="8">
        <v>999</v>
      </c>
      <c r="W146" s="9">
        <v>0</v>
      </c>
      <c r="X146" s="9">
        <v>0</v>
      </c>
      <c r="Y146" s="10">
        <f>Tableau1[[#This Row],[Prix unitaire4]]*Tableau1[[#This Row],[Quantité4]]</f>
        <v>0</v>
      </c>
    </row>
    <row r="147" spans="1:25" x14ac:dyDescent="0.25">
      <c r="A147" t="s">
        <v>33</v>
      </c>
      <c r="B147" t="s">
        <v>33</v>
      </c>
      <c r="C147" t="s">
        <v>4</v>
      </c>
      <c r="D147" t="s">
        <v>5</v>
      </c>
      <c r="E147">
        <v>2</v>
      </c>
      <c r="F147">
        <f>Tableau1[[#This Row],[Manquantes]]</f>
        <v>2</v>
      </c>
      <c r="G147">
        <f>MIN(Tableau1[[#This Row],[Prix unitaire]],Tableau1[[#This Row],[Prix unitaire2]],Tableau1[[#This Row],[Prix unitaire3]],Tableau1[[#This Row],[Prix unitaire4]])</f>
        <v>0.5</v>
      </c>
      <c r="H147">
        <f>Tableau1[[#This Row],[Quantité]]+Tableau1[[#This Row],[Quantité2]]+Tableau1[[#This Row],[Quantité3]]+Tableau1[[#This Row],[Quantité4]]</f>
        <v>2</v>
      </c>
      <c r="I147" s="2">
        <f>Tableau1[[#This Row],[A payer]]+Tableau1[[#This Row],[A payer2]]+Tableau1[[#This Row],[A payer3]]+Tableau1[[#This Row],[A payer4]]</f>
        <v>1</v>
      </c>
      <c r="J147" s="2">
        <v>0.5</v>
      </c>
      <c r="K147">
        <v>22</v>
      </c>
      <c r="L147">
        <v>2</v>
      </c>
      <c r="M147" s="2">
        <f>Tableau1[[#This Row],[Prix unitaire]]*Tableau1[[#This Row],[Quantité]]</f>
        <v>1</v>
      </c>
      <c r="N147" s="2">
        <v>2</v>
      </c>
      <c r="O147">
        <v>8</v>
      </c>
      <c r="P147">
        <v>0</v>
      </c>
      <c r="Q147" s="2">
        <f>Tableau1[[#This Row],[Prix unitaire2]]*Tableau1[[#This Row],[Quantité2]]</f>
        <v>0</v>
      </c>
      <c r="R147" s="5">
        <v>2</v>
      </c>
      <c r="S147" s="6">
        <v>3</v>
      </c>
      <c r="T147" s="6">
        <v>0</v>
      </c>
      <c r="U147" s="7">
        <f>Tableau1[[#This Row],[Prix unitaire3]]*Tableau1[[#This Row],[Quantité3]]</f>
        <v>0</v>
      </c>
      <c r="V147" s="5">
        <v>999</v>
      </c>
      <c r="W147" s="6">
        <v>0</v>
      </c>
      <c r="X147" s="6">
        <v>0</v>
      </c>
      <c r="Y147" s="7">
        <f>Tableau1[[#This Row],[Prix unitaire4]]*Tableau1[[#This Row],[Quantité4]]</f>
        <v>0</v>
      </c>
    </row>
    <row r="148" spans="1:25" x14ac:dyDescent="0.25">
      <c r="A148" t="s">
        <v>22</v>
      </c>
      <c r="B148" t="s">
        <v>22</v>
      </c>
      <c r="C148" t="s">
        <v>4</v>
      </c>
      <c r="D148" t="s">
        <v>38</v>
      </c>
      <c r="E148">
        <v>2</v>
      </c>
      <c r="F148">
        <f>Tableau1[[#This Row],[Manquantes]]</f>
        <v>2</v>
      </c>
      <c r="G148">
        <f>MIN(Tableau1[[#This Row],[Prix unitaire]],Tableau1[[#This Row],[Prix unitaire2]],Tableau1[[#This Row],[Prix unitaire3]],Tableau1[[#This Row],[Prix unitaire4]])</f>
        <v>0.5</v>
      </c>
      <c r="H148">
        <f>Tableau1[[#This Row],[Quantité]]+Tableau1[[#This Row],[Quantité2]]+Tableau1[[#This Row],[Quantité3]]+Tableau1[[#This Row],[Quantité4]]</f>
        <v>2</v>
      </c>
      <c r="I148" s="2">
        <f>Tableau1[[#This Row],[A payer]]+Tableau1[[#This Row],[A payer2]]+Tableau1[[#This Row],[A payer3]]+Tableau1[[#This Row],[A payer4]]</f>
        <v>1</v>
      </c>
      <c r="J148" s="2">
        <v>1.95</v>
      </c>
      <c r="K148">
        <v>16</v>
      </c>
      <c r="L148">
        <v>0</v>
      </c>
      <c r="M148" s="2">
        <f>Tableau1[[#This Row],[Prix unitaire]]*Tableau1[[#This Row],[Quantité]]</f>
        <v>0</v>
      </c>
      <c r="N148" s="2">
        <v>4</v>
      </c>
      <c r="O148">
        <v>9</v>
      </c>
      <c r="P148">
        <v>0</v>
      </c>
      <c r="Q148" s="2">
        <f>Tableau1[[#This Row],[Prix unitaire2]]*Tableau1[[#This Row],[Quantité2]]</f>
        <v>0</v>
      </c>
      <c r="R148" s="5">
        <v>3</v>
      </c>
      <c r="S148" s="6">
        <v>10</v>
      </c>
      <c r="T148" s="6">
        <v>0</v>
      </c>
      <c r="U148" s="7">
        <f>Tableau1[[#This Row],[Prix unitaire3]]*Tableau1[[#This Row],[Quantité3]]</f>
        <v>0</v>
      </c>
      <c r="V148" s="5">
        <v>0.5</v>
      </c>
      <c r="W148" s="6">
        <v>2</v>
      </c>
      <c r="X148" s="6">
        <v>2</v>
      </c>
      <c r="Y148" s="7">
        <f>Tableau1[[#This Row],[Prix unitaire4]]*Tableau1[[#This Row],[Quantité4]]</f>
        <v>1</v>
      </c>
    </row>
    <row r="149" spans="1:25" x14ac:dyDescent="0.25">
      <c r="A149" t="s">
        <v>53</v>
      </c>
      <c r="B149" t="s">
        <v>201</v>
      </c>
      <c r="C149" t="s">
        <v>4</v>
      </c>
      <c r="D149" t="s">
        <v>38</v>
      </c>
      <c r="E149">
        <v>2</v>
      </c>
      <c r="F149">
        <f>Tableau1[[#This Row],[Manquantes]]</f>
        <v>2</v>
      </c>
      <c r="G149">
        <f>MIN(Tableau1[[#This Row],[Prix unitaire]],Tableau1[[#This Row],[Prix unitaire2]],Tableau1[[#This Row],[Prix unitaire3]],Tableau1[[#This Row],[Prix unitaire4]])</f>
        <v>0.5</v>
      </c>
      <c r="H149">
        <f>Tableau1[[#This Row],[Quantité]]+Tableau1[[#This Row],[Quantité2]]+Tableau1[[#This Row],[Quantité3]]+Tableau1[[#This Row],[Quantité4]]</f>
        <v>2</v>
      </c>
      <c r="I149" s="2">
        <f>Tableau1[[#This Row],[A payer]]+Tableau1[[#This Row],[A payer2]]+Tableau1[[#This Row],[A payer3]]+Tableau1[[#This Row],[A payer4]]</f>
        <v>1</v>
      </c>
      <c r="J149" s="2">
        <v>0.9</v>
      </c>
      <c r="K149">
        <v>14</v>
      </c>
      <c r="L149">
        <v>0</v>
      </c>
      <c r="M149" s="2">
        <f>Tableau1[[#This Row],[Prix unitaire]]*Tableau1[[#This Row],[Quantité]]</f>
        <v>0</v>
      </c>
      <c r="N149" s="2">
        <v>2</v>
      </c>
      <c r="O149">
        <v>10</v>
      </c>
      <c r="P149">
        <v>0</v>
      </c>
      <c r="Q149" s="2">
        <f>Tableau1[[#This Row],[Prix unitaire2]]*Tableau1[[#This Row],[Quantité2]]</f>
        <v>0</v>
      </c>
      <c r="R149" s="8">
        <v>1.5</v>
      </c>
      <c r="S149" s="9">
        <v>13</v>
      </c>
      <c r="T149" s="9">
        <v>0</v>
      </c>
      <c r="U149" s="10">
        <f>Tableau1[[#This Row],[Prix unitaire3]]*Tableau1[[#This Row],[Quantité3]]</f>
        <v>0</v>
      </c>
      <c r="V149" s="8">
        <v>0.5</v>
      </c>
      <c r="W149" s="9">
        <v>2</v>
      </c>
      <c r="X149" s="9">
        <v>2</v>
      </c>
      <c r="Y149" s="10">
        <f>Tableau1[[#This Row],[Prix unitaire4]]*Tableau1[[#This Row],[Quantité4]]</f>
        <v>1</v>
      </c>
    </row>
    <row r="150" spans="1:25" x14ac:dyDescent="0.25">
      <c r="A150" t="s">
        <v>59</v>
      </c>
      <c r="B150" t="s">
        <v>207</v>
      </c>
      <c r="C150" t="s">
        <v>4</v>
      </c>
      <c r="D150" t="s">
        <v>38</v>
      </c>
      <c r="E150">
        <v>2</v>
      </c>
      <c r="F150">
        <f>Tableau1[[#This Row],[Manquantes]]</f>
        <v>2</v>
      </c>
      <c r="G150">
        <f>MIN(Tableau1[[#This Row],[Prix unitaire]],Tableau1[[#This Row],[Prix unitaire2]],Tableau1[[#This Row],[Prix unitaire3]],Tableau1[[#This Row],[Prix unitaire4]])</f>
        <v>0.5</v>
      </c>
      <c r="H150">
        <f>Tableau1[[#This Row],[Quantité]]+Tableau1[[#This Row],[Quantité2]]+Tableau1[[#This Row],[Quantité3]]+Tableau1[[#This Row],[Quantité4]]</f>
        <v>2</v>
      </c>
      <c r="I150" s="2">
        <f>Tableau1[[#This Row],[A payer]]+Tableau1[[#This Row],[A payer2]]+Tableau1[[#This Row],[A payer3]]+Tableau1[[#This Row],[A payer4]]</f>
        <v>1</v>
      </c>
      <c r="J150" s="2">
        <v>0.5</v>
      </c>
      <c r="K150">
        <v>21</v>
      </c>
      <c r="L150">
        <v>2</v>
      </c>
      <c r="M150" s="2">
        <f>Tableau1[[#This Row],[Prix unitaire]]*Tableau1[[#This Row],[Quantité]]</f>
        <v>1</v>
      </c>
      <c r="N150" s="2">
        <v>4</v>
      </c>
      <c r="O150">
        <v>8</v>
      </c>
      <c r="P150">
        <v>0</v>
      </c>
      <c r="Q150" s="2">
        <f>Tableau1[[#This Row],[Prix unitaire2]]*Tableau1[[#This Row],[Quantité2]]</f>
        <v>0</v>
      </c>
      <c r="R150" s="5">
        <v>2</v>
      </c>
      <c r="S150" s="6">
        <v>13</v>
      </c>
      <c r="T150" s="6">
        <v>0</v>
      </c>
      <c r="U150" s="7">
        <f>Tableau1[[#This Row],[Prix unitaire3]]*Tableau1[[#This Row],[Quantité3]]</f>
        <v>0</v>
      </c>
      <c r="V150" s="5">
        <v>2</v>
      </c>
      <c r="W150" s="6">
        <v>2</v>
      </c>
      <c r="X150" s="6">
        <v>0</v>
      </c>
      <c r="Y150" s="7">
        <f>Tableau1[[#This Row],[Prix unitaire4]]*Tableau1[[#This Row],[Quantité4]]</f>
        <v>0</v>
      </c>
    </row>
    <row r="151" spans="1:25" x14ac:dyDescent="0.25">
      <c r="A151" t="s">
        <v>65</v>
      </c>
      <c r="B151" t="s">
        <v>65</v>
      </c>
      <c r="C151" t="s">
        <v>4</v>
      </c>
      <c r="D151" t="s">
        <v>38</v>
      </c>
      <c r="E151">
        <v>2</v>
      </c>
      <c r="F151">
        <f>Tableau1[[#This Row],[Manquantes]]</f>
        <v>2</v>
      </c>
      <c r="G151">
        <f>MIN(Tableau1[[#This Row],[Prix unitaire]],Tableau1[[#This Row],[Prix unitaire2]],Tableau1[[#This Row],[Prix unitaire3]],Tableau1[[#This Row],[Prix unitaire4]])</f>
        <v>0.5</v>
      </c>
      <c r="H151">
        <f>Tableau1[[#This Row],[Quantité]]+Tableau1[[#This Row],[Quantité2]]+Tableau1[[#This Row],[Quantité3]]+Tableau1[[#This Row],[Quantité4]]</f>
        <v>2</v>
      </c>
      <c r="I151" s="2">
        <f>Tableau1[[#This Row],[A payer]]+Tableau1[[#This Row],[A payer2]]+Tableau1[[#This Row],[A payer3]]+Tableau1[[#This Row],[A payer4]]</f>
        <v>1</v>
      </c>
      <c r="J151" s="2">
        <v>0.5</v>
      </c>
      <c r="K151">
        <v>13</v>
      </c>
      <c r="L151">
        <v>2</v>
      </c>
      <c r="M151" s="2">
        <f>Tableau1[[#This Row],[Prix unitaire]]*Tableau1[[#This Row],[Quantité]]</f>
        <v>1</v>
      </c>
      <c r="N151" s="2">
        <v>1</v>
      </c>
      <c r="O151">
        <v>12</v>
      </c>
      <c r="P151">
        <v>0</v>
      </c>
      <c r="Q151" s="2">
        <f>Tableau1[[#This Row],[Prix unitaire2]]*Tableau1[[#This Row],[Quantité2]]</f>
        <v>0</v>
      </c>
      <c r="R151" s="5">
        <v>1</v>
      </c>
      <c r="S151" s="6">
        <v>10</v>
      </c>
      <c r="T151" s="6">
        <v>0</v>
      </c>
      <c r="U151" s="7">
        <f>Tableau1[[#This Row],[Prix unitaire3]]*Tableau1[[#This Row],[Quantité3]]</f>
        <v>0</v>
      </c>
      <c r="V151" s="5">
        <v>999</v>
      </c>
      <c r="W151" s="6">
        <v>0</v>
      </c>
      <c r="X151" s="6">
        <v>0</v>
      </c>
      <c r="Y151" s="7">
        <f>Tableau1[[#This Row],[Prix unitaire4]]*Tableau1[[#This Row],[Quantité4]]</f>
        <v>0</v>
      </c>
    </row>
    <row r="152" spans="1:25" x14ac:dyDescent="0.25">
      <c r="A152" t="s">
        <v>68</v>
      </c>
      <c r="B152" t="s">
        <v>68</v>
      </c>
      <c r="C152" t="s">
        <v>4</v>
      </c>
      <c r="D152" t="s">
        <v>38</v>
      </c>
      <c r="E152">
        <v>2</v>
      </c>
      <c r="F152">
        <f>Tableau1[[#This Row],[Manquantes]]</f>
        <v>2</v>
      </c>
      <c r="G152">
        <f>MIN(Tableau1[[#This Row],[Prix unitaire]],Tableau1[[#This Row],[Prix unitaire2]],Tableau1[[#This Row],[Prix unitaire3]],Tableau1[[#This Row],[Prix unitaire4]])</f>
        <v>0.5</v>
      </c>
      <c r="H152">
        <f>Tableau1[[#This Row],[Quantité]]+Tableau1[[#This Row],[Quantité2]]+Tableau1[[#This Row],[Quantité3]]+Tableau1[[#This Row],[Quantité4]]</f>
        <v>2</v>
      </c>
      <c r="I152" s="2">
        <f>Tableau1[[#This Row],[A payer]]+Tableau1[[#This Row],[A payer2]]+Tableau1[[#This Row],[A payer3]]+Tableau1[[#This Row],[A payer4]]</f>
        <v>1</v>
      </c>
      <c r="J152" s="2">
        <v>0.5</v>
      </c>
      <c r="K152">
        <v>6</v>
      </c>
      <c r="L152">
        <v>2</v>
      </c>
      <c r="M152" s="2">
        <f>Tableau1[[#This Row],[Prix unitaire]]*Tableau1[[#This Row],[Quantité]]</f>
        <v>1</v>
      </c>
      <c r="N152" s="2">
        <v>2</v>
      </c>
      <c r="O152">
        <v>11</v>
      </c>
      <c r="P152">
        <v>0</v>
      </c>
      <c r="Q152" s="2">
        <f>Tableau1[[#This Row],[Prix unitaire2]]*Tableau1[[#This Row],[Quantité2]]</f>
        <v>0</v>
      </c>
      <c r="R152" s="8">
        <v>1</v>
      </c>
      <c r="S152" s="9">
        <v>6</v>
      </c>
      <c r="T152" s="9">
        <v>0</v>
      </c>
      <c r="U152" s="10">
        <f>Tableau1[[#This Row],[Prix unitaire3]]*Tableau1[[#This Row],[Quantité3]]</f>
        <v>0</v>
      </c>
      <c r="V152" s="8">
        <v>999</v>
      </c>
      <c r="W152" s="9">
        <v>0</v>
      </c>
      <c r="X152" s="9">
        <v>0</v>
      </c>
      <c r="Y152" s="10">
        <f>Tableau1[[#This Row],[Prix unitaire4]]*Tableau1[[#This Row],[Quantité4]]</f>
        <v>0</v>
      </c>
    </row>
    <row r="153" spans="1:25" x14ac:dyDescent="0.25">
      <c r="A153" t="s">
        <v>71</v>
      </c>
      <c r="B153" t="s">
        <v>213</v>
      </c>
      <c r="C153" t="s">
        <v>4</v>
      </c>
      <c r="D153" t="s">
        <v>38</v>
      </c>
      <c r="E153">
        <v>2</v>
      </c>
      <c r="F153">
        <f>Tableau1[[#This Row],[Manquantes]]</f>
        <v>2</v>
      </c>
      <c r="G153">
        <f>MIN(Tableau1[[#This Row],[Prix unitaire]],Tableau1[[#This Row],[Prix unitaire2]],Tableau1[[#This Row],[Prix unitaire3]],Tableau1[[#This Row],[Prix unitaire4]])</f>
        <v>0.5</v>
      </c>
      <c r="H153">
        <f>Tableau1[[#This Row],[Quantité]]+Tableau1[[#This Row],[Quantité2]]+Tableau1[[#This Row],[Quantité3]]+Tableau1[[#This Row],[Quantité4]]</f>
        <v>2</v>
      </c>
      <c r="I153" s="2">
        <f>Tableau1[[#This Row],[A payer]]+Tableau1[[#This Row],[A payer2]]+Tableau1[[#This Row],[A payer3]]+Tableau1[[#This Row],[A payer4]]</f>
        <v>1</v>
      </c>
      <c r="J153" s="2">
        <v>0.5</v>
      </c>
      <c r="K153">
        <v>9</v>
      </c>
      <c r="L153">
        <v>2</v>
      </c>
      <c r="M153" s="2">
        <f>Tableau1[[#This Row],[Prix unitaire]]*Tableau1[[#This Row],[Quantité]]</f>
        <v>1</v>
      </c>
      <c r="N153" s="2">
        <v>1</v>
      </c>
      <c r="O153">
        <v>6</v>
      </c>
      <c r="P153">
        <v>0</v>
      </c>
      <c r="Q153" s="2">
        <f>Tableau1[[#This Row],[Prix unitaire2]]*Tableau1[[#This Row],[Quantité2]]</f>
        <v>0</v>
      </c>
      <c r="R153" s="5">
        <v>1</v>
      </c>
      <c r="S153" s="6">
        <v>10</v>
      </c>
      <c r="T153" s="6">
        <v>0</v>
      </c>
      <c r="U153" s="7">
        <f>Tableau1[[#This Row],[Prix unitaire3]]*Tableau1[[#This Row],[Quantité3]]</f>
        <v>0</v>
      </c>
      <c r="V153" s="5">
        <v>999</v>
      </c>
      <c r="W153" s="6">
        <v>0</v>
      </c>
      <c r="X153" s="6">
        <v>0</v>
      </c>
      <c r="Y153" s="7">
        <f>Tableau1[[#This Row],[Prix unitaire4]]*Tableau1[[#This Row],[Quantité4]]</f>
        <v>0</v>
      </c>
    </row>
    <row r="154" spans="1:25" x14ac:dyDescent="0.25">
      <c r="A154" t="s">
        <v>79</v>
      </c>
      <c r="B154" t="s">
        <v>289</v>
      </c>
      <c r="C154" t="s">
        <v>4</v>
      </c>
      <c r="D154" t="s">
        <v>74</v>
      </c>
      <c r="E154">
        <v>2</v>
      </c>
      <c r="F154">
        <f>Tableau1[[#This Row],[Manquantes]]</f>
        <v>2</v>
      </c>
      <c r="G154">
        <f>MIN(Tableau1[[#This Row],[Prix unitaire]],Tableau1[[#This Row],[Prix unitaire2]],Tableau1[[#This Row],[Prix unitaire3]],Tableau1[[#This Row],[Prix unitaire4]])</f>
        <v>0.5</v>
      </c>
      <c r="H154">
        <f>Tableau1[[#This Row],[Quantité]]+Tableau1[[#This Row],[Quantité2]]+Tableau1[[#This Row],[Quantité3]]+Tableau1[[#This Row],[Quantité4]]</f>
        <v>2</v>
      </c>
      <c r="I154" s="2">
        <f>Tableau1[[#This Row],[A payer]]+Tableau1[[#This Row],[A payer2]]+Tableau1[[#This Row],[A payer3]]+Tableau1[[#This Row],[A payer4]]</f>
        <v>1</v>
      </c>
      <c r="J154" s="2">
        <v>0.5</v>
      </c>
      <c r="K154">
        <v>22</v>
      </c>
      <c r="L154">
        <v>2</v>
      </c>
      <c r="M154" s="2">
        <f>Tableau1[[#This Row],[Prix unitaire]]*Tableau1[[#This Row],[Quantité]]</f>
        <v>1</v>
      </c>
      <c r="N154" s="2">
        <v>2</v>
      </c>
      <c r="O154">
        <v>9</v>
      </c>
      <c r="P154">
        <v>0</v>
      </c>
      <c r="Q154" s="2">
        <f>Tableau1[[#This Row],[Prix unitaire2]]*Tableau1[[#This Row],[Quantité2]]</f>
        <v>0</v>
      </c>
      <c r="R154" s="8">
        <v>1</v>
      </c>
      <c r="S154" s="9">
        <v>13</v>
      </c>
      <c r="T154" s="9">
        <v>0</v>
      </c>
      <c r="U154" s="10">
        <f>Tableau1[[#This Row],[Prix unitaire3]]*Tableau1[[#This Row],[Quantité3]]</f>
        <v>0</v>
      </c>
      <c r="V154" s="8">
        <v>999</v>
      </c>
      <c r="W154" s="9">
        <v>0</v>
      </c>
      <c r="X154" s="9">
        <v>0</v>
      </c>
      <c r="Y154" s="10">
        <f>Tableau1[[#This Row],[Prix unitaire4]]*Tableau1[[#This Row],[Quantité4]]</f>
        <v>0</v>
      </c>
    </row>
    <row r="155" spans="1:25" x14ac:dyDescent="0.25">
      <c r="A155" t="s">
        <v>19</v>
      </c>
      <c r="B155" t="s">
        <v>178</v>
      </c>
      <c r="C155" t="s">
        <v>4</v>
      </c>
      <c r="D155" t="s">
        <v>74</v>
      </c>
      <c r="E155">
        <v>2</v>
      </c>
      <c r="F155">
        <f>Tableau1[[#This Row],[Manquantes]]</f>
        <v>2</v>
      </c>
      <c r="G155">
        <f>MIN(Tableau1[[#This Row],[Prix unitaire]],Tableau1[[#This Row],[Prix unitaire2]],Tableau1[[#This Row],[Prix unitaire3]],Tableau1[[#This Row],[Prix unitaire4]])</f>
        <v>0.5</v>
      </c>
      <c r="H155">
        <f>Tableau1[[#This Row],[Quantité]]+Tableau1[[#This Row],[Quantité2]]+Tableau1[[#This Row],[Quantité3]]+Tableau1[[#This Row],[Quantité4]]</f>
        <v>2</v>
      </c>
      <c r="I155" s="2">
        <f>Tableau1[[#This Row],[A payer]]+Tableau1[[#This Row],[A payer2]]+Tableau1[[#This Row],[A payer3]]+Tableau1[[#This Row],[A payer4]]</f>
        <v>1</v>
      </c>
      <c r="J155" s="2">
        <v>0.9</v>
      </c>
      <c r="K155">
        <v>25</v>
      </c>
      <c r="L155">
        <v>0</v>
      </c>
      <c r="M155" s="2">
        <f>Tableau1[[#This Row],[Prix unitaire]]*Tableau1[[#This Row],[Quantité]]</f>
        <v>0</v>
      </c>
      <c r="N155" s="2">
        <v>2</v>
      </c>
      <c r="O155">
        <v>9</v>
      </c>
      <c r="P155">
        <v>0</v>
      </c>
      <c r="Q155" s="2">
        <f>Tableau1[[#This Row],[Prix unitaire2]]*Tableau1[[#This Row],[Quantité2]]</f>
        <v>0</v>
      </c>
      <c r="R155" s="5">
        <v>1</v>
      </c>
      <c r="S155" s="6">
        <v>12</v>
      </c>
      <c r="T155" s="6">
        <v>0</v>
      </c>
      <c r="U155" s="7">
        <f>Tableau1[[#This Row],[Prix unitaire3]]*Tableau1[[#This Row],[Quantité3]]</f>
        <v>0</v>
      </c>
      <c r="V155" s="5">
        <v>0.5</v>
      </c>
      <c r="W155" s="6">
        <v>3</v>
      </c>
      <c r="X155" s="6">
        <v>2</v>
      </c>
      <c r="Y155" s="7">
        <f>Tableau1[[#This Row],[Prix unitaire4]]*Tableau1[[#This Row],[Quantité4]]</f>
        <v>1</v>
      </c>
    </row>
    <row r="156" spans="1:25" x14ac:dyDescent="0.25">
      <c r="A156" t="s">
        <v>20</v>
      </c>
      <c r="B156" t="s">
        <v>179</v>
      </c>
      <c r="C156" t="s">
        <v>4</v>
      </c>
      <c r="D156" t="s">
        <v>74</v>
      </c>
      <c r="E156">
        <v>2</v>
      </c>
      <c r="F156">
        <f>Tableau1[[#This Row],[Manquantes]]</f>
        <v>2</v>
      </c>
      <c r="G156">
        <f>MIN(Tableau1[[#This Row],[Prix unitaire]],Tableau1[[#This Row],[Prix unitaire2]],Tableau1[[#This Row],[Prix unitaire3]],Tableau1[[#This Row],[Prix unitaire4]])</f>
        <v>0.5</v>
      </c>
      <c r="H156">
        <f>Tableau1[[#This Row],[Quantité]]+Tableau1[[#This Row],[Quantité2]]+Tableau1[[#This Row],[Quantité3]]+Tableau1[[#This Row],[Quantité4]]</f>
        <v>2</v>
      </c>
      <c r="I156" s="2">
        <f>Tableau1[[#This Row],[A payer]]+Tableau1[[#This Row],[A payer2]]+Tableau1[[#This Row],[A payer3]]+Tableau1[[#This Row],[A payer4]]</f>
        <v>1</v>
      </c>
      <c r="J156" s="2">
        <v>1.95</v>
      </c>
      <c r="K156">
        <v>22</v>
      </c>
      <c r="L156">
        <v>0</v>
      </c>
      <c r="M156" s="2">
        <f>Tableau1[[#This Row],[Prix unitaire]]*Tableau1[[#This Row],[Quantité]]</f>
        <v>0</v>
      </c>
      <c r="N156" s="2">
        <v>4</v>
      </c>
      <c r="O156">
        <v>11</v>
      </c>
      <c r="P156">
        <v>0</v>
      </c>
      <c r="Q156" s="2">
        <f>Tableau1[[#This Row],[Prix unitaire2]]*Tableau1[[#This Row],[Quantité2]]</f>
        <v>0</v>
      </c>
      <c r="R156" s="8">
        <v>1</v>
      </c>
      <c r="S156" s="9">
        <v>10</v>
      </c>
      <c r="T156" s="9">
        <v>0</v>
      </c>
      <c r="U156" s="10">
        <f>Tableau1[[#This Row],[Prix unitaire3]]*Tableau1[[#This Row],[Quantité3]]</f>
        <v>0</v>
      </c>
      <c r="V156" s="8">
        <v>0.5</v>
      </c>
      <c r="W156" s="9">
        <v>2</v>
      </c>
      <c r="X156" s="9">
        <v>2</v>
      </c>
      <c r="Y156" s="10">
        <f>Tableau1[[#This Row],[Prix unitaire4]]*Tableau1[[#This Row],[Quantité4]]</f>
        <v>1</v>
      </c>
    </row>
    <row r="157" spans="1:25" x14ac:dyDescent="0.25">
      <c r="A157" t="s">
        <v>80</v>
      </c>
      <c r="B157" t="s">
        <v>80</v>
      </c>
      <c r="C157" t="s">
        <v>4</v>
      </c>
      <c r="D157" t="s">
        <v>74</v>
      </c>
      <c r="E157">
        <v>2</v>
      </c>
      <c r="F157">
        <f>Tableau1[[#This Row],[Manquantes]]</f>
        <v>2</v>
      </c>
      <c r="G157">
        <f>MIN(Tableau1[[#This Row],[Prix unitaire]],Tableau1[[#This Row],[Prix unitaire2]],Tableau1[[#This Row],[Prix unitaire3]],Tableau1[[#This Row],[Prix unitaire4]])</f>
        <v>0.5</v>
      </c>
      <c r="H157">
        <f>Tableau1[[#This Row],[Quantité]]+Tableau1[[#This Row],[Quantité2]]+Tableau1[[#This Row],[Quantité3]]+Tableau1[[#This Row],[Quantité4]]</f>
        <v>2</v>
      </c>
      <c r="I157" s="2">
        <f>Tableau1[[#This Row],[A payer]]+Tableau1[[#This Row],[A payer2]]+Tableau1[[#This Row],[A payer3]]+Tableau1[[#This Row],[A payer4]]</f>
        <v>1</v>
      </c>
      <c r="J157" s="2">
        <v>0.9</v>
      </c>
      <c r="K157">
        <v>22</v>
      </c>
      <c r="L157">
        <v>0</v>
      </c>
      <c r="M157" s="2">
        <f>Tableau1[[#This Row],[Prix unitaire]]*Tableau1[[#This Row],[Quantité]]</f>
        <v>0</v>
      </c>
      <c r="N157" s="2">
        <v>1</v>
      </c>
      <c r="O157">
        <v>12</v>
      </c>
      <c r="P157">
        <v>0</v>
      </c>
      <c r="Q157" s="2">
        <f>Tableau1[[#This Row],[Prix unitaire2]]*Tableau1[[#This Row],[Quantité2]]</f>
        <v>0</v>
      </c>
      <c r="R157" s="8">
        <v>2</v>
      </c>
      <c r="S157" s="9">
        <v>4</v>
      </c>
      <c r="T157" s="9">
        <v>0</v>
      </c>
      <c r="U157" s="10">
        <f>Tableau1[[#This Row],[Prix unitaire3]]*Tableau1[[#This Row],[Quantité3]]</f>
        <v>0</v>
      </c>
      <c r="V157" s="8">
        <v>0.5</v>
      </c>
      <c r="W157" s="9">
        <v>2</v>
      </c>
      <c r="X157" s="9">
        <v>2</v>
      </c>
      <c r="Y157" s="10">
        <f>Tableau1[[#This Row],[Prix unitaire4]]*Tableau1[[#This Row],[Quantité4]]</f>
        <v>1</v>
      </c>
    </row>
    <row r="158" spans="1:25" x14ac:dyDescent="0.25">
      <c r="A158" t="s">
        <v>85</v>
      </c>
      <c r="B158" t="s">
        <v>223</v>
      </c>
      <c r="C158" t="s">
        <v>4</v>
      </c>
      <c r="D158" t="s">
        <v>74</v>
      </c>
      <c r="E158">
        <v>2</v>
      </c>
      <c r="F158">
        <f>Tableau1[[#This Row],[Manquantes]]</f>
        <v>2</v>
      </c>
      <c r="G158">
        <f>MIN(Tableau1[[#This Row],[Prix unitaire]],Tableau1[[#This Row],[Prix unitaire2]],Tableau1[[#This Row],[Prix unitaire3]],Tableau1[[#This Row],[Prix unitaire4]])</f>
        <v>0.5</v>
      </c>
      <c r="H158">
        <f>Tableau1[[#This Row],[Quantité]]+Tableau1[[#This Row],[Quantité2]]+Tableau1[[#This Row],[Quantité3]]+Tableau1[[#This Row],[Quantité4]]</f>
        <v>2</v>
      </c>
      <c r="I158" s="2">
        <f>Tableau1[[#This Row],[A payer]]+Tableau1[[#This Row],[A payer2]]+Tableau1[[#This Row],[A payer3]]+Tableau1[[#This Row],[A payer4]]</f>
        <v>1</v>
      </c>
      <c r="J158" s="2">
        <v>0.8</v>
      </c>
      <c r="K158">
        <v>28</v>
      </c>
      <c r="L158">
        <v>0</v>
      </c>
      <c r="M158" s="2">
        <f>Tableau1[[#This Row],[Prix unitaire]]*Tableau1[[#This Row],[Quantité]]</f>
        <v>0</v>
      </c>
      <c r="N158" s="2">
        <v>1</v>
      </c>
      <c r="O158">
        <v>11</v>
      </c>
      <c r="P158">
        <v>0</v>
      </c>
      <c r="Q158" s="2">
        <f>Tableau1[[#This Row],[Prix unitaire2]]*Tableau1[[#This Row],[Quantité2]]</f>
        <v>0</v>
      </c>
      <c r="R158" s="8">
        <v>2</v>
      </c>
      <c r="S158" s="9">
        <v>7</v>
      </c>
      <c r="T158" s="9">
        <v>0</v>
      </c>
      <c r="U158" s="10">
        <f>Tableau1[[#This Row],[Prix unitaire3]]*Tableau1[[#This Row],[Quantité3]]</f>
        <v>0</v>
      </c>
      <c r="V158" s="8">
        <v>0.5</v>
      </c>
      <c r="W158" s="9">
        <v>2</v>
      </c>
      <c r="X158" s="9">
        <v>2</v>
      </c>
      <c r="Y158" s="10">
        <f>Tableau1[[#This Row],[Prix unitaire4]]*Tableau1[[#This Row],[Quantité4]]</f>
        <v>1</v>
      </c>
    </row>
    <row r="159" spans="1:25" x14ac:dyDescent="0.25">
      <c r="A159" t="s">
        <v>86</v>
      </c>
      <c r="B159" t="s">
        <v>86</v>
      </c>
      <c r="C159" t="s">
        <v>4</v>
      </c>
      <c r="D159" t="s">
        <v>74</v>
      </c>
      <c r="E159">
        <v>2</v>
      </c>
      <c r="F159">
        <f>Tableau1[[#This Row],[Manquantes]]</f>
        <v>2</v>
      </c>
      <c r="G159">
        <f>MIN(Tableau1[[#This Row],[Prix unitaire]],Tableau1[[#This Row],[Prix unitaire2]],Tableau1[[#This Row],[Prix unitaire3]],Tableau1[[#This Row],[Prix unitaire4]])</f>
        <v>0.5</v>
      </c>
      <c r="H159">
        <f>Tableau1[[#This Row],[Quantité]]+Tableau1[[#This Row],[Quantité2]]+Tableau1[[#This Row],[Quantité3]]+Tableau1[[#This Row],[Quantité4]]</f>
        <v>2</v>
      </c>
      <c r="I159" s="2">
        <f>Tableau1[[#This Row],[A payer]]+Tableau1[[#This Row],[A payer2]]+Tableau1[[#This Row],[A payer3]]+Tableau1[[#This Row],[A payer4]]</f>
        <v>1</v>
      </c>
      <c r="J159" s="2">
        <v>1.45</v>
      </c>
      <c r="K159">
        <v>20</v>
      </c>
      <c r="L159">
        <v>0</v>
      </c>
      <c r="M159" s="2">
        <f>Tableau1[[#This Row],[Prix unitaire]]*Tableau1[[#This Row],[Quantité]]</f>
        <v>0</v>
      </c>
      <c r="N159" s="2">
        <v>4</v>
      </c>
      <c r="O159">
        <v>11</v>
      </c>
      <c r="P159">
        <v>0</v>
      </c>
      <c r="Q159" s="2">
        <f>Tableau1[[#This Row],[Prix unitaire2]]*Tableau1[[#This Row],[Quantité2]]</f>
        <v>0</v>
      </c>
      <c r="R159" s="5">
        <v>1.5</v>
      </c>
      <c r="S159" s="6">
        <v>2</v>
      </c>
      <c r="T159" s="6">
        <v>0</v>
      </c>
      <c r="U159" s="7">
        <f>Tableau1[[#This Row],[Prix unitaire3]]*Tableau1[[#This Row],[Quantité3]]</f>
        <v>0</v>
      </c>
      <c r="V159" s="5">
        <v>0.5</v>
      </c>
      <c r="W159" s="6">
        <v>2</v>
      </c>
      <c r="X159" s="6">
        <v>2</v>
      </c>
      <c r="Y159" s="7">
        <f>Tableau1[[#This Row],[Prix unitaire4]]*Tableau1[[#This Row],[Quantité4]]</f>
        <v>1</v>
      </c>
    </row>
    <row r="160" spans="1:25" x14ac:dyDescent="0.25">
      <c r="A160" t="s">
        <v>87</v>
      </c>
      <c r="B160" t="s">
        <v>224</v>
      </c>
      <c r="C160" t="s">
        <v>4</v>
      </c>
      <c r="D160" t="s">
        <v>74</v>
      </c>
      <c r="E160">
        <v>2</v>
      </c>
      <c r="F160">
        <f>Tableau1[[#This Row],[Manquantes]]</f>
        <v>2</v>
      </c>
      <c r="G160">
        <f>MIN(Tableau1[[#This Row],[Prix unitaire]],Tableau1[[#This Row],[Prix unitaire2]],Tableau1[[#This Row],[Prix unitaire3]],Tableau1[[#This Row],[Prix unitaire4]])</f>
        <v>0.5</v>
      </c>
      <c r="H160">
        <f>Tableau1[[#This Row],[Quantité]]+Tableau1[[#This Row],[Quantité2]]+Tableau1[[#This Row],[Quantité3]]+Tableau1[[#This Row],[Quantité4]]</f>
        <v>2</v>
      </c>
      <c r="I160" s="2">
        <f>Tableau1[[#This Row],[A payer]]+Tableau1[[#This Row],[A payer2]]+Tableau1[[#This Row],[A payer3]]+Tableau1[[#This Row],[A payer4]]</f>
        <v>1</v>
      </c>
      <c r="J160" s="2">
        <v>0.8</v>
      </c>
      <c r="K160">
        <v>26</v>
      </c>
      <c r="L160">
        <v>0</v>
      </c>
      <c r="M160" s="2">
        <f>Tableau1[[#This Row],[Prix unitaire]]*Tableau1[[#This Row],[Quantité]]</f>
        <v>0</v>
      </c>
      <c r="N160" s="2">
        <v>1</v>
      </c>
      <c r="O160">
        <v>10</v>
      </c>
      <c r="P160">
        <v>0</v>
      </c>
      <c r="Q160" s="2">
        <f>Tableau1[[#This Row],[Prix unitaire2]]*Tableau1[[#This Row],[Quantité2]]</f>
        <v>0</v>
      </c>
      <c r="R160" s="8">
        <v>1</v>
      </c>
      <c r="S160" s="9">
        <v>12</v>
      </c>
      <c r="T160" s="9">
        <v>0</v>
      </c>
      <c r="U160" s="10">
        <f>Tableau1[[#This Row],[Prix unitaire3]]*Tableau1[[#This Row],[Quantité3]]</f>
        <v>0</v>
      </c>
      <c r="V160" s="8">
        <v>0.5</v>
      </c>
      <c r="W160" s="9">
        <v>3</v>
      </c>
      <c r="X160" s="9">
        <v>2</v>
      </c>
      <c r="Y160" s="10">
        <f>Tableau1[[#This Row],[Prix unitaire4]]*Tableau1[[#This Row],[Quantité4]]</f>
        <v>1</v>
      </c>
    </row>
    <row r="161" spans="1:25" x14ac:dyDescent="0.25">
      <c r="A161" t="s">
        <v>67</v>
      </c>
      <c r="B161" t="s">
        <v>212</v>
      </c>
      <c r="C161" t="s">
        <v>4</v>
      </c>
      <c r="D161" t="s">
        <v>74</v>
      </c>
      <c r="E161">
        <v>2</v>
      </c>
      <c r="F161">
        <f>Tableau1[[#This Row],[Manquantes]]</f>
        <v>2</v>
      </c>
      <c r="G161">
        <f>MIN(Tableau1[[#This Row],[Prix unitaire]],Tableau1[[#This Row],[Prix unitaire2]],Tableau1[[#This Row],[Prix unitaire3]],Tableau1[[#This Row],[Prix unitaire4]])</f>
        <v>0.5</v>
      </c>
      <c r="H161">
        <f>Tableau1[[#This Row],[Quantité]]+Tableau1[[#This Row],[Quantité2]]+Tableau1[[#This Row],[Quantité3]]+Tableau1[[#This Row],[Quantité4]]</f>
        <v>2</v>
      </c>
      <c r="I161" s="2">
        <f>Tableau1[[#This Row],[A payer]]+Tableau1[[#This Row],[A payer2]]+Tableau1[[#This Row],[A payer3]]+Tableau1[[#This Row],[A payer4]]</f>
        <v>1</v>
      </c>
      <c r="J161" s="2">
        <v>0.5</v>
      </c>
      <c r="K161">
        <v>28</v>
      </c>
      <c r="L161">
        <v>1</v>
      </c>
      <c r="M161" s="2">
        <f>Tableau1[[#This Row],[Prix unitaire]]*Tableau1[[#This Row],[Quantité]]</f>
        <v>0.5</v>
      </c>
      <c r="N161" s="2">
        <v>1</v>
      </c>
      <c r="O161">
        <v>7</v>
      </c>
      <c r="P161">
        <v>0</v>
      </c>
      <c r="Q161" s="2">
        <f>Tableau1[[#This Row],[Prix unitaire2]]*Tableau1[[#This Row],[Quantité2]]</f>
        <v>0</v>
      </c>
      <c r="R161" s="8">
        <v>1.5</v>
      </c>
      <c r="S161" s="9">
        <v>11</v>
      </c>
      <c r="T161" s="9">
        <v>0</v>
      </c>
      <c r="U161" s="10">
        <f>Tableau1[[#This Row],[Prix unitaire3]]*Tableau1[[#This Row],[Quantité3]]</f>
        <v>0</v>
      </c>
      <c r="V161" s="8">
        <v>0.5</v>
      </c>
      <c r="W161" s="9">
        <v>1</v>
      </c>
      <c r="X161" s="9">
        <v>1</v>
      </c>
      <c r="Y161" s="10">
        <f>Tableau1[[#This Row],[Prix unitaire4]]*Tableau1[[#This Row],[Quantité4]]</f>
        <v>0.5</v>
      </c>
    </row>
    <row r="162" spans="1:25" x14ac:dyDescent="0.25">
      <c r="A162" t="s">
        <v>90</v>
      </c>
      <c r="B162" t="s">
        <v>90</v>
      </c>
      <c r="C162" t="s">
        <v>4</v>
      </c>
      <c r="D162" t="s">
        <v>74</v>
      </c>
      <c r="E162">
        <v>2</v>
      </c>
      <c r="F162">
        <f>Tableau1[[#This Row],[Manquantes]]</f>
        <v>2</v>
      </c>
      <c r="G162">
        <f>MIN(Tableau1[[#This Row],[Prix unitaire]],Tableau1[[#This Row],[Prix unitaire2]],Tableau1[[#This Row],[Prix unitaire3]],Tableau1[[#This Row],[Prix unitaire4]])</f>
        <v>0.5</v>
      </c>
      <c r="H162">
        <f>Tableau1[[#This Row],[Quantité]]+Tableau1[[#This Row],[Quantité2]]+Tableau1[[#This Row],[Quantité3]]+Tableau1[[#This Row],[Quantité4]]</f>
        <v>2</v>
      </c>
      <c r="I162" s="2">
        <f>Tableau1[[#This Row],[A payer]]+Tableau1[[#This Row],[A payer2]]+Tableau1[[#This Row],[A payer3]]+Tableau1[[#This Row],[A payer4]]</f>
        <v>1</v>
      </c>
      <c r="J162" s="2">
        <v>0.8</v>
      </c>
      <c r="K162">
        <v>23</v>
      </c>
      <c r="L162">
        <v>0</v>
      </c>
      <c r="M162" s="2">
        <f>Tableau1[[#This Row],[Prix unitaire]]*Tableau1[[#This Row],[Quantité]]</f>
        <v>0</v>
      </c>
      <c r="N162" s="2">
        <v>4</v>
      </c>
      <c r="O162">
        <v>13</v>
      </c>
      <c r="P162">
        <v>0</v>
      </c>
      <c r="Q162" s="2">
        <f>Tableau1[[#This Row],[Prix unitaire2]]*Tableau1[[#This Row],[Quantité2]]</f>
        <v>0</v>
      </c>
      <c r="R162" s="8">
        <v>2.5</v>
      </c>
      <c r="S162" s="9">
        <v>5</v>
      </c>
      <c r="T162" s="9">
        <v>0</v>
      </c>
      <c r="U162" s="10">
        <f>Tableau1[[#This Row],[Prix unitaire3]]*Tableau1[[#This Row],[Quantité3]]</f>
        <v>0</v>
      </c>
      <c r="V162" s="8">
        <v>0.5</v>
      </c>
      <c r="W162" s="9">
        <v>2</v>
      </c>
      <c r="X162" s="9">
        <v>2</v>
      </c>
      <c r="Y162" s="10">
        <f>Tableau1[[#This Row],[Prix unitaire4]]*Tableau1[[#This Row],[Quantité4]]</f>
        <v>1</v>
      </c>
    </row>
    <row r="163" spans="1:25" x14ac:dyDescent="0.25">
      <c r="A163" t="s">
        <v>95</v>
      </c>
      <c r="B163" t="s">
        <v>228</v>
      </c>
      <c r="C163" t="s">
        <v>4</v>
      </c>
      <c r="D163" t="s">
        <v>92</v>
      </c>
      <c r="E163">
        <v>2</v>
      </c>
      <c r="F163">
        <f>Tableau1[[#This Row],[Manquantes]]</f>
        <v>2</v>
      </c>
      <c r="G163">
        <f>MIN(Tableau1[[#This Row],[Prix unitaire]],Tableau1[[#This Row],[Prix unitaire2]],Tableau1[[#This Row],[Prix unitaire3]],Tableau1[[#This Row],[Prix unitaire4]])</f>
        <v>0.5</v>
      </c>
      <c r="H163">
        <f>Tableau1[[#This Row],[Quantité]]+Tableau1[[#This Row],[Quantité2]]+Tableau1[[#This Row],[Quantité3]]+Tableau1[[#This Row],[Quantité4]]</f>
        <v>2</v>
      </c>
      <c r="I163" s="2">
        <f>Tableau1[[#This Row],[A payer]]+Tableau1[[#This Row],[A payer2]]+Tableau1[[#This Row],[A payer3]]+Tableau1[[#This Row],[A payer4]]</f>
        <v>1</v>
      </c>
      <c r="J163" s="2">
        <v>0.5</v>
      </c>
      <c r="K163">
        <v>24</v>
      </c>
      <c r="L163">
        <v>2</v>
      </c>
      <c r="M163" s="2">
        <f>Tableau1[[#This Row],[Prix unitaire]]*Tableau1[[#This Row],[Quantité]]</f>
        <v>1</v>
      </c>
      <c r="N163" s="2">
        <v>1</v>
      </c>
      <c r="O163">
        <v>10</v>
      </c>
      <c r="P163">
        <v>0</v>
      </c>
      <c r="Q163" s="2">
        <f>Tableau1[[#This Row],[Prix unitaire2]]*Tableau1[[#This Row],[Quantité2]]</f>
        <v>0</v>
      </c>
      <c r="R163" s="5">
        <v>1.5</v>
      </c>
      <c r="S163" s="6">
        <v>5</v>
      </c>
      <c r="T163" s="6">
        <v>0</v>
      </c>
      <c r="U163" s="7">
        <f>Tableau1[[#This Row],[Prix unitaire3]]*Tableau1[[#This Row],[Quantité3]]</f>
        <v>0</v>
      </c>
      <c r="V163" s="5">
        <v>2</v>
      </c>
      <c r="W163" s="6">
        <v>2</v>
      </c>
      <c r="X163" s="6">
        <v>0</v>
      </c>
      <c r="Y163" s="7">
        <f>Tableau1[[#This Row],[Prix unitaire4]]*Tableau1[[#This Row],[Quantité4]]</f>
        <v>0</v>
      </c>
    </row>
    <row r="164" spans="1:25" x14ac:dyDescent="0.25">
      <c r="A164" t="s">
        <v>98</v>
      </c>
      <c r="B164" t="s">
        <v>231</v>
      </c>
      <c r="C164" t="s">
        <v>4</v>
      </c>
      <c r="D164" t="s">
        <v>92</v>
      </c>
      <c r="E164">
        <v>2</v>
      </c>
      <c r="F164">
        <f>Tableau1[[#This Row],[Manquantes]]</f>
        <v>2</v>
      </c>
      <c r="G164">
        <f>MIN(Tableau1[[#This Row],[Prix unitaire]],Tableau1[[#This Row],[Prix unitaire2]],Tableau1[[#This Row],[Prix unitaire3]],Tableau1[[#This Row],[Prix unitaire4]])</f>
        <v>0.5</v>
      </c>
      <c r="H164">
        <f>Tableau1[[#This Row],[Quantité]]+Tableau1[[#This Row],[Quantité2]]+Tableau1[[#This Row],[Quantité3]]+Tableau1[[#This Row],[Quantité4]]</f>
        <v>2</v>
      </c>
      <c r="I164" s="2">
        <f>Tableau1[[#This Row],[A payer]]+Tableau1[[#This Row],[A payer2]]+Tableau1[[#This Row],[A payer3]]+Tableau1[[#This Row],[A payer4]]</f>
        <v>1</v>
      </c>
      <c r="J164" s="2">
        <v>0.5</v>
      </c>
      <c r="K164">
        <v>27</v>
      </c>
      <c r="L164">
        <v>2</v>
      </c>
      <c r="M164" s="2">
        <f>Tableau1[[#This Row],[Prix unitaire]]*Tableau1[[#This Row],[Quantité]]</f>
        <v>1</v>
      </c>
      <c r="N164" s="2">
        <v>2</v>
      </c>
      <c r="O164">
        <v>10</v>
      </c>
      <c r="P164">
        <v>0</v>
      </c>
      <c r="Q164" s="2">
        <f>Tableau1[[#This Row],[Prix unitaire2]]*Tableau1[[#This Row],[Quantité2]]</f>
        <v>0</v>
      </c>
      <c r="R164" s="8">
        <v>2</v>
      </c>
      <c r="S164" s="9">
        <v>11</v>
      </c>
      <c r="T164" s="9">
        <v>0</v>
      </c>
      <c r="U164" s="10">
        <f>Tableau1[[#This Row],[Prix unitaire3]]*Tableau1[[#This Row],[Quantité3]]</f>
        <v>0</v>
      </c>
      <c r="V164" s="8">
        <v>0.5</v>
      </c>
      <c r="W164" s="9">
        <v>1</v>
      </c>
      <c r="X164" s="9">
        <v>0</v>
      </c>
      <c r="Y164" s="10">
        <f>Tableau1[[#This Row],[Prix unitaire4]]*Tableau1[[#This Row],[Quantité4]]</f>
        <v>0</v>
      </c>
    </row>
    <row r="165" spans="1:25" x14ac:dyDescent="0.25">
      <c r="A165" t="s">
        <v>99</v>
      </c>
      <c r="B165" t="s">
        <v>232</v>
      </c>
      <c r="C165" t="s">
        <v>4</v>
      </c>
      <c r="D165" t="s">
        <v>92</v>
      </c>
      <c r="E165">
        <v>2</v>
      </c>
      <c r="F165">
        <f>Tableau1[[#This Row],[Manquantes]]</f>
        <v>2</v>
      </c>
      <c r="G165">
        <f>MIN(Tableau1[[#This Row],[Prix unitaire]],Tableau1[[#This Row],[Prix unitaire2]],Tableau1[[#This Row],[Prix unitaire3]],Tableau1[[#This Row],[Prix unitaire4]])</f>
        <v>0.5</v>
      </c>
      <c r="H165">
        <f>Tableau1[[#This Row],[Quantité]]+Tableau1[[#This Row],[Quantité2]]+Tableau1[[#This Row],[Quantité3]]+Tableau1[[#This Row],[Quantité4]]</f>
        <v>2</v>
      </c>
      <c r="I165" s="2">
        <f>Tableau1[[#This Row],[A payer]]+Tableau1[[#This Row],[A payer2]]+Tableau1[[#This Row],[A payer3]]+Tableau1[[#This Row],[A payer4]]</f>
        <v>1</v>
      </c>
      <c r="J165" s="2">
        <v>0.5</v>
      </c>
      <c r="K165">
        <v>26</v>
      </c>
      <c r="L165">
        <v>2</v>
      </c>
      <c r="M165" s="2">
        <f>Tableau1[[#This Row],[Prix unitaire]]*Tableau1[[#This Row],[Quantité]]</f>
        <v>1</v>
      </c>
      <c r="N165" s="2">
        <v>1</v>
      </c>
      <c r="O165">
        <v>12</v>
      </c>
      <c r="P165">
        <v>0</v>
      </c>
      <c r="Q165" s="2">
        <f>Tableau1[[#This Row],[Prix unitaire2]]*Tableau1[[#This Row],[Quantité2]]</f>
        <v>0</v>
      </c>
      <c r="R165" s="8">
        <v>1</v>
      </c>
      <c r="S165" s="9">
        <v>10</v>
      </c>
      <c r="T165" s="9">
        <v>0</v>
      </c>
      <c r="U165" s="10">
        <f>Tableau1[[#This Row],[Prix unitaire3]]*Tableau1[[#This Row],[Quantité3]]</f>
        <v>0</v>
      </c>
      <c r="V165" s="8">
        <v>0.5</v>
      </c>
      <c r="W165" s="9">
        <v>2</v>
      </c>
      <c r="X165" s="9">
        <v>0</v>
      </c>
      <c r="Y165" s="10">
        <f>Tableau1[[#This Row],[Prix unitaire4]]*Tableau1[[#This Row],[Quantité4]]</f>
        <v>0</v>
      </c>
    </row>
    <row r="166" spans="1:25" x14ac:dyDescent="0.25">
      <c r="A166" t="s">
        <v>62</v>
      </c>
      <c r="B166" t="s">
        <v>209</v>
      </c>
      <c r="C166" t="s">
        <v>4</v>
      </c>
      <c r="D166" t="s">
        <v>92</v>
      </c>
      <c r="E166">
        <v>2</v>
      </c>
      <c r="F166">
        <f>Tableau1[[#This Row],[Manquantes]]</f>
        <v>2</v>
      </c>
      <c r="G166">
        <f>MIN(Tableau1[[#This Row],[Prix unitaire]],Tableau1[[#This Row],[Prix unitaire2]],Tableau1[[#This Row],[Prix unitaire3]],Tableau1[[#This Row],[Prix unitaire4]])</f>
        <v>0.5</v>
      </c>
      <c r="H166">
        <f>Tableau1[[#This Row],[Quantité]]+Tableau1[[#This Row],[Quantité2]]+Tableau1[[#This Row],[Quantité3]]+Tableau1[[#This Row],[Quantité4]]</f>
        <v>2</v>
      </c>
      <c r="I166" s="2">
        <f>Tableau1[[#This Row],[A payer]]+Tableau1[[#This Row],[A payer2]]+Tableau1[[#This Row],[A payer3]]+Tableau1[[#This Row],[A payer4]]</f>
        <v>1</v>
      </c>
      <c r="J166" s="2">
        <v>0.9</v>
      </c>
      <c r="K166">
        <v>18</v>
      </c>
      <c r="L166">
        <v>0</v>
      </c>
      <c r="M166" s="2">
        <f>Tableau1[[#This Row],[Prix unitaire]]*Tableau1[[#This Row],[Quantité]]</f>
        <v>0</v>
      </c>
      <c r="N166" s="2">
        <v>4</v>
      </c>
      <c r="O166">
        <v>3</v>
      </c>
      <c r="P166">
        <v>0</v>
      </c>
      <c r="Q166" s="2">
        <f>Tableau1[[#This Row],[Prix unitaire2]]*Tableau1[[#This Row],[Quantité2]]</f>
        <v>0</v>
      </c>
      <c r="R166" s="5">
        <v>3</v>
      </c>
      <c r="S166" s="6">
        <v>2</v>
      </c>
      <c r="T166" s="6">
        <v>0</v>
      </c>
      <c r="U166" s="7">
        <f>Tableau1[[#This Row],[Prix unitaire3]]*Tableau1[[#This Row],[Quantité3]]</f>
        <v>0</v>
      </c>
      <c r="V166" s="5">
        <v>0.5</v>
      </c>
      <c r="W166" s="6">
        <v>2</v>
      </c>
      <c r="X166" s="6">
        <v>2</v>
      </c>
      <c r="Y166" s="7">
        <f>Tableau1[[#This Row],[Prix unitaire4]]*Tableau1[[#This Row],[Quantité4]]</f>
        <v>1</v>
      </c>
    </row>
    <row r="167" spans="1:25" x14ac:dyDescent="0.25">
      <c r="A167" t="s">
        <v>64</v>
      </c>
      <c r="B167" t="s">
        <v>64</v>
      </c>
      <c r="C167" t="s">
        <v>4</v>
      </c>
      <c r="D167" t="s">
        <v>92</v>
      </c>
      <c r="E167">
        <v>2</v>
      </c>
      <c r="F167">
        <f>Tableau1[[#This Row],[Manquantes]]</f>
        <v>2</v>
      </c>
      <c r="G167">
        <f>MIN(Tableau1[[#This Row],[Prix unitaire]],Tableau1[[#This Row],[Prix unitaire2]],Tableau1[[#This Row],[Prix unitaire3]],Tableau1[[#This Row],[Prix unitaire4]])</f>
        <v>0.5</v>
      </c>
      <c r="H167">
        <f>Tableau1[[#This Row],[Quantité]]+Tableau1[[#This Row],[Quantité2]]+Tableau1[[#This Row],[Quantité3]]+Tableau1[[#This Row],[Quantité4]]</f>
        <v>2</v>
      </c>
      <c r="I167" s="2">
        <f>Tableau1[[#This Row],[A payer]]+Tableau1[[#This Row],[A payer2]]+Tableau1[[#This Row],[A payer3]]+Tableau1[[#This Row],[A payer4]]</f>
        <v>1</v>
      </c>
      <c r="J167" s="2">
        <v>0.8</v>
      </c>
      <c r="K167">
        <v>20</v>
      </c>
      <c r="L167">
        <v>0</v>
      </c>
      <c r="M167" s="2">
        <f>Tableau1[[#This Row],[Prix unitaire]]*Tableau1[[#This Row],[Quantité]]</f>
        <v>0</v>
      </c>
      <c r="N167" s="2">
        <v>2</v>
      </c>
      <c r="O167">
        <v>9</v>
      </c>
      <c r="P167">
        <v>0</v>
      </c>
      <c r="Q167" s="2">
        <f>Tableau1[[#This Row],[Prix unitaire2]]*Tableau1[[#This Row],[Quantité2]]</f>
        <v>0</v>
      </c>
      <c r="R167" s="5">
        <v>2</v>
      </c>
      <c r="S167" s="6">
        <v>7</v>
      </c>
      <c r="T167" s="6">
        <v>0</v>
      </c>
      <c r="U167" s="7">
        <f>Tableau1[[#This Row],[Prix unitaire3]]*Tableau1[[#This Row],[Quantité3]]</f>
        <v>0</v>
      </c>
      <c r="V167" s="5">
        <v>0.5</v>
      </c>
      <c r="W167" s="6">
        <v>2</v>
      </c>
      <c r="X167" s="6">
        <v>2</v>
      </c>
      <c r="Y167" s="7">
        <f>Tableau1[[#This Row],[Prix unitaire4]]*Tableau1[[#This Row],[Quantité4]]</f>
        <v>1</v>
      </c>
    </row>
    <row r="168" spans="1:25" x14ac:dyDescent="0.25">
      <c r="A168" t="s">
        <v>85</v>
      </c>
      <c r="B168" t="s">
        <v>223</v>
      </c>
      <c r="C168" t="s">
        <v>4</v>
      </c>
      <c r="D168" t="s">
        <v>92</v>
      </c>
      <c r="E168">
        <v>2</v>
      </c>
      <c r="F168">
        <f>Tableau1[[#This Row],[Manquantes]]</f>
        <v>2</v>
      </c>
      <c r="G168">
        <f>MIN(Tableau1[[#This Row],[Prix unitaire]],Tableau1[[#This Row],[Prix unitaire2]],Tableau1[[#This Row],[Prix unitaire3]],Tableau1[[#This Row],[Prix unitaire4]])</f>
        <v>0.5</v>
      </c>
      <c r="H168">
        <f>Tableau1[[#This Row],[Quantité]]+Tableau1[[#This Row],[Quantité2]]+Tableau1[[#This Row],[Quantité3]]+Tableau1[[#This Row],[Quantité4]]</f>
        <v>2</v>
      </c>
      <c r="I168" s="2">
        <f>Tableau1[[#This Row],[A payer]]+Tableau1[[#This Row],[A payer2]]+Tableau1[[#This Row],[A payer3]]+Tableau1[[#This Row],[A payer4]]</f>
        <v>1</v>
      </c>
      <c r="J168" s="2">
        <v>0.5</v>
      </c>
      <c r="K168">
        <v>28</v>
      </c>
      <c r="L168">
        <v>0</v>
      </c>
      <c r="M168" s="2">
        <f>Tableau1[[#This Row],[Prix unitaire]]*Tableau1[[#This Row],[Quantité]]</f>
        <v>0</v>
      </c>
      <c r="N168" s="2">
        <v>1</v>
      </c>
      <c r="O168">
        <v>15</v>
      </c>
      <c r="P168">
        <v>0</v>
      </c>
      <c r="Q168" s="2">
        <f>Tableau1[[#This Row],[Prix unitaire2]]*Tableau1[[#This Row],[Quantité2]]</f>
        <v>0</v>
      </c>
      <c r="R168" s="8">
        <v>3</v>
      </c>
      <c r="S168" s="9">
        <v>8</v>
      </c>
      <c r="T168" s="9">
        <v>0</v>
      </c>
      <c r="U168" s="10">
        <f>Tableau1[[#This Row],[Prix unitaire3]]*Tableau1[[#This Row],[Quantité3]]</f>
        <v>0</v>
      </c>
      <c r="V168" s="8">
        <v>0.5</v>
      </c>
      <c r="W168" s="9">
        <v>2</v>
      </c>
      <c r="X168" s="9">
        <v>2</v>
      </c>
      <c r="Y168" s="10">
        <f>Tableau1[[#This Row],[Prix unitaire4]]*Tableau1[[#This Row],[Quantité4]]</f>
        <v>1</v>
      </c>
    </row>
    <row r="169" spans="1:25" x14ac:dyDescent="0.25">
      <c r="A169" t="s">
        <v>107</v>
      </c>
      <c r="B169" t="s">
        <v>107</v>
      </c>
      <c r="C169" t="s">
        <v>4</v>
      </c>
      <c r="D169" t="s">
        <v>92</v>
      </c>
      <c r="E169">
        <v>2</v>
      </c>
      <c r="F169">
        <f>Tableau1[[#This Row],[Manquantes]]</f>
        <v>2</v>
      </c>
      <c r="G169">
        <f>MIN(Tableau1[[#This Row],[Prix unitaire]],Tableau1[[#This Row],[Prix unitaire2]],Tableau1[[#This Row],[Prix unitaire3]],Tableau1[[#This Row],[Prix unitaire4]])</f>
        <v>0.5</v>
      </c>
      <c r="H169">
        <f>Tableau1[[#This Row],[Quantité]]+Tableau1[[#This Row],[Quantité2]]+Tableau1[[#This Row],[Quantité3]]+Tableau1[[#This Row],[Quantité4]]</f>
        <v>2</v>
      </c>
      <c r="I169" s="2">
        <f>Tableau1[[#This Row],[A payer]]+Tableau1[[#This Row],[A payer2]]+Tableau1[[#This Row],[A payer3]]+Tableau1[[#This Row],[A payer4]]</f>
        <v>1</v>
      </c>
      <c r="J169" s="2">
        <v>0.5</v>
      </c>
      <c r="K169">
        <v>26</v>
      </c>
      <c r="L169">
        <v>2</v>
      </c>
      <c r="M169" s="2">
        <f>Tableau1[[#This Row],[Prix unitaire]]*Tableau1[[#This Row],[Quantité]]</f>
        <v>1</v>
      </c>
      <c r="N169" s="2">
        <v>2</v>
      </c>
      <c r="O169">
        <v>10</v>
      </c>
      <c r="P169">
        <v>0</v>
      </c>
      <c r="Q169" s="2">
        <f>Tableau1[[#This Row],[Prix unitaire2]]*Tableau1[[#This Row],[Quantité2]]</f>
        <v>0</v>
      </c>
      <c r="R169" s="8">
        <v>2</v>
      </c>
      <c r="S169" s="9">
        <v>6</v>
      </c>
      <c r="T169" s="9">
        <v>0</v>
      </c>
      <c r="U169" s="10">
        <f>Tableau1[[#This Row],[Prix unitaire3]]*Tableau1[[#This Row],[Quantité3]]</f>
        <v>0</v>
      </c>
      <c r="V169" s="8">
        <v>1</v>
      </c>
      <c r="W169" s="9">
        <v>3</v>
      </c>
      <c r="X169" s="9">
        <v>0</v>
      </c>
      <c r="Y169" s="10">
        <f>Tableau1[[#This Row],[Prix unitaire4]]*Tableau1[[#This Row],[Quantité4]]</f>
        <v>0</v>
      </c>
    </row>
    <row r="170" spans="1:25" x14ac:dyDescent="0.25">
      <c r="A170" t="s">
        <v>33</v>
      </c>
      <c r="B170" t="s">
        <v>33</v>
      </c>
      <c r="C170" t="s">
        <v>4</v>
      </c>
      <c r="D170" t="s">
        <v>92</v>
      </c>
      <c r="E170">
        <v>2</v>
      </c>
      <c r="F170">
        <f>Tableau1[[#This Row],[Manquantes]]</f>
        <v>2</v>
      </c>
      <c r="G170">
        <f>MIN(Tableau1[[#This Row],[Prix unitaire]],Tableau1[[#This Row],[Prix unitaire2]],Tableau1[[#This Row],[Prix unitaire3]],Tableau1[[#This Row],[Prix unitaire4]])</f>
        <v>0.5</v>
      </c>
      <c r="H170">
        <f>Tableau1[[#This Row],[Quantité]]+Tableau1[[#This Row],[Quantité2]]+Tableau1[[#This Row],[Quantité3]]+Tableau1[[#This Row],[Quantité4]]</f>
        <v>2</v>
      </c>
      <c r="I170" s="2">
        <f>Tableau1[[#This Row],[A payer]]+Tableau1[[#This Row],[A payer2]]+Tableau1[[#This Row],[A payer3]]+Tableau1[[#This Row],[A payer4]]</f>
        <v>1</v>
      </c>
      <c r="J170" s="2">
        <v>0.5</v>
      </c>
      <c r="K170">
        <v>25</v>
      </c>
      <c r="L170">
        <v>2</v>
      </c>
      <c r="M170" s="2">
        <f>Tableau1[[#This Row],[Prix unitaire]]*Tableau1[[#This Row],[Quantité]]</f>
        <v>1</v>
      </c>
      <c r="N170" s="2">
        <v>1</v>
      </c>
      <c r="O170">
        <v>11</v>
      </c>
      <c r="P170">
        <v>0</v>
      </c>
      <c r="Q170" s="2">
        <f>Tableau1[[#This Row],[Prix unitaire2]]*Tableau1[[#This Row],[Quantité2]]</f>
        <v>0</v>
      </c>
      <c r="R170" s="5">
        <v>2</v>
      </c>
      <c r="S170" s="6">
        <v>8</v>
      </c>
      <c r="T170" s="6">
        <v>0</v>
      </c>
      <c r="U170" s="7">
        <f>Tableau1[[#This Row],[Prix unitaire3]]*Tableau1[[#This Row],[Quantité3]]</f>
        <v>0</v>
      </c>
      <c r="V170" s="5">
        <v>0.5</v>
      </c>
      <c r="W170" s="6">
        <v>1</v>
      </c>
      <c r="X170" s="6">
        <v>0</v>
      </c>
      <c r="Y170" s="7">
        <f>Tableau1[[#This Row],[Prix unitaire4]]*Tableau1[[#This Row],[Quantité4]]</f>
        <v>0</v>
      </c>
    </row>
    <row r="171" spans="1:25" x14ac:dyDescent="0.25">
      <c r="A171" t="s">
        <v>35</v>
      </c>
      <c r="B171" t="s">
        <v>35</v>
      </c>
      <c r="C171" t="s">
        <v>4</v>
      </c>
      <c r="D171" t="s">
        <v>92</v>
      </c>
      <c r="E171">
        <v>2</v>
      </c>
      <c r="F171">
        <f>Tableau1[[#This Row],[Manquantes]]</f>
        <v>2</v>
      </c>
      <c r="G171">
        <f>MIN(Tableau1[[#This Row],[Prix unitaire]],Tableau1[[#This Row],[Prix unitaire2]],Tableau1[[#This Row],[Prix unitaire3]],Tableau1[[#This Row],[Prix unitaire4]])</f>
        <v>0.5</v>
      </c>
      <c r="H171">
        <f>Tableau1[[#This Row],[Quantité]]+Tableau1[[#This Row],[Quantité2]]+Tableau1[[#This Row],[Quantité3]]+Tableau1[[#This Row],[Quantité4]]</f>
        <v>2</v>
      </c>
      <c r="I171" s="2">
        <f>Tableau1[[#This Row],[A payer]]+Tableau1[[#This Row],[A payer2]]+Tableau1[[#This Row],[A payer3]]+Tableau1[[#This Row],[A payer4]]</f>
        <v>1</v>
      </c>
      <c r="J171" s="2">
        <v>0.8</v>
      </c>
      <c r="K171">
        <v>29</v>
      </c>
      <c r="L171">
        <v>0</v>
      </c>
      <c r="M171" s="2">
        <f>Tableau1[[#This Row],[Prix unitaire]]*Tableau1[[#This Row],[Quantité]]</f>
        <v>0</v>
      </c>
      <c r="N171" s="2">
        <v>2</v>
      </c>
      <c r="O171">
        <v>7</v>
      </c>
      <c r="P171">
        <v>0</v>
      </c>
      <c r="Q171" s="2">
        <f>Tableau1[[#This Row],[Prix unitaire2]]*Tableau1[[#This Row],[Quantité2]]</f>
        <v>0</v>
      </c>
      <c r="R171" s="8">
        <v>2</v>
      </c>
      <c r="S171" s="9">
        <v>7</v>
      </c>
      <c r="T171" s="9">
        <v>0</v>
      </c>
      <c r="U171" s="10">
        <f>Tableau1[[#This Row],[Prix unitaire3]]*Tableau1[[#This Row],[Quantité3]]</f>
        <v>0</v>
      </c>
      <c r="V171" s="8">
        <v>0.5</v>
      </c>
      <c r="W171" s="9">
        <v>3</v>
      </c>
      <c r="X171" s="9">
        <v>2</v>
      </c>
      <c r="Y171" s="10">
        <f>Tableau1[[#This Row],[Prix unitaire4]]*Tableau1[[#This Row],[Quantité4]]</f>
        <v>1</v>
      </c>
    </row>
    <row r="172" spans="1:25" x14ac:dyDescent="0.25">
      <c r="A172" t="s">
        <v>111</v>
      </c>
      <c r="B172" t="s">
        <v>242</v>
      </c>
      <c r="C172" t="s">
        <v>4</v>
      </c>
      <c r="D172" t="s">
        <v>92</v>
      </c>
      <c r="E172">
        <v>2</v>
      </c>
      <c r="F172">
        <f>Tableau1[[#This Row],[Manquantes]]</f>
        <v>2</v>
      </c>
      <c r="G172">
        <f>MIN(Tableau1[[#This Row],[Prix unitaire]],Tableau1[[#This Row],[Prix unitaire2]],Tableau1[[#This Row],[Prix unitaire3]],Tableau1[[#This Row],[Prix unitaire4]])</f>
        <v>0.5</v>
      </c>
      <c r="H172">
        <f>Tableau1[[#This Row],[Quantité]]+Tableau1[[#This Row],[Quantité2]]+Tableau1[[#This Row],[Quantité3]]+Tableau1[[#This Row],[Quantité4]]</f>
        <v>2</v>
      </c>
      <c r="I172" s="2">
        <f>Tableau1[[#This Row],[A payer]]+Tableau1[[#This Row],[A payer2]]+Tableau1[[#This Row],[A payer3]]+Tableau1[[#This Row],[A payer4]]</f>
        <v>1</v>
      </c>
      <c r="J172" s="2">
        <v>0.5</v>
      </c>
      <c r="K172">
        <v>27</v>
      </c>
      <c r="L172">
        <v>2</v>
      </c>
      <c r="M172" s="2">
        <f>Tableau1[[#This Row],[Prix unitaire]]*Tableau1[[#This Row],[Quantité]]</f>
        <v>1</v>
      </c>
      <c r="N172" s="2">
        <v>1</v>
      </c>
      <c r="O172">
        <v>16</v>
      </c>
      <c r="P172">
        <v>0</v>
      </c>
      <c r="Q172" s="2">
        <f>Tableau1[[#This Row],[Prix unitaire2]]*Tableau1[[#This Row],[Quantité2]]</f>
        <v>0</v>
      </c>
      <c r="R172" s="8">
        <v>2</v>
      </c>
      <c r="S172" s="9">
        <v>6</v>
      </c>
      <c r="T172" s="9">
        <v>0</v>
      </c>
      <c r="U172" s="10">
        <f>Tableau1[[#This Row],[Prix unitaire3]]*Tableau1[[#This Row],[Quantité3]]</f>
        <v>0</v>
      </c>
      <c r="V172" s="8">
        <v>0.5</v>
      </c>
      <c r="W172" s="9">
        <v>3</v>
      </c>
      <c r="X172" s="9">
        <v>0</v>
      </c>
      <c r="Y172" s="10">
        <f>Tableau1[[#This Row],[Prix unitaire4]]*Tableau1[[#This Row],[Quantité4]]</f>
        <v>0</v>
      </c>
    </row>
    <row r="173" spans="1:25" x14ac:dyDescent="0.25">
      <c r="A173" t="s">
        <v>8</v>
      </c>
      <c r="B173" t="s">
        <v>291</v>
      </c>
      <c r="C173" t="s">
        <v>4</v>
      </c>
      <c r="D173" t="s">
        <v>112</v>
      </c>
      <c r="E173">
        <v>1</v>
      </c>
      <c r="F173">
        <f>Tableau1[[#This Row],[Manquantes]]</f>
        <v>1</v>
      </c>
      <c r="G173">
        <f>MIN(Tableau1[[#This Row],[Prix unitaire]],Tableau1[[#This Row],[Prix unitaire2]],Tableau1[[#This Row],[Prix unitaire3]],Tableau1[[#This Row],[Prix unitaire4]])</f>
        <v>1</v>
      </c>
      <c r="H173">
        <f>Tableau1[[#This Row],[Quantité]]+Tableau1[[#This Row],[Quantité2]]+Tableau1[[#This Row],[Quantité3]]+Tableau1[[#This Row],[Quantité4]]</f>
        <v>1</v>
      </c>
      <c r="I173" s="2">
        <f>Tableau1[[#This Row],[A payer]]+Tableau1[[#This Row],[A payer2]]+Tableau1[[#This Row],[A payer3]]+Tableau1[[#This Row],[A payer4]]</f>
        <v>1</v>
      </c>
      <c r="J173" s="2">
        <v>1.95</v>
      </c>
      <c r="K173">
        <v>16</v>
      </c>
      <c r="L173">
        <v>0</v>
      </c>
      <c r="M173" s="2">
        <f>Tableau1[[#This Row],[Prix unitaire]]*Tableau1[[#This Row],[Quantité]]</f>
        <v>0</v>
      </c>
      <c r="N173" s="2">
        <v>1</v>
      </c>
      <c r="O173">
        <v>8</v>
      </c>
      <c r="P173">
        <v>1</v>
      </c>
      <c r="Q173" s="2">
        <f>Tableau1[[#This Row],[Prix unitaire2]]*Tableau1[[#This Row],[Quantité2]]</f>
        <v>1</v>
      </c>
      <c r="R173" s="8">
        <v>999</v>
      </c>
      <c r="S173" s="9">
        <v>0</v>
      </c>
      <c r="T173" s="9">
        <v>0</v>
      </c>
      <c r="U173" s="10">
        <f>Tableau1[[#This Row],[Prix unitaire3]]*Tableau1[[#This Row],[Quantité3]]</f>
        <v>0</v>
      </c>
      <c r="V173" s="8">
        <v>2</v>
      </c>
      <c r="W173" s="9">
        <v>2</v>
      </c>
      <c r="X173" s="9">
        <v>0</v>
      </c>
      <c r="Y173" s="10">
        <f>Tableau1[[#This Row],[Prix unitaire4]]*Tableau1[[#This Row],[Quantité4]]</f>
        <v>0</v>
      </c>
    </row>
    <row r="174" spans="1:25" x14ac:dyDescent="0.25">
      <c r="A174" t="s">
        <v>114</v>
      </c>
      <c r="B174" t="s">
        <v>244</v>
      </c>
      <c r="C174" t="s">
        <v>4</v>
      </c>
      <c r="D174" t="s">
        <v>112</v>
      </c>
      <c r="E174">
        <v>2</v>
      </c>
      <c r="F174">
        <f>Tableau1[[#This Row],[Manquantes]]</f>
        <v>2</v>
      </c>
      <c r="G174">
        <f>MIN(Tableau1[[#This Row],[Prix unitaire]],Tableau1[[#This Row],[Prix unitaire2]],Tableau1[[#This Row],[Prix unitaire3]],Tableau1[[#This Row],[Prix unitaire4]])</f>
        <v>0.5</v>
      </c>
      <c r="H174">
        <f>Tableau1[[#This Row],[Quantité]]+Tableau1[[#This Row],[Quantité2]]+Tableau1[[#This Row],[Quantité3]]+Tableau1[[#This Row],[Quantité4]]</f>
        <v>2</v>
      </c>
      <c r="I174" s="2">
        <f>Tableau1[[#This Row],[A payer]]+Tableau1[[#This Row],[A payer2]]+Tableau1[[#This Row],[A payer3]]+Tableau1[[#This Row],[A payer4]]</f>
        <v>1</v>
      </c>
      <c r="J174" s="2">
        <v>1.95</v>
      </c>
      <c r="K174">
        <v>7</v>
      </c>
      <c r="L174">
        <v>0</v>
      </c>
      <c r="M174" s="2">
        <f>Tableau1[[#This Row],[Prix unitaire]]*Tableau1[[#This Row],[Quantité]]</f>
        <v>0</v>
      </c>
      <c r="N174" s="2">
        <v>0.5</v>
      </c>
      <c r="O174">
        <v>11</v>
      </c>
      <c r="P174">
        <v>2</v>
      </c>
      <c r="Q174" s="2">
        <f>Tableau1[[#This Row],[Prix unitaire2]]*Tableau1[[#This Row],[Quantité2]]</f>
        <v>1</v>
      </c>
      <c r="R174" s="5">
        <v>1</v>
      </c>
      <c r="S174" s="6">
        <v>7</v>
      </c>
      <c r="T174" s="6">
        <v>0</v>
      </c>
      <c r="U174" s="7">
        <f>Tableau1[[#This Row],[Prix unitaire3]]*Tableau1[[#This Row],[Quantité3]]</f>
        <v>0</v>
      </c>
      <c r="V174" s="5">
        <v>999</v>
      </c>
      <c r="W174" s="6">
        <v>0</v>
      </c>
      <c r="X174" s="6">
        <v>0</v>
      </c>
      <c r="Y174" s="7">
        <f>Tableau1[[#This Row],[Prix unitaire4]]*Tableau1[[#This Row],[Quantité4]]</f>
        <v>0</v>
      </c>
    </row>
    <row r="175" spans="1:25" x14ac:dyDescent="0.25">
      <c r="A175" t="s">
        <v>115</v>
      </c>
      <c r="B175" t="s">
        <v>245</v>
      </c>
      <c r="C175" t="s">
        <v>4</v>
      </c>
      <c r="D175" t="s">
        <v>112</v>
      </c>
      <c r="E175">
        <v>2</v>
      </c>
      <c r="F175">
        <f>Tableau1[[#This Row],[Manquantes]]</f>
        <v>2</v>
      </c>
      <c r="G175">
        <f>MIN(Tableau1[[#This Row],[Prix unitaire]],Tableau1[[#This Row],[Prix unitaire2]],Tableau1[[#This Row],[Prix unitaire3]],Tableau1[[#This Row],[Prix unitaire4]])</f>
        <v>0.5</v>
      </c>
      <c r="H175">
        <f>Tableau1[[#This Row],[Quantité]]+Tableau1[[#This Row],[Quantité2]]+Tableau1[[#This Row],[Quantité3]]+Tableau1[[#This Row],[Quantité4]]</f>
        <v>2</v>
      </c>
      <c r="I175" s="2">
        <f>Tableau1[[#This Row],[A payer]]+Tableau1[[#This Row],[A payer2]]+Tableau1[[#This Row],[A payer3]]+Tableau1[[#This Row],[A payer4]]</f>
        <v>1</v>
      </c>
      <c r="J175" s="2">
        <v>0.5</v>
      </c>
      <c r="K175">
        <v>3</v>
      </c>
      <c r="L175">
        <v>0</v>
      </c>
      <c r="M175" s="2">
        <f>Tableau1[[#This Row],[Prix unitaire]]*Tableau1[[#This Row],[Quantité]]</f>
        <v>0</v>
      </c>
      <c r="N175" s="2">
        <v>0.5</v>
      </c>
      <c r="O175">
        <v>14</v>
      </c>
      <c r="P175">
        <v>2</v>
      </c>
      <c r="Q175" s="2">
        <f>Tableau1[[#This Row],[Prix unitaire2]]*Tableau1[[#This Row],[Quantité2]]</f>
        <v>1</v>
      </c>
      <c r="R175" s="8">
        <v>0.5</v>
      </c>
      <c r="S175" s="9">
        <v>11</v>
      </c>
      <c r="T175" s="9">
        <v>0</v>
      </c>
      <c r="U175" s="10">
        <f>Tableau1[[#This Row],[Prix unitaire3]]*Tableau1[[#This Row],[Quantité3]]</f>
        <v>0</v>
      </c>
      <c r="V175" s="8">
        <v>0.5</v>
      </c>
      <c r="W175" s="9">
        <v>3</v>
      </c>
      <c r="X175" s="9">
        <v>0</v>
      </c>
      <c r="Y175" s="10">
        <f>Tableau1[[#This Row],[Prix unitaire4]]*Tableau1[[#This Row],[Quantité4]]</f>
        <v>0</v>
      </c>
    </row>
    <row r="176" spans="1:25" x14ac:dyDescent="0.25">
      <c r="A176" t="s">
        <v>119</v>
      </c>
      <c r="B176" t="s">
        <v>249</v>
      </c>
      <c r="C176" t="s">
        <v>4</v>
      </c>
      <c r="D176" t="s">
        <v>112</v>
      </c>
      <c r="E176">
        <v>1</v>
      </c>
      <c r="F176">
        <f>Tableau1[[#This Row],[Manquantes]]</f>
        <v>1</v>
      </c>
      <c r="G176">
        <f>MIN(Tableau1[[#This Row],[Prix unitaire]],Tableau1[[#This Row],[Prix unitaire2]],Tableau1[[#This Row],[Prix unitaire3]],Tableau1[[#This Row],[Prix unitaire4]])</f>
        <v>1</v>
      </c>
      <c r="H176">
        <f>Tableau1[[#This Row],[Quantité]]+Tableau1[[#This Row],[Quantité2]]+Tableau1[[#This Row],[Quantité3]]+Tableau1[[#This Row],[Quantité4]]</f>
        <v>1</v>
      </c>
      <c r="I176" s="2">
        <f>Tableau1[[#This Row],[A payer]]+Tableau1[[#This Row],[A payer2]]+Tableau1[[#This Row],[A payer3]]+Tableau1[[#This Row],[A payer4]]</f>
        <v>1</v>
      </c>
      <c r="J176" s="2">
        <v>9.9499999999999993</v>
      </c>
      <c r="K176">
        <v>2</v>
      </c>
      <c r="L176">
        <v>0</v>
      </c>
      <c r="M176" s="2">
        <f>Tableau1[[#This Row],[Prix unitaire]]*Tableau1[[#This Row],[Quantité]]</f>
        <v>0</v>
      </c>
      <c r="N176" s="2">
        <v>8</v>
      </c>
      <c r="O176">
        <v>9</v>
      </c>
      <c r="P176">
        <v>0</v>
      </c>
      <c r="Q176" s="2">
        <f>Tableau1[[#This Row],[Prix unitaire2]]*Tableau1[[#This Row],[Quantité2]]</f>
        <v>0</v>
      </c>
      <c r="R176" s="8">
        <v>999</v>
      </c>
      <c r="S176" s="9">
        <v>0</v>
      </c>
      <c r="T176" s="9">
        <v>0</v>
      </c>
      <c r="U176" s="10">
        <f>Tableau1[[#This Row],[Prix unitaire3]]*Tableau1[[#This Row],[Quantité3]]</f>
        <v>0</v>
      </c>
      <c r="V176" s="8">
        <v>1</v>
      </c>
      <c r="W176" s="9">
        <v>4</v>
      </c>
      <c r="X176" s="9">
        <v>1</v>
      </c>
      <c r="Y176" s="10">
        <f>Tableau1[[#This Row],[Prix unitaire4]]*Tableau1[[#This Row],[Quantité4]]</f>
        <v>1</v>
      </c>
    </row>
    <row r="177" spans="1:25" x14ac:dyDescent="0.25">
      <c r="A177" t="s">
        <v>76</v>
      </c>
      <c r="B177" t="s">
        <v>217</v>
      </c>
      <c r="C177" t="s">
        <v>4</v>
      </c>
      <c r="D177" t="s">
        <v>112</v>
      </c>
      <c r="E177">
        <v>2</v>
      </c>
      <c r="F177">
        <f>Tableau1[[#This Row],[Manquantes]]</f>
        <v>2</v>
      </c>
      <c r="G177">
        <f>MIN(Tableau1[[#This Row],[Prix unitaire]],Tableau1[[#This Row],[Prix unitaire2]],Tableau1[[#This Row],[Prix unitaire3]],Tableau1[[#This Row],[Prix unitaire4]])</f>
        <v>0.5</v>
      </c>
      <c r="H177">
        <f>Tableau1[[#This Row],[Quantité]]+Tableau1[[#This Row],[Quantité2]]+Tableau1[[#This Row],[Quantité3]]+Tableau1[[#This Row],[Quantité4]]</f>
        <v>2</v>
      </c>
      <c r="I177" s="2">
        <f>Tableau1[[#This Row],[A payer]]+Tableau1[[#This Row],[A payer2]]+Tableau1[[#This Row],[A payer3]]+Tableau1[[#This Row],[A payer4]]</f>
        <v>1</v>
      </c>
      <c r="J177" s="2">
        <v>0.9</v>
      </c>
      <c r="K177">
        <v>17</v>
      </c>
      <c r="L177">
        <v>0</v>
      </c>
      <c r="M177" s="2">
        <f>Tableau1[[#This Row],[Prix unitaire]]*Tableau1[[#This Row],[Quantité]]</f>
        <v>0</v>
      </c>
      <c r="N177" s="2">
        <v>1</v>
      </c>
      <c r="O177">
        <v>11</v>
      </c>
      <c r="P177">
        <v>0</v>
      </c>
      <c r="Q177" s="2">
        <f>Tableau1[[#This Row],[Prix unitaire2]]*Tableau1[[#This Row],[Quantité2]]</f>
        <v>0</v>
      </c>
      <c r="R177" s="5">
        <v>1</v>
      </c>
      <c r="S177" s="6">
        <v>9</v>
      </c>
      <c r="T177" s="6">
        <v>0</v>
      </c>
      <c r="U177" s="7">
        <f>Tableau1[[#This Row],[Prix unitaire3]]*Tableau1[[#This Row],[Quantité3]]</f>
        <v>0</v>
      </c>
      <c r="V177" s="5">
        <v>0.5</v>
      </c>
      <c r="W177" s="6">
        <v>3</v>
      </c>
      <c r="X177" s="6">
        <v>2</v>
      </c>
      <c r="Y177" s="7">
        <f>Tableau1[[#This Row],[Prix unitaire4]]*Tableau1[[#This Row],[Quantité4]]</f>
        <v>1</v>
      </c>
    </row>
    <row r="178" spans="1:25" x14ac:dyDescent="0.25">
      <c r="A178" t="s">
        <v>124</v>
      </c>
      <c r="B178" t="s">
        <v>254</v>
      </c>
      <c r="C178" t="s">
        <v>4</v>
      </c>
      <c r="D178" t="s">
        <v>112</v>
      </c>
      <c r="E178">
        <v>2</v>
      </c>
      <c r="F178">
        <f>Tableau1[[#This Row],[Manquantes]]</f>
        <v>2</v>
      </c>
      <c r="G178">
        <f>MIN(Tableau1[[#This Row],[Prix unitaire]],Tableau1[[#This Row],[Prix unitaire2]],Tableau1[[#This Row],[Prix unitaire3]],Tableau1[[#This Row],[Prix unitaire4]])</f>
        <v>0.5</v>
      </c>
      <c r="H178">
        <f>Tableau1[[#This Row],[Quantité]]+Tableau1[[#This Row],[Quantité2]]+Tableau1[[#This Row],[Quantité3]]+Tableau1[[#This Row],[Quantité4]]</f>
        <v>2</v>
      </c>
      <c r="I178" s="2">
        <f>Tableau1[[#This Row],[A payer]]+Tableau1[[#This Row],[A payer2]]+Tableau1[[#This Row],[A payer3]]+Tableau1[[#This Row],[A payer4]]</f>
        <v>1</v>
      </c>
      <c r="J178" s="2">
        <v>0.5</v>
      </c>
      <c r="K178">
        <v>6</v>
      </c>
      <c r="L178">
        <v>2</v>
      </c>
      <c r="M178" s="2">
        <f>Tableau1[[#This Row],[Prix unitaire]]*Tableau1[[#This Row],[Quantité]]</f>
        <v>1</v>
      </c>
      <c r="N178" s="2">
        <v>0.5</v>
      </c>
      <c r="O178">
        <v>10</v>
      </c>
      <c r="P178">
        <v>0</v>
      </c>
      <c r="Q178" s="2">
        <f>Tableau1[[#This Row],[Prix unitaire2]]*Tableau1[[#This Row],[Quantité2]]</f>
        <v>0</v>
      </c>
      <c r="R178" s="8">
        <v>2</v>
      </c>
      <c r="S178" s="9">
        <v>6</v>
      </c>
      <c r="T178" s="9">
        <v>0</v>
      </c>
      <c r="U178" s="10">
        <f>Tableau1[[#This Row],[Prix unitaire3]]*Tableau1[[#This Row],[Quantité3]]</f>
        <v>0</v>
      </c>
      <c r="V178" s="8">
        <v>999</v>
      </c>
      <c r="W178" s="9">
        <v>0</v>
      </c>
      <c r="X178" s="9">
        <v>0</v>
      </c>
      <c r="Y178" s="10">
        <f>Tableau1[[#This Row],[Prix unitaire4]]*Tableau1[[#This Row],[Quantité4]]</f>
        <v>0</v>
      </c>
    </row>
    <row r="179" spans="1:25" x14ac:dyDescent="0.25">
      <c r="A179" t="s">
        <v>42</v>
      </c>
      <c r="B179" t="s">
        <v>194</v>
      </c>
      <c r="C179" t="s">
        <v>4</v>
      </c>
      <c r="D179" t="s">
        <v>112</v>
      </c>
      <c r="E179">
        <v>2</v>
      </c>
      <c r="F179">
        <f>Tableau1[[#This Row],[Manquantes]]</f>
        <v>2</v>
      </c>
      <c r="G179">
        <f>MIN(Tableau1[[#This Row],[Prix unitaire]],Tableau1[[#This Row],[Prix unitaire2]],Tableau1[[#This Row],[Prix unitaire3]],Tableau1[[#This Row],[Prix unitaire4]])</f>
        <v>0.5</v>
      </c>
      <c r="H179">
        <f>Tableau1[[#This Row],[Quantité]]+Tableau1[[#This Row],[Quantité2]]+Tableau1[[#This Row],[Quantité3]]+Tableau1[[#This Row],[Quantité4]]</f>
        <v>2</v>
      </c>
      <c r="I179" s="2">
        <f>Tableau1[[#This Row],[A payer]]+Tableau1[[#This Row],[A payer2]]+Tableau1[[#This Row],[A payer3]]+Tableau1[[#This Row],[A payer4]]</f>
        <v>1</v>
      </c>
      <c r="J179" s="2">
        <v>1.95</v>
      </c>
      <c r="K179">
        <v>18</v>
      </c>
      <c r="L179">
        <v>0</v>
      </c>
      <c r="M179" s="2">
        <f>Tableau1[[#This Row],[Prix unitaire]]*Tableau1[[#This Row],[Quantité]]</f>
        <v>0</v>
      </c>
      <c r="N179" s="2">
        <v>1</v>
      </c>
      <c r="O179">
        <v>9</v>
      </c>
      <c r="P179">
        <v>0</v>
      </c>
      <c r="Q179" s="2">
        <f>Tableau1[[#This Row],[Prix unitaire2]]*Tableau1[[#This Row],[Quantité2]]</f>
        <v>0</v>
      </c>
      <c r="R179" s="8">
        <v>1.5</v>
      </c>
      <c r="S179" s="9">
        <v>9</v>
      </c>
      <c r="T179" s="9">
        <v>0</v>
      </c>
      <c r="U179" s="10">
        <f>Tableau1[[#This Row],[Prix unitaire3]]*Tableau1[[#This Row],[Quantité3]]</f>
        <v>0</v>
      </c>
      <c r="V179" s="8">
        <v>0.5</v>
      </c>
      <c r="W179" s="9">
        <v>2</v>
      </c>
      <c r="X179" s="9">
        <v>2</v>
      </c>
      <c r="Y179" s="10">
        <f>Tableau1[[#This Row],[Prix unitaire4]]*Tableau1[[#This Row],[Quantité4]]</f>
        <v>1</v>
      </c>
    </row>
    <row r="180" spans="1:25" x14ac:dyDescent="0.25">
      <c r="A180" t="s">
        <v>18</v>
      </c>
      <c r="B180" t="s">
        <v>177</v>
      </c>
      <c r="C180" t="s">
        <v>4</v>
      </c>
      <c r="D180" t="s">
        <v>112</v>
      </c>
      <c r="E180">
        <v>2</v>
      </c>
      <c r="F180">
        <f>Tableau1[[#This Row],[Manquantes]]</f>
        <v>2</v>
      </c>
      <c r="G180">
        <f>MIN(Tableau1[[#This Row],[Prix unitaire]],Tableau1[[#This Row],[Prix unitaire2]],Tableau1[[#This Row],[Prix unitaire3]],Tableau1[[#This Row],[Prix unitaire4]])</f>
        <v>0.5</v>
      </c>
      <c r="H180">
        <f>Tableau1[[#This Row],[Quantité]]+Tableau1[[#This Row],[Quantité2]]+Tableau1[[#This Row],[Quantité3]]+Tableau1[[#This Row],[Quantité4]]</f>
        <v>2</v>
      </c>
      <c r="I180" s="2">
        <f>Tableau1[[#This Row],[A payer]]+Tableau1[[#This Row],[A payer2]]+Tableau1[[#This Row],[A payer3]]+Tableau1[[#This Row],[A payer4]]</f>
        <v>1</v>
      </c>
      <c r="J180" s="2">
        <v>2.4500000000000002</v>
      </c>
      <c r="K180">
        <v>14</v>
      </c>
      <c r="L180">
        <v>0</v>
      </c>
      <c r="M180" s="2">
        <f>Tableau1[[#This Row],[Prix unitaire]]*Tableau1[[#This Row],[Quantité]]</f>
        <v>0</v>
      </c>
      <c r="N180" s="2">
        <v>1</v>
      </c>
      <c r="O180">
        <v>9</v>
      </c>
      <c r="P180">
        <v>0</v>
      </c>
      <c r="Q180" s="2">
        <f>Tableau1[[#This Row],[Prix unitaire2]]*Tableau1[[#This Row],[Quantité2]]</f>
        <v>0</v>
      </c>
      <c r="R180" s="8">
        <v>2</v>
      </c>
      <c r="S180" s="9">
        <v>6</v>
      </c>
      <c r="T180" s="9">
        <v>0</v>
      </c>
      <c r="U180" s="10">
        <f>Tableau1[[#This Row],[Prix unitaire3]]*Tableau1[[#This Row],[Quantité3]]</f>
        <v>0</v>
      </c>
      <c r="V180" s="8">
        <v>0.5</v>
      </c>
      <c r="W180" s="9">
        <v>3</v>
      </c>
      <c r="X180" s="9">
        <v>2</v>
      </c>
      <c r="Y180" s="10">
        <f>Tableau1[[#This Row],[Prix unitaire4]]*Tableau1[[#This Row],[Quantité4]]</f>
        <v>1</v>
      </c>
    </row>
    <row r="181" spans="1:25" x14ac:dyDescent="0.25">
      <c r="A181" t="s">
        <v>131</v>
      </c>
      <c r="B181" t="s">
        <v>257</v>
      </c>
      <c r="C181" t="s">
        <v>4</v>
      </c>
      <c r="D181" t="s">
        <v>112</v>
      </c>
      <c r="E181">
        <v>2</v>
      </c>
      <c r="F181">
        <f>Tableau1[[#This Row],[Manquantes]]</f>
        <v>2</v>
      </c>
      <c r="G181">
        <f>MIN(Tableau1[[#This Row],[Prix unitaire]],Tableau1[[#This Row],[Prix unitaire2]],Tableau1[[#This Row],[Prix unitaire3]],Tableau1[[#This Row],[Prix unitaire4]])</f>
        <v>0.5</v>
      </c>
      <c r="H181">
        <f>Tableau1[[#This Row],[Quantité]]+Tableau1[[#This Row],[Quantité2]]+Tableau1[[#This Row],[Quantité3]]+Tableau1[[#This Row],[Quantité4]]</f>
        <v>2</v>
      </c>
      <c r="I181" s="2">
        <f>Tableau1[[#This Row],[A payer]]+Tableau1[[#This Row],[A payer2]]+Tableau1[[#This Row],[A payer3]]+Tableau1[[#This Row],[A payer4]]</f>
        <v>1</v>
      </c>
      <c r="J181" s="2">
        <v>0.5</v>
      </c>
      <c r="K181">
        <v>13</v>
      </c>
      <c r="L181">
        <v>2</v>
      </c>
      <c r="M181" s="2">
        <f>Tableau1[[#This Row],[Prix unitaire]]*Tableau1[[#This Row],[Quantité]]</f>
        <v>1</v>
      </c>
      <c r="N181" s="2">
        <v>1</v>
      </c>
      <c r="O181">
        <v>10</v>
      </c>
      <c r="P181">
        <v>0</v>
      </c>
      <c r="Q181" s="2">
        <f>Tableau1[[#This Row],[Prix unitaire2]]*Tableau1[[#This Row],[Quantité2]]</f>
        <v>0</v>
      </c>
      <c r="R181" s="8">
        <v>1</v>
      </c>
      <c r="S181" s="9">
        <v>13</v>
      </c>
      <c r="T181" s="9">
        <v>0</v>
      </c>
      <c r="U181" s="10">
        <f>Tableau1[[#This Row],[Prix unitaire3]]*Tableau1[[#This Row],[Quantité3]]</f>
        <v>0</v>
      </c>
      <c r="V181" s="8">
        <v>0.5</v>
      </c>
      <c r="W181" s="9">
        <v>4</v>
      </c>
      <c r="X181" s="9">
        <v>0</v>
      </c>
      <c r="Y181" s="10">
        <f>Tableau1[[#This Row],[Prix unitaire4]]*Tableau1[[#This Row],[Quantité4]]</f>
        <v>0</v>
      </c>
    </row>
    <row r="182" spans="1:25" x14ac:dyDescent="0.25">
      <c r="A182" t="s">
        <v>132</v>
      </c>
      <c r="B182" t="s">
        <v>258</v>
      </c>
      <c r="C182" t="s">
        <v>4</v>
      </c>
      <c r="D182" t="s">
        <v>112</v>
      </c>
      <c r="E182">
        <v>2</v>
      </c>
      <c r="F182">
        <f>Tableau1[[#This Row],[Manquantes]]</f>
        <v>2</v>
      </c>
      <c r="G182">
        <f>MIN(Tableau1[[#This Row],[Prix unitaire]],Tableau1[[#This Row],[Prix unitaire2]],Tableau1[[#This Row],[Prix unitaire3]],Tableau1[[#This Row],[Prix unitaire4]])</f>
        <v>0.5</v>
      </c>
      <c r="H182">
        <f>Tableau1[[#This Row],[Quantité]]+Tableau1[[#This Row],[Quantité2]]+Tableau1[[#This Row],[Quantité3]]+Tableau1[[#This Row],[Quantité4]]</f>
        <v>2</v>
      </c>
      <c r="I182" s="2">
        <f>Tableau1[[#This Row],[A payer]]+Tableau1[[#This Row],[A payer2]]+Tableau1[[#This Row],[A payer3]]+Tableau1[[#This Row],[A payer4]]</f>
        <v>1</v>
      </c>
      <c r="J182" s="2">
        <v>0.5</v>
      </c>
      <c r="K182">
        <v>2</v>
      </c>
      <c r="L182">
        <v>2</v>
      </c>
      <c r="M182" s="2">
        <f>Tableau1[[#This Row],[Prix unitaire]]*Tableau1[[#This Row],[Quantité]]</f>
        <v>1</v>
      </c>
      <c r="N182" s="2">
        <v>2</v>
      </c>
      <c r="O182">
        <v>8</v>
      </c>
      <c r="P182">
        <v>0</v>
      </c>
      <c r="Q182" s="2">
        <f>Tableau1[[#This Row],[Prix unitaire2]]*Tableau1[[#This Row],[Quantité2]]</f>
        <v>0</v>
      </c>
      <c r="R182" s="5">
        <v>1</v>
      </c>
      <c r="S182" s="6">
        <v>8</v>
      </c>
      <c r="T182" s="6">
        <v>0</v>
      </c>
      <c r="U182" s="7">
        <f>Tableau1[[#This Row],[Prix unitaire3]]*Tableau1[[#This Row],[Quantité3]]</f>
        <v>0</v>
      </c>
      <c r="V182" s="5">
        <v>0.5</v>
      </c>
      <c r="W182" s="6">
        <v>3</v>
      </c>
      <c r="X182" s="6">
        <v>0</v>
      </c>
      <c r="Y182" s="7">
        <f>Tableau1[[#This Row],[Prix unitaire4]]*Tableau1[[#This Row],[Quantité4]]</f>
        <v>0</v>
      </c>
    </row>
    <row r="183" spans="1:25" x14ac:dyDescent="0.25">
      <c r="A183" t="s">
        <v>134</v>
      </c>
      <c r="B183" t="s">
        <v>259</v>
      </c>
      <c r="C183" t="s">
        <v>4</v>
      </c>
      <c r="D183" t="s">
        <v>112</v>
      </c>
      <c r="E183">
        <v>2</v>
      </c>
      <c r="F183">
        <f>Tableau1[[#This Row],[Manquantes]]</f>
        <v>2</v>
      </c>
      <c r="G183">
        <f>MIN(Tableau1[[#This Row],[Prix unitaire]],Tableau1[[#This Row],[Prix unitaire2]],Tableau1[[#This Row],[Prix unitaire3]],Tableau1[[#This Row],[Prix unitaire4]])</f>
        <v>0.5</v>
      </c>
      <c r="H183">
        <f>Tableau1[[#This Row],[Quantité]]+Tableau1[[#This Row],[Quantité2]]+Tableau1[[#This Row],[Quantité3]]+Tableau1[[#This Row],[Quantité4]]</f>
        <v>2</v>
      </c>
      <c r="I183" s="2">
        <f>Tableau1[[#This Row],[A payer]]+Tableau1[[#This Row],[A payer2]]+Tableau1[[#This Row],[A payer3]]+Tableau1[[#This Row],[A payer4]]</f>
        <v>1</v>
      </c>
      <c r="J183" s="2">
        <v>0.5</v>
      </c>
      <c r="K183">
        <v>10</v>
      </c>
      <c r="L183">
        <v>2</v>
      </c>
      <c r="M183" s="2">
        <f>Tableau1[[#This Row],[Prix unitaire]]*Tableau1[[#This Row],[Quantité]]</f>
        <v>1</v>
      </c>
      <c r="N183" s="2">
        <v>1</v>
      </c>
      <c r="O183">
        <v>5</v>
      </c>
      <c r="P183">
        <v>0</v>
      </c>
      <c r="Q183" s="2">
        <f>Tableau1[[#This Row],[Prix unitaire2]]*Tableau1[[#This Row],[Quantité2]]</f>
        <v>0</v>
      </c>
      <c r="R183" s="8">
        <v>1</v>
      </c>
      <c r="S183" s="9">
        <v>6</v>
      </c>
      <c r="T183" s="9">
        <v>0</v>
      </c>
      <c r="U183" s="10">
        <f>Tableau1[[#This Row],[Prix unitaire3]]*Tableau1[[#This Row],[Quantité3]]</f>
        <v>0</v>
      </c>
      <c r="V183" s="8">
        <v>0.5</v>
      </c>
      <c r="W183" s="9">
        <v>3</v>
      </c>
      <c r="X183" s="9">
        <v>0</v>
      </c>
      <c r="Y183" s="10">
        <f>Tableau1[[#This Row],[Prix unitaire4]]*Tableau1[[#This Row],[Quantité4]]</f>
        <v>0</v>
      </c>
    </row>
    <row r="184" spans="1:25" x14ac:dyDescent="0.25">
      <c r="A184" t="s">
        <v>13</v>
      </c>
      <c r="B184" t="s">
        <v>173</v>
      </c>
      <c r="C184" t="s">
        <v>4</v>
      </c>
      <c r="D184" t="s">
        <v>112</v>
      </c>
      <c r="E184">
        <v>2</v>
      </c>
      <c r="F184">
        <f>Tableau1[[#This Row],[Manquantes]]</f>
        <v>2</v>
      </c>
      <c r="G184">
        <f>MIN(Tableau1[[#This Row],[Prix unitaire]],Tableau1[[#This Row],[Prix unitaire2]],Tableau1[[#This Row],[Prix unitaire3]],Tableau1[[#This Row],[Prix unitaire4]])</f>
        <v>0.5</v>
      </c>
      <c r="H184">
        <f>Tableau1[[#This Row],[Quantité]]+Tableau1[[#This Row],[Quantité2]]+Tableau1[[#This Row],[Quantité3]]+Tableau1[[#This Row],[Quantité4]]</f>
        <v>2</v>
      </c>
      <c r="I184" s="2">
        <f>Tableau1[[#This Row],[A payer]]+Tableau1[[#This Row],[A payer2]]+Tableau1[[#This Row],[A payer3]]+Tableau1[[#This Row],[A payer4]]</f>
        <v>1</v>
      </c>
      <c r="J184" s="2">
        <v>0.8</v>
      </c>
      <c r="K184">
        <v>16</v>
      </c>
      <c r="L184">
        <v>0</v>
      </c>
      <c r="M184" s="2">
        <f>Tableau1[[#This Row],[Prix unitaire]]*Tableau1[[#This Row],[Quantité]]</f>
        <v>0</v>
      </c>
      <c r="N184" s="2">
        <v>1</v>
      </c>
      <c r="O184">
        <v>7</v>
      </c>
      <c r="P184">
        <v>0</v>
      </c>
      <c r="Q184" s="2">
        <f>Tableau1[[#This Row],[Prix unitaire2]]*Tableau1[[#This Row],[Quantité2]]</f>
        <v>0</v>
      </c>
      <c r="R184" s="5">
        <v>1.5</v>
      </c>
      <c r="S184" s="6">
        <v>9</v>
      </c>
      <c r="T184" s="6">
        <v>0</v>
      </c>
      <c r="U184" s="7">
        <f>Tableau1[[#This Row],[Prix unitaire3]]*Tableau1[[#This Row],[Quantité3]]</f>
        <v>0</v>
      </c>
      <c r="V184" s="5">
        <v>0.5</v>
      </c>
      <c r="W184" s="6">
        <v>2</v>
      </c>
      <c r="X184" s="6">
        <v>2</v>
      </c>
      <c r="Y184" s="7">
        <f>Tableau1[[#This Row],[Prix unitaire4]]*Tableau1[[#This Row],[Quantité4]]</f>
        <v>1</v>
      </c>
    </row>
    <row r="185" spans="1:25" x14ac:dyDescent="0.25">
      <c r="A185" t="s">
        <v>48</v>
      </c>
      <c r="B185" t="s">
        <v>198</v>
      </c>
      <c r="C185" t="s">
        <v>4</v>
      </c>
      <c r="D185" t="s">
        <v>112</v>
      </c>
      <c r="E185">
        <v>2</v>
      </c>
      <c r="F185">
        <f>Tableau1[[#This Row],[Manquantes]]</f>
        <v>2</v>
      </c>
      <c r="G185">
        <f>MIN(Tableau1[[#This Row],[Prix unitaire]],Tableau1[[#This Row],[Prix unitaire2]],Tableau1[[#This Row],[Prix unitaire3]],Tableau1[[#This Row],[Prix unitaire4]])</f>
        <v>0.5</v>
      </c>
      <c r="H185">
        <f>Tableau1[[#This Row],[Quantité]]+Tableau1[[#This Row],[Quantité2]]+Tableau1[[#This Row],[Quantité3]]+Tableau1[[#This Row],[Quantité4]]</f>
        <v>2</v>
      </c>
      <c r="I185" s="2">
        <f>Tableau1[[#This Row],[A payer]]+Tableau1[[#This Row],[A payer2]]+Tableau1[[#This Row],[A payer3]]+Tableau1[[#This Row],[A payer4]]</f>
        <v>1</v>
      </c>
      <c r="J185" s="2">
        <v>1.45</v>
      </c>
      <c r="K185">
        <v>21</v>
      </c>
      <c r="L185">
        <v>0</v>
      </c>
      <c r="M185" s="2">
        <f>Tableau1[[#This Row],[Prix unitaire]]*Tableau1[[#This Row],[Quantité]]</f>
        <v>0</v>
      </c>
      <c r="N185" s="2">
        <v>4</v>
      </c>
      <c r="O185">
        <v>5</v>
      </c>
      <c r="P185">
        <v>0</v>
      </c>
      <c r="Q185" s="2">
        <f>Tableau1[[#This Row],[Prix unitaire2]]*Tableau1[[#This Row],[Quantité2]]</f>
        <v>0</v>
      </c>
      <c r="R185" s="8">
        <v>3</v>
      </c>
      <c r="S185" s="9">
        <v>3</v>
      </c>
      <c r="T185" s="9">
        <v>0</v>
      </c>
      <c r="U185" s="10">
        <f>Tableau1[[#This Row],[Prix unitaire3]]*Tableau1[[#This Row],[Quantité3]]</f>
        <v>0</v>
      </c>
      <c r="V185" s="8">
        <v>0.5</v>
      </c>
      <c r="W185" s="9">
        <v>2</v>
      </c>
      <c r="X185" s="9">
        <v>2</v>
      </c>
      <c r="Y185" s="10">
        <f>Tableau1[[#This Row],[Prix unitaire4]]*Tableau1[[#This Row],[Quantité4]]</f>
        <v>1</v>
      </c>
    </row>
    <row r="186" spans="1:25" x14ac:dyDescent="0.25">
      <c r="A186" t="s">
        <v>135</v>
      </c>
      <c r="B186" t="s">
        <v>260</v>
      </c>
      <c r="C186" t="s">
        <v>4</v>
      </c>
      <c r="D186" t="s">
        <v>112</v>
      </c>
      <c r="E186">
        <v>2</v>
      </c>
      <c r="F186">
        <f>Tableau1[[#This Row],[Manquantes]]</f>
        <v>2</v>
      </c>
      <c r="G186">
        <f>MIN(Tableau1[[#This Row],[Prix unitaire]],Tableau1[[#This Row],[Prix unitaire2]],Tableau1[[#This Row],[Prix unitaire3]],Tableau1[[#This Row],[Prix unitaire4]])</f>
        <v>0.5</v>
      </c>
      <c r="H186">
        <f>Tableau1[[#This Row],[Quantité]]+Tableau1[[#This Row],[Quantité2]]+Tableau1[[#This Row],[Quantité3]]+Tableau1[[#This Row],[Quantité4]]</f>
        <v>2</v>
      </c>
      <c r="I186" s="2">
        <f>Tableau1[[#This Row],[A payer]]+Tableau1[[#This Row],[A payer2]]+Tableau1[[#This Row],[A payer3]]+Tableau1[[#This Row],[A payer4]]</f>
        <v>1</v>
      </c>
      <c r="J186" s="2">
        <v>0.5</v>
      </c>
      <c r="K186">
        <v>6</v>
      </c>
      <c r="L186">
        <v>2</v>
      </c>
      <c r="M186" s="2">
        <f>Tableau1[[#This Row],[Prix unitaire]]*Tableau1[[#This Row],[Quantité]]</f>
        <v>1</v>
      </c>
      <c r="N186" s="2">
        <v>1</v>
      </c>
      <c r="O186">
        <v>10</v>
      </c>
      <c r="P186">
        <v>0</v>
      </c>
      <c r="Q186" s="2">
        <f>Tableau1[[#This Row],[Prix unitaire2]]*Tableau1[[#This Row],[Quantité2]]</f>
        <v>0</v>
      </c>
      <c r="R186" s="8">
        <v>2</v>
      </c>
      <c r="S186" s="9">
        <v>4</v>
      </c>
      <c r="T186" s="9">
        <v>0</v>
      </c>
      <c r="U186" s="10">
        <f>Tableau1[[#This Row],[Prix unitaire3]]*Tableau1[[#This Row],[Quantité3]]</f>
        <v>0</v>
      </c>
      <c r="V186" s="8">
        <v>1</v>
      </c>
      <c r="W186" s="9">
        <v>3</v>
      </c>
      <c r="X186" s="9">
        <v>0</v>
      </c>
      <c r="Y186" s="10">
        <f>Tableau1[[#This Row],[Prix unitaire4]]*Tableau1[[#This Row],[Quantité4]]</f>
        <v>0</v>
      </c>
    </row>
    <row r="187" spans="1:25" x14ac:dyDescent="0.25">
      <c r="A187" t="s">
        <v>52</v>
      </c>
      <c r="B187" t="s">
        <v>52</v>
      </c>
      <c r="C187" t="s">
        <v>4</v>
      </c>
      <c r="D187" t="s">
        <v>112</v>
      </c>
      <c r="E187">
        <v>2</v>
      </c>
      <c r="F187">
        <f>Tableau1[[#This Row],[Manquantes]]</f>
        <v>2</v>
      </c>
      <c r="G187">
        <f>MIN(Tableau1[[#This Row],[Prix unitaire]],Tableau1[[#This Row],[Prix unitaire2]],Tableau1[[#This Row],[Prix unitaire3]],Tableau1[[#This Row],[Prix unitaire4]])</f>
        <v>0.5</v>
      </c>
      <c r="H187">
        <f>Tableau1[[#This Row],[Quantité]]+Tableau1[[#This Row],[Quantité2]]+Tableau1[[#This Row],[Quantité3]]+Tableau1[[#This Row],[Quantité4]]</f>
        <v>2</v>
      </c>
      <c r="I187" s="2">
        <f>Tableau1[[#This Row],[A payer]]+Tableau1[[#This Row],[A payer2]]+Tableau1[[#This Row],[A payer3]]+Tableau1[[#This Row],[A payer4]]</f>
        <v>1</v>
      </c>
      <c r="J187" s="2">
        <v>0.5</v>
      </c>
      <c r="K187">
        <v>13</v>
      </c>
      <c r="L187">
        <v>2</v>
      </c>
      <c r="M187" s="2">
        <f>Tableau1[[#This Row],[Prix unitaire]]*Tableau1[[#This Row],[Quantité]]</f>
        <v>1</v>
      </c>
      <c r="N187" s="2">
        <v>0.5</v>
      </c>
      <c r="O187">
        <v>10</v>
      </c>
      <c r="P187">
        <v>0</v>
      </c>
      <c r="Q187" s="2">
        <f>Tableau1[[#This Row],[Prix unitaire2]]*Tableau1[[#This Row],[Quantité2]]</f>
        <v>0</v>
      </c>
      <c r="R187" s="5">
        <v>1.5</v>
      </c>
      <c r="S187" s="6">
        <v>9</v>
      </c>
      <c r="T187" s="6">
        <v>0</v>
      </c>
      <c r="U187" s="7">
        <f>Tableau1[[#This Row],[Prix unitaire3]]*Tableau1[[#This Row],[Quantité3]]</f>
        <v>0</v>
      </c>
      <c r="V187" s="5">
        <v>0.5</v>
      </c>
      <c r="W187" s="6">
        <v>3</v>
      </c>
      <c r="X187" s="6">
        <v>0</v>
      </c>
      <c r="Y187" s="7">
        <f>Tableau1[[#This Row],[Prix unitaire4]]*Tableau1[[#This Row],[Quantité4]]</f>
        <v>0</v>
      </c>
    </row>
    <row r="188" spans="1:25" x14ac:dyDescent="0.25">
      <c r="A188" t="s">
        <v>141</v>
      </c>
      <c r="B188" t="s">
        <v>263</v>
      </c>
      <c r="C188" t="s">
        <v>4</v>
      </c>
      <c r="D188" t="s">
        <v>112</v>
      </c>
      <c r="E188">
        <v>2</v>
      </c>
      <c r="F188">
        <f>Tableau1[[#This Row],[Manquantes]]</f>
        <v>2</v>
      </c>
      <c r="G188">
        <f>MIN(Tableau1[[#This Row],[Prix unitaire]],Tableau1[[#This Row],[Prix unitaire2]],Tableau1[[#This Row],[Prix unitaire3]],Tableau1[[#This Row],[Prix unitaire4]])</f>
        <v>0.5</v>
      </c>
      <c r="H188">
        <f>Tableau1[[#This Row],[Quantité]]+Tableau1[[#This Row],[Quantité2]]+Tableau1[[#This Row],[Quantité3]]+Tableau1[[#This Row],[Quantité4]]</f>
        <v>2</v>
      </c>
      <c r="I188" s="2">
        <f>Tableau1[[#This Row],[A payer]]+Tableau1[[#This Row],[A payer2]]+Tableau1[[#This Row],[A payer3]]+Tableau1[[#This Row],[A payer4]]</f>
        <v>1</v>
      </c>
      <c r="J188" s="2">
        <v>0.5</v>
      </c>
      <c r="K188">
        <v>9</v>
      </c>
      <c r="L188">
        <v>2</v>
      </c>
      <c r="M188" s="2">
        <f>Tableau1[[#This Row],[Prix unitaire]]*Tableau1[[#This Row],[Quantité]]</f>
        <v>1</v>
      </c>
      <c r="N188" s="2">
        <v>1</v>
      </c>
      <c r="O188">
        <v>12</v>
      </c>
      <c r="P188">
        <v>0</v>
      </c>
      <c r="Q188" s="2">
        <f>Tableau1[[#This Row],[Prix unitaire2]]*Tableau1[[#This Row],[Quantité2]]</f>
        <v>0</v>
      </c>
      <c r="R188" s="8">
        <v>2</v>
      </c>
      <c r="S188" s="9">
        <v>10</v>
      </c>
      <c r="T188" s="9">
        <v>0</v>
      </c>
      <c r="U188" s="10">
        <f>Tableau1[[#This Row],[Prix unitaire3]]*Tableau1[[#This Row],[Quantité3]]</f>
        <v>0</v>
      </c>
      <c r="V188" s="8">
        <v>2</v>
      </c>
      <c r="W188" s="9">
        <v>3</v>
      </c>
      <c r="X188" s="9">
        <v>0</v>
      </c>
      <c r="Y188" s="10">
        <f>Tableau1[[#This Row],[Prix unitaire4]]*Tableau1[[#This Row],[Quantité4]]</f>
        <v>0</v>
      </c>
    </row>
    <row r="189" spans="1:25" x14ac:dyDescent="0.25">
      <c r="A189" t="s">
        <v>143</v>
      </c>
      <c r="B189" t="s">
        <v>143</v>
      </c>
      <c r="C189" t="s">
        <v>4</v>
      </c>
      <c r="D189" t="s">
        <v>112</v>
      </c>
      <c r="E189">
        <v>2</v>
      </c>
      <c r="F189">
        <f>Tableau1[[#This Row],[Manquantes]]</f>
        <v>2</v>
      </c>
      <c r="G189">
        <f>MIN(Tableau1[[#This Row],[Prix unitaire]],Tableau1[[#This Row],[Prix unitaire2]],Tableau1[[#This Row],[Prix unitaire3]],Tableau1[[#This Row],[Prix unitaire4]])</f>
        <v>0.5</v>
      </c>
      <c r="H189">
        <f>Tableau1[[#This Row],[Quantité]]+Tableau1[[#This Row],[Quantité2]]+Tableau1[[#This Row],[Quantité3]]+Tableau1[[#This Row],[Quantité4]]</f>
        <v>2</v>
      </c>
      <c r="I189" s="2">
        <f>Tableau1[[#This Row],[A payer]]+Tableau1[[#This Row],[A payer2]]+Tableau1[[#This Row],[A payer3]]+Tableau1[[#This Row],[A payer4]]</f>
        <v>1</v>
      </c>
      <c r="J189" s="2">
        <v>0.5</v>
      </c>
      <c r="K189">
        <v>5</v>
      </c>
      <c r="L189">
        <v>2</v>
      </c>
      <c r="M189" s="2">
        <f>Tableau1[[#This Row],[Prix unitaire]]*Tableau1[[#This Row],[Quantité]]</f>
        <v>1</v>
      </c>
      <c r="N189" s="2">
        <v>2</v>
      </c>
      <c r="O189">
        <v>6</v>
      </c>
      <c r="P189">
        <v>0</v>
      </c>
      <c r="Q189" s="2">
        <f>Tableau1[[#This Row],[Prix unitaire2]]*Tableau1[[#This Row],[Quantité2]]</f>
        <v>0</v>
      </c>
      <c r="R189" s="5">
        <v>1</v>
      </c>
      <c r="S189" s="6">
        <v>11</v>
      </c>
      <c r="T189" s="6">
        <v>0</v>
      </c>
      <c r="U189" s="7">
        <f>Tableau1[[#This Row],[Prix unitaire3]]*Tableau1[[#This Row],[Quantité3]]</f>
        <v>0</v>
      </c>
      <c r="V189" s="5">
        <v>0.5</v>
      </c>
      <c r="W189" s="6">
        <v>3</v>
      </c>
      <c r="X189" s="6">
        <v>0</v>
      </c>
      <c r="Y189" s="7">
        <f>Tableau1[[#This Row],[Prix unitaire4]]*Tableau1[[#This Row],[Quantité4]]</f>
        <v>0</v>
      </c>
    </row>
    <row r="190" spans="1:25" x14ac:dyDescent="0.25">
      <c r="A190" t="s">
        <v>144</v>
      </c>
      <c r="B190" t="s">
        <v>265</v>
      </c>
      <c r="C190" t="s">
        <v>4</v>
      </c>
      <c r="D190" t="s">
        <v>112</v>
      </c>
      <c r="E190">
        <v>2</v>
      </c>
      <c r="F190">
        <f>Tableau1[[#This Row],[Manquantes]]</f>
        <v>2</v>
      </c>
      <c r="G190">
        <f>MIN(Tableau1[[#This Row],[Prix unitaire]],Tableau1[[#This Row],[Prix unitaire2]],Tableau1[[#This Row],[Prix unitaire3]],Tableau1[[#This Row],[Prix unitaire4]])</f>
        <v>0.5</v>
      </c>
      <c r="H190">
        <f>Tableau1[[#This Row],[Quantité]]+Tableau1[[#This Row],[Quantité2]]+Tableau1[[#This Row],[Quantité3]]+Tableau1[[#This Row],[Quantité4]]</f>
        <v>2</v>
      </c>
      <c r="I190" s="2">
        <f>Tableau1[[#This Row],[A payer]]+Tableau1[[#This Row],[A payer2]]+Tableau1[[#This Row],[A payer3]]+Tableau1[[#This Row],[A payer4]]</f>
        <v>1</v>
      </c>
      <c r="J190" s="2">
        <v>0.9</v>
      </c>
      <c r="K190">
        <v>16</v>
      </c>
      <c r="L190">
        <v>0</v>
      </c>
      <c r="M190" s="2">
        <f>Tableau1[[#This Row],[Prix unitaire]]*Tableau1[[#This Row],[Quantité]]</f>
        <v>0</v>
      </c>
      <c r="N190" s="2">
        <v>2</v>
      </c>
      <c r="O190">
        <v>5</v>
      </c>
      <c r="P190">
        <v>0</v>
      </c>
      <c r="Q190" s="2">
        <f>Tableau1[[#This Row],[Prix unitaire2]]*Tableau1[[#This Row],[Quantité2]]</f>
        <v>0</v>
      </c>
      <c r="R190" s="8">
        <v>999</v>
      </c>
      <c r="S190" s="9">
        <v>0</v>
      </c>
      <c r="T190" s="9">
        <v>0</v>
      </c>
      <c r="U190" s="10">
        <f>Tableau1[[#This Row],[Prix unitaire3]]*Tableau1[[#This Row],[Quantité3]]</f>
        <v>0</v>
      </c>
      <c r="V190" s="8">
        <v>0.5</v>
      </c>
      <c r="W190" s="9">
        <v>3</v>
      </c>
      <c r="X190" s="9">
        <v>2</v>
      </c>
      <c r="Y190" s="10">
        <f>Tableau1[[#This Row],[Prix unitaire4]]*Tableau1[[#This Row],[Quantité4]]</f>
        <v>1</v>
      </c>
    </row>
    <row r="191" spans="1:25" x14ac:dyDescent="0.25">
      <c r="A191" t="s">
        <v>145</v>
      </c>
      <c r="B191" t="s">
        <v>266</v>
      </c>
      <c r="C191" t="s">
        <v>4</v>
      </c>
      <c r="D191" t="s">
        <v>112</v>
      </c>
      <c r="E191">
        <v>2</v>
      </c>
      <c r="F191">
        <f>Tableau1[[#This Row],[Manquantes]]</f>
        <v>2</v>
      </c>
      <c r="G191">
        <f>MIN(Tableau1[[#This Row],[Prix unitaire]],Tableau1[[#This Row],[Prix unitaire2]],Tableau1[[#This Row],[Prix unitaire3]],Tableau1[[#This Row],[Prix unitaire4]])</f>
        <v>0.5</v>
      </c>
      <c r="H191">
        <f>Tableau1[[#This Row],[Quantité]]+Tableau1[[#This Row],[Quantité2]]+Tableau1[[#This Row],[Quantité3]]+Tableau1[[#This Row],[Quantité4]]</f>
        <v>2</v>
      </c>
      <c r="I191" s="2">
        <f>Tableau1[[#This Row],[A payer]]+Tableau1[[#This Row],[A payer2]]+Tableau1[[#This Row],[A payer3]]+Tableau1[[#This Row],[A payer4]]</f>
        <v>1</v>
      </c>
      <c r="J191" s="2">
        <v>0.5</v>
      </c>
      <c r="K191">
        <v>6</v>
      </c>
      <c r="L191">
        <v>2</v>
      </c>
      <c r="M191" s="2">
        <f>Tableau1[[#This Row],[Prix unitaire]]*Tableau1[[#This Row],[Quantité]]</f>
        <v>1</v>
      </c>
      <c r="N191" s="2">
        <v>1</v>
      </c>
      <c r="O191">
        <v>7</v>
      </c>
      <c r="P191">
        <v>0</v>
      </c>
      <c r="Q191" s="2">
        <f>Tableau1[[#This Row],[Prix unitaire2]]*Tableau1[[#This Row],[Quantité2]]</f>
        <v>0</v>
      </c>
      <c r="R191" s="5">
        <v>1.5</v>
      </c>
      <c r="S191" s="6">
        <v>12</v>
      </c>
      <c r="T191" s="6">
        <v>0</v>
      </c>
      <c r="U191" s="7">
        <f>Tableau1[[#This Row],[Prix unitaire3]]*Tableau1[[#This Row],[Quantité3]]</f>
        <v>0</v>
      </c>
      <c r="V191" s="5">
        <v>0.5</v>
      </c>
      <c r="W191" s="6">
        <v>4</v>
      </c>
      <c r="X191" s="6">
        <v>0</v>
      </c>
      <c r="Y191" s="7">
        <f>Tableau1[[#This Row],[Prix unitaire4]]*Tableau1[[#This Row],[Quantité4]]</f>
        <v>0</v>
      </c>
    </row>
    <row r="192" spans="1:25" x14ac:dyDescent="0.25">
      <c r="A192" t="s">
        <v>146</v>
      </c>
      <c r="B192" t="s">
        <v>267</v>
      </c>
      <c r="C192" t="s">
        <v>4</v>
      </c>
      <c r="D192" t="s">
        <v>112</v>
      </c>
      <c r="E192">
        <v>2</v>
      </c>
      <c r="F192">
        <f>Tableau1[[#This Row],[Manquantes]]</f>
        <v>2</v>
      </c>
      <c r="G192">
        <f>MIN(Tableau1[[#This Row],[Prix unitaire]],Tableau1[[#This Row],[Prix unitaire2]],Tableau1[[#This Row],[Prix unitaire3]],Tableau1[[#This Row],[Prix unitaire4]])</f>
        <v>0.5</v>
      </c>
      <c r="H192">
        <f>Tableau1[[#This Row],[Quantité]]+Tableau1[[#This Row],[Quantité2]]+Tableau1[[#This Row],[Quantité3]]+Tableau1[[#This Row],[Quantité4]]</f>
        <v>2</v>
      </c>
      <c r="I192" s="2">
        <f>Tableau1[[#This Row],[A payer]]+Tableau1[[#This Row],[A payer2]]+Tableau1[[#This Row],[A payer3]]+Tableau1[[#This Row],[A payer4]]</f>
        <v>1</v>
      </c>
      <c r="J192" s="2">
        <v>1.45</v>
      </c>
      <c r="K192">
        <v>21</v>
      </c>
      <c r="L192">
        <v>0</v>
      </c>
      <c r="M192" s="2">
        <f>Tableau1[[#This Row],[Prix unitaire]]*Tableau1[[#This Row],[Quantité]]</f>
        <v>0</v>
      </c>
      <c r="N192" s="2">
        <v>1</v>
      </c>
      <c r="O192">
        <v>5</v>
      </c>
      <c r="P192">
        <v>0</v>
      </c>
      <c r="Q192" s="2">
        <f>Tableau1[[#This Row],[Prix unitaire2]]*Tableau1[[#This Row],[Quantité2]]</f>
        <v>0</v>
      </c>
      <c r="R192" s="8">
        <v>2</v>
      </c>
      <c r="S192" s="9">
        <v>9</v>
      </c>
      <c r="T192" s="9">
        <v>0</v>
      </c>
      <c r="U192" s="10">
        <f>Tableau1[[#This Row],[Prix unitaire3]]*Tableau1[[#This Row],[Quantité3]]</f>
        <v>0</v>
      </c>
      <c r="V192" s="8">
        <v>0.5</v>
      </c>
      <c r="W192" s="9">
        <v>4</v>
      </c>
      <c r="X192" s="9">
        <v>2</v>
      </c>
      <c r="Y192" s="10">
        <f>Tableau1[[#This Row],[Prix unitaire4]]*Tableau1[[#This Row],[Quantité4]]</f>
        <v>1</v>
      </c>
    </row>
    <row r="193" spans="1:25" x14ac:dyDescent="0.25">
      <c r="A193" t="s">
        <v>148</v>
      </c>
      <c r="B193" t="s">
        <v>148</v>
      </c>
      <c r="C193" t="s">
        <v>4</v>
      </c>
      <c r="D193" t="s">
        <v>112</v>
      </c>
      <c r="E193">
        <v>1</v>
      </c>
      <c r="F193">
        <f>Tableau1[[#This Row],[Manquantes]]</f>
        <v>1</v>
      </c>
      <c r="G193">
        <f>MIN(Tableau1[[#This Row],[Prix unitaire]],Tableau1[[#This Row],[Prix unitaire2]],Tableau1[[#This Row],[Prix unitaire3]],Tableau1[[#This Row],[Prix unitaire4]])</f>
        <v>1</v>
      </c>
      <c r="H193">
        <f>Tableau1[[#This Row],[Quantité]]+Tableau1[[#This Row],[Quantité2]]+Tableau1[[#This Row],[Quantité3]]+Tableau1[[#This Row],[Quantité4]]</f>
        <v>1</v>
      </c>
      <c r="I193" s="2">
        <f>Tableau1[[#This Row],[A payer]]+Tableau1[[#This Row],[A payer2]]+Tableau1[[#This Row],[A payer3]]+Tableau1[[#This Row],[A payer4]]</f>
        <v>1</v>
      </c>
      <c r="J193" s="2">
        <v>1.95</v>
      </c>
      <c r="K193">
        <v>3</v>
      </c>
      <c r="L193">
        <v>0</v>
      </c>
      <c r="M193" s="2">
        <f>Tableau1[[#This Row],[Prix unitaire]]*Tableau1[[#This Row],[Quantité]]</f>
        <v>0</v>
      </c>
      <c r="N193" s="2">
        <v>1</v>
      </c>
      <c r="O193">
        <v>5</v>
      </c>
      <c r="P193">
        <v>1</v>
      </c>
      <c r="Q193" s="2">
        <f>Tableau1[[#This Row],[Prix unitaire2]]*Tableau1[[#This Row],[Quantité2]]</f>
        <v>1</v>
      </c>
      <c r="R193" s="8">
        <v>2</v>
      </c>
      <c r="S193" s="9">
        <v>7</v>
      </c>
      <c r="T193" s="9">
        <v>0</v>
      </c>
      <c r="U193" s="10">
        <f>Tableau1[[#This Row],[Prix unitaire3]]*Tableau1[[#This Row],[Quantité3]]</f>
        <v>0</v>
      </c>
      <c r="V193" s="8">
        <v>2</v>
      </c>
      <c r="W193" s="9">
        <v>3</v>
      </c>
      <c r="X193" s="9">
        <v>0</v>
      </c>
      <c r="Y193" s="10">
        <f>Tableau1[[#This Row],[Prix unitaire4]]*Tableau1[[#This Row],[Quantité4]]</f>
        <v>0</v>
      </c>
    </row>
    <row r="194" spans="1:25" x14ac:dyDescent="0.25">
      <c r="A194" t="s">
        <v>149</v>
      </c>
      <c r="B194" t="s">
        <v>269</v>
      </c>
      <c r="C194" t="s">
        <v>4</v>
      </c>
      <c r="D194" t="s">
        <v>112</v>
      </c>
      <c r="E194">
        <v>2</v>
      </c>
      <c r="F194">
        <f>Tableau1[[#This Row],[Manquantes]]</f>
        <v>2</v>
      </c>
      <c r="G194">
        <f>MIN(Tableau1[[#This Row],[Prix unitaire]],Tableau1[[#This Row],[Prix unitaire2]],Tableau1[[#This Row],[Prix unitaire3]],Tableau1[[#This Row],[Prix unitaire4]])</f>
        <v>0.5</v>
      </c>
      <c r="H194">
        <f>Tableau1[[#This Row],[Quantité]]+Tableau1[[#This Row],[Quantité2]]+Tableau1[[#This Row],[Quantité3]]+Tableau1[[#This Row],[Quantité4]]</f>
        <v>2</v>
      </c>
      <c r="I194" s="2">
        <f>Tableau1[[#This Row],[A payer]]+Tableau1[[#This Row],[A payer2]]+Tableau1[[#This Row],[A payer3]]+Tableau1[[#This Row],[A payer4]]</f>
        <v>1</v>
      </c>
      <c r="J194" s="2">
        <v>0.8</v>
      </c>
      <c r="K194">
        <v>22</v>
      </c>
      <c r="L194">
        <v>0</v>
      </c>
      <c r="M194" s="2">
        <f>Tableau1[[#This Row],[Prix unitaire]]*Tableau1[[#This Row],[Quantité]]</f>
        <v>0</v>
      </c>
      <c r="N194" s="2">
        <v>1</v>
      </c>
      <c r="O194">
        <v>11</v>
      </c>
      <c r="P194">
        <v>0</v>
      </c>
      <c r="Q194" s="2">
        <f>Tableau1[[#This Row],[Prix unitaire2]]*Tableau1[[#This Row],[Quantité2]]</f>
        <v>0</v>
      </c>
      <c r="R194" s="5">
        <v>2</v>
      </c>
      <c r="S194" s="6">
        <v>9</v>
      </c>
      <c r="T194" s="6">
        <v>0</v>
      </c>
      <c r="U194" s="7">
        <f>Tableau1[[#This Row],[Prix unitaire3]]*Tableau1[[#This Row],[Quantité3]]</f>
        <v>0</v>
      </c>
      <c r="V194" s="5">
        <v>0.5</v>
      </c>
      <c r="W194" s="6">
        <v>2</v>
      </c>
      <c r="X194" s="6">
        <v>2</v>
      </c>
      <c r="Y194" s="7">
        <f>Tableau1[[#This Row],[Prix unitaire4]]*Tableau1[[#This Row],[Quantité4]]</f>
        <v>1</v>
      </c>
    </row>
    <row r="195" spans="1:25" x14ac:dyDescent="0.25">
      <c r="A195" t="s">
        <v>151</v>
      </c>
      <c r="B195" t="s">
        <v>271</v>
      </c>
      <c r="C195" t="s">
        <v>4</v>
      </c>
      <c r="D195" t="s">
        <v>112</v>
      </c>
      <c r="E195">
        <v>2</v>
      </c>
      <c r="F195">
        <f>Tableau1[[#This Row],[Manquantes]]</f>
        <v>2</v>
      </c>
      <c r="G195">
        <f>MIN(Tableau1[[#This Row],[Prix unitaire]],Tableau1[[#This Row],[Prix unitaire2]],Tableau1[[#This Row],[Prix unitaire3]],Tableau1[[#This Row],[Prix unitaire4]])</f>
        <v>0.5</v>
      </c>
      <c r="H195">
        <f>Tableau1[[#This Row],[Quantité]]+Tableau1[[#This Row],[Quantité2]]+Tableau1[[#This Row],[Quantité3]]+Tableau1[[#This Row],[Quantité4]]</f>
        <v>2</v>
      </c>
      <c r="I195" s="2">
        <f>Tableau1[[#This Row],[A payer]]+Tableau1[[#This Row],[A payer2]]+Tableau1[[#This Row],[A payer3]]+Tableau1[[#This Row],[A payer4]]</f>
        <v>1</v>
      </c>
      <c r="J195" s="2">
        <v>0.95</v>
      </c>
      <c r="K195">
        <v>3</v>
      </c>
      <c r="L195">
        <v>0</v>
      </c>
      <c r="M195" s="2">
        <f>Tableau1[[#This Row],[Prix unitaire]]*Tableau1[[#This Row],[Quantité]]</f>
        <v>0</v>
      </c>
      <c r="N195" s="2">
        <v>1</v>
      </c>
      <c r="O195">
        <v>6</v>
      </c>
      <c r="P195">
        <v>0</v>
      </c>
      <c r="Q195" s="2">
        <f>Tableau1[[#This Row],[Prix unitaire2]]*Tableau1[[#This Row],[Quantité2]]</f>
        <v>0</v>
      </c>
      <c r="R195" s="5">
        <v>1</v>
      </c>
      <c r="S195" s="6">
        <v>11</v>
      </c>
      <c r="T195" s="6">
        <v>0</v>
      </c>
      <c r="U195" s="7">
        <f>Tableau1[[#This Row],[Prix unitaire3]]*Tableau1[[#This Row],[Quantité3]]</f>
        <v>0</v>
      </c>
      <c r="V195" s="5">
        <v>0.5</v>
      </c>
      <c r="W195" s="6">
        <v>3</v>
      </c>
      <c r="X195" s="6">
        <v>2</v>
      </c>
      <c r="Y195" s="7">
        <f>Tableau1[[#This Row],[Prix unitaire4]]*Tableau1[[#This Row],[Quantité4]]</f>
        <v>1</v>
      </c>
    </row>
    <row r="196" spans="1:25" x14ac:dyDescent="0.25">
      <c r="A196" t="s">
        <v>161</v>
      </c>
      <c r="B196" t="s">
        <v>161</v>
      </c>
      <c r="C196" t="s">
        <v>4</v>
      </c>
      <c r="D196" t="s">
        <v>112</v>
      </c>
      <c r="E196">
        <v>2</v>
      </c>
      <c r="F196">
        <f>Tableau1[[#This Row],[Manquantes]]</f>
        <v>2</v>
      </c>
      <c r="G196">
        <f>MIN(Tableau1[[#This Row],[Prix unitaire]],Tableau1[[#This Row],[Prix unitaire2]],Tableau1[[#This Row],[Prix unitaire3]],Tableau1[[#This Row],[Prix unitaire4]])</f>
        <v>0.5</v>
      </c>
      <c r="H196">
        <f>Tableau1[[#This Row],[Quantité]]+Tableau1[[#This Row],[Quantité2]]+Tableau1[[#This Row],[Quantité3]]+Tableau1[[#This Row],[Quantité4]]</f>
        <v>2</v>
      </c>
      <c r="I196" s="2">
        <f>Tableau1[[#This Row],[A payer]]+Tableau1[[#This Row],[A payer2]]+Tableau1[[#This Row],[A payer3]]+Tableau1[[#This Row],[A payer4]]</f>
        <v>1</v>
      </c>
      <c r="J196" s="2">
        <v>0.5</v>
      </c>
      <c r="K196">
        <v>7</v>
      </c>
      <c r="L196">
        <v>2</v>
      </c>
      <c r="M196" s="2">
        <f>Tableau1[[#This Row],[Prix unitaire]]*Tableau1[[#This Row],[Quantité]]</f>
        <v>1</v>
      </c>
      <c r="N196" s="2">
        <v>1</v>
      </c>
      <c r="O196">
        <v>5</v>
      </c>
      <c r="P196">
        <v>0</v>
      </c>
      <c r="Q196" s="2">
        <f>Tableau1[[#This Row],[Prix unitaire2]]*Tableau1[[#This Row],[Quantité2]]</f>
        <v>0</v>
      </c>
      <c r="R196" s="8">
        <v>2</v>
      </c>
      <c r="S196" s="9">
        <v>14</v>
      </c>
      <c r="T196" s="9">
        <v>0</v>
      </c>
      <c r="U196" s="10">
        <f>Tableau1[[#This Row],[Prix unitaire3]]*Tableau1[[#This Row],[Quantité3]]</f>
        <v>0</v>
      </c>
      <c r="V196" s="8">
        <v>2</v>
      </c>
      <c r="W196" s="9">
        <v>3</v>
      </c>
      <c r="X196" s="9">
        <v>0</v>
      </c>
      <c r="Y196" s="10">
        <f>Tableau1[[#This Row],[Prix unitaire4]]*Tableau1[[#This Row],[Quantité4]]</f>
        <v>0</v>
      </c>
    </row>
    <row r="197" spans="1:25" x14ac:dyDescent="0.25">
      <c r="A197" t="s">
        <v>36</v>
      </c>
      <c r="B197" t="s">
        <v>189</v>
      </c>
      <c r="C197" t="s">
        <v>4</v>
      </c>
      <c r="D197" t="s">
        <v>112</v>
      </c>
      <c r="E197">
        <v>2</v>
      </c>
      <c r="F197">
        <f>Tableau1[[#This Row],[Manquantes]]</f>
        <v>2</v>
      </c>
      <c r="G197">
        <f>MIN(Tableau1[[#This Row],[Prix unitaire]],Tableau1[[#This Row],[Prix unitaire2]],Tableau1[[#This Row],[Prix unitaire3]],Tableau1[[#This Row],[Prix unitaire4]])</f>
        <v>0.5</v>
      </c>
      <c r="H197">
        <f>Tableau1[[#This Row],[Quantité]]+Tableau1[[#This Row],[Quantité2]]+Tableau1[[#This Row],[Quantité3]]+Tableau1[[#This Row],[Quantité4]]</f>
        <v>2</v>
      </c>
      <c r="I197" s="2">
        <f>Tableau1[[#This Row],[A payer]]+Tableau1[[#This Row],[A payer2]]+Tableau1[[#This Row],[A payer3]]+Tableau1[[#This Row],[A payer4]]</f>
        <v>1</v>
      </c>
      <c r="J197" s="2">
        <v>0.8</v>
      </c>
      <c r="K197">
        <v>22</v>
      </c>
      <c r="L197">
        <v>0</v>
      </c>
      <c r="M197" s="2">
        <f>Tableau1[[#This Row],[Prix unitaire]]*Tableau1[[#This Row],[Quantité]]</f>
        <v>0</v>
      </c>
      <c r="N197" s="2">
        <v>2</v>
      </c>
      <c r="O197">
        <v>6</v>
      </c>
      <c r="P197">
        <v>0</v>
      </c>
      <c r="Q197" s="2">
        <f>Tableau1[[#This Row],[Prix unitaire2]]*Tableau1[[#This Row],[Quantité2]]</f>
        <v>0</v>
      </c>
      <c r="R197" s="8">
        <v>1.5</v>
      </c>
      <c r="S197" s="9">
        <v>10</v>
      </c>
      <c r="T197" s="9">
        <v>0</v>
      </c>
      <c r="U197" s="10">
        <f>Tableau1[[#This Row],[Prix unitaire3]]*Tableau1[[#This Row],[Quantité3]]</f>
        <v>0</v>
      </c>
      <c r="V197" s="8">
        <v>0.5</v>
      </c>
      <c r="W197" s="9">
        <v>2</v>
      </c>
      <c r="X197" s="9">
        <v>2</v>
      </c>
      <c r="Y197" s="10">
        <f>Tableau1[[#This Row],[Prix unitaire4]]*Tableau1[[#This Row],[Quantité4]]</f>
        <v>1</v>
      </c>
    </row>
    <row r="198" spans="1:25" x14ac:dyDescent="0.25">
      <c r="A198" t="s">
        <v>98</v>
      </c>
      <c r="B198" t="s">
        <v>231</v>
      </c>
      <c r="C198" t="s">
        <v>4</v>
      </c>
      <c r="D198" t="s">
        <v>112</v>
      </c>
      <c r="E198">
        <v>1</v>
      </c>
      <c r="F198">
        <f>Tableau1[[#This Row],[Manquantes]]</f>
        <v>1</v>
      </c>
      <c r="G198">
        <f>MIN(Tableau1[[#This Row],[Prix unitaire]],Tableau1[[#This Row],[Prix unitaire2]],Tableau1[[#This Row],[Prix unitaire3]],Tableau1[[#This Row],[Prix unitaire4]])</f>
        <v>0.8</v>
      </c>
      <c r="H198">
        <f>Tableau1[[#This Row],[Quantité]]+Tableau1[[#This Row],[Quantité2]]+Tableau1[[#This Row],[Quantité3]]+Tableau1[[#This Row],[Quantité4]]</f>
        <v>1</v>
      </c>
      <c r="I198" s="2">
        <f>Tableau1[[#This Row],[A payer]]+Tableau1[[#This Row],[A payer2]]+Tableau1[[#This Row],[A payer3]]+Tableau1[[#This Row],[A payer4]]</f>
        <v>0.8</v>
      </c>
      <c r="J198" s="2">
        <v>0.8</v>
      </c>
      <c r="K198">
        <v>21</v>
      </c>
      <c r="L198">
        <v>1</v>
      </c>
      <c r="M198" s="2">
        <f>Tableau1[[#This Row],[Prix unitaire]]*Tableau1[[#This Row],[Quantité]]</f>
        <v>0.8</v>
      </c>
      <c r="N198" s="2">
        <v>4</v>
      </c>
      <c r="O198">
        <v>2</v>
      </c>
      <c r="P198">
        <v>0</v>
      </c>
      <c r="Q198" s="2">
        <f>Tableau1[[#This Row],[Prix unitaire2]]*Tableau1[[#This Row],[Quantité2]]</f>
        <v>0</v>
      </c>
      <c r="R198" s="5">
        <v>1</v>
      </c>
      <c r="S198" s="6">
        <v>8</v>
      </c>
      <c r="T198" s="6">
        <v>0</v>
      </c>
      <c r="U198" s="7">
        <f>Tableau1[[#This Row],[Prix unitaire3]]*Tableau1[[#This Row],[Quantité3]]</f>
        <v>0</v>
      </c>
      <c r="V198" s="5">
        <v>999</v>
      </c>
      <c r="W198" s="6">
        <v>0</v>
      </c>
      <c r="X198" s="6">
        <v>0</v>
      </c>
      <c r="Y198" s="7">
        <f>Tableau1[[#This Row],[Prix unitaire4]]*Tableau1[[#This Row],[Quantité4]]</f>
        <v>0</v>
      </c>
    </row>
    <row r="199" spans="1:25" x14ac:dyDescent="0.25">
      <c r="A199" t="s">
        <v>101</v>
      </c>
      <c r="B199" t="s">
        <v>234</v>
      </c>
      <c r="C199" t="s">
        <v>4</v>
      </c>
      <c r="D199" t="s">
        <v>112</v>
      </c>
      <c r="E199">
        <v>1</v>
      </c>
      <c r="F199">
        <f>Tableau1[[#This Row],[Manquantes]]</f>
        <v>1</v>
      </c>
      <c r="G199">
        <f>MIN(Tableau1[[#This Row],[Prix unitaire]],Tableau1[[#This Row],[Prix unitaire2]],Tableau1[[#This Row],[Prix unitaire3]],Tableau1[[#This Row],[Prix unitaire4]])</f>
        <v>0.8</v>
      </c>
      <c r="H199">
        <f>Tableau1[[#This Row],[Quantité]]+Tableau1[[#This Row],[Quantité2]]+Tableau1[[#This Row],[Quantité3]]+Tableau1[[#This Row],[Quantité4]]</f>
        <v>1</v>
      </c>
      <c r="I199" s="2">
        <f>Tableau1[[#This Row],[A payer]]+Tableau1[[#This Row],[A payer2]]+Tableau1[[#This Row],[A payer3]]+Tableau1[[#This Row],[A payer4]]</f>
        <v>0.8</v>
      </c>
      <c r="J199" s="2">
        <v>0.8</v>
      </c>
      <c r="K199">
        <v>21</v>
      </c>
      <c r="L199">
        <v>1</v>
      </c>
      <c r="M199" s="2">
        <f>Tableau1[[#This Row],[Prix unitaire]]*Tableau1[[#This Row],[Quantité]]</f>
        <v>0.8</v>
      </c>
      <c r="N199" s="2">
        <v>6</v>
      </c>
      <c r="O199">
        <v>2</v>
      </c>
      <c r="P199">
        <v>0</v>
      </c>
      <c r="Q199" s="2">
        <f>Tableau1[[#This Row],[Prix unitaire2]]*Tableau1[[#This Row],[Quantité2]]</f>
        <v>0</v>
      </c>
      <c r="R199" s="5">
        <v>3</v>
      </c>
      <c r="S199" s="6">
        <v>1</v>
      </c>
      <c r="T199" s="6">
        <v>0</v>
      </c>
      <c r="U199" s="7">
        <f>Tableau1[[#This Row],[Prix unitaire3]]*Tableau1[[#This Row],[Quantité3]]</f>
        <v>0</v>
      </c>
      <c r="V199" s="5">
        <v>999</v>
      </c>
      <c r="W199" s="6">
        <v>0</v>
      </c>
      <c r="X199" s="6">
        <v>0</v>
      </c>
      <c r="Y199" s="7">
        <f>Tableau1[[#This Row],[Prix unitaire4]]*Tableau1[[#This Row],[Quantité4]]</f>
        <v>0</v>
      </c>
    </row>
    <row r="200" spans="1:25" x14ac:dyDescent="0.25">
      <c r="A200" t="s">
        <v>58</v>
      </c>
      <c r="B200" t="s">
        <v>206</v>
      </c>
      <c r="C200" t="s">
        <v>4</v>
      </c>
      <c r="D200" t="s">
        <v>38</v>
      </c>
      <c r="E200">
        <v>1</v>
      </c>
      <c r="F200">
        <f>Tableau1[[#This Row],[Manquantes]]</f>
        <v>1</v>
      </c>
      <c r="G200">
        <f>MIN(Tableau1[[#This Row],[Prix unitaire]],Tableau1[[#This Row],[Prix unitaire2]],Tableau1[[#This Row],[Prix unitaire3]],Tableau1[[#This Row],[Prix unitaire4]])</f>
        <v>0.5</v>
      </c>
      <c r="H200">
        <f>Tableau1[[#This Row],[Quantité]]+Tableau1[[#This Row],[Quantité2]]+Tableau1[[#This Row],[Quantité3]]+Tableau1[[#This Row],[Quantité4]]</f>
        <v>1</v>
      </c>
      <c r="I200" s="2">
        <f>Tableau1[[#This Row],[A payer]]+Tableau1[[#This Row],[A payer2]]+Tableau1[[#This Row],[A payer3]]+Tableau1[[#This Row],[A payer4]]</f>
        <v>0.5</v>
      </c>
      <c r="J200" s="2">
        <v>0.5</v>
      </c>
      <c r="K200">
        <v>9</v>
      </c>
      <c r="L200">
        <v>1</v>
      </c>
      <c r="M200" s="2">
        <f>Tableau1[[#This Row],[Prix unitaire]]*Tableau1[[#This Row],[Quantité]]</f>
        <v>0.5</v>
      </c>
      <c r="N200" s="2">
        <v>1</v>
      </c>
      <c r="O200">
        <v>16</v>
      </c>
      <c r="P200">
        <v>0</v>
      </c>
      <c r="Q200" s="2">
        <f>Tableau1[[#This Row],[Prix unitaire2]]*Tableau1[[#This Row],[Quantité2]]</f>
        <v>0</v>
      </c>
      <c r="R200" s="8">
        <v>1</v>
      </c>
      <c r="S200" s="9">
        <v>9</v>
      </c>
      <c r="T200" s="9">
        <v>0</v>
      </c>
      <c r="U200" s="10">
        <f>Tableau1[[#This Row],[Prix unitaire3]]*Tableau1[[#This Row],[Quantité3]]</f>
        <v>0</v>
      </c>
      <c r="V200" s="8">
        <v>0.5</v>
      </c>
      <c r="W200" s="9">
        <v>1</v>
      </c>
      <c r="X200" s="9">
        <v>0</v>
      </c>
      <c r="Y200" s="10">
        <f>Tableau1[[#This Row],[Prix unitaire4]]*Tableau1[[#This Row],[Quantité4]]</f>
        <v>0</v>
      </c>
    </row>
    <row r="201" spans="1:25" x14ac:dyDescent="0.25">
      <c r="A201" t="s">
        <v>63</v>
      </c>
      <c r="B201" t="s">
        <v>210</v>
      </c>
      <c r="C201" t="s">
        <v>4</v>
      </c>
      <c r="D201" t="s">
        <v>38</v>
      </c>
      <c r="E201">
        <v>1</v>
      </c>
      <c r="F201">
        <f>Tableau1[[#This Row],[Manquantes]]</f>
        <v>1</v>
      </c>
      <c r="G201">
        <f>MIN(Tableau1[[#This Row],[Prix unitaire]],Tableau1[[#This Row],[Prix unitaire2]],Tableau1[[#This Row],[Prix unitaire3]],Tableau1[[#This Row],[Prix unitaire4]])</f>
        <v>0.5</v>
      </c>
      <c r="H201">
        <f>Tableau1[[#This Row],[Quantité]]+Tableau1[[#This Row],[Quantité2]]+Tableau1[[#This Row],[Quantité3]]+Tableau1[[#This Row],[Quantité4]]</f>
        <v>1</v>
      </c>
      <c r="I201" s="2">
        <f>Tableau1[[#This Row],[A payer]]+Tableau1[[#This Row],[A payer2]]+Tableau1[[#This Row],[A payer3]]+Tableau1[[#This Row],[A payer4]]</f>
        <v>0.5</v>
      </c>
      <c r="J201" s="2">
        <v>0.5</v>
      </c>
      <c r="K201">
        <v>9</v>
      </c>
      <c r="L201">
        <v>1</v>
      </c>
      <c r="M201" s="2">
        <f>Tableau1[[#This Row],[Prix unitaire]]*Tableau1[[#This Row],[Quantité]]</f>
        <v>0.5</v>
      </c>
      <c r="N201" s="2">
        <v>1</v>
      </c>
      <c r="O201">
        <v>10</v>
      </c>
      <c r="P201">
        <v>0</v>
      </c>
      <c r="Q201" s="2">
        <f>Tableau1[[#This Row],[Prix unitaire2]]*Tableau1[[#This Row],[Quantité2]]</f>
        <v>0</v>
      </c>
      <c r="R201" s="5">
        <v>1</v>
      </c>
      <c r="S201" s="6">
        <v>13</v>
      </c>
      <c r="T201" s="6">
        <v>0</v>
      </c>
      <c r="U201" s="7">
        <f>Tableau1[[#This Row],[Prix unitaire3]]*Tableau1[[#This Row],[Quantité3]]</f>
        <v>0</v>
      </c>
      <c r="V201" s="5">
        <v>999</v>
      </c>
      <c r="W201" s="6">
        <v>0</v>
      </c>
      <c r="X201" s="6">
        <v>0</v>
      </c>
      <c r="Y201" s="7">
        <f>Tableau1[[#This Row],[Prix unitaire4]]*Tableau1[[#This Row],[Quantité4]]</f>
        <v>0</v>
      </c>
    </row>
    <row r="202" spans="1:25" x14ac:dyDescent="0.25">
      <c r="A202" t="s">
        <v>72</v>
      </c>
      <c r="B202" t="s">
        <v>214</v>
      </c>
      <c r="C202" t="s">
        <v>4</v>
      </c>
      <c r="D202" t="s">
        <v>38</v>
      </c>
      <c r="E202">
        <v>1</v>
      </c>
      <c r="F202">
        <f>Tableau1[[#This Row],[Manquantes]]</f>
        <v>1</v>
      </c>
      <c r="G202">
        <f>MIN(Tableau1[[#This Row],[Prix unitaire]],Tableau1[[#This Row],[Prix unitaire2]],Tableau1[[#This Row],[Prix unitaire3]],Tableau1[[#This Row],[Prix unitaire4]])</f>
        <v>0.5</v>
      </c>
      <c r="H202">
        <f>Tableau1[[#This Row],[Quantité]]+Tableau1[[#This Row],[Quantité2]]+Tableau1[[#This Row],[Quantité3]]+Tableau1[[#This Row],[Quantité4]]</f>
        <v>1</v>
      </c>
      <c r="I202" s="2">
        <f>Tableau1[[#This Row],[A payer]]+Tableau1[[#This Row],[A payer2]]+Tableau1[[#This Row],[A payer3]]+Tableau1[[#This Row],[A payer4]]</f>
        <v>0.5</v>
      </c>
      <c r="J202" s="2">
        <v>0.5</v>
      </c>
      <c r="K202">
        <v>5</v>
      </c>
      <c r="L202">
        <v>1</v>
      </c>
      <c r="M202" s="2">
        <f>Tableau1[[#This Row],[Prix unitaire]]*Tableau1[[#This Row],[Quantité]]</f>
        <v>0.5</v>
      </c>
      <c r="N202" s="2">
        <v>0.5</v>
      </c>
      <c r="O202">
        <v>20</v>
      </c>
      <c r="P202">
        <v>0</v>
      </c>
      <c r="Q202" s="2">
        <f>Tableau1[[#This Row],[Prix unitaire2]]*Tableau1[[#This Row],[Quantité2]]</f>
        <v>0</v>
      </c>
      <c r="R202" s="8">
        <v>1</v>
      </c>
      <c r="S202" s="9">
        <v>6</v>
      </c>
      <c r="T202" s="9">
        <v>0</v>
      </c>
      <c r="U202" s="10">
        <f>Tableau1[[#This Row],[Prix unitaire3]]*Tableau1[[#This Row],[Quantité3]]</f>
        <v>0</v>
      </c>
      <c r="V202" s="8">
        <v>999</v>
      </c>
      <c r="W202" s="9">
        <v>0</v>
      </c>
      <c r="X202" s="9">
        <v>0</v>
      </c>
      <c r="Y202" s="10">
        <f>Tableau1[[#This Row],[Prix unitaire4]]*Tableau1[[#This Row],[Quantité4]]</f>
        <v>0</v>
      </c>
    </row>
    <row r="203" spans="1:25" x14ac:dyDescent="0.25">
      <c r="A203" t="s">
        <v>91</v>
      </c>
      <c r="B203" t="s">
        <v>290</v>
      </c>
      <c r="C203" t="s">
        <v>4</v>
      </c>
      <c r="D203" t="s">
        <v>92</v>
      </c>
      <c r="E203">
        <v>1</v>
      </c>
      <c r="F203">
        <f>Tableau1[[#This Row],[Manquantes]]</f>
        <v>1</v>
      </c>
      <c r="G203">
        <f>MIN(Tableau1[[#This Row],[Prix unitaire]],Tableau1[[#This Row],[Prix unitaire2]],Tableau1[[#This Row],[Prix unitaire3]],Tableau1[[#This Row],[Prix unitaire4]])</f>
        <v>0.5</v>
      </c>
      <c r="H203">
        <f>Tableau1[[#This Row],[Quantité]]+Tableau1[[#This Row],[Quantité2]]+Tableau1[[#This Row],[Quantité3]]+Tableau1[[#This Row],[Quantité4]]</f>
        <v>1</v>
      </c>
      <c r="I203" s="2">
        <f>Tableau1[[#This Row],[A payer]]+Tableau1[[#This Row],[A payer2]]+Tableau1[[#This Row],[A payer3]]+Tableau1[[#This Row],[A payer4]]</f>
        <v>0.5</v>
      </c>
      <c r="J203" s="2">
        <v>0.5</v>
      </c>
      <c r="K203">
        <v>25</v>
      </c>
      <c r="L203">
        <v>0</v>
      </c>
      <c r="M203" s="2">
        <f>Tableau1[[#This Row],[Prix unitaire]]*Tableau1[[#This Row],[Quantité]]</f>
        <v>0</v>
      </c>
      <c r="N203" s="2">
        <v>1</v>
      </c>
      <c r="O203">
        <v>14</v>
      </c>
      <c r="P203">
        <v>0</v>
      </c>
      <c r="Q203" s="2">
        <f>Tableau1[[#This Row],[Prix unitaire2]]*Tableau1[[#This Row],[Quantité2]]</f>
        <v>0</v>
      </c>
      <c r="R203" s="5">
        <v>1</v>
      </c>
      <c r="S203" s="6">
        <v>11</v>
      </c>
      <c r="T203" s="6">
        <v>0</v>
      </c>
      <c r="U203" s="7">
        <f>Tableau1[[#This Row],[Prix unitaire3]]*Tableau1[[#This Row],[Quantité3]]</f>
        <v>0</v>
      </c>
      <c r="V203" s="5">
        <v>0.5</v>
      </c>
      <c r="W203" s="6">
        <v>1</v>
      </c>
      <c r="X203" s="6">
        <v>1</v>
      </c>
      <c r="Y203" s="7">
        <f>Tableau1[[#This Row],[Prix unitaire4]]*Tableau1[[#This Row],[Quantité4]]</f>
        <v>0.5</v>
      </c>
    </row>
    <row r="204" spans="1:25" x14ac:dyDescent="0.25">
      <c r="A204" t="s">
        <v>128</v>
      </c>
      <c r="B204" t="s">
        <v>128</v>
      </c>
      <c r="C204" t="s">
        <v>4</v>
      </c>
      <c r="D204" t="s">
        <v>112</v>
      </c>
      <c r="E204">
        <v>1</v>
      </c>
      <c r="F204">
        <f>Tableau1[[#This Row],[Manquantes]]</f>
        <v>1</v>
      </c>
      <c r="G204">
        <f>MIN(Tableau1[[#This Row],[Prix unitaire]],Tableau1[[#This Row],[Prix unitaire2]],Tableau1[[#This Row],[Prix unitaire3]],Tableau1[[#This Row],[Prix unitaire4]])</f>
        <v>0.5</v>
      </c>
      <c r="H204">
        <f>Tableau1[[#This Row],[Quantité]]+Tableau1[[#This Row],[Quantité2]]+Tableau1[[#This Row],[Quantité3]]+Tableau1[[#This Row],[Quantité4]]</f>
        <v>1</v>
      </c>
      <c r="I204" s="2">
        <f>Tableau1[[#This Row],[A payer]]+Tableau1[[#This Row],[A payer2]]+Tableau1[[#This Row],[A payer3]]+Tableau1[[#This Row],[A payer4]]</f>
        <v>0.5</v>
      </c>
      <c r="J204" s="2">
        <v>0.5</v>
      </c>
      <c r="K204">
        <v>3</v>
      </c>
      <c r="L204">
        <v>1</v>
      </c>
      <c r="M204" s="2">
        <f>Tableau1[[#This Row],[Prix unitaire]]*Tableau1[[#This Row],[Quantité]]</f>
        <v>0.5</v>
      </c>
      <c r="N204" s="2">
        <v>1</v>
      </c>
      <c r="O204">
        <v>13</v>
      </c>
      <c r="P204">
        <v>0</v>
      </c>
      <c r="Q204" s="2">
        <f>Tableau1[[#This Row],[Prix unitaire2]]*Tableau1[[#This Row],[Quantité2]]</f>
        <v>0</v>
      </c>
      <c r="R204" s="8">
        <v>1.5</v>
      </c>
      <c r="S204" s="9">
        <v>10</v>
      </c>
      <c r="T204" s="9">
        <v>0</v>
      </c>
      <c r="U204" s="10">
        <f>Tableau1[[#This Row],[Prix unitaire3]]*Tableau1[[#This Row],[Quantité3]]</f>
        <v>0</v>
      </c>
      <c r="V204" s="8">
        <v>0.5</v>
      </c>
      <c r="W204" s="9">
        <v>3</v>
      </c>
      <c r="X204" s="9">
        <v>0</v>
      </c>
      <c r="Y204" s="10">
        <f>Tableau1[[#This Row],[Prix unitaire4]]*Tableau1[[#This Row],[Quantité4]]</f>
        <v>0</v>
      </c>
    </row>
    <row r="205" spans="1:25" x14ac:dyDescent="0.25">
      <c r="A205" t="s">
        <v>129</v>
      </c>
      <c r="B205" t="s">
        <v>129</v>
      </c>
      <c r="C205" t="s">
        <v>4</v>
      </c>
      <c r="D205" t="s">
        <v>112</v>
      </c>
      <c r="E205">
        <v>1</v>
      </c>
      <c r="F205">
        <f>Tableau1[[#This Row],[Manquantes]]</f>
        <v>1</v>
      </c>
      <c r="G205">
        <f>MIN(Tableau1[[#This Row],[Prix unitaire]],Tableau1[[#This Row],[Prix unitaire2]],Tableau1[[#This Row],[Prix unitaire3]],Tableau1[[#This Row],[Prix unitaire4]])</f>
        <v>0.5</v>
      </c>
      <c r="H205">
        <f>Tableau1[[#This Row],[Quantité]]+Tableau1[[#This Row],[Quantité2]]+Tableau1[[#This Row],[Quantité3]]+Tableau1[[#This Row],[Quantité4]]</f>
        <v>1</v>
      </c>
      <c r="I205" s="2">
        <f>Tableau1[[#This Row],[A payer]]+Tableau1[[#This Row],[A payer2]]+Tableau1[[#This Row],[A payer3]]+Tableau1[[#This Row],[A payer4]]</f>
        <v>0.5</v>
      </c>
      <c r="J205" s="2">
        <v>1.95</v>
      </c>
      <c r="K205">
        <v>3</v>
      </c>
      <c r="L205">
        <v>0</v>
      </c>
      <c r="M205" s="2">
        <f>Tableau1[[#This Row],[Prix unitaire]]*Tableau1[[#This Row],[Quantité]]</f>
        <v>0</v>
      </c>
      <c r="N205" s="2">
        <v>4</v>
      </c>
      <c r="O205">
        <v>3</v>
      </c>
      <c r="P205">
        <v>0</v>
      </c>
      <c r="Q205" s="2">
        <f>Tableau1[[#This Row],[Prix unitaire2]]*Tableau1[[#This Row],[Quantité2]]</f>
        <v>0</v>
      </c>
      <c r="R205" s="5">
        <v>2</v>
      </c>
      <c r="S205" s="6">
        <v>10</v>
      </c>
      <c r="T205" s="6">
        <v>0</v>
      </c>
      <c r="U205" s="7">
        <f>Tableau1[[#This Row],[Prix unitaire3]]*Tableau1[[#This Row],[Quantité3]]</f>
        <v>0</v>
      </c>
      <c r="V205" s="5">
        <v>0.5</v>
      </c>
      <c r="W205" s="6">
        <v>3</v>
      </c>
      <c r="X205" s="6">
        <v>1</v>
      </c>
      <c r="Y205" s="7">
        <f>Tableau1[[#This Row],[Prix unitaire4]]*Tableau1[[#This Row],[Quantité4]]</f>
        <v>0.5</v>
      </c>
    </row>
    <row r="206" spans="1:25" x14ac:dyDescent="0.25">
      <c r="A206" t="s">
        <v>133</v>
      </c>
      <c r="B206" t="s">
        <v>133</v>
      </c>
      <c r="C206" t="s">
        <v>4</v>
      </c>
      <c r="D206" t="s">
        <v>112</v>
      </c>
      <c r="E206">
        <v>1</v>
      </c>
      <c r="F206">
        <f>Tableau1[[#This Row],[Manquantes]]</f>
        <v>1</v>
      </c>
      <c r="G206">
        <f>MIN(Tableau1[[#This Row],[Prix unitaire]],Tableau1[[#This Row],[Prix unitaire2]],Tableau1[[#This Row],[Prix unitaire3]],Tableau1[[#This Row],[Prix unitaire4]])</f>
        <v>0.5</v>
      </c>
      <c r="H206">
        <f>Tableau1[[#This Row],[Quantité]]+Tableau1[[#This Row],[Quantité2]]+Tableau1[[#This Row],[Quantité3]]+Tableau1[[#This Row],[Quantité4]]</f>
        <v>1</v>
      </c>
      <c r="I206" s="2">
        <f>Tableau1[[#This Row],[A payer]]+Tableau1[[#This Row],[A payer2]]+Tableau1[[#This Row],[A payer3]]+Tableau1[[#This Row],[A payer4]]</f>
        <v>0.5</v>
      </c>
      <c r="J206" s="2">
        <v>1.95</v>
      </c>
      <c r="K206">
        <v>4</v>
      </c>
      <c r="L206">
        <v>0</v>
      </c>
      <c r="M206" s="2">
        <f>Tableau1[[#This Row],[Prix unitaire]]*Tableau1[[#This Row],[Quantité]]</f>
        <v>0</v>
      </c>
      <c r="N206" s="2">
        <v>0.5</v>
      </c>
      <c r="O206">
        <v>13</v>
      </c>
      <c r="P206">
        <v>1</v>
      </c>
      <c r="Q206" s="2">
        <f>Tableau1[[#This Row],[Prix unitaire2]]*Tableau1[[#This Row],[Quantité2]]</f>
        <v>0.5</v>
      </c>
      <c r="R206" s="5">
        <v>1.5</v>
      </c>
      <c r="S206" s="6">
        <v>14</v>
      </c>
      <c r="T206" s="6">
        <v>0</v>
      </c>
      <c r="U206" s="7">
        <f>Tableau1[[#This Row],[Prix unitaire3]]*Tableau1[[#This Row],[Quantité3]]</f>
        <v>0</v>
      </c>
      <c r="V206" s="5">
        <v>1</v>
      </c>
      <c r="W206" s="6">
        <v>3</v>
      </c>
      <c r="X206" s="6">
        <v>0</v>
      </c>
      <c r="Y206" s="7">
        <f>Tableau1[[#This Row],[Prix unitaire4]]*Tableau1[[#This Row],[Quantité4]]</f>
        <v>0</v>
      </c>
    </row>
    <row r="207" spans="1:25" x14ac:dyDescent="0.25">
      <c r="A207" t="s">
        <v>60</v>
      </c>
      <c r="B207" t="s">
        <v>60</v>
      </c>
      <c r="C207" t="s">
        <v>4</v>
      </c>
      <c r="D207" t="s">
        <v>112</v>
      </c>
      <c r="E207">
        <v>1</v>
      </c>
      <c r="F207">
        <f>Tableau1[[#This Row],[Manquantes]]</f>
        <v>1</v>
      </c>
      <c r="G207">
        <f>MIN(Tableau1[[#This Row],[Prix unitaire]],Tableau1[[#This Row],[Prix unitaire2]],Tableau1[[#This Row],[Prix unitaire3]],Tableau1[[#This Row],[Prix unitaire4]])</f>
        <v>0.5</v>
      </c>
      <c r="H207">
        <f>Tableau1[[#This Row],[Quantité]]+Tableau1[[#This Row],[Quantité2]]+Tableau1[[#This Row],[Quantité3]]+Tableau1[[#This Row],[Quantité4]]</f>
        <v>1</v>
      </c>
      <c r="I207" s="2">
        <f>Tableau1[[#This Row],[A payer]]+Tableau1[[#This Row],[A payer2]]+Tableau1[[#This Row],[A payer3]]+Tableau1[[#This Row],[A payer4]]</f>
        <v>0.5</v>
      </c>
      <c r="J207" s="2">
        <v>1.95</v>
      </c>
      <c r="K207">
        <v>5</v>
      </c>
      <c r="L207">
        <v>0</v>
      </c>
      <c r="M207" s="2">
        <f>Tableau1[[#This Row],[Prix unitaire]]*Tableau1[[#This Row],[Quantité]]</f>
        <v>0</v>
      </c>
      <c r="N207" s="2">
        <v>2</v>
      </c>
      <c r="O207">
        <v>1</v>
      </c>
      <c r="P207">
        <v>0</v>
      </c>
      <c r="Q207" s="2">
        <f>Tableau1[[#This Row],[Prix unitaire2]]*Tableau1[[#This Row],[Quantité2]]</f>
        <v>0</v>
      </c>
      <c r="R207" s="5">
        <v>2</v>
      </c>
      <c r="S207" s="6">
        <v>11</v>
      </c>
      <c r="T207" s="6">
        <v>0</v>
      </c>
      <c r="U207" s="7">
        <f>Tableau1[[#This Row],[Prix unitaire3]]*Tableau1[[#This Row],[Quantité3]]</f>
        <v>0</v>
      </c>
      <c r="V207" s="5">
        <v>0.5</v>
      </c>
      <c r="W207" s="6">
        <v>2</v>
      </c>
      <c r="X207" s="6">
        <v>1</v>
      </c>
      <c r="Y207" s="7">
        <f>Tableau1[[#This Row],[Prix unitaire4]]*Tableau1[[#This Row],[Quantité4]]</f>
        <v>0.5</v>
      </c>
    </row>
    <row r="208" spans="1:25" x14ac:dyDescent="0.25">
      <c r="A208" t="s">
        <v>147</v>
      </c>
      <c r="B208" t="s">
        <v>268</v>
      </c>
      <c r="C208" t="s">
        <v>4</v>
      </c>
      <c r="D208" t="s">
        <v>112</v>
      </c>
      <c r="E208">
        <v>1</v>
      </c>
      <c r="F208">
        <f>Tableau1[[#This Row],[Manquantes]]</f>
        <v>1</v>
      </c>
      <c r="G208">
        <f>MIN(Tableau1[[#This Row],[Prix unitaire]],Tableau1[[#This Row],[Prix unitaire2]],Tableau1[[#This Row],[Prix unitaire3]],Tableau1[[#This Row],[Prix unitaire4]])</f>
        <v>0.5</v>
      </c>
      <c r="H208">
        <f>Tableau1[[#This Row],[Quantité]]+Tableau1[[#This Row],[Quantité2]]+Tableau1[[#This Row],[Quantité3]]+Tableau1[[#This Row],[Quantité4]]</f>
        <v>1</v>
      </c>
      <c r="I208" s="2">
        <f>Tableau1[[#This Row],[A payer]]+Tableau1[[#This Row],[A payer2]]+Tableau1[[#This Row],[A payer3]]+Tableau1[[#This Row],[A payer4]]</f>
        <v>0.5</v>
      </c>
      <c r="J208" s="2">
        <v>0.95</v>
      </c>
      <c r="K208">
        <v>2</v>
      </c>
      <c r="L208">
        <v>0</v>
      </c>
      <c r="M208" s="2">
        <f>Tableau1[[#This Row],[Prix unitaire]]*Tableau1[[#This Row],[Quantité]]</f>
        <v>0</v>
      </c>
      <c r="N208" s="2">
        <v>999</v>
      </c>
      <c r="O208">
        <v>0</v>
      </c>
      <c r="P208">
        <v>0</v>
      </c>
      <c r="Q208" s="2">
        <f>Tableau1[[#This Row],[Prix unitaire2]]*Tableau1[[#This Row],[Quantité2]]</f>
        <v>0</v>
      </c>
      <c r="R208" s="8">
        <v>1</v>
      </c>
      <c r="S208" s="9">
        <v>6</v>
      </c>
      <c r="T208" s="9">
        <v>0</v>
      </c>
      <c r="U208" s="10">
        <f>Tableau1[[#This Row],[Prix unitaire3]]*Tableau1[[#This Row],[Quantité3]]</f>
        <v>0</v>
      </c>
      <c r="V208" s="8">
        <v>0.5</v>
      </c>
      <c r="W208" s="9">
        <v>3</v>
      </c>
      <c r="X208" s="9">
        <v>1</v>
      </c>
      <c r="Y208" s="10">
        <f>Tableau1[[#This Row],[Prix unitaire4]]*Tableau1[[#This Row],[Quantité4]]</f>
        <v>0.5</v>
      </c>
    </row>
    <row r="209" spans="1:25" x14ac:dyDescent="0.25">
      <c r="A209" t="s">
        <v>150</v>
      </c>
      <c r="B209" t="s">
        <v>270</v>
      </c>
      <c r="C209" t="s">
        <v>4</v>
      </c>
      <c r="D209" t="s">
        <v>112</v>
      </c>
      <c r="E209">
        <v>1</v>
      </c>
      <c r="F209">
        <f>Tableau1[[#This Row],[Manquantes]]</f>
        <v>1</v>
      </c>
      <c r="G209">
        <f>MIN(Tableau1[[#This Row],[Prix unitaire]],Tableau1[[#This Row],[Prix unitaire2]],Tableau1[[#This Row],[Prix unitaire3]],Tableau1[[#This Row],[Prix unitaire4]])</f>
        <v>0.5</v>
      </c>
      <c r="H209">
        <f>Tableau1[[#This Row],[Quantité]]+Tableau1[[#This Row],[Quantité2]]+Tableau1[[#This Row],[Quantité3]]+Tableau1[[#This Row],[Quantité4]]</f>
        <v>1</v>
      </c>
      <c r="I209" s="2">
        <f>Tableau1[[#This Row],[A payer]]+Tableau1[[#This Row],[A payer2]]+Tableau1[[#This Row],[A payer3]]+Tableau1[[#This Row],[A payer4]]</f>
        <v>0.5</v>
      </c>
      <c r="J209" s="2">
        <v>1.95</v>
      </c>
      <c r="K209">
        <v>9</v>
      </c>
      <c r="L209">
        <v>0</v>
      </c>
      <c r="M209" s="2">
        <f>Tableau1[[#This Row],[Prix unitaire]]*Tableau1[[#This Row],[Quantité]]</f>
        <v>0</v>
      </c>
      <c r="N209" s="2">
        <v>1</v>
      </c>
      <c r="O209">
        <v>10</v>
      </c>
      <c r="P209">
        <v>0</v>
      </c>
      <c r="Q209" s="2">
        <f>Tableau1[[#This Row],[Prix unitaire2]]*Tableau1[[#This Row],[Quantité2]]</f>
        <v>0</v>
      </c>
      <c r="R209" s="8">
        <v>1</v>
      </c>
      <c r="S209" s="9">
        <v>15</v>
      </c>
      <c r="T209" s="9">
        <v>0</v>
      </c>
      <c r="U209" s="10">
        <f>Tableau1[[#This Row],[Prix unitaire3]]*Tableau1[[#This Row],[Quantité3]]</f>
        <v>0</v>
      </c>
      <c r="V209" s="8">
        <v>0.5</v>
      </c>
      <c r="W209" s="9">
        <v>3</v>
      </c>
      <c r="X209" s="9">
        <v>1</v>
      </c>
      <c r="Y209" s="10">
        <f>Tableau1[[#This Row],[Prix unitaire4]]*Tableau1[[#This Row],[Quantité4]]</f>
        <v>0.5</v>
      </c>
    </row>
    <row r="210" spans="1:25" x14ac:dyDescent="0.25">
      <c r="A210" t="s">
        <v>152</v>
      </c>
      <c r="B210" t="s">
        <v>272</v>
      </c>
      <c r="C210" t="s">
        <v>4</v>
      </c>
      <c r="D210" t="s">
        <v>112</v>
      </c>
      <c r="E210">
        <v>1</v>
      </c>
      <c r="F210">
        <f>Tableau1[[#This Row],[Manquantes]]</f>
        <v>1</v>
      </c>
      <c r="G210">
        <f>MIN(Tableau1[[#This Row],[Prix unitaire]],Tableau1[[#This Row],[Prix unitaire2]],Tableau1[[#This Row],[Prix unitaire3]],Tableau1[[#This Row],[Prix unitaire4]])</f>
        <v>0.5</v>
      </c>
      <c r="H210">
        <f>Tableau1[[#This Row],[Quantité]]+Tableau1[[#This Row],[Quantité2]]+Tableau1[[#This Row],[Quantité3]]+Tableau1[[#This Row],[Quantité4]]</f>
        <v>1</v>
      </c>
      <c r="I210" s="2">
        <f>Tableau1[[#This Row],[A payer]]+Tableau1[[#This Row],[A payer2]]+Tableau1[[#This Row],[A payer3]]+Tableau1[[#This Row],[A payer4]]</f>
        <v>0.5</v>
      </c>
      <c r="J210" s="2">
        <v>0.5</v>
      </c>
      <c r="K210">
        <v>6</v>
      </c>
      <c r="L210">
        <v>1</v>
      </c>
      <c r="M210" s="2">
        <f>Tableau1[[#This Row],[Prix unitaire]]*Tableau1[[#This Row],[Quantité]]</f>
        <v>0.5</v>
      </c>
      <c r="N210" s="2">
        <v>0.5</v>
      </c>
      <c r="O210">
        <v>15</v>
      </c>
      <c r="P210">
        <v>0</v>
      </c>
      <c r="Q210" s="2">
        <f>Tableau1[[#This Row],[Prix unitaire2]]*Tableau1[[#This Row],[Quantité2]]</f>
        <v>0</v>
      </c>
      <c r="R210" s="8">
        <v>1</v>
      </c>
      <c r="S210" s="9">
        <v>15</v>
      </c>
      <c r="T210" s="9">
        <v>0</v>
      </c>
      <c r="U210" s="10">
        <f>Tableau1[[#This Row],[Prix unitaire3]]*Tableau1[[#This Row],[Quantité3]]</f>
        <v>0</v>
      </c>
      <c r="V210" s="8">
        <v>0.5</v>
      </c>
      <c r="W210" s="9">
        <v>4</v>
      </c>
      <c r="X210" s="9">
        <v>0</v>
      </c>
      <c r="Y210" s="10">
        <f>Tableau1[[#This Row],[Prix unitaire4]]*Tableau1[[#This Row],[Quantité4]]</f>
        <v>0</v>
      </c>
    </row>
    <row r="211" spans="1:25" x14ac:dyDescent="0.25">
      <c r="A211" t="s">
        <v>157</v>
      </c>
      <c r="B211" t="s">
        <v>274</v>
      </c>
      <c r="C211" t="s">
        <v>4</v>
      </c>
      <c r="D211" t="s">
        <v>112</v>
      </c>
      <c r="E211">
        <v>1</v>
      </c>
      <c r="F211">
        <f>Tableau1[[#This Row],[Manquantes]]</f>
        <v>1</v>
      </c>
      <c r="G211">
        <f>MIN(Tableau1[[#This Row],[Prix unitaire]],Tableau1[[#This Row],[Prix unitaire2]],Tableau1[[#This Row],[Prix unitaire3]],Tableau1[[#This Row],[Prix unitaire4]])</f>
        <v>0.5</v>
      </c>
      <c r="H211">
        <f>Tableau1[[#This Row],[Quantité]]+Tableau1[[#This Row],[Quantité2]]+Tableau1[[#This Row],[Quantité3]]+Tableau1[[#This Row],[Quantité4]]</f>
        <v>1</v>
      </c>
      <c r="I211" s="2">
        <f>Tableau1[[#This Row],[A payer]]+Tableau1[[#This Row],[A payer2]]+Tableau1[[#This Row],[A payer3]]+Tableau1[[#This Row],[A payer4]]</f>
        <v>0.5</v>
      </c>
      <c r="J211" s="2">
        <v>1.5</v>
      </c>
      <c r="K211">
        <v>1</v>
      </c>
      <c r="L211">
        <v>0</v>
      </c>
      <c r="M211" s="2">
        <f>Tableau1[[#This Row],[Prix unitaire]]*Tableau1[[#This Row],[Quantité]]</f>
        <v>0</v>
      </c>
      <c r="N211" s="2">
        <v>0.5</v>
      </c>
      <c r="O211">
        <v>11</v>
      </c>
      <c r="P211">
        <v>1</v>
      </c>
      <c r="Q211" s="2">
        <f>Tableau1[[#This Row],[Prix unitaire2]]*Tableau1[[#This Row],[Quantité2]]</f>
        <v>0.5</v>
      </c>
      <c r="R211" s="8">
        <v>2</v>
      </c>
      <c r="S211" s="9">
        <v>11</v>
      </c>
      <c r="T211" s="9">
        <v>0</v>
      </c>
      <c r="U211" s="10">
        <f>Tableau1[[#This Row],[Prix unitaire3]]*Tableau1[[#This Row],[Quantité3]]</f>
        <v>0</v>
      </c>
      <c r="V211" s="8">
        <v>0.5</v>
      </c>
      <c r="W211" s="9">
        <v>2</v>
      </c>
      <c r="X211" s="9">
        <v>0</v>
      </c>
      <c r="Y211" s="10">
        <f>Tableau1[[#This Row],[Prix unitaire4]]*Tableau1[[#This Row],[Quantité4]]</f>
        <v>0</v>
      </c>
    </row>
    <row r="212" spans="1:25" x14ac:dyDescent="0.25">
      <c r="A212" t="s">
        <v>158</v>
      </c>
      <c r="B212" t="s">
        <v>275</v>
      </c>
      <c r="C212" t="s">
        <v>4</v>
      </c>
      <c r="D212" t="s">
        <v>112</v>
      </c>
      <c r="E212">
        <v>1</v>
      </c>
      <c r="F212">
        <f>Tableau1[[#This Row],[Manquantes]]</f>
        <v>1</v>
      </c>
      <c r="G212">
        <f>MIN(Tableau1[[#This Row],[Prix unitaire]],Tableau1[[#This Row],[Prix unitaire2]],Tableau1[[#This Row],[Prix unitaire3]],Tableau1[[#This Row],[Prix unitaire4]])</f>
        <v>0.5</v>
      </c>
      <c r="H212">
        <f>Tableau1[[#This Row],[Quantité]]+Tableau1[[#This Row],[Quantité2]]+Tableau1[[#This Row],[Quantité3]]+Tableau1[[#This Row],[Quantité4]]</f>
        <v>1</v>
      </c>
      <c r="I212" s="2">
        <f>Tableau1[[#This Row],[A payer]]+Tableau1[[#This Row],[A payer2]]+Tableau1[[#This Row],[A payer3]]+Tableau1[[#This Row],[A payer4]]</f>
        <v>0.5</v>
      </c>
      <c r="J212" s="2">
        <v>0.95</v>
      </c>
      <c r="K212">
        <v>7</v>
      </c>
      <c r="L212">
        <v>0</v>
      </c>
      <c r="M212" s="2">
        <f>Tableau1[[#This Row],[Prix unitaire]]*Tableau1[[#This Row],[Quantité]]</f>
        <v>0</v>
      </c>
      <c r="N212" s="2">
        <v>2</v>
      </c>
      <c r="O212">
        <v>8</v>
      </c>
      <c r="P212">
        <v>0</v>
      </c>
      <c r="Q212" s="2">
        <f>Tableau1[[#This Row],[Prix unitaire2]]*Tableau1[[#This Row],[Quantité2]]</f>
        <v>0</v>
      </c>
      <c r="R212" s="5">
        <v>1</v>
      </c>
      <c r="S212" s="6">
        <v>5</v>
      </c>
      <c r="T212" s="6">
        <v>0</v>
      </c>
      <c r="U212" s="7">
        <f>Tableau1[[#This Row],[Prix unitaire3]]*Tableau1[[#This Row],[Quantité3]]</f>
        <v>0</v>
      </c>
      <c r="V212" s="5">
        <v>0.5</v>
      </c>
      <c r="W212" s="6">
        <v>3</v>
      </c>
      <c r="X212" s="6">
        <v>1</v>
      </c>
      <c r="Y212" s="7">
        <f>Tableau1[[#This Row],[Prix unitaire4]]*Tableau1[[#This Row],[Quantité4]]</f>
        <v>0.5</v>
      </c>
    </row>
    <row r="213" spans="1:25" x14ac:dyDescent="0.25">
      <c r="A213" t="s">
        <v>162</v>
      </c>
      <c r="B213" t="s">
        <v>277</v>
      </c>
      <c r="C213" t="s">
        <v>4</v>
      </c>
      <c r="D213" t="s">
        <v>112</v>
      </c>
      <c r="E213">
        <v>1</v>
      </c>
      <c r="F213">
        <f>Tableau1[[#This Row],[Manquantes]]</f>
        <v>1</v>
      </c>
      <c r="G213">
        <f>MIN(Tableau1[[#This Row],[Prix unitaire]],Tableau1[[#This Row],[Prix unitaire2]],Tableau1[[#This Row],[Prix unitaire3]],Tableau1[[#This Row],[Prix unitaire4]])</f>
        <v>0.5</v>
      </c>
      <c r="H213">
        <f>Tableau1[[#This Row],[Quantité]]+Tableau1[[#This Row],[Quantité2]]+Tableau1[[#This Row],[Quantité3]]+Tableau1[[#This Row],[Quantité4]]</f>
        <v>1</v>
      </c>
      <c r="I213" s="2">
        <f>Tableau1[[#This Row],[A payer]]+Tableau1[[#This Row],[A payer2]]+Tableau1[[#This Row],[A payer3]]+Tableau1[[#This Row],[A payer4]]</f>
        <v>0.5</v>
      </c>
      <c r="J213" s="2">
        <v>1.95</v>
      </c>
      <c r="K213">
        <v>7</v>
      </c>
      <c r="L213">
        <v>0</v>
      </c>
      <c r="M213" s="2">
        <f>Tableau1[[#This Row],[Prix unitaire]]*Tableau1[[#This Row],[Quantité]]</f>
        <v>0</v>
      </c>
      <c r="N213" s="2">
        <v>2</v>
      </c>
      <c r="O213">
        <v>1</v>
      </c>
      <c r="P213">
        <v>0</v>
      </c>
      <c r="Q213" s="2">
        <f>Tableau1[[#This Row],[Prix unitaire2]]*Tableau1[[#This Row],[Quantité2]]</f>
        <v>0</v>
      </c>
      <c r="R213" s="5">
        <v>2</v>
      </c>
      <c r="S213" s="6">
        <v>5</v>
      </c>
      <c r="T213" s="6">
        <v>0</v>
      </c>
      <c r="U213" s="7">
        <f>Tableau1[[#This Row],[Prix unitaire3]]*Tableau1[[#This Row],[Quantité3]]</f>
        <v>0</v>
      </c>
      <c r="V213" s="5">
        <v>0.5</v>
      </c>
      <c r="W213" s="6">
        <v>4</v>
      </c>
      <c r="X213" s="6">
        <v>1</v>
      </c>
      <c r="Y213" s="7">
        <f>Tableau1[[#This Row],[Prix unitaire4]]*Tableau1[[#This Row],[Quantité4]]</f>
        <v>0.5</v>
      </c>
    </row>
    <row r="214" spans="1:25" x14ac:dyDescent="0.25">
      <c r="A214" t="s">
        <v>111</v>
      </c>
      <c r="B214" t="s">
        <v>242</v>
      </c>
      <c r="C214" t="s">
        <v>4</v>
      </c>
      <c r="D214" t="s">
        <v>112</v>
      </c>
      <c r="E214">
        <v>1</v>
      </c>
      <c r="F214">
        <f>Tableau1[[#This Row],[Manquantes]]</f>
        <v>1</v>
      </c>
      <c r="G214">
        <f>MIN(Tableau1[[#This Row],[Prix unitaire]],Tableau1[[#This Row],[Prix unitaire2]],Tableau1[[#This Row],[Prix unitaire3]],Tableau1[[#This Row],[Prix unitaire4]])</f>
        <v>0.5</v>
      </c>
      <c r="H214">
        <f>Tableau1[[#This Row],[Quantité]]+Tableau1[[#This Row],[Quantité2]]+Tableau1[[#This Row],[Quantité3]]+Tableau1[[#This Row],[Quantité4]]</f>
        <v>1</v>
      </c>
      <c r="I214" s="2">
        <f>Tableau1[[#This Row],[A payer]]+Tableau1[[#This Row],[A payer2]]+Tableau1[[#This Row],[A payer3]]+Tableau1[[#This Row],[A payer4]]</f>
        <v>0.5</v>
      </c>
      <c r="J214" s="2">
        <v>1.45</v>
      </c>
      <c r="K214">
        <v>20</v>
      </c>
      <c r="L214">
        <v>0</v>
      </c>
      <c r="M214" s="2">
        <f>Tableau1[[#This Row],[Prix unitaire]]*Tableau1[[#This Row],[Quantité]]</f>
        <v>0</v>
      </c>
      <c r="N214" s="2">
        <v>2</v>
      </c>
      <c r="O214">
        <v>6</v>
      </c>
      <c r="P214">
        <v>0</v>
      </c>
      <c r="Q214" s="2">
        <f>Tableau1[[#This Row],[Prix unitaire2]]*Tableau1[[#This Row],[Quantité2]]</f>
        <v>0</v>
      </c>
      <c r="R214" s="8">
        <v>3</v>
      </c>
      <c r="S214" s="9">
        <v>5</v>
      </c>
      <c r="T214" s="9">
        <v>0</v>
      </c>
      <c r="U214" s="10">
        <f>Tableau1[[#This Row],[Prix unitaire3]]*Tableau1[[#This Row],[Quantité3]]</f>
        <v>0</v>
      </c>
      <c r="V214" s="8">
        <v>0.5</v>
      </c>
      <c r="W214" s="9">
        <v>2</v>
      </c>
      <c r="X214" s="9">
        <v>1</v>
      </c>
      <c r="Y214" s="10">
        <f>Tableau1[[#This Row],[Prix unitaire4]]*Tableau1[[#This Row],[Quantité4]]</f>
        <v>0.5</v>
      </c>
    </row>
    <row r="215" spans="1:25" x14ac:dyDescent="0.25">
      <c r="A215" t="s">
        <v>78</v>
      </c>
      <c r="B215" t="s">
        <v>219</v>
      </c>
      <c r="C215" t="s">
        <v>4</v>
      </c>
      <c r="D215" t="s">
        <v>92</v>
      </c>
      <c r="E215">
        <v>3</v>
      </c>
      <c r="F215">
        <f>Tableau1[[#This Row],[Manquantes]]</f>
        <v>3</v>
      </c>
      <c r="G215">
        <f>MIN(Tableau1[[#This Row],[Prix unitaire]],Tableau1[[#This Row],[Prix unitaire2]],Tableau1[[#This Row],[Prix unitaire3]],Tableau1[[#This Row],[Prix unitaire4]])</f>
        <v>13.95</v>
      </c>
      <c r="H215">
        <f>Tableau1[[#This Row],[Quantité]]+Tableau1[[#This Row],[Quantité2]]+Tableau1[[#This Row],[Quantité3]]+Tableau1[[#This Row],[Quantité4]]</f>
        <v>0</v>
      </c>
      <c r="I215" s="2">
        <f>Tableau1[[#This Row],[A payer]]+Tableau1[[#This Row],[A payer2]]+Tableau1[[#This Row],[A payer3]]+Tableau1[[#This Row],[A payer4]]</f>
        <v>0</v>
      </c>
      <c r="J215" s="2">
        <v>13.95</v>
      </c>
      <c r="K215">
        <v>1</v>
      </c>
      <c r="L215">
        <v>0</v>
      </c>
      <c r="M215" s="2">
        <f>Tableau1[[#This Row],[Prix unitaire]]*Tableau1[[#This Row],[Quantité]]</f>
        <v>0</v>
      </c>
      <c r="N215" s="2">
        <v>14</v>
      </c>
      <c r="O215">
        <v>3</v>
      </c>
      <c r="P215">
        <v>0</v>
      </c>
      <c r="Q215" s="2">
        <f>Tableau1[[#This Row],[Prix unitaire2]]*Tableau1[[#This Row],[Quantité2]]</f>
        <v>0</v>
      </c>
      <c r="R215" s="5">
        <v>999</v>
      </c>
      <c r="S215" s="6">
        <v>0</v>
      </c>
      <c r="T215" s="6">
        <v>0</v>
      </c>
      <c r="U215" s="7">
        <f>Tableau1[[#This Row],[Prix unitaire3]]*Tableau1[[#This Row],[Quantité3]]</f>
        <v>0</v>
      </c>
      <c r="V215" s="5">
        <v>999</v>
      </c>
      <c r="W215" s="6">
        <v>0</v>
      </c>
      <c r="X215" s="6">
        <v>0</v>
      </c>
      <c r="Y215" s="7">
        <f>Tableau1[[#This Row],[Prix unitaire4]]*Tableau1[[#This Row],[Quantité4]]</f>
        <v>0</v>
      </c>
    </row>
    <row r="216" spans="1:25" x14ac:dyDescent="0.25">
      <c r="A216" t="s">
        <v>32</v>
      </c>
      <c r="B216" t="s">
        <v>188</v>
      </c>
      <c r="C216" t="s">
        <v>4</v>
      </c>
      <c r="D216" t="s">
        <v>5</v>
      </c>
      <c r="E216">
        <v>3</v>
      </c>
      <c r="F216">
        <f>Tableau1[[#This Row],[Manquantes]]</f>
        <v>3</v>
      </c>
      <c r="G216">
        <f>MIN(Tableau1[[#This Row],[Prix unitaire]],Tableau1[[#This Row],[Prix unitaire2]],Tableau1[[#This Row],[Prix unitaire3]],Tableau1[[#This Row],[Prix unitaire4]])</f>
        <v>10</v>
      </c>
      <c r="H216">
        <f>Tableau1[[#This Row],[Quantité]]+Tableau1[[#This Row],[Quantité2]]+Tableau1[[#This Row],[Quantité3]]+Tableau1[[#This Row],[Quantité4]]</f>
        <v>0</v>
      </c>
      <c r="I216" s="2">
        <f>Tableau1[[#This Row],[A payer]]+Tableau1[[#This Row],[A payer2]]+Tableau1[[#This Row],[A payer3]]+Tableau1[[#This Row],[A payer4]]</f>
        <v>0</v>
      </c>
      <c r="J216" s="2">
        <v>11.95</v>
      </c>
      <c r="K216">
        <v>5</v>
      </c>
      <c r="L216">
        <v>0</v>
      </c>
      <c r="M216" s="2">
        <f>Tableau1[[#This Row],[Prix unitaire]]*Tableau1[[#This Row],[Quantité]]</f>
        <v>0</v>
      </c>
      <c r="N216" s="2">
        <v>10</v>
      </c>
      <c r="O216">
        <v>2</v>
      </c>
      <c r="P216">
        <v>0</v>
      </c>
      <c r="Q216" s="2">
        <f>Tableau1[[#This Row],[Prix unitaire2]]*Tableau1[[#This Row],[Quantité2]]</f>
        <v>0</v>
      </c>
      <c r="R216" s="8">
        <v>999</v>
      </c>
      <c r="S216" s="9">
        <v>0</v>
      </c>
      <c r="T216" s="9">
        <v>0</v>
      </c>
      <c r="U216" s="10">
        <f>Tableau1[[#This Row],[Prix unitaire3]]*Tableau1[[#This Row],[Quantité3]]</f>
        <v>0</v>
      </c>
      <c r="V216" s="8">
        <v>999</v>
      </c>
      <c r="W216" s="9">
        <v>0</v>
      </c>
      <c r="X216" s="9">
        <v>0</v>
      </c>
      <c r="Y216" s="10">
        <f>Tableau1[[#This Row],[Prix unitaire4]]*Tableau1[[#This Row],[Quantité4]]</f>
        <v>0</v>
      </c>
    </row>
    <row r="217" spans="1:25" x14ac:dyDescent="0.25">
      <c r="A217" t="s">
        <v>99</v>
      </c>
      <c r="B217" t="s">
        <v>232</v>
      </c>
      <c r="C217" t="s">
        <v>4</v>
      </c>
      <c r="D217" t="s">
        <v>112</v>
      </c>
      <c r="E217">
        <v>3</v>
      </c>
      <c r="F217">
        <f>Tableau1[[#This Row],[Manquantes]]</f>
        <v>3</v>
      </c>
      <c r="G217">
        <f>MIN(Tableau1[[#This Row],[Prix unitaire]],Tableau1[[#This Row],[Prix unitaire2]],Tableau1[[#This Row],[Prix unitaire3]],Tableau1[[#This Row],[Prix unitaire4]])</f>
        <v>5</v>
      </c>
      <c r="H217">
        <f>Tableau1[[#This Row],[Quantité]]+Tableau1[[#This Row],[Quantité2]]+Tableau1[[#This Row],[Quantité3]]+Tableau1[[#This Row],[Quantité4]]</f>
        <v>0</v>
      </c>
      <c r="I217" s="2">
        <f>Tableau1[[#This Row],[A payer]]+Tableau1[[#This Row],[A payer2]]+Tableau1[[#This Row],[A payer3]]+Tableau1[[#This Row],[A payer4]]</f>
        <v>0</v>
      </c>
      <c r="J217" s="2">
        <v>10.95</v>
      </c>
      <c r="K217">
        <v>7</v>
      </c>
      <c r="L217">
        <v>0</v>
      </c>
      <c r="M217" s="2">
        <f>Tableau1[[#This Row],[Prix unitaire]]*Tableau1[[#This Row],[Quantité]]</f>
        <v>0</v>
      </c>
      <c r="N217" s="2">
        <v>12</v>
      </c>
      <c r="O217">
        <v>1</v>
      </c>
      <c r="P217">
        <v>0</v>
      </c>
      <c r="Q217" s="2">
        <f>Tableau1[[#This Row],[Prix unitaire2]]*Tableau1[[#This Row],[Quantité2]]</f>
        <v>0</v>
      </c>
      <c r="R217" s="8">
        <v>999</v>
      </c>
      <c r="S217" s="9">
        <v>0</v>
      </c>
      <c r="T217" s="9">
        <v>0</v>
      </c>
      <c r="U217" s="10">
        <f>Tableau1[[#This Row],[Prix unitaire3]]*Tableau1[[#This Row],[Quantité3]]</f>
        <v>0</v>
      </c>
      <c r="V217" s="8">
        <v>5</v>
      </c>
      <c r="W217" s="9">
        <v>1</v>
      </c>
      <c r="X217" s="9">
        <v>0</v>
      </c>
      <c r="Y217" s="10">
        <f>Tableau1[[#This Row],[Prix unitaire4]]*Tableau1[[#This Row],[Quantité4]]</f>
        <v>0</v>
      </c>
    </row>
    <row r="218" spans="1:25" x14ac:dyDescent="0.25">
      <c r="A218" t="s">
        <v>51</v>
      </c>
      <c r="B218" t="s">
        <v>51</v>
      </c>
      <c r="C218" t="s">
        <v>4</v>
      </c>
      <c r="D218" t="s">
        <v>74</v>
      </c>
      <c r="E218">
        <v>3</v>
      </c>
      <c r="F218">
        <f>Tableau1[[#This Row],[Manquantes]]</f>
        <v>3</v>
      </c>
      <c r="G218">
        <f>MIN(Tableau1[[#This Row],[Prix unitaire]],Tableau1[[#This Row],[Prix unitaire2]],Tableau1[[#This Row],[Prix unitaire3]],Tableau1[[#This Row],[Prix unitaire4]])</f>
        <v>7.95</v>
      </c>
      <c r="H218">
        <f>Tableau1[[#This Row],[Quantité]]+Tableau1[[#This Row],[Quantité2]]+Tableau1[[#This Row],[Quantité3]]+Tableau1[[#This Row],[Quantité4]]</f>
        <v>0</v>
      </c>
      <c r="I218" s="2">
        <f>Tableau1[[#This Row],[A payer]]+Tableau1[[#This Row],[A payer2]]+Tableau1[[#This Row],[A payer3]]+Tableau1[[#This Row],[A payer4]]</f>
        <v>0</v>
      </c>
      <c r="J218" s="2">
        <v>7.95</v>
      </c>
      <c r="K218">
        <v>10</v>
      </c>
      <c r="L218">
        <v>0</v>
      </c>
      <c r="M218" s="2">
        <f>Tableau1[[#This Row],[Prix unitaire]]*Tableau1[[#This Row],[Quantité]]</f>
        <v>0</v>
      </c>
      <c r="N218" s="2">
        <v>12</v>
      </c>
      <c r="O218">
        <v>2</v>
      </c>
      <c r="P218">
        <v>0</v>
      </c>
      <c r="Q218" s="2">
        <f>Tableau1[[#This Row],[Prix unitaire2]]*Tableau1[[#This Row],[Quantité2]]</f>
        <v>0</v>
      </c>
      <c r="R218" s="8">
        <v>999</v>
      </c>
      <c r="S218" s="9">
        <v>0</v>
      </c>
      <c r="T218" s="9">
        <v>0</v>
      </c>
      <c r="U218" s="10">
        <f>Tableau1[[#This Row],[Prix unitaire3]]*Tableau1[[#This Row],[Quantité3]]</f>
        <v>0</v>
      </c>
      <c r="V218" s="8">
        <v>999</v>
      </c>
      <c r="W218" s="9">
        <v>0</v>
      </c>
      <c r="X218" s="9">
        <v>0</v>
      </c>
      <c r="Y218" s="10">
        <f>Tableau1[[#This Row],[Prix unitaire4]]*Tableau1[[#This Row],[Quantité4]]</f>
        <v>0</v>
      </c>
    </row>
    <row r="219" spans="1:25" x14ac:dyDescent="0.25">
      <c r="A219" t="s">
        <v>285</v>
      </c>
      <c r="J219" s="2"/>
      <c r="L219">
        <f>SUBTOTAL(109,Tableau1[Quantité])</f>
        <v>264</v>
      </c>
      <c r="M219" s="2">
        <f>SUBTOTAL(109,Tableau1[A payer])</f>
        <v>290.65000000000015</v>
      </c>
      <c r="P219">
        <f>SUBTOTAL(109,Tableau1[Quantité2])</f>
        <v>24</v>
      </c>
      <c r="Q219" s="2">
        <f>SUBTOTAL(109,Tableau1[A payer2])</f>
        <v>29</v>
      </c>
      <c r="T219">
        <f>SUBTOTAL(109,Tableau1[Quantité2])</f>
        <v>24</v>
      </c>
      <c r="U219">
        <f>SUBTOTAL(109,Tableau1[A payer2])</f>
        <v>29</v>
      </c>
      <c r="X219">
        <f>SUBTOTAL(109,Tableau1[Quantité4])</f>
        <v>130</v>
      </c>
      <c r="Y219" s="2">
        <f>SUBTOTAL(109,Tableau1[A payer4])</f>
        <v>120</v>
      </c>
    </row>
    <row r="221" spans="1:25" x14ac:dyDescent="0.25">
      <c r="L221" t="s">
        <v>283</v>
      </c>
      <c r="M221" s="3">
        <f>IF(Tableau1[[#Totals],[Quantité]]&lt;7,3,IF(Tableau1[[#Totals],[Quantité]]&lt;50,5,IF(Tableau1[[#Totals],[Quantité]]&lt;150,8,IF(Tableau1[[#Totals],[Quantité]]&lt;400,12,14))))</f>
        <v>12</v>
      </c>
      <c r="P221" t="s">
        <v>283</v>
      </c>
      <c r="Q221" s="3">
        <f>IF(Tableau1[[#Totals],[Quantité2]]&lt;10,3,4)</f>
        <v>4</v>
      </c>
      <c r="T221" t="s">
        <v>283</v>
      </c>
      <c r="U221" s="3">
        <v>5</v>
      </c>
      <c r="X221" t="s">
        <v>283</v>
      </c>
      <c r="Y221" s="3">
        <v>5</v>
      </c>
    </row>
    <row r="222" spans="1:25" x14ac:dyDescent="0.25">
      <c r="A222" t="s">
        <v>311</v>
      </c>
      <c r="B222">
        <f>Tableau1[[#Totals],[Quantité]]+Tableau1[[#Totals],[Quantité2]]+Tableau1[[#Totals],[Quantité3]]+Tableau1[[#Totals],[Quantité4]]</f>
        <v>442</v>
      </c>
      <c r="L222" t="s">
        <v>286</v>
      </c>
      <c r="M222" s="4">
        <f>M221+Tableau1[[#Totals],[A payer]]</f>
        <v>302.65000000000015</v>
      </c>
      <c r="P222" t="s">
        <v>286</v>
      </c>
      <c r="Q222" s="4">
        <f>Q221+Tableau1[[#Totals],[A payer2]]</f>
        <v>33</v>
      </c>
      <c r="T222" t="s">
        <v>286</v>
      </c>
      <c r="U222" s="4">
        <f>U221+Tableau1[[#Totals],[A payer3]]</f>
        <v>34</v>
      </c>
      <c r="X222" t="s">
        <v>286</v>
      </c>
      <c r="Y222" s="4">
        <f>Y221+Tableau1[[#Totals],[A payer4]]</f>
        <v>125</v>
      </c>
    </row>
    <row r="223" spans="1:25" x14ac:dyDescent="0.25">
      <c r="A223" t="s">
        <v>308</v>
      </c>
      <c r="B223" s="4">
        <f>Y222+U222+Q222+M222</f>
        <v>494.65000000000015</v>
      </c>
    </row>
  </sheetData>
  <mergeCells count="4">
    <mergeCell ref="J1:M1"/>
    <mergeCell ref="N1:Q1"/>
    <mergeCell ref="R1:U1"/>
    <mergeCell ref="V1:Y1"/>
  </mergeCells>
  <conditionalFormatting sqref="H3:H218">
    <cfRule type="cellIs" dxfId="16" priority="5" operator="equal">
      <formula>$F3</formula>
    </cfRule>
  </conditionalFormatting>
  <conditionalFormatting sqref="J3:J218">
    <cfRule type="expression" dxfId="15" priority="8">
      <formula>AND($J3&gt;$G3,$J3&lt;($G3*2))</formula>
    </cfRule>
    <cfRule type="cellIs" dxfId="14" priority="14" operator="equal">
      <formula>$G3</formula>
    </cfRule>
  </conditionalFormatting>
  <conditionalFormatting sqref="L3:L218">
    <cfRule type="cellIs" dxfId="13" priority="4" operator="greaterThan">
      <formula>$K3</formula>
    </cfRule>
  </conditionalFormatting>
  <conditionalFormatting sqref="N3:N218">
    <cfRule type="expression" dxfId="12" priority="9">
      <formula>AND($N3&gt;$G3,$N3&lt;($G3*2))</formula>
    </cfRule>
    <cfRule type="cellIs" dxfId="11" priority="15" operator="equal">
      <formula>$G3</formula>
    </cfRule>
  </conditionalFormatting>
  <conditionalFormatting sqref="P3:P218">
    <cfRule type="cellIs" dxfId="10" priority="3" operator="greaterThan">
      <formula>$O3</formula>
    </cfRule>
  </conditionalFormatting>
  <conditionalFormatting sqref="R3:R218">
    <cfRule type="expression" dxfId="9" priority="10">
      <formula>AND($R3&gt;$G3,$R3&lt;($G3*2))</formula>
    </cfRule>
    <cfRule type="cellIs" dxfId="8" priority="12" operator="equal">
      <formula>$G3</formula>
    </cfRule>
  </conditionalFormatting>
  <conditionalFormatting sqref="T3:T218">
    <cfRule type="cellIs" dxfId="7" priority="2" operator="greaterThan">
      <formula>$S3</formula>
    </cfRule>
  </conditionalFormatting>
  <conditionalFormatting sqref="V3:V218">
    <cfRule type="expression" dxfId="6" priority="11">
      <formula>AND($V3&gt;$G3,$V3&lt;($G3*2))</formula>
    </cfRule>
    <cfRule type="cellIs" dxfId="5" priority="13" operator="equal">
      <formula>$G3</formula>
    </cfRule>
  </conditionalFormatting>
  <conditionalFormatting sqref="X3:X218">
    <cfRule type="cellIs" dxfId="4" priority="1" operator="greaterThan">
      <formula>$W3</formula>
    </cfRule>
  </conditionalFormatting>
  <hyperlinks>
    <hyperlink ref="J1:M1" r:id="rId1" display="Vendeur 1 : Matthieu arkadielle (lien)" xr:uid="{452259F8-7671-4136-A471-FDA498577F6B}"/>
    <hyperlink ref="N1:Q1" r:id="rId2" location="gid=1843882523" display="Vendeur 2 : Simon Baffie (lien)" xr:uid="{14C2B069-3F72-4A9D-B997-B25D7DB26325}"/>
    <hyperlink ref="R1:U1" r:id="rId3" display="Vendeur 3 : Specter du discord (lien)" xr:uid="{2E56F971-A881-43BF-9B32-5EFF27883D1D}"/>
    <hyperlink ref="V1:Y1" r:id="rId4" location="gid=536656012" display="Vendeur 4 : MLD du discord (lien)" xr:uid="{0F7DF330-8F97-4653-9256-A686A009E1AD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Mulier</dc:creator>
  <cp:lastModifiedBy>Guillaume Mulier</cp:lastModifiedBy>
  <dcterms:created xsi:type="dcterms:W3CDTF">2025-04-05T10:17:27Z</dcterms:created>
  <dcterms:modified xsi:type="dcterms:W3CDTF">2025-04-06T08:40:31Z</dcterms:modified>
</cp:coreProperties>
</file>