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https://d.docs.live.net/8f57a385f157e450/Documents/Decision Analytics/"/>
    </mc:Choice>
  </mc:AlternateContent>
  <xr:revisionPtr revIDLastSave="711" documentId="8_{CCCCA1C1-4A81-4158-9D56-9AB0D5674768}" xr6:coauthVersionLast="45" xr6:coauthVersionMax="45" xr10:uidLastSave="{EE63C1DA-244E-4CBE-9868-7674EA50D6BD}"/>
  <bookViews>
    <workbookView xWindow="-108" yWindow="-108" windowWidth="23256" windowHeight="12576" xr2:uid="{06CD4290-A3F3-4CBB-8182-DE63C79B8CEA}"/>
  </bookViews>
  <sheets>
    <sheet name="Offer Review" sheetId="3" r:id="rId1"/>
    <sheet name="Dashboard" sheetId="6" r:id="rId2"/>
    <sheet name="Cost of living database" sheetId="1" r:id="rId3"/>
    <sheet name="PivotTables" sheetId="7" state="hidden" r:id="rId4"/>
    <sheet name="Available cities" sheetId="4" state="hidden" r:id="rId5"/>
    <sheet name="Region per country" sheetId="8" state="hidden" r:id="rId6"/>
    <sheet name="Tax per country" sheetId="2" state="hidden" r:id="rId7"/>
  </sheets>
  <definedNames>
    <definedName name="_xlnm._FilterDatabase" localSheetId="4" hidden="1">'Available cities'!$A$1:$B$263</definedName>
    <definedName name="_xlnm._FilterDatabase" localSheetId="2" hidden="1">'Cost of living database'!$A$1:$J$263</definedName>
    <definedName name="_xlnm._FilterDatabase" localSheetId="6" hidden="1">'Tax per country'!$A$1:$E$158</definedName>
    <definedName name="Slicer_Country">#N/A</definedName>
    <definedName name="Slicer_Region">#N/A</definedName>
  </definedNames>
  <calcPr calcId="191029"/>
  <pivotCaches>
    <pivotCache cacheId="1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 i="1"/>
  <c r="F263" i="1" l="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C3" i="3"/>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9" i="1"/>
  <c r="H250" i="1"/>
  <c r="H251" i="1"/>
  <c r="H252" i="1"/>
  <c r="H253" i="1"/>
  <c r="H254" i="1"/>
  <c r="H255" i="1"/>
  <c r="H256" i="1"/>
  <c r="H257" i="1"/>
  <c r="H258" i="1"/>
  <c r="H259" i="1"/>
  <c r="H260" i="1"/>
  <c r="H261" i="1"/>
  <c r="H262" i="1"/>
  <c r="H263" i="1"/>
  <c r="H2" i="1"/>
  <c r="D3" i="3"/>
  <c r="I243" i="1" s="1"/>
  <c r="E3" i="3" l="1"/>
  <c r="I41" i="1"/>
  <c r="I81" i="1"/>
  <c r="I137" i="1"/>
  <c r="I185" i="1"/>
  <c r="I241" i="1"/>
  <c r="I49" i="1"/>
  <c r="I113" i="1"/>
  <c r="I169" i="1"/>
  <c r="I225" i="1"/>
  <c r="I25" i="1"/>
  <c r="I65" i="1"/>
  <c r="I129" i="1"/>
  <c r="I177" i="1"/>
  <c r="I233" i="1"/>
  <c r="I9" i="1"/>
  <c r="I105" i="1"/>
  <c r="I161" i="1"/>
  <c r="I217" i="1"/>
  <c r="I33" i="1"/>
  <c r="I97" i="1"/>
  <c r="I153" i="1"/>
  <c r="I209" i="1"/>
  <c r="I257" i="1"/>
  <c r="I17" i="1"/>
  <c r="I73" i="1"/>
  <c r="I121" i="1"/>
  <c r="I193" i="1"/>
  <c r="I249" i="1"/>
  <c r="I57" i="1"/>
  <c r="I89" i="1"/>
  <c r="I145" i="1"/>
  <c r="I201" i="1"/>
  <c r="I258" i="1"/>
  <c r="I74" i="1"/>
  <c r="I10" i="1"/>
  <c r="I208" i="1"/>
  <c r="I144" i="1"/>
  <c r="I80" i="1"/>
  <c r="I16" i="1"/>
  <c r="I255" i="1"/>
  <c r="I79" i="1"/>
  <c r="I158" i="1"/>
  <c r="I6" i="1"/>
  <c r="I205" i="1"/>
  <c r="I141" i="1"/>
  <c r="I77" i="1"/>
  <c r="I13" i="1"/>
  <c r="I199" i="1"/>
  <c r="I246" i="1"/>
  <c r="I30" i="1"/>
  <c r="I188" i="1"/>
  <c r="I124" i="1"/>
  <c r="I60" i="1"/>
  <c r="I250" i="1"/>
  <c r="I191" i="1"/>
  <c r="I262" i="1"/>
  <c r="I62" i="1"/>
  <c r="I235" i="1"/>
  <c r="I171" i="1"/>
  <c r="I107" i="1"/>
  <c r="I43" i="1"/>
  <c r="I183" i="1"/>
  <c r="I228" i="1"/>
  <c r="I154" i="1"/>
  <c r="I252" i="1"/>
  <c r="I147" i="1"/>
  <c r="I176" i="1"/>
  <c r="I103" i="1"/>
  <c r="I92" i="1"/>
  <c r="I87" i="1"/>
  <c r="I203" i="1"/>
  <c r="I11" i="1"/>
  <c r="I226" i="1"/>
  <c r="I66" i="1"/>
  <c r="I2" i="1"/>
  <c r="I200" i="1"/>
  <c r="I136" i="1"/>
  <c r="I72" i="1"/>
  <c r="I8" i="1"/>
  <c r="I231" i="1"/>
  <c r="I55" i="1"/>
  <c r="I134" i="1"/>
  <c r="I261" i="1"/>
  <c r="I197" i="1"/>
  <c r="I133" i="1"/>
  <c r="I69" i="1"/>
  <c r="I5" i="1"/>
  <c r="I175" i="1"/>
  <c r="I222" i="1"/>
  <c r="I260" i="1"/>
  <c r="I180" i="1"/>
  <c r="I116" i="1"/>
  <c r="I52" i="1"/>
  <c r="I218" i="1"/>
  <c r="I167" i="1"/>
  <c r="I238" i="1"/>
  <c r="I46" i="1"/>
  <c r="I227" i="1"/>
  <c r="I163" i="1"/>
  <c r="I99" i="1"/>
  <c r="I35" i="1"/>
  <c r="I162" i="1"/>
  <c r="I248" i="1"/>
  <c r="I184" i="1"/>
  <c r="I120" i="1"/>
  <c r="I56" i="1"/>
  <c r="I234" i="1"/>
  <c r="I7" i="1"/>
  <c r="I245" i="1"/>
  <c r="I181" i="1"/>
  <c r="I53" i="1"/>
  <c r="I127" i="1"/>
  <c r="I164" i="1"/>
  <c r="I36" i="1"/>
  <c r="I190" i="1"/>
  <c r="I19" i="1"/>
  <c r="I130" i="1"/>
  <c r="I48" i="1"/>
  <c r="I159" i="1"/>
  <c r="I70" i="1"/>
  <c r="I173" i="1"/>
  <c r="I45" i="1"/>
  <c r="I220" i="1"/>
  <c r="I28" i="1"/>
  <c r="I236" i="1"/>
  <c r="I194" i="1"/>
  <c r="I58" i="1"/>
  <c r="I256" i="1"/>
  <c r="I192" i="1"/>
  <c r="I128" i="1"/>
  <c r="I64" i="1"/>
  <c r="I242" i="1"/>
  <c r="I207" i="1"/>
  <c r="I39" i="1"/>
  <c r="I118" i="1"/>
  <c r="I253" i="1"/>
  <c r="I189" i="1"/>
  <c r="I125" i="1"/>
  <c r="I61" i="1"/>
  <c r="I210" i="1"/>
  <c r="I151" i="1"/>
  <c r="I198" i="1"/>
  <c r="I244" i="1"/>
  <c r="I172" i="1"/>
  <c r="I108" i="1"/>
  <c r="I44" i="1"/>
  <c r="I186" i="1"/>
  <c r="I143" i="1"/>
  <c r="I214" i="1"/>
  <c r="I14" i="1"/>
  <c r="I219" i="1"/>
  <c r="I155" i="1"/>
  <c r="I91" i="1"/>
  <c r="I27" i="1"/>
  <c r="I50" i="1"/>
  <c r="I94" i="1"/>
  <c r="I117" i="1"/>
  <c r="I178" i="1"/>
  <c r="I174" i="1"/>
  <c r="I100" i="1"/>
  <c r="I111" i="1"/>
  <c r="I211" i="1"/>
  <c r="I83" i="1"/>
  <c r="I42" i="1"/>
  <c r="I240" i="1"/>
  <c r="I112" i="1"/>
  <c r="I202" i="1"/>
  <c r="I254" i="1"/>
  <c r="I237" i="1"/>
  <c r="I109" i="1"/>
  <c r="I146" i="1"/>
  <c r="I150" i="1"/>
  <c r="I156" i="1"/>
  <c r="I122" i="1"/>
  <c r="I166" i="1"/>
  <c r="I139" i="1"/>
  <c r="I75" i="1"/>
  <c r="I114" i="1"/>
  <c r="I34" i="1"/>
  <c r="I232" i="1"/>
  <c r="I168" i="1"/>
  <c r="I104" i="1"/>
  <c r="I40" i="1"/>
  <c r="I170" i="1"/>
  <c r="I135" i="1"/>
  <c r="I230" i="1"/>
  <c r="I54" i="1"/>
  <c r="I229" i="1"/>
  <c r="I165" i="1"/>
  <c r="I101" i="1"/>
  <c r="I37" i="1"/>
  <c r="I98" i="1"/>
  <c r="I71" i="1"/>
  <c r="I126" i="1"/>
  <c r="I212" i="1"/>
  <c r="I148" i="1"/>
  <c r="I84" i="1"/>
  <c r="I20" i="1"/>
  <c r="I263" i="1"/>
  <c r="I63" i="1"/>
  <c r="I142" i="1"/>
  <c r="I259" i="1"/>
  <c r="I195" i="1"/>
  <c r="I131" i="1"/>
  <c r="I67" i="1"/>
  <c r="I3" i="1"/>
  <c r="I18" i="1"/>
  <c r="I95" i="1"/>
  <c r="I22" i="1"/>
  <c r="I85" i="1"/>
  <c r="I223" i="1"/>
  <c r="I78" i="1"/>
  <c r="I132" i="1"/>
  <c r="I215" i="1"/>
  <c r="I86" i="1"/>
  <c r="I179" i="1"/>
  <c r="I51" i="1"/>
  <c r="I90" i="1"/>
  <c r="I26" i="1"/>
  <c r="I224" i="1"/>
  <c r="I160" i="1"/>
  <c r="I96" i="1"/>
  <c r="I32" i="1"/>
  <c r="I138" i="1"/>
  <c r="I119" i="1"/>
  <c r="I206" i="1"/>
  <c r="I38" i="1"/>
  <c r="I221" i="1"/>
  <c r="I157" i="1"/>
  <c r="I93" i="1"/>
  <c r="I29" i="1"/>
  <c r="I247" i="1"/>
  <c r="I47" i="1"/>
  <c r="I102" i="1"/>
  <c r="I204" i="1"/>
  <c r="I140" i="1"/>
  <c r="I76" i="1"/>
  <c r="I12" i="1"/>
  <c r="I239" i="1"/>
  <c r="I31" i="1"/>
  <c r="I110" i="1"/>
  <c r="I251" i="1"/>
  <c r="I187" i="1"/>
  <c r="I123" i="1"/>
  <c r="I59" i="1"/>
  <c r="I82" i="1"/>
  <c r="I216" i="1"/>
  <c r="I152" i="1"/>
  <c r="I88" i="1"/>
  <c r="I24" i="1"/>
  <c r="I106" i="1"/>
  <c r="I182" i="1"/>
  <c r="I213" i="1"/>
  <c r="I149" i="1"/>
  <c r="I21" i="1"/>
  <c r="I23" i="1"/>
  <c r="I196" i="1"/>
  <c r="I68" i="1"/>
  <c r="I4" i="1"/>
  <c r="I15" i="1"/>
  <c r="I115" i="1"/>
  <c r="F3" i="3" l="1"/>
  <c r="J2" i="1" l="1"/>
  <c r="J3" i="1"/>
  <c r="J11" i="1"/>
  <c r="J19" i="1"/>
  <c r="J27" i="1"/>
  <c r="J35" i="1"/>
  <c r="J43" i="1"/>
  <c r="J51" i="1"/>
  <c r="J59" i="1"/>
  <c r="J67" i="1"/>
  <c r="J75" i="1"/>
  <c r="J83" i="1"/>
  <c r="J91" i="1"/>
  <c r="J99" i="1"/>
  <c r="J107" i="1"/>
  <c r="J115" i="1"/>
  <c r="J123" i="1"/>
  <c r="J131" i="1"/>
  <c r="J139" i="1"/>
  <c r="J147" i="1"/>
  <c r="J155" i="1"/>
  <c r="J163" i="1"/>
  <c r="J171" i="1"/>
  <c r="J179" i="1"/>
  <c r="J187" i="1"/>
  <c r="J195" i="1"/>
  <c r="J203" i="1"/>
  <c r="J211" i="1"/>
  <c r="J219" i="1"/>
  <c r="J227" i="1"/>
  <c r="J235" i="1"/>
  <c r="J243" i="1"/>
  <c r="J251" i="1"/>
  <c r="J259" i="1"/>
  <c r="J4" i="1"/>
  <c r="J12" i="1"/>
  <c r="J20" i="1"/>
  <c r="J28" i="1"/>
  <c r="J36" i="1"/>
  <c r="J44" i="1"/>
  <c r="J52" i="1"/>
  <c r="J60" i="1"/>
  <c r="J68" i="1"/>
  <c r="J76" i="1"/>
  <c r="J84" i="1"/>
  <c r="J92" i="1"/>
  <c r="J100" i="1"/>
  <c r="J108" i="1"/>
  <c r="J116" i="1"/>
  <c r="J124" i="1"/>
  <c r="J156" i="1"/>
  <c r="J164" i="1"/>
  <c r="J188" i="1"/>
  <c r="J212" i="1"/>
  <c r="J236" i="1"/>
  <c r="J262" i="1"/>
  <c r="J180" i="1"/>
  <c r="J5" i="1"/>
  <c r="J13" i="1"/>
  <c r="J21" i="1"/>
  <c r="J29" i="1"/>
  <c r="J37" i="1"/>
  <c r="J45" i="1"/>
  <c r="J53" i="1"/>
  <c r="J61" i="1"/>
  <c r="J69" i="1"/>
  <c r="J77" i="1"/>
  <c r="J85" i="1"/>
  <c r="J93" i="1"/>
  <c r="J101" i="1"/>
  <c r="J109" i="1"/>
  <c r="J117" i="1"/>
  <c r="J125" i="1"/>
  <c r="J133" i="1"/>
  <c r="J141" i="1"/>
  <c r="J149" i="1"/>
  <c r="J157" i="1"/>
  <c r="J165" i="1"/>
  <c r="J173" i="1"/>
  <c r="J181" i="1"/>
  <c r="J189" i="1"/>
  <c r="J197" i="1"/>
  <c r="J205" i="1"/>
  <c r="J213" i="1"/>
  <c r="J221" i="1"/>
  <c r="J229" i="1"/>
  <c r="J237" i="1"/>
  <c r="J245" i="1"/>
  <c r="J253" i="1"/>
  <c r="J261" i="1"/>
  <c r="J6" i="1"/>
  <c r="J14" i="1"/>
  <c r="J22" i="1"/>
  <c r="J30" i="1"/>
  <c r="J38" i="1"/>
  <c r="J46" i="1"/>
  <c r="J54" i="1"/>
  <c r="J62" i="1"/>
  <c r="J70" i="1"/>
  <c r="J78" i="1"/>
  <c r="J86" i="1"/>
  <c r="J94" i="1"/>
  <c r="J102" i="1"/>
  <c r="J110" i="1"/>
  <c r="J118" i="1"/>
  <c r="J126" i="1"/>
  <c r="J134" i="1"/>
  <c r="J142" i="1"/>
  <c r="J150" i="1"/>
  <c r="J158" i="1"/>
  <c r="J166" i="1"/>
  <c r="J174" i="1"/>
  <c r="J182" i="1"/>
  <c r="J190" i="1"/>
  <c r="J198" i="1"/>
  <c r="J206" i="1"/>
  <c r="J222" i="1"/>
  <c r="J230" i="1"/>
  <c r="J238" i="1"/>
  <c r="J246" i="1"/>
  <c r="J254" i="1"/>
  <c r="J214" i="1"/>
  <c r="J7" i="1"/>
  <c r="J15" i="1"/>
  <c r="J23" i="1"/>
  <c r="J31" i="1"/>
  <c r="J39" i="1"/>
  <c r="J47" i="1"/>
  <c r="J55" i="1"/>
  <c r="J63" i="1"/>
  <c r="J71" i="1"/>
  <c r="J79" i="1"/>
  <c r="J87" i="1"/>
  <c r="J95" i="1"/>
  <c r="J103" i="1"/>
  <c r="J111" i="1"/>
  <c r="J119" i="1"/>
  <c r="J127" i="1"/>
  <c r="J135" i="1"/>
  <c r="J143" i="1"/>
  <c r="J151" i="1"/>
  <c r="J159" i="1"/>
  <c r="J167" i="1"/>
  <c r="J175" i="1"/>
  <c r="J183" i="1"/>
  <c r="J191" i="1"/>
  <c r="J199" i="1"/>
  <c r="J207" i="1"/>
  <c r="J215" i="1"/>
  <c r="J223" i="1"/>
  <c r="J231" i="1"/>
  <c r="J239" i="1"/>
  <c r="J247" i="1"/>
  <c r="J255" i="1"/>
  <c r="J263" i="1"/>
  <c r="J146" i="1"/>
  <c r="J194" i="1"/>
  <c r="J218" i="1"/>
  <c r="J234" i="1"/>
  <c r="J258" i="1"/>
  <c r="J148" i="1"/>
  <c r="J204" i="1"/>
  <c r="J244" i="1"/>
  <c r="J8" i="1"/>
  <c r="J16" i="1"/>
  <c r="J24" i="1"/>
  <c r="J32" i="1"/>
  <c r="J40" i="1"/>
  <c r="J48" i="1"/>
  <c r="J56" i="1"/>
  <c r="J64" i="1"/>
  <c r="J72" i="1"/>
  <c r="J80" i="1"/>
  <c r="J88" i="1"/>
  <c r="J96" i="1"/>
  <c r="J104" i="1"/>
  <c r="J112" i="1"/>
  <c r="J120" i="1"/>
  <c r="J128" i="1"/>
  <c r="J136" i="1"/>
  <c r="J144" i="1"/>
  <c r="J152" i="1"/>
  <c r="J160" i="1"/>
  <c r="J168" i="1"/>
  <c r="J176" i="1"/>
  <c r="J184" i="1"/>
  <c r="J192" i="1"/>
  <c r="J200" i="1"/>
  <c r="J208" i="1"/>
  <c r="J216" i="1"/>
  <c r="J224" i="1"/>
  <c r="J232" i="1"/>
  <c r="J240" i="1"/>
  <c r="J248" i="1"/>
  <c r="J256" i="1"/>
  <c r="J42" i="1"/>
  <c r="J82" i="1"/>
  <c r="J106" i="1"/>
  <c r="J122" i="1"/>
  <c r="J138" i="1"/>
  <c r="J162" i="1"/>
  <c r="J170" i="1"/>
  <c r="J186" i="1"/>
  <c r="J210" i="1"/>
  <c r="J242" i="1"/>
  <c r="J132" i="1"/>
  <c r="J196" i="1"/>
  <c r="J228" i="1"/>
  <c r="J252" i="1"/>
  <c r="J9" i="1"/>
  <c r="J17" i="1"/>
  <c r="J25" i="1"/>
  <c r="J33" i="1"/>
  <c r="J41" i="1"/>
  <c r="J49" i="1"/>
  <c r="J57" i="1"/>
  <c r="J65" i="1"/>
  <c r="J73" i="1"/>
  <c r="J81" i="1"/>
  <c r="J89" i="1"/>
  <c r="J97" i="1"/>
  <c r="J105" i="1"/>
  <c r="J113" i="1"/>
  <c r="J121" i="1"/>
  <c r="J129" i="1"/>
  <c r="J137" i="1"/>
  <c r="J145" i="1"/>
  <c r="J153" i="1"/>
  <c r="J161" i="1"/>
  <c r="J169" i="1"/>
  <c r="J177" i="1"/>
  <c r="J185" i="1"/>
  <c r="J193" i="1"/>
  <c r="J201" i="1"/>
  <c r="J209" i="1"/>
  <c r="J217" i="1"/>
  <c r="J225" i="1"/>
  <c r="J233" i="1"/>
  <c r="J241" i="1"/>
  <c r="J249" i="1"/>
  <c r="J257" i="1"/>
  <c r="J10" i="1"/>
  <c r="J18" i="1"/>
  <c r="J26" i="1"/>
  <c r="J34" i="1"/>
  <c r="J50" i="1"/>
  <c r="J58" i="1"/>
  <c r="J66" i="1"/>
  <c r="J74" i="1"/>
  <c r="J90" i="1"/>
  <c r="J98" i="1"/>
  <c r="J114" i="1"/>
  <c r="J130" i="1"/>
  <c r="J154" i="1"/>
  <c r="J178" i="1"/>
  <c r="J202" i="1"/>
  <c r="J226" i="1"/>
  <c r="J250" i="1"/>
  <c r="J140" i="1"/>
  <c r="J172" i="1"/>
  <c r="J220" i="1"/>
  <c r="J26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tc={9816856E-29C8-4D04-B219-51F4D5327137}</author>
    <author>tc={FBC7C1D1-53A1-4BA5-B1E5-A35239E85C42}</author>
    <author>tc={9BEEC9BD-EB00-44FF-8648-17D7ADD84421}</author>
    <author>tc={2CA20316-E5AD-4ACB-8BB2-53D81B5B3E5D}</author>
    <author>tc={DC404584-441C-4BE6-95BB-596614441C9F}</author>
    <author>tc={2751E6B1-31B3-423B-8B5D-E000FBDDCF44}</author>
    <author>tc={FBFEE1DF-B116-4FE2-AC9A-946ADD2BA552}</author>
  </authors>
  <commentList>
    <comment ref="D13" authorId="0" shapeId="0" xr:uid="{9816856E-29C8-4D04-B219-51F4D5327137}">
      <text>
        <t>[Threaded comment]
Your version of Excel allows you to read this threaded comment; however, any edits to it will get removed if the file is opened in a newer version of Excel. Learn more: https://go.microsoft.com/fwlink/?linkid=870924
Comment:
    Only availabe on country level</t>
      </text>
    </comment>
    <comment ref="D32" authorId="1" shapeId="0" xr:uid="{FBC7C1D1-53A1-4BA5-B1E5-A35239E85C42}">
      <text>
        <t>[Threaded comment]
Your version of Excel allows you to read this threaded comment; however, any edits to it will get removed if the file is opened in a newer version of Excel. Learn more: https://go.microsoft.com/fwlink/?linkid=870924
Comment:
    Only availabe on country level</t>
      </text>
    </comment>
    <comment ref="D42" authorId="2" shapeId="0" xr:uid="{9BEEC9BD-EB00-44FF-8648-17D7ADD84421}">
      <text>
        <t>[Threaded comment]
Your version of Excel allows you to read this threaded comment; however, any edits to it will get removed if the file is opened in a newer version of Excel. Learn more: https://go.microsoft.com/fwlink/?linkid=870924
Comment:
    Only availabe on country level</t>
      </text>
    </comment>
    <comment ref="H109" authorId="3" shapeId="0" xr:uid="{2CA20316-E5AD-4ACB-8BB2-53D81B5B3E5D}">
      <text>
        <t>[Threaded comment]
Your version of Excel allows you to read this threaded comment; however, any edits to it will get removed if the file is opened in a newer version of Excel. Learn more: https://go.microsoft.com/fwlink/?linkid=870924
Comment:
    Obtained from google answers</t>
      </text>
    </comment>
    <comment ref="D159" authorId="4" shapeId="0" xr:uid="{DC404584-441C-4BE6-95BB-596614441C9F}">
      <text>
        <t>[Threaded comment]
Your version of Excel allows you to read this threaded comment; however, any edits to it will get removed if the file is opened in a newer version of Excel. Learn more: https://go.microsoft.com/fwlink/?linkid=870924
Comment:
    Only availabe on country level</t>
      </text>
    </comment>
    <comment ref="H248" authorId="5" shapeId="0" xr:uid="{2751E6B1-31B3-423B-8B5D-E000FBDDCF44}">
      <text>
        <t>[Threaded comment]
Your version of Excel allows you to read this threaded comment; however, any edits to it will get removed if the file is opened in a newer version of Excel. Learn more: https://go.microsoft.com/fwlink/?linkid=870924
Comment:
    Obtained from google answers</t>
      </text>
    </comment>
    <comment ref="D255" authorId="6" shapeId="0" xr:uid="{FBFEE1DF-B116-4FE2-AC9A-946ADD2BA552}">
      <text>
        <t>[Threaded comment]
Your version of Excel allows you to read this threaded comment; however, any edits to it will get removed if the file is opened in a newer version of Excel. Learn more: https://go.microsoft.com/fwlink/?linkid=870924
Comment:
    Only availabe on country level</t>
      </text>
    </comment>
  </commentList>
</comments>
</file>

<file path=xl/sharedStrings.xml><?xml version="1.0" encoding="utf-8"?>
<sst xmlns="http://schemas.openxmlformats.org/spreadsheetml/2006/main" count="2116" uniqueCount="973">
  <si>
    <t>Ranking</t>
  </si>
  <si>
    <t>Hong Kong</t>
  </si>
  <si>
    <t>Nassau (Bahamas)</t>
  </si>
  <si>
    <t>Tel Aviv (Israel)</t>
  </si>
  <si>
    <t>Doha (Qatar)</t>
  </si>
  <si>
    <t>Melbourne (Australia)</t>
  </si>
  <si>
    <t>Canberra (Australia)</t>
  </si>
  <si>
    <t>Haifa (Israel)</t>
  </si>
  <si>
    <t>Brisbane (Australia)</t>
  </si>
  <si>
    <t>Hobart (Australia)</t>
  </si>
  <si>
    <t>Perth (Australia)</t>
  </si>
  <si>
    <t>San Juan (Puerto Rico)</t>
  </si>
  <si>
    <t>San Jose, Costa Rica (Costa Rica)</t>
  </si>
  <si>
    <t>Oporto (Portugal)</t>
  </si>
  <si>
    <t>Tallinn (Estonia)</t>
  </si>
  <si>
    <t>Montevideo (Uruguay)</t>
  </si>
  <si>
    <t>San Salvador (El Salvador)</t>
  </si>
  <si>
    <t>Guayaquil (Ecuador)</t>
  </si>
  <si>
    <t>Quito (Ecuador)</t>
  </si>
  <si>
    <t>Tirana (Albania)</t>
  </si>
  <si>
    <t>La Paz (Bolivia)</t>
  </si>
  <si>
    <t>Santa Cruz de la Sierra (Bolivia)</t>
  </si>
  <si>
    <t>Kampala (Uganda)</t>
  </si>
  <si>
    <t>Bogotá (Colombia)</t>
  </si>
  <si>
    <t>Mumbai (India)</t>
  </si>
  <si>
    <t>Cochabamba (Bolivia)</t>
  </si>
  <si>
    <t>Medellín (Colombia)</t>
  </si>
  <si>
    <t>Barranquilla (Colombia)</t>
  </si>
  <si>
    <t>Delhi (India)</t>
  </si>
  <si>
    <t>Asunción (Paraguay)</t>
  </si>
  <si>
    <t>Bucaramanga (Colombia)</t>
  </si>
  <si>
    <t>Bangalore (India)</t>
  </si>
  <si>
    <t>Hyderabad, India (India)</t>
  </si>
  <si>
    <t>Country</t>
  </si>
  <si>
    <t>City</t>
  </si>
  <si>
    <t>Bahamas</t>
  </si>
  <si>
    <t>Israel</t>
  </si>
  <si>
    <t>Australia</t>
  </si>
  <si>
    <t>Qatar</t>
  </si>
  <si>
    <t>Austria</t>
  </si>
  <si>
    <t>Puerto Rico</t>
  </si>
  <si>
    <t>Malta</t>
  </si>
  <si>
    <t>Portugal</t>
  </si>
  <si>
    <t>Costa Rica</t>
  </si>
  <si>
    <t>Estonia</t>
  </si>
  <si>
    <t>Uruguay</t>
  </si>
  <si>
    <t>El Salvador</t>
  </si>
  <si>
    <t>Ecuador</t>
  </si>
  <si>
    <t>Indonesia</t>
  </si>
  <si>
    <t>Chile</t>
  </si>
  <si>
    <t>Serbia</t>
  </si>
  <si>
    <t>Albania</t>
  </si>
  <si>
    <t>Tanzania</t>
  </si>
  <si>
    <t>Guatemala</t>
  </si>
  <si>
    <t>Bulgaria</t>
  </si>
  <si>
    <t>Bolivia</t>
  </si>
  <si>
    <t>Uganda</t>
  </si>
  <si>
    <t>Vietnam</t>
  </si>
  <si>
    <t>Colombia</t>
  </si>
  <si>
    <t>India</t>
  </si>
  <si>
    <t>Paraguay</t>
  </si>
  <si>
    <t>Georgia</t>
  </si>
  <si>
    <t>Price Index Ranking</t>
  </si>
  <si>
    <t>Source: https://www.expatistan.com/es/costo-de-vida/indice</t>
  </si>
  <si>
    <t>Last</t>
  </si>
  <si>
    <t>Previous</t>
  </si>
  <si>
    <t>Reference</t>
  </si>
  <si>
    <t>Unit</t>
  </si>
  <si>
    <t>Chad</t>
  </si>
  <si>
    <t>%</t>
  </si>
  <si>
    <t>Ivory Coast</t>
  </si>
  <si>
    <t>Sweden</t>
  </si>
  <si>
    <t>Japan</t>
  </si>
  <si>
    <t>Denmark</t>
  </si>
  <si>
    <t>Finland</t>
  </si>
  <si>
    <t>Belgium</t>
  </si>
  <si>
    <t>Aruba</t>
  </si>
  <si>
    <t>Netherlands</t>
  </si>
  <si>
    <t>Slovenia</t>
  </si>
  <si>
    <t>Luxembourg</t>
  </si>
  <si>
    <t>Ireland</t>
  </si>
  <si>
    <t>Iceland</t>
  </si>
  <si>
    <t>China</t>
  </si>
  <si>
    <t>France</t>
  </si>
  <si>
    <t>Germany</t>
  </si>
  <si>
    <t>Greece</t>
  </si>
  <si>
    <t>South Africa</t>
  </si>
  <si>
    <t>Spain</t>
  </si>
  <si>
    <t>United Kingdom</t>
  </si>
  <si>
    <t>Italy</t>
  </si>
  <si>
    <t>Papua New Guinea</t>
  </si>
  <si>
    <t>South Korea</t>
  </si>
  <si>
    <t>Euro area</t>
  </si>
  <si>
    <t>Barbados</t>
  </si>
  <si>
    <t>Guinea</t>
  </si>
  <si>
    <t>Mauritania</t>
  </si>
  <si>
    <t>Republic of the Congo</t>
  </si>
  <si>
    <t>Senegal</t>
  </si>
  <si>
    <t>Switzerland</t>
  </si>
  <si>
    <t>Taiwan</t>
  </si>
  <si>
    <t>European Union</t>
  </si>
  <si>
    <t>Norway</t>
  </si>
  <si>
    <t>Morocco</t>
  </si>
  <si>
    <t>Suriname</t>
  </si>
  <si>
    <t>Zambia</t>
  </si>
  <si>
    <t>Namibia</t>
  </si>
  <si>
    <t>United States</t>
  </si>
  <si>
    <t>Croatia</t>
  </si>
  <si>
    <t>Algeria</t>
  </si>
  <si>
    <t>Argentina</t>
  </si>
  <si>
    <t>Cameroon</t>
  </si>
  <si>
    <t>Cyprus</t>
  </si>
  <si>
    <t>Equatorial Guinea</t>
  </si>
  <si>
    <t>Ethiopia</t>
  </si>
  <si>
    <t>Gabon</t>
  </si>
  <si>
    <t>Mexico</t>
  </si>
  <si>
    <t>Pakistan</t>
  </si>
  <si>
    <t>Philippines</t>
  </si>
  <si>
    <t>Sierra Leone</t>
  </si>
  <si>
    <t>Thailand</t>
  </si>
  <si>
    <t>Tunisia</t>
  </si>
  <si>
    <t>Turkey</t>
  </si>
  <si>
    <t>Venezuela</t>
  </si>
  <si>
    <t>Canada</t>
  </si>
  <si>
    <t>New Zealand</t>
  </si>
  <si>
    <t>Swaziland</t>
  </si>
  <si>
    <t>Mozambique</t>
  </si>
  <si>
    <t>Poland</t>
  </si>
  <si>
    <t>Latvia</t>
  </si>
  <si>
    <t>Bangladesh</t>
  </si>
  <si>
    <t>Congo</t>
  </si>
  <si>
    <t>Gambia</t>
  </si>
  <si>
    <t>Jamaica</t>
  </si>
  <si>
    <t>Jordan</t>
  </si>
  <si>
    <t>Kenya</t>
  </si>
  <si>
    <t>Lesotho</t>
  </si>
  <si>
    <t>Malawi</t>
  </si>
  <si>
    <t>Malaysia</t>
  </si>
  <si>
    <t>Nicaragua</t>
  </si>
  <si>
    <t>Peru</t>
  </si>
  <si>
    <t>Rwanda</t>
  </si>
  <si>
    <t>Brazil</t>
  </si>
  <si>
    <t>Samoa</t>
  </si>
  <si>
    <t>Azerbaijan</t>
  </si>
  <si>
    <t>Botswana</t>
  </si>
  <si>
    <t>Dominican Republic</t>
  </si>
  <si>
    <t>Ghana</t>
  </si>
  <si>
    <t>Honduras</t>
  </si>
  <si>
    <t>Myanmar</t>
  </si>
  <si>
    <t>Panama</t>
  </si>
  <si>
    <t>Slovakia</t>
  </si>
  <si>
    <t>Trinidad And Tobago</t>
  </si>
  <si>
    <t>Zimbabwe</t>
  </si>
  <si>
    <t>Laos</t>
  </si>
  <si>
    <t>Lebanon</t>
  </si>
  <si>
    <t>Nigeria</t>
  </si>
  <si>
    <t>Sri Lanka</t>
  </si>
  <si>
    <t>Armenia</t>
  </si>
  <si>
    <t>Uzbekistan</t>
  </si>
  <si>
    <t>Egypt</t>
  </si>
  <si>
    <t>Liechtenstein</t>
  </si>
  <si>
    <t>Czech Republic</t>
  </si>
  <si>
    <t>Singapore</t>
  </si>
  <si>
    <t>Syria</t>
  </si>
  <si>
    <t>Afghanistan</t>
  </si>
  <si>
    <t>Cambodia</t>
  </si>
  <si>
    <t>Fiji</t>
  </si>
  <si>
    <t>Isle of Man</t>
  </si>
  <si>
    <t>Madagascar</t>
  </si>
  <si>
    <t>Moldova</t>
  </si>
  <si>
    <t>Ukraine</t>
  </si>
  <si>
    <t>Angola</t>
  </si>
  <si>
    <t>Hungary</t>
  </si>
  <si>
    <t>Iraq</t>
  </si>
  <si>
    <t>Lithuania</t>
  </si>
  <si>
    <t>Mauritius</t>
  </si>
  <si>
    <t>Seychelles</t>
  </si>
  <si>
    <t>Sudan</t>
  </si>
  <si>
    <t>Yemen</t>
  </si>
  <si>
    <t>Belarus</t>
  </si>
  <si>
    <t>Russia</t>
  </si>
  <si>
    <t>Tajikistan</t>
  </si>
  <si>
    <t>Macau</t>
  </si>
  <si>
    <t>Bosnia and Herzegovina</t>
  </si>
  <si>
    <t>Kazakhstan</t>
  </si>
  <si>
    <t>Kosovo</t>
  </si>
  <si>
    <t>Libya</t>
  </si>
  <si>
    <t>Macedonia</t>
  </si>
  <si>
    <t>Mongolia</t>
  </si>
  <si>
    <t>Romania</t>
  </si>
  <si>
    <t>Montenegro</t>
  </si>
  <si>
    <t>Bahrain</t>
  </si>
  <si>
    <t>Bermuda</t>
  </si>
  <si>
    <t>Brunei</t>
  </si>
  <si>
    <t>Cayman Islands</t>
  </si>
  <si>
    <t>Kuwait</t>
  </si>
  <si>
    <t>Oman</t>
  </si>
  <si>
    <t>Saudi Arabia</t>
  </si>
  <si>
    <t>United Arab Emirates</t>
  </si>
  <si>
    <t>Source: https://tradingeconomics.com/country-list/personal-income-tax-rate</t>
  </si>
  <si>
    <t>1st</t>
  </si>
  <si>
    <t>Hamilton (Bermuda)</t>
  </si>
  <si>
    <t>2nd</t>
  </si>
  <si>
    <t>Grand Cayman (Cayman Islands)</t>
  </si>
  <si>
    <t>3rd</t>
  </si>
  <si>
    <t>Geneva (Switzerland)</t>
  </si>
  <si>
    <t>4th</t>
  </si>
  <si>
    <t>Zurich (Switzerland)</t>
  </si>
  <si>
    <t>5th</t>
  </si>
  <si>
    <t>Mountain View, California (United States)</t>
  </si>
  <si>
    <t>6th</t>
  </si>
  <si>
    <t>New York City (United States)</t>
  </si>
  <si>
    <t>7th</t>
  </si>
  <si>
    <t>Basel (Switzerland)</t>
  </si>
  <si>
    <t>8th</t>
  </si>
  <si>
    <t>San Francisco, California (United States)</t>
  </si>
  <si>
    <t>9th</t>
  </si>
  <si>
    <t>Lausanne (Switzerland)</t>
  </si>
  <si>
    <t>10th</t>
  </si>
  <si>
    <t>Lugano (Switzerland)</t>
  </si>
  <si>
    <t>11th</t>
  </si>
  <si>
    <t>London (United Kingdom)</t>
  </si>
  <si>
    <t>12th</t>
  </si>
  <si>
    <t>13th</t>
  </si>
  <si>
    <t>Washington D.C. (United States)</t>
  </si>
  <si>
    <t>14th</t>
  </si>
  <si>
    <t>Oakland, California (United States)</t>
  </si>
  <si>
    <t>15th</t>
  </si>
  <si>
    <t>16th</t>
  </si>
  <si>
    <t>Reykjavik (Iceland)</t>
  </si>
  <si>
    <t>17th</t>
  </si>
  <si>
    <t>Jersey City, New Jersey (United States)</t>
  </si>
  <si>
    <t>18th</t>
  </si>
  <si>
    <t>Oslo (Norway)</t>
  </si>
  <si>
    <t>19th</t>
  </si>
  <si>
    <t>Dublin (Ireland)</t>
  </si>
  <si>
    <t>20th</t>
  </si>
  <si>
    <t>Copenhagen (Denmark)</t>
  </si>
  <si>
    <t>21st</t>
  </si>
  <si>
    <t>Honolulu, Hawaii (United States)</t>
  </si>
  <si>
    <t>22nd</t>
  </si>
  <si>
    <t>Boston, Massachusetts (United States)</t>
  </si>
  <si>
    <t>23rd</t>
  </si>
  <si>
    <t>Seattle, Washington (United States)</t>
  </si>
  <si>
    <t>24th</t>
  </si>
  <si>
    <t>Los Angeles, California (United States)</t>
  </si>
  <si>
    <t>25th</t>
  </si>
  <si>
    <t>San Jose, California (United States)</t>
  </si>
  <si>
    <t>26th</t>
  </si>
  <si>
    <t>Tokyo (Japan)</t>
  </si>
  <si>
    <t>27th</t>
  </si>
  <si>
    <t>Chicago, Illinois (United States)</t>
  </si>
  <si>
    <t>28th</t>
  </si>
  <si>
    <t>Miami, Florida (United States)</t>
  </si>
  <si>
    <t>29th</t>
  </si>
  <si>
    <t>Denver, Colorado (United States)</t>
  </si>
  <si>
    <t>30th</t>
  </si>
  <si>
    <t>Amsterdam (Netherlands)</t>
  </si>
  <si>
    <t>31st</t>
  </si>
  <si>
    <t>32nd</t>
  </si>
  <si>
    <t>Boulder, Colorado (United States)</t>
  </si>
  <si>
    <t>33rd</t>
  </si>
  <si>
    <t>Paris (France)</t>
  </si>
  <si>
    <t>34th</t>
  </si>
  <si>
    <t>San Diego, California (United States)</t>
  </si>
  <si>
    <t>35th</t>
  </si>
  <si>
    <t>Auckland (New Zealand)</t>
  </si>
  <si>
    <t>36th</t>
  </si>
  <si>
    <t>Portland, Oregon (United States)</t>
  </si>
  <si>
    <t>37th</t>
  </si>
  <si>
    <t>38th</t>
  </si>
  <si>
    <t>Sacramento, California (United States)</t>
  </si>
  <si>
    <t>39th</t>
  </si>
  <si>
    <t>Anchorage, Alaska (United States)</t>
  </si>
  <si>
    <t>40th</t>
  </si>
  <si>
    <t>Sydney (Australia)</t>
  </si>
  <si>
    <t>41st</t>
  </si>
  <si>
    <t>42nd</t>
  </si>
  <si>
    <t>43rd</t>
  </si>
  <si>
    <t>Toronto (Canada)</t>
  </si>
  <si>
    <t>44th</t>
  </si>
  <si>
    <t>Stockholm (Sweden)</t>
  </si>
  <si>
    <t>45th</t>
  </si>
  <si>
    <t>Frankfurt am Main (Germany)</t>
  </si>
  <si>
    <t>46th</t>
  </si>
  <si>
    <t>Abu Dhabi (United Arab Emirates)</t>
  </si>
  <si>
    <t>47th</t>
  </si>
  <si>
    <t>Philadelphia, Pennsylvania (United States)</t>
  </si>
  <si>
    <t>48th</t>
  </si>
  <si>
    <t>Brighton and Hove (United Kingdom)</t>
  </si>
  <si>
    <t>49th</t>
  </si>
  <si>
    <t>Dubai (United Arab Emirates)</t>
  </si>
  <si>
    <t>50th</t>
  </si>
  <si>
    <t>Oxford (United Kingdom)</t>
  </si>
  <si>
    <t>51st</t>
  </si>
  <si>
    <t>Helsinki (Finland)</t>
  </si>
  <si>
    <t>52nd</t>
  </si>
  <si>
    <t>Pittsburgh, Pennsylvania (United States)</t>
  </si>
  <si>
    <t>53rd</t>
  </si>
  <si>
    <t>Atlanta, Georgia (United States)</t>
  </si>
  <si>
    <t>54th</t>
  </si>
  <si>
    <t>Bristol (United Kingdom)</t>
  </si>
  <si>
    <t>55th</t>
  </si>
  <si>
    <t>Fort Worth, Texas (United States)</t>
  </si>
  <si>
    <t>56th</t>
  </si>
  <si>
    <t>The Hague (Netherlands)</t>
  </si>
  <si>
    <t>57th</t>
  </si>
  <si>
    <t>Jerusalem (Israel)</t>
  </si>
  <si>
    <t>58th</t>
  </si>
  <si>
    <t>Munich (Germany)</t>
  </si>
  <si>
    <t>59th</t>
  </si>
  <si>
    <t>Vancouver (Canada)</t>
  </si>
  <si>
    <t>60th</t>
  </si>
  <si>
    <t>Rotterdam (Netherlands)</t>
  </si>
  <si>
    <t>61st</t>
  </si>
  <si>
    <t>62nd</t>
  </si>
  <si>
    <t>Baltimore, Maryland (United States)</t>
  </si>
  <si>
    <t>63rd</t>
  </si>
  <si>
    <t>Charlotte, North Carolina (United States)</t>
  </si>
  <si>
    <t>64th</t>
  </si>
  <si>
    <t>Minneapolis - St. Paul, Minnesota (United States)</t>
  </si>
  <si>
    <t>65th</t>
  </si>
  <si>
    <t>Wellington (New Zealand)</t>
  </si>
  <si>
    <t>66th</t>
  </si>
  <si>
    <t>Burlington, Vermont (United States)</t>
  </si>
  <si>
    <t>67th</t>
  </si>
  <si>
    <t>68th</t>
  </si>
  <si>
    <t>Austin, Texas (United States)</t>
  </si>
  <si>
    <t>69th</t>
  </si>
  <si>
    <t>70th</t>
  </si>
  <si>
    <t>Phoenix, Arizona (United States)</t>
  </si>
  <si>
    <t>71st</t>
  </si>
  <si>
    <t>Salt Lake City, Utah (United States)</t>
  </si>
  <si>
    <t>72nd</t>
  </si>
  <si>
    <t>73rd</t>
  </si>
  <si>
    <t>Dallas, Texas (United States)</t>
  </si>
  <si>
    <t>74th</t>
  </si>
  <si>
    <t>Charleston, South Carolina (United States)</t>
  </si>
  <si>
    <t>75th</t>
  </si>
  <si>
    <t>Cork (Ireland)</t>
  </si>
  <si>
    <t>76th</t>
  </si>
  <si>
    <t>Manchester (United Kingdom)</t>
  </si>
  <si>
    <t>77th</t>
  </si>
  <si>
    <t>Orlando, Florida (United States)</t>
  </si>
  <si>
    <t>78th</t>
  </si>
  <si>
    <t>Lyon (France)</t>
  </si>
  <si>
    <t>79th</t>
  </si>
  <si>
    <t>Beirut (Lebanon)</t>
  </si>
  <si>
    <t>80th</t>
  </si>
  <si>
    <t>Cologne (Germany)</t>
  </si>
  <si>
    <t>81st</t>
  </si>
  <si>
    <t>Providence, Rhode Island (United States)</t>
  </si>
  <si>
    <t>82nd</t>
  </si>
  <si>
    <t>Hamburg (Germany)</t>
  </si>
  <si>
    <t>83rd</t>
  </si>
  <si>
    <t>Victoria (Canada)</t>
  </si>
  <si>
    <t>84th</t>
  </si>
  <si>
    <t>Houston, Texas (United States)</t>
  </si>
  <si>
    <t>85th</t>
  </si>
  <si>
    <t>Tampa, Florida (United States)</t>
  </si>
  <si>
    <t>86th</t>
  </si>
  <si>
    <t>New Orleans, Louisiana (United States)</t>
  </si>
  <si>
    <t>87th</t>
  </si>
  <si>
    <t>Ottawa (Canada)</t>
  </si>
  <si>
    <t>88th</t>
  </si>
  <si>
    <t>Nashville, Tennessee (United States)</t>
  </si>
  <si>
    <t>89th</t>
  </si>
  <si>
    <t>Eindhoven (Netherlands)</t>
  </si>
  <si>
    <t>90th</t>
  </si>
  <si>
    <t>Colorado Springs, Colorado (United States)</t>
  </si>
  <si>
    <t>91st</t>
  </si>
  <si>
    <t>Las Vegas, Nevada (United States)</t>
  </si>
  <si>
    <t>92nd</t>
  </si>
  <si>
    <t>Milan (Italy)</t>
  </si>
  <si>
    <t>93rd</t>
  </si>
  <si>
    <t>Raleigh, North Carolina (United States)</t>
  </si>
  <si>
    <t>94th</t>
  </si>
  <si>
    <t>Nottingham (United Kingdom)</t>
  </si>
  <si>
    <t>95th</t>
  </si>
  <si>
    <t>Aberdeen (United Kingdom)</t>
  </si>
  <si>
    <t>96th</t>
  </si>
  <si>
    <t>Cleveland, Ohio (United States)</t>
  </si>
  <si>
    <t>97th</t>
  </si>
  <si>
    <t>Stuttgart (Germany)</t>
  </si>
  <si>
    <t>98th</t>
  </si>
  <si>
    <t>Riverside, California (United States)</t>
  </si>
  <si>
    <t>99th</t>
  </si>
  <si>
    <t>Brussels (Belgium)</t>
  </si>
  <si>
    <t>100th</t>
  </si>
  <si>
    <t>Gothenburg (Sweden)</t>
  </si>
  <si>
    <t>101st</t>
  </si>
  <si>
    <t>102nd</t>
  </si>
  <si>
    <t>Spokane, Washington (United States)</t>
  </si>
  <si>
    <t>103rd</t>
  </si>
  <si>
    <t>Adelaide (Australia)</t>
  </si>
  <si>
    <t>104th</t>
  </si>
  <si>
    <t>Calgary (Canada)</t>
  </si>
  <si>
    <t>105th</t>
  </si>
  <si>
    <t>St. Louis, Missouri (United States)</t>
  </si>
  <si>
    <t>106th</t>
  </si>
  <si>
    <t>Rome (Italy)</t>
  </si>
  <si>
    <t>107th</t>
  </si>
  <si>
    <t>108th</t>
  </si>
  <si>
    <t>Ramallah (Palestinian Territory)</t>
  </si>
  <si>
    <t>109th</t>
  </si>
  <si>
    <t>Nice (France)</t>
  </si>
  <si>
    <t>110th</t>
  </si>
  <si>
    <t>Berlin (Germany)</t>
  </si>
  <si>
    <t>111th</t>
  </si>
  <si>
    <t>Detroit, Michigan (United States)</t>
  </si>
  <si>
    <t>112th</t>
  </si>
  <si>
    <t>Newcastle upon Tyne (United Kingdom)</t>
  </si>
  <si>
    <t>113th</t>
  </si>
  <si>
    <t>Seoul (South Korea)</t>
  </si>
  <si>
    <t>114th</t>
  </si>
  <si>
    <t>Edmonton (Canada)</t>
  </si>
  <si>
    <t>115th</t>
  </si>
  <si>
    <t>Belfast (United Kingdom)</t>
  </si>
  <si>
    <t>116th</t>
  </si>
  <si>
    <t>Columbus, Ohio (United States)</t>
  </si>
  <si>
    <t>117th</t>
  </si>
  <si>
    <t>Kelowna (Canada)</t>
  </si>
  <si>
    <t>118th</t>
  </si>
  <si>
    <t>Milwaukee, Wisconsin (United States)</t>
  </si>
  <si>
    <t>119th</t>
  </si>
  <si>
    <t>Indianapolis, Indiana (United States)</t>
  </si>
  <si>
    <t>120th</t>
  </si>
  <si>
    <t>Jacksonville, Florida (United States)</t>
  </si>
  <si>
    <t>121st</t>
  </si>
  <si>
    <t>Antwerp (Belgium)</t>
  </si>
  <si>
    <t>122nd</t>
  </si>
  <si>
    <t>Kansas City, Missouri (United States)</t>
  </si>
  <si>
    <t>123rd</t>
  </si>
  <si>
    <t>Barcelona (Spain)</t>
  </si>
  <si>
    <t>124th</t>
  </si>
  <si>
    <t>Taipei (Taiwan)</t>
  </si>
  <si>
    <t>125th</t>
  </si>
  <si>
    <t>Louisville, Kentucky (United States)</t>
  </si>
  <si>
    <t>126th</t>
  </si>
  <si>
    <t>Boise, Idaho (United States)</t>
  </si>
  <si>
    <t>127th</t>
  </si>
  <si>
    <t>Venice (Italy)</t>
  </si>
  <si>
    <t>128th</t>
  </si>
  <si>
    <t>Vienna (Austria)</t>
  </si>
  <si>
    <t>129th</t>
  </si>
  <si>
    <t>130th</t>
  </si>
  <si>
    <t>Omaha, Nebraska (United States)</t>
  </si>
  <si>
    <t>131st</t>
  </si>
  <si>
    <t>Cincinnati, Ohio (United States)</t>
  </si>
  <si>
    <t>132nd</t>
  </si>
  <si>
    <t>Halifax (Canada)</t>
  </si>
  <si>
    <t>133rd</t>
  </si>
  <si>
    <t>San Antonio, Texas (United States)</t>
  </si>
  <si>
    <t>134th</t>
  </si>
  <si>
    <t>Winnipeg (Canada)</t>
  </si>
  <si>
    <t>135th</t>
  </si>
  <si>
    <t>Florence (Italy)</t>
  </si>
  <si>
    <t>136th</t>
  </si>
  <si>
    <t>Madrid (Spain)</t>
  </si>
  <si>
    <t>137th</t>
  </si>
  <si>
    <t>Tucson, Arizona (United States)</t>
  </si>
  <si>
    <t>138th</t>
  </si>
  <si>
    <t>Genoa (Italy)</t>
  </si>
  <si>
    <t>139th</t>
  </si>
  <si>
    <t>Montreal (Canada)</t>
  </si>
  <si>
    <t>140th</t>
  </si>
  <si>
    <t>Valletta (Malta)</t>
  </si>
  <si>
    <t>141st</t>
  </si>
  <si>
    <t>London, Ontario (Canada)</t>
  </si>
  <si>
    <t>142nd</t>
  </si>
  <si>
    <t>Bologna (Italy)</t>
  </si>
  <si>
    <t>143rd</t>
  </si>
  <si>
    <t>Albuquerque, New Mexico (United States)</t>
  </si>
  <si>
    <t>144th</t>
  </si>
  <si>
    <t>Quebec City (Canada)</t>
  </si>
  <si>
    <t>145th</t>
  </si>
  <si>
    <t>Memphis, Tennessee (United States)</t>
  </si>
  <si>
    <t>146th</t>
  </si>
  <si>
    <t>Bilbao (Spain)</t>
  </si>
  <si>
    <t>147th</t>
  </si>
  <si>
    <t>Turin (Italy)</t>
  </si>
  <si>
    <t>148th</t>
  </si>
  <si>
    <t>Shanghai (China)</t>
  </si>
  <si>
    <t>149th</t>
  </si>
  <si>
    <t>Limassol (Cyprus)</t>
  </si>
  <si>
    <t>150th</t>
  </si>
  <si>
    <t>Manama (Bahrain)</t>
  </si>
  <si>
    <t>151st</t>
  </si>
  <si>
    <t>Naples (Italy)</t>
  </si>
  <si>
    <t>152nd</t>
  </si>
  <si>
    <t>Athens (Greece)</t>
  </si>
  <si>
    <t>153rd</t>
  </si>
  <si>
    <t>Lisbon (Portugal)</t>
  </si>
  <si>
    <t>154th</t>
  </si>
  <si>
    <t>Valencia (Spain)</t>
  </si>
  <si>
    <t>155th</t>
  </si>
  <si>
    <t>Ljubljana (Slovenia)</t>
  </si>
  <si>
    <t>156th</t>
  </si>
  <si>
    <t>Amman (Jordan)</t>
  </si>
  <si>
    <t>157th</t>
  </si>
  <si>
    <t>Malaga (Spain)</t>
  </si>
  <si>
    <t>158th</t>
  </si>
  <si>
    <t>Panama City (Panama)</t>
  </si>
  <si>
    <t>159th</t>
  </si>
  <si>
    <t>Las Palmas de Gran Canaria (Spain)</t>
  </si>
  <si>
    <t>160th</t>
  </si>
  <si>
    <t>161st</t>
  </si>
  <si>
    <t>Thessaloniki (Greece)</t>
  </si>
  <si>
    <t>162nd</t>
  </si>
  <si>
    <t>Santa Cruz de Tenerife (Spain)</t>
  </si>
  <si>
    <t>163rd</t>
  </si>
  <si>
    <t>Port Louis (Mauritius)</t>
  </si>
  <si>
    <t>164th</t>
  </si>
  <si>
    <t>165th</t>
  </si>
  <si>
    <t>Zaragoza (Spain)</t>
  </si>
  <si>
    <t>166th</t>
  </si>
  <si>
    <t>Seville (Spain)</t>
  </si>
  <si>
    <t>167th</t>
  </si>
  <si>
    <t>Alicante (Spain)</t>
  </si>
  <si>
    <t>168th</t>
  </si>
  <si>
    <t>169th</t>
  </si>
  <si>
    <t>Beijing (China)</t>
  </si>
  <si>
    <t>170th</t>
  </si>
  <si>
    <t>Zagreb (Croatia)</t>
  </si>
  <si>
    <t>171st</t>
  </si>
  <si>
    <t>Bangkok (Thailand)</t>
  </si>
  <si>
    <t>172nd</t>
  </si>
  <si>
    <t>173rd</t>
  </si>
  <si>
    <t>Riga (Latvia)</t>
  </si>
  <si>
    <t>174th</t>
  </si>
  <si>
    <t>Shenzhen (China)</t>
  </si>
  <si>
    <t>175th</t>
  </si>
  <si>
    <t>Murcia (Spain)</t>
  </si>
  <si>
    <t>176th</t>
  </si>
  <si>
    <t>Vilnius (Lithuania)</t>
  </si>
  <si>
    <t>177th</t>
  </si>
  <si>
    <t>Prague (Czech Republic)</t>
  </si>
  <si>
    <t>178th</t>
  </si>
  <si>
    <t>Bratislava (Slovakia)</t>
  </si>
  <si>
    <t>179th</t>
  </si>
  <si>
    <t>Warsaw (Poland)</t>
  </si>
  <si>
    <t>180th</t>
  </si>
  <si>
    <t>Nairobi (Kenya)</t>
  </si>
  <si>
    <t>181st</t>
  </si>
  <si>
    <t>182nd</t>
  </si>
  <si>
    <t>183rd</t>
  </si>
  <si>
    <t>Moscow (Russia)</t>
  </si>
  <si>
    <t>184th</t>
  </si>
  <si>
    <t>São Paulo (Brazil)</t>
  </si>
  <si>
    <t>185th</t>
  </si>
  <si>
    <t>Pretoria (South Africa)</t>
  </si>
  <si>
    <t>186th</t>
  </si>
  <si>
    <t>Jakarta (Indonesia)</t>
  </si>
  <si>
    <t>187th</t>
  </si>
  <si>
    <t>Budapest (Hungary)</t>
  </si>
  <si>
    <t>188th</t>
  </si>
  <si>
    <t>Monterrey (Mexico)</t>
  </si>
  <si>
    <t>189th</t>
  </si>
  <si>
    <t>Santiago (Chile)</t>
  </si>
  <si>
    <t>190th</t>
  </si>
  <si>
    <t>Manila (Philippines)</t>
  </si>
  <si>
    <t>191st</t>
  </si>
  <si>
    <t>Johannesburg (South Africa)</t>
  </si>
  <si>
    <t>192nd</t>
  </si>
  <si>
    <t>193rd</t>
  </si>
  <si>
    <t>Rio de Janeiro (Brazil)</t>
  </si>
  <si>
    <t>194th</t>
  </si>
  <si>
    <t>Kuala Lumpur (Malaysia)</t>
  </si>
  <si>
    <t>195th</t>
  </si>
  <si>
    <t>Casablanca (Morocco)</t>
  </si>
  <si>
    <t>196th</t>
  </si>
  <si>
    <t>Belgrade (Serbia)</t>
  </si>
  <si>
    <t>197th</t>
  </si>
  <si>
    <t>Tijuana (Mexico)</t>
  </si>
  <si>
    <t>198th</t>
  </si>
  <si>
    <t>Brasília (Brazil)</t>
  </si>
  <si>
    <t>199th</t>
  </si>
  <si>
    <t>Durban (South Africa)</t>
  </si>
  <si>
    <t>200th</t>
  </si>
  <si>
    <t>Santo Domingo (Dominican Republic)</t>
  </si>
  <si>
    <t>201st</t>
  </si>
  <si>
    <t>Florianopolis (Brazil)</t>
  </si>
  <si>
    <t>202nd</t>
  </si>
  <si>
    <t>203rd</t>
  </si>
  <si>
    <t>Campinas (Brazil)</t>
  </si>
  <si>
    <t>204th</t>
  </si>
  <si>
    <t>Dar es Salaam (Tanzania)</t>
  </si>
  <si>
    <t>205th</t>
  </si>
  <si>
    <t>Porto Alegre (Brazil)</t>
  </si>
  <si>
    <t>206th</t>
  </si>
  <si>
    <t>Saint Petersburg (Russia)</t>
  </si>
  <si>
    <t>207th</t>
  </si>
  <si>
    <t>Guatemala City (Guatemala)</t>
  </si>
  <si>
    <t>208th</t>
  </si>
  <si>
    <t>Cape Town (South Africa)</t>
  </si>
  <si>
    <t>209th</t>
  </si>
  <si>
    <t>Kraków (Poland)</t>
  </si>
  <si>
    <t>210th</t>
  </si>
  <si>
    <t>Wrocław (Poland)</t>
  </si>
  <si>
    <t>211th</t>
  </si>
  <si>
    <t>Belo Horizonte (Brazil)</t>
  </si>
  <si>
    <t>212th</t>
  </si>
  <si>
    <t>Lima (Peru)</t>
  </si>
  <si>
    <t>213th</t>
  </si>
  <si>
    <t>Sofia (Bulgaria)</t>
  </si>
  <si>
    <t>214th</t>
  </si>
  <si>
    <t>Queretaro (Mexico)</t>
  </si>
  <si>
    <t>215th</t>
  </si>
  <si>
    <t>Bucharest (Romania)</t>
  </si>
  <si>
    <t>216th</t>
  </si>
  <si>
    <t>Cancún (Mexico)</t>
  </si>
  <si>
    <t>217th</t>
  </si>
  <si>
    <t>218th</t>
  </si>
  <si>
    <t>Mexico City (Mexico)</t>
  </si>
  <si>
    <t>219th</t>
  </si>
  <si>
    <t>Recife (Brazil)</t>
  </si>
  <si>
    <t>220th</t>
  </si>
  <si>
    <t>Sarajevo (Bosnia and Herzegovina)</t>
  </si>
  <si>
    <t>221st</t>
  </si>
  <si>
    <t>São José dos Campos (Brazil)</t>
  </si>
  <si>
    <t>222nd</t>
  </si>
  <si>
    <t>223rd</t>
  </si>
  <si>
    <t>Zapopan (Mexico)</t>
  </si>
  <si>
    <t>224th</t>
  </si>
  <si>
    <t>Gaborone (Botswana)</t>
  </si>
  <si>
    <t>225th</t>
  </si>
  <si>
    <t>Curitiba (Brazil)</t>
  </si>
  <si>
    <t>226th</t>
  </si>
  <si>
    <t>227th</t>
  </si>
  <si>
    <t>Ho Chi Minh City (Vietnam)</t>
  </si>
  <si>
    <t>228th</t>
  </si>
  <si>
    <t>Guadalajara (Mexico)</t>
  </si>
  <si>
    <t>229th</t>
  </si>
  <si>
    <t>Salvador (Brazil)</t>
  </si>
  <si>
    <t>230th</t>
  </si>
  <si>
    <t>Cairo (Egypt)</t>
  </si>
  <si>
    <t>231st</t>
  </si>
  <si>
    <t>Kiev (Ukraine)</t>
  </si>
  <si>
    <t>232nd</t>
  </si>
  <si>
    <t>Istanbul (Turkey)</t>
  </si>
  <si>
    <t>233rd</t>
  </si>
  <si>
    <t>San Luis Potosí (Mexico)</t>
  </si>
  <si>
    <t>234th</t>
  </si>
  <si>
    <t>Cluj-Napoca (Romania)</t>
  </si>
  <si>
    <t>235th</t>
  </si>
  <si>
    <t>236th</t>
  </si>
  <si>
    <t>237th</t>
  </si>
  <si>
    <t>238th</t>
  </si>
  <si>
    <t>İzmir (Turkey)</t>
  </si>
  <si>
    <t>239th</t>
  </si>
  <si>
    <t>Chihuahua (Mexico)</t>
  </si>
  <si>
    <t>240th</t>
  </si>
  <si>
    <t>241st</t>
  </si>
  <si>
    <t>Iasi (Romania)</t>
  </si>
  <si>
    <t>242nd</t>
  </si>
  <si>
    <t>Mérida (Mexico)</t>
  </si>
  <si>
    <t>243rd</t>
  </si>
  <si>
    <t>Yekaterinburg (Russia)</t>
  </si>
  <si>
    <t>244th</t>
  </si>
  <si>
    <t>245th</t>
  </si>
  <si>
    <t>246th</t>
  </si>
  <si>
    <t>Kharkiv (Ukraine)</t>
  </si>
  <si>
    <t>247th</t>
  </si>
  <si>
    <t>248th</t>
  </si>
  <si>
    <t>Baku (Azerbaijan)</t>
  </si>
  <si>
    <t>249th</t>
  </si>
  <si>
    <t>Aguascalientes (Mexico)</t>
  </si>
  <si>
    <t>250th</t>
  </si>
  <si>
    <t>Chişinău (Moldova)</t>
  </si>
  <si>
    <t>251st</t>
  </si>
  <si>
    <t>Ankara (Turkey)</t>
  </si>
  <si>
    <t>252nd</t>
  </si>
  <si>
    <t>Tbilisi (Georgia)</t>
  </si>
  <si>
    <t>253rd</t>
  </si>
  <si>
    <t>Santiago de Cali (Colombia)</t>
  </si>
  <si>
    <t>254th</t>
  </si>
  <si>
    <t>Tunis (Tunisia)</t>
  </si>
  <si>
    <t>255th</t>
  </si>
  <si>
    <t>Bursa (Turkey)</t>
  </si>
  <si>
    <t>256th</t>
  </si>
  <si>
    <t>Almaty (Kazakhstan)</t>
  </si>
  <si>
    <t>257th</t>
  </si>
  <si>
    <t>258th</t>
  </si>
  <si>
    <t>Kolkata (India)</t>
  </si>
  <si>
    <t>259th</t>
  </si>
  <si>
    <t>260th</t>
  </si>
  <si>
    <t>Antalya (Turkey)</t>
  </si>
  <si>
    <t>261st</t>
  </si>
  <si>
    <t>262nd</t>
  </si>
  <si>
    <t>Madras (India)</t>
  </si>
  <si>
    <t>Hamilton</t>
  </si>
  <si>
    <t>Grand Cayman</t>
  </si>
  <si>
    <t>Geneva</t>
  </si>
  <si>
    <t>Zurich</t>
  </si>
  <si>
    <t>Mountain View, California</t>
  </si>
  <si>
    <t>New York City</t>
  </si>
  <si>
    <t>Basel</t>
  </si>
  <si>
    <t>San Francisco, California</t>
  </si>
  <si>
    <t>Lausanne</t>
  </si>
  <si>
    <t>Lugano</t>
  </si>
  <si>
    <t>London</t>
  </si>
  <si>
    <t>Hong</t>
  </si>
  <si>
    <t>Washington D.C.</t>
  </si>
  <si>
    <t>Oakland, California</t>
  </si>
  <si>
    <t>Nassau</t>
  </si>
  <si>
    <t>Reykjavik</t>
  </si>
  <si>
    <t>Jersey City, New Jersey</t>
  </si>
  <si>
    <t>Oslo</t>
  </si>
  <si>
    <t>Dublin</t>
  </si>
  <si>
    <t>Copenhagen</t>
  </si>
  <si>
    <t>Honolulu, Hawaii</t>
  </si>
  <si>
    <t>Boston, Massachusetts</t>
  </si>
  <si>
    <t>Seattle, Washington</t>
  </si>
  <si>
    <t>Los Angeles, California</t>
  </si>
  <si>
    <t>San Jose, California</t>
  </si>
  <si>
    <t>Tokyo</t>
  </si>
  <si>
    <t>Chicago, Illinois</t>
  </si>
  <si>
    <t>Miami, Florida</t>
  </si>
  <si>
    <t>Denver, Colorado</t>
  </si>
  <si>
    <t>Amsterdam</t>
  </si>
  <si>
    <t>Boulder, Colorado</t>
  </si>
  <si>
    <t>Paris</t>
  </si>
  <si>
    <t>San Diego, California</t>
  </si>
  <si>
    <t>Auckland</t>
  </si>
  <si>
    <t>Portland, Oregon</t>
  </si>
  <si>
    <t>Tel Aviv</t>
  </si>
  <si>
    <t>Sacramento, California</t>
  </si>
  <si>
    <t>Anchorage, Alaska</t>
  </si>
  <si>
    <t>Sydney</t>
  </si>
  <si>
    <t>Doha</t>
  </si>
  <si>
    <t>Toronto</t>
  </si>
  <si>
    <t>Stockholm</t>
  </si>
  <si>
    <t>Frankfurt am Main</t>
  </si>
  <si>
    <t>Abu Dhabi</t>
  </si>
  <si>
    <t>Philadelphia, Pennsylvania</t>
  </si>
  <si>
    <t>Brighton and Hove</t>
  </si>
  <si>
    <t>Dubai</t>
  </si>
  <si>
    <t>Oxford</t>
  </si>
  <si>
    <t>Helsinki</t>
  </si>
  <si>
    <t>Pittsburgh, Pennsylvania</t>
  </si>
  <si>
    <t>Atlanta, Georgia</t>
  </si>
  <si>
    <t>Bristol</t>
  </si>
  <si>
    <t>Fort Worth, Texas</t>
  </si>
  <si>
    <t>The Hague</t>
  </si>
  <si>
    <t>Jerusalem</t>
  </si>
  <si>
    <t>Munich</t>
  </si>
  <si>
    <t>Vancouver</t>
  </si>
  <si>
    <t>Rotterdam</t>
  </si>
  <si>
    <t>Melbourne</t>
  </si>
  <si>
    <t>Baltimore, Maryland</t>
  </si>
  <si>
    <t>Charlotte, North Carolina</t>
  </si>
  <si>
    <t>Minneapolis - St. Paul, Minnesota</t>
  </si>
  <si>
    <t>Wellington</t>
  </si>
  <si>
    <t>Burlington, Vermont</t>
  </si>
  <si>
    <t>Canberra</t>
  </si>
  <si>
    <t>Austin, Texas</t>
  </si>
  <si>
    <t>Haifa</t>
  </si>
  <si>
    <t>Phoenix, Arizona</t>
  </si>
  <si>
    <t>Salt Lake City, Utah</t>
  </si>
  <si>
    <t>Brisbane</t>
  </si>
  <si>
    <t>Dallas, Texas</t>
  </si>
  <si>
    <t>Charleston, South Carolina</t>
  </si>
  <si>
    <t>Cork</t>
  </si>
  <si>
    <t>Manchester</t>
  </si>
  <si>
    <t>Orlando, Florida</t>
  </si>
  <si>
    <t>Lyon</t>
  </si>
  <si>
    <t>Beirut</t>
  </si>
  <si>
    <t>Cologne</t>
  </si>
  <si>
    <t>Providence, Rhode Island</t>
  </si>
  <si>
    <t>Hamburg</t>
  </si>
  <si>
    <t>Victoria</t>
  </si>
  <si>
    <t>Houston, Texas</t>
  </si>
  <si>
    <t>Tampa, Florida</t>
  </si>
  <si>
    <t>New Orleans, Louisiana</t>
  </si>
  <si>
    <t>Ottawa</t>
  </si>
  <si>
    <t>Nashville, Tennessee</t>
  </si>
  <si>
    <t>Eindhoven</t>
  </si>
  <si>
    <t>Colorado Springs, Colorado</t>
  </si>
  <si>
    <t>Las Vegas, Nevada</t>
  </si>
  <si>
    <t>Milan</t>
  </si>
  <si>
    <t>Raleigh, North Carolina</t>
  </si>
  <si>
    <t>Nottingham</t>
  </si>
  <si>
    <t>Aberdeen</t>
  </si>
  <si>
    <t>Cleveland, Ohio</t>
  </si>
  <si>
    <t>Stuttgart</t>
  </si>
  <si>
    <t>Riverside, California</t>
  </si>
  <si>
    <t>Brussels</t>
  </si>
  <si>
    <t>Gothenburg</t>
  </si>
  <si>
    <t>Hobart</t>
  </si>
  <si>
    <t>Spokane, Washington</t>
  </si>
  <si>
    <t>Adelaide</t>
  </si>
  <si>
    <t>Calgary</t>
  </si>
  <si>
    <t>St. Louis, Missouri</t>
  </si>
  <si>
    <t>Rome</t>
  </si>
  <si>
    <t>Perth</t>
  </si>
  <si>
    <t>Ramallah</t>
  </si>
  <si>
    <t>Nice</t>
  </si>
  <si>
    <t>Berlin</t>
  </si>
  <si>
    <t>Detroit, Michigan</t>
  </si>
  <si>
    <t>Newcastle upon Tyne</t>
  </si>
  <si>
    <t>Seoul</t>
  </si>
  <si>
    <t>Edmonton</t>
  </si>
  <si>
    <t>Belfast</t>
  </si>
  <si>
    <t>Columbus, Ohio</t>
  </si>
  <si>
    <t>Kelowna</t>
  </si>
  <si>
    <t>Milwaukee, Wisconsin</t>
  </si>
  <si>
    <t>Indianapolis, Indiana</t>
  </si>
  <si>
    <t>Jacksonville, Florida</t>
  </si>
  <si>
    <t>Antwerp</t>
  </si>
  <si>
    <t>Kansas City, Missouri</t>
  </si>
  <si>
    <t>Barcelona</t>
  </si>
  <si>
    <t>Taipei</t>
  </si>
  <si>
    <t>Louisville, Kentucky</t>
  </si>
  <si>
    <t>Boise, Idaho</t>
  </si>
  <si>
    <t>Venice</t>
  </si>
  <si>
    <t>Vienna</t>
  </si>
  <si>
    <t>San Juan</t>
  </si>
  <si>
    <t>Omaha, Nebraska</t>
  </si>
  <si>
    <t>Cincinnati, Ohio</t>
  </si>
  <si>
    <t>Halifax</t>
  </si>
  <si>
    <t>San Antonio, Texas</t>
  </si>
  <si>
    <t>Winnipeg</t>
  </si>
  <si>
    <t>Florence</t>
  </si>
  <si>
    <t>Madrid</t>
  </si>
  <si>
    <t>Tucson, Arizona</t>
  </si>
  <si>
    <t>Genoa</t>
  </si>
  <si>
    <t>Montreal</t>
  </si>
  <si>
    <t>Valletta</t>
  </si>
  <si>
    <t>London, Ontario</t>
  </si>
  <si>
    <t>Bologna</t>
  </si>
  <si>
    <t>Albuquerque, New Mexico</t>
  </si>
  <si>
    <t>Quebec City</t>
  </si>
  <si>
    <t>Memphis, Tennessee</t>
  </si>
  <si>
    <t>Bilbao</t>
  </si>
  <si>
    <t>Turin</t>
  </si>
  <si>
    <t>Shanghai</t>
  </si>
  <si>
    <t>Limassol</t>
  </si>
  <si>
    <t>Manama</t>
  </si>
  <si>
    <t>Naples</t>
  </si>
  <si>
    <t>Athens</t>
  </si>
  <si>
    <t>Lisbon</t>
  </si>
  <si>
    <t>Valencia</t>
  </si>
  <si>
    <t>Ljubljana</t>
  </si>
  <si>
    <t>Amman</t>
  </si>
  <si>
    <t>Malaga</t>
  </si>
  <si>
    <t>Panama City</t>
  </si>
  <si>
    <t>Las Palmas de Gran Canaria</t>
  </si>
  <si>
    <t>San Jose, Costa Rica</t>
  </si>
  <si>
    <t>Thessaloniki</t>
  </si>
  <si>
    <t>Santa Cruz de Tenerife</t>
  </si>
  <si>
    <t>Port Louis</t>
  </si>
  <si>
    <t>Oporto</t>
  </si>
  <si>
    <t>Zaragoza</t>
  </si>
  <si>
    <t>Seville</t>
  </si>
  <si>
    <t>Alicante</t>
  </si>
  <si>
    <t>Tallinn</t>
  </si>
  <si>
    <t>Beijing</t>
  </si>
  <si>
    <t>Zagreb</t>
  </si>
  <si>
    <t>Bangkok</t>
  </si>
  <si>
    <t>Montevideo</t>
  </si>
  <si>
    <t>Riga</t>
  </si>
  <si>
    <t>Shenzhen</t>
  </si>
  <si>
    <t>Murcia</t>
  </si>
  <si>
    <t>Vilnius</t>
  </si>
  <si>
    <t>Prague</t>
  </si>
  <si>
    <t>Bratislava</t>
  </si>
  <si>
    <t>Warsaw</t>
  </si>
  <si>
    <t>Nairobi</t>
  </si>
  <si>
    <t>San Salvador</t>
  </si>
  <si>
    <t>Guayaquil</t>
  </si>
  <si>
    <t>Moscow</t>
  </si>
  <si>
    <t>São Paulo</t>
  </si>
  <si>
    <t>Pretoria</t>
  </si>
  <si>
    <t>Jakarta</t>
  </si>
  <si>
    <t>Budapest</t>
  </si>
  <si>
    <t>Monterrey</t>
  </si>
  <si>
    <t>Santiago</t>
  </si>
  <si>
    <t>Manila</t>
  </si>
  <si>
    <t>Johannesburg</t>
  </si>
  <si>
    <t>Quito</t>
  </si>
  <si>
    <t>Rio de Janeiro</t>
  </si>
  <si>
    <t>Kuala Lumpur</t>
  </si>
  <si>
    <t>Casablanca</t>
  </si>
  <si>
    <t>Belgrade</t>
  </si>
  <si>
    <t>Tijuana</t>
  </si>
  <si>
    <t>Brasília</t>
  </si>
  <si>
    <t>Durban</t>
  </si>
  <si>
    <t>Santo Domingo</t>
  </si>
  <si>
    <t>Florianopolis</t>
  </si>
  <si>
    <t>Tirana</t>
  </si>
  <si>
    <t>Campinas</t>
  </si>
  <si>
    <t>Dar es Salaam</t>
  </si>
  <si>
    <t>Porto Alegre</t>
  </si>
  <si>
    <t>Saint Petersburg</t>
  </si>
  <si>
    <t>Guatemala City</t>
  </si>
  <si>
    <t>Cape Town</t>
  </si>
  <si>
    <t>Kraków</t>
  </si>
  <si>
    <t>Wrocław</t>
  </si>
  <si>
    <t>Belo Horizonte</t>
  </si>
  <si>
    <t>Lima</t>
  </si>
  <si>
    <t>Sofia</t>
  </si>
  <si>
    <t>Queretaro</t>
  </si>
  <si>
    <t>Bucharest</t>
  </si>
  <si>
    <t>Cancún</t>
  </si>
  <si>
    <t>La Paz</t>
  </si>
  <si>
    <t>Mexico City</t>
  </si>
  <si>
    <t>Recife</t>
  </si>
  <si>
    <t>Sarajevo</t>
  </si>
  <si>
    <t>São José dos Campos</t>
  </si>
  <si>
    <t>Santa Cruz de la Sierra</t>
  </si>
  <si>
    <t>Zapopan</t>
  </si>
  <si>
    <t>Gaborone</t>
  </si>
  <si>
    <t>Curitiba</t>
  </si>
  <si>
    <t>Kampala</t>
  </si>
  <si>
    <t>Ho Chi Minh City</t>
  </si>
  <si>
    <t>Guadalajara</t>
  </si>
  <si>
    <t>Salvador</t>
  </si>
  <si>
    <t>Cairo</t>
  </si>
  <si>
    <t>Kiev</t>
  </si>
  <si>
    <t>Istanbul</t>
  </si>
  <si>
    <t>San Luis Potosí</t>
  </si>
  <si>
    <t>Cluj-Napoca</t>
  </si>
  <si>
    <t>Bogotá</t>
  </si>
  <si>
    <t>Mumbai</t>
  </si>
  <si>
    <t>Cochabamba</t>
  </si>
  <si>
    <t>İzmir</t>
  </si>
  <si>
    <t>Chihuahua</t>
  </si>
  <si>
    <t>Medellín</t>
  </si>
  <si>
    <t>Iasi</t>
  </si>
  <si>
    <t>Mérida</t>
  </si>
  <si>
    <t>Yekaterinburg</t>
  </si>
  <si>
    <t>Barranquilla</t>
  </si>
  <si>
    <t>Delhi</t>
  </si>
  <si>
    <t>Kharkiv</t>
  </si>
  <si>
    <t>Asunción</t>
  </si>
  <si>
    <t>Baku</t>
  </si>
  <si>
    <t>Aguascalientes</t>
  </si>
  <si>
    <t>Chişinău</t>
  </si>
  <si>
    <t>Ankara</t>
  </si>
  <si>
    <t>Tbilisi</t>
  </si>
  <si>
    <t>Santiago de Cali</t>
  </si>
  <si>
    <t>Tunis</t>
  </si>
  <si>
    <t>Bursa</t>
  </si>
  <si>
    <t>Almaty</t>
  </si>
  <si>
    <t>Bucaramanga</t>
  </si>
  <si>
    <t>Kolkata</t>
  </si>
  <si>
    <t>Bangalore</t>
  </si>
  <si>
    <t>Antalya</t>
  </si>
  <si>
    <t>Hyderabad, India</t>
  </si>
  <si>
    <t>Madras</t>
  </si>
  <si>
    <t>Palestinian Territory</t>
  </si>
  <si>
    <t>Tax brackets</t>
  </si>
  <si>
    <t>Equivalent Salary</t>
  </si>
  <si>
    <t>Row Labels</t>
  </si>
  <si>
    <t>Grand Total</t>
  </si>
  <si>
    <t>Location</t>
  </si>
  <si>
    <t>Offer received</t>
  </si>
  <si>
    <t>Salary</t>
  </si>
  <si>
    <t>CoL index</t>
  </si>
  <si>
    <t>Cost of Living Index</t>
  </si>
  <si>
    <t>Average of Equivalent Salary</t>
  </si>
  <si>
    <t>Region</t>
  </si>
  <si>
    <t>North America</t>
  </si>
  <si>
    <t>Europe</t>
  </si>
  <si>
    <t>Asia</t>
  </si>
  <si>
    <t>Oceania</t>
  </si>
  <si>
    <t>Middle East</t>
  </si>
  <si>
    <t>South America</t>
  </si>
  <si>
    <t>Africa</t>
  </si>
  <si>
    <t>Caribbean &amp; Central America</t>
  </si>
  <si>
    <t>Required Salary</t>
  </si>
  <si>
    <t>CoL indexed at city</t>
  </si>
  <si>
    <t>Your Gross Salary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</si>
</sst>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u/>
      <sz val="11"/>
      <color theme="10"/>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4" fontId="1" fillId="0" borderId="0" applyFont="0" applyFill="0" applyBorder="0" applyAlignment="0" applyProtection="0"/>
  </cellStyleXfs>
  <cellXfs count="13">
    <xf numFmtId="0" fontId="0" fillId="0" borderId="0" xfId="0"/>
    <xf numFmtId="9" fontId="0" fillId="0" borderId="0" xfId="1" applyFont="1"/>
    <xf numFmtId="16" fontId="0" fillId="0" borderId="0" xfId="0" applyNumberFormat="1"/>
    <xf numFmtId="0" fontId="2" fillId="0" borderId="0" xfId="2"/>
    <xf numFmtId="0" fontId="0" fillId="0" borderId="0" xfId="0" pivotButton="1"/>
    <xf numFmtId="0" fontId="0" fillId="0" borderId="0" xfId="0" applyAlignment="1">
      <alignment horizontal="left"/>
    </xf>
    <xf numFmtId="0" fontId="0" fillId="0" borderId="0" xfId="0" applyNumberFormat="1"/>
    <xf numFmtId="44" fontId="0" fillId="0" borderId="0" xfId="3" applyFont="1"/>
    <xf numFmtId="44" fontId="0" fillId="0" borderId="0" xfId="0" applyNumberFormat="1"/>
    <xf numFmtId="0" fontId="4" fillId="3" borderId="0" xfId="0" applyFont="1" applyFill="1"/>
    <xf numFmtId="0" fontId="3" fillId="2" borderId="0" xfId="0" applyFont="1" applyFill="1" applyAlignment="1">
      <alignment horizontal="center"/>
    </xf>
    <xf numFmtId="0" fontId="0" fillId="4" borderId="0" xfId="0" applyFill="1"/>
    <xf numFmtId="0" fontId="5" fillId="0" borderId="0" xfId="0" applyFont="1"/>
  </cellXfs>
  <cellStyles count="4">
    <cellStyle name="Currency" xfId="3" builtinId="4"/>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[FinalProject.xlsx]PivotTables!PivotTable3</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Equivalent</a:t>
            </a:r>
            <a:r>
              <a:rPr lang="en-US" sz="1600" b="1" baseline="0"/>
              <a:t> Salary in each City</a:t>
            </a:r>
          </a:p>
        </c:rich>
      </c:tx>
      <c:layout>
        <c:manualLayout>
          <c:xMode val="edge"/>
          <c:yMode val="edge"/>
          <c:x val="0.34332959641255606"/>
          <c:y val="1.355013550135501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PivotTables!$A$4:$A$15</c:f>
              <c:strCache>
                <c:ptCount val="11"/>
                <c:pt idx="0">
                  <c:v>Aguascalientes</c:v>
                </c:pt>
                <c:pt idx="1">
                  <c:v>Mérida</c:v>
                </c:pt>
                <c:pt idx="2">
                  <c:v>Chihuahua</c:v>
                </c:pt>
                <c:pt idx="3">
                  <c:v>San Luis Potosí</c:v>
                </c:pt>
                <c:pt idx="4">
                  <c:v>Guadalajara</c:v>
                </c:pt>
                <c:pt idx="5">
                  <c:v>Zapopan</c:v>
                </c:pt>
                <c:pt idx="6">
                  <c:v>Mexico City</c:v>
                </c:pt>
                <c:pt idx="7">
                  <c:v>Cancún</c:v>
                </c:pt>
                <c:pt idx="8">
                  <c:v>Queretaro</c:v>
                </c:pt>
                <c:pt idx="9">
                  <c:v>Tijuana</c:v>
                </c:pt>
                <c:pt idx="10">
                  <c:v>Monterrey</c:v>
                </c:pt>
              </c:strCache>
            </c:strRef>
          </c:cat>
          <c:val>
            <c:numRef>
              <c:f>PivotTables!$B$4:$B$15</c:f>
              <c:numCache>
                <c:formatCode>General</c:formatCode>
                <c:ptCount val="11"/>
                <c:pt idx="0">
                  <c:v>39980.769230769227</c:v>
                </c:pt>
                <c:pt idx="1">
                  <c:v>42403.846153846149</c:v>
                </c:pt>
                <c:pt idx="2">
                  <c:v>43009.615384615383</c:v>
                </c:pt>
                <c:pt idx="3">
                  <c:v>46038.461538461539</c:v>
                </c:pt>
                <c:pt idx="4">
                  <c:v>47250</c:v>
                </c:pt>
                <c:pt idx="5">
                  <c:v>48461.538461538461</c:v>
                </c:pt>
                <c:pt idx="6">
                  <c:v>49067.307692307688</c:v>
                </c:pt>
                <c:pt idx="7">
                  <c:v>49673.076923076915</c:v>
                </c:pt>
                <c:pt idx="8">
                  <c:v>49673.076923076915</c:v>
                </c:pt>
                <c:pt idx="9">
                  <c:v>52096.153846153844</c:v>
                </c:pt>
                <c:pt idx="10">
                  <c:v>54519.230769230766</c:v>
                </c:pt>
              </c:numCache>
            </c:numRef>
          </c:val>
          <c:extLst>
            <c:ext xmlns:c16="http://schemas.microsoft.com/office/drawing/2014/chart" uri="{C3380CC4-5D6E-409C-BE32-E72D297353CC}">
              <c16:uniqueId val="{00000000-8AC9-408F-B99E-62C1689318C3}"/>
            </c:ext>
          </c:extLst>
        </c:ser>
        <c:dLbls>
          <c:dLblPos val="outEnd"/>
          <c:showLegendKey val="0"/>
          <c:showVal val="1"/>
          <c:showCatName val="0"/>
          <c:showSerName val="0"/>
          <c:showPercent val="0"/>
          <c:showBubbleSize val="0"/>
        </c:dLbls>
        <c:gapWidth val="219"/>
        <c:axId val="762833232"/>
        <c:axId val="762832272"/>
      </c:barChart>
      <c:catAx>
        <c:axId val="76283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62832272"/>
        <c:crosses val="autoZero"/>
        <c:auto val="1"/>
        <c:lblAlgn val="ctr"/>
        <c:lblOffset val="100"/>
        <c:noMultiLvlLbl val="0"/>
      </c:catAx>
      <c:valAx>
        <c:axId val="762832272"/>
        <c:scaling>
          <c:orientation val="minMax"/>
        </c:scaling>
        <c:delete val="1"/>
        <c:axPos val="b"/>
        <c:numFmt formatCode="_(&quot;$&quot;* #,##0_);_(&quot;$&quot;* \(#,##0\);_(&quot;$&quot;* &quot;-&quot;_);_(@_)" sourceLinked="0"/>
        <c:majorTickMark val="none"/>
        <c:minorTickMark val="none"/>
        <c:tickLblPos val="nextTo"/>
        <c:crossAx val="76283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[FinalProject.xlsx]PivotTables!PivotTable4</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Equivalente Salary in each Country</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8649752114319"/>
          <c:y val="8.6446714003041103E-2"/>
          <c:w val="0.84816018637205237"/>
          <c:h val="0.80077021622297218"/>
        </c:manualLayout>
      </c:layout>
      <c:barChart>
        <c:barDir val="bar"/>
        <c:grouping val="clustered"/>
        <c:varyColors val="0"/>
        <c:ser>
          <c:idx val="0"/>
          <c:order val="0"/>
          <c:tx>
            <c:strRef>
              <c:f>PivotTables!$G$3</c:f>
              <c:strCache>
                <c:ptCount val="1"/>
                <c:pt idx="0">
                  <c:v>Total</c:v>
                </c:pt>
              </c:strCache>
            </c:strRef>
          </c:tx>
          <c:spPr>
            <a:solidFill>
              <a:schemeClr val="accent1"/>
            </a:solidFill>
            <a:ln>
              <a:noFill/>
            </a:ln>
            <a:effectLst/>
          </c:spPr>
          <c:invertIfNegative val="0"/>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PivotTables!$F$4:$F$7</c:f>
              <c:strCache>
                <c:ptCount val="3"/>
                <c:pt idx="0">
                  <c:v>Mexico</c:v>
                </c:pt>
                <c:pt idx="1">
                  <c:v>Canada</c:v>
                </c:pt>
                <c:pt idx="2">
                  <c:v>United States</c:v>
                </c:pt>
              </c:strCache>
            </c:strRef>
          </c:cat>
          <c:val>
            <c:numRef>
              <c:f>PivotTables!$G$4:$G$7</c:f>
              <c:numCache>
                <c:formatCode>General</c:formatCode>
                <c:ptCount val="3"/>
                <c:pt idx="0">
                  <c:v>47470.279720279716</c:v>
                </c:pt>
                <c:pt idx="1">
                  <c:v>83647.388059701494</c:v>
                </c:pt>
                <c:pt idx="2">
                  <c:v>102669.49152542373</c:v>
                </c:pt>
              </c:numCache>
            </c:numRef>
          </c:val>
          <c:extLst>
            <c:ext xmlns:c16="http://schemas.microsoft.com/office/drawing/2014/chart" uri="{C3380CC4-5D6E-409C-BE32-E72D297353CC}">
              <c16:uniqueId val="{00000000-2641-4F19-A5CF-8F79FBB80BEA}"/>
            </c:ext>
          </c:extLst>
        </c:ser>
        <c:dLbls>
          <c:dLblPos val="outEnd"/>
          <c:showLegendKey val="0"/>
          <c:showVal val="1"/>
          <c:showCatName val="0"/>
          <c:showSerName val="0"/>
          <c:showPercent val="0"/>
          <c:showBubbleSize val="0"/>
        </c:dLbls>
        <c:gapWidth val="182"/>
        <c:axId val="774105208"/>
        <c:axId val="774102008"/>
      </c:barChart>
      <c:catAx>
        <c:axId val="774105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74102008"/>
        <c:crosses val="autoZero"/>
        <c:auto val="1"/>
        <c:lblAlgn val="ctr"/>
        <c:lblOffset val="100"/>
        <c:noMultiLvlLbl val="0"/>
      </c:catAx>
      <c:valAx>
        <c:axId val="774102008"/>
        <c:scaling>
          <c:orientation val="minMax"/>
        </c:scaling>
        <c:delete val="1"/>
        <c:axPos val="b"/>
        <c:numFmt formatCode="&quot;$&quot;#,##0" sourceLinked="0"/>
        <c:majorTickMark val="none"/>
        <c:minorTickMark val="none"/>
        <c:tickLblPos val="nextTo"/>
        <c:crossAx val="774105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563879</xdr:colOff>
      <xdr:row>8</xdr:row>
      <xdr:rowOff>108858</xdr:rowOff>
    </xdr:from>
    <xdr:to>
      <xdr:col>31</xdr:col>
      <xdr:colOff>283028</xdr:colOff>
      <xdr:row>37</xdr:row>
      <xdr:rowOff>54429</xdr:rowOff>
    </xdr:to>
    <xdr:graphicFrame macro="">
      <xdr:nvGraphicFramePr>
        <xdr:cNvPr id="2" name="Chart 2">
          <a:extLst>
            <a:ext uri="{FF2B5EF4-FFF2-40B4-BE49-F238E27FC236}">
              <a16:creationId xmlns:a16="http://schemas.microsoft.com/office/drawing/2014/main" id="{873BCF49-FC5A-410A-B488-FA80D078B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548640</xdr:colOff>
      <xdr:row>0</xdr:row>
      <xdr:rowOff>77290</xdr:rowOff>
    </xdr:from>
    <xdr:to>
      <xdr:col>25</xdr:col>
      <xdr:colOff>87086</xdr:colOff>
      <xdr:row>8</xdr:row>
      <xdr:rowOff>32657</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AEBB9603-AD0F-4ABA-8763-7C8918410E9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692640" y="77290"/>
              <a:ext cx="5634446" cy="143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10886</xdr:colOff>
      <xdr:row>10</xdr:row>
      <xdr:rowOff>11975</xdr:rowOff>
    </xdr:from>
    <xdr:to>
      <xdr:col>13</xdr:col>
      <xdr:colOff>337458</xdr:colOff>
      <xdr:row>37</xdr:row>
      <xdr:rowOff>97972</xdr:rowOff>
    </xdr:to>
    <xdr:graphicFrame macro="">
      <xdr:nvGraphicFramePr>
        <xdr:cNvPr id="4" name="Chart 3">
          <a:extLst>
            <a:ext uri="{FF2B5EF4-FFF2-40B4-BE49-F238E27FC236}">
              <a16:creationId xmlns:a16="http://schemas.microsoft.com/office/drawing/2014/main" id="{571158F3-D7C8-4D67-A265-7D076EB60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334190</xdr:colOff>
      <xdr:row>0</xdr:row>
      <xdr:rowOff>87085</xdr:rowOff>
    </xdr:from>
    <xdr:to>
      <xdr:col>11</xdr:col>
      <xdr:colOff>228599</xdr:colOff>
      <xdr:row>7</xdr:row>
      <xdr:rowOff>141514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FB577C0E-2CA4-4D1D-8795-153F99D21F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3790" y="87085"/>
              <a:ext cx="5990409" cy="1349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Guillermo Alcocer Delano" id="{42A0883E-41CA-4076-987C-90A3953C0BBD}" userId="8f57a385f157e450" providerId="Windows Live"/>
  <person displayName="Guillermo Alcocer" id="{B498A1D1-E369-4A0F-96FD-F18380614EC2}" userId="S::galcoce1@jh.edu::a3eabc59-d5d2-4daa-9b21-b06ea21e255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iatus" refreshedDate="43916.848136921297" createdVersion="6" refreshedVersion="6" minRefreshableVersion="3" recordCount="262" xr:uid="{37FCA288-1147-4F52-98AE-411F4F9A1E71}">
  <cacheSource type="worksheet">
    <worksheetSource ref="A1:J263" sheet="Cost of living database"/>
  </cacheSource>
  <cacheFields count="10">
    <cacheField name="Ranking" numFmtId="0">
      <sharedItems/>
    </cacheField>
    <cacheField name="Location" numFmtId="0">
      <sharedItems/>
    </cacheField>
    <cacheField name="Price Index Ranking" numFmtId="0">
      <sharedItems containsSemiMixedTypes="0" containsString="0" containsNumber="1" containsInteger="1" minValue="53" maxValue="286"/>
    </cacheField>
    <cacheField name="City" numFmtId="0">
      <sharedItems count="263">
        <s v="Hamilton"/>
        <s v="Grand Cayman"/>
        <s v="Geneva"/>
        <s v="Zurich"/>
        <s v="Mountain View, California"/>
        <s v="New York City"/>
        <s v="Basel"/>
        <s v="San Francisco, California"/>
        <s v="Lausanne"/>
        <s v="Lugano"/>
        <s v="London"/>
        <s v="Hong Kong"/>
        <s v="Washington D.C."/>
        <s v="Oakland, California"/>
        <s v="Nassau"/>
        <s v="Reykjavik"/>
        <s v="Jersey City, New Jersey"/>
        <s v="Oslo"/>
        <s v="Dublin"/>
        <s v="Copenhagen"/>
        <s v="Honolulu, Hawaii"/>
        <s v="Boston, Massachusetts"/>
        <s v="Seattle, Washington"/>
        <s v="Los Angeles, California"/>
        <s v="San Jose, California"/>
        <s v="Tokyo"/>
        <s v="Chicago, Illinois"/>
        <s v="Miami, Florida"/>
        <s v="Denver, Colorado"/>
        <s v="Amsterdam"/>
        <s v="Singapore"/>
        <s v="Boulder, Colorado"/>
        <s v="Paris"/>
        <s v="San Diego, California"/>
        <s v="Auckland"/>
        <s v="Portland, Oregon"/>
        <s v="Tel Aviv"/>
        <s v="Sacramento, California"/>
        <s v="Anchorage, Alaska"/>
        <s v="Sydney"/>
        <s v="Luxembourg"/>
        <s v="Doha"/>
        <s v="Toronto"/>
        <s v="Stockholm"/>
        <s v="Frankfurt am Main"/>
        <s v="Abu Dhabi"/>
        <s v="Philadelphia, Pennsylvania"/>
        <s v="Brighton and Hove"/>
        <s v="Dubai"/>
        <s v="Oxford"/>
        <s v="Helsinki"/>
        <s v="Pittsburgh, Pennsylvania"/>
        <s v="Atlanta, Georgia"/>
        <s v="Bristol"/>
        <s v="Fort Worth, Texas"/>
        <s v="The Hague"/>
        <s v="Jerusalem"/>
        <s v="Munich"/>
        <s v="Vancouver"/>
        <s v="Rotterdam"/>
        <s v="Melbourne"/>
        <s v="Baltimore, Maryland"/>
        <s v="Charlotte, North Carolina"/>
        <s v="Minneapolis - St. Paul, Minnesota"/>
        <s v="Wellington"/>
        <s v="Burlington, Vermont"/>
        <s v="Canberra"/>
        <s v="Austin, Texas"/>
        <s v="Haifa"/>
        <s v="Phoenix, Arizona"/>
        <s v="Salt Lake City, Utah"/>
        <s v="Brisbane"/>
        <s v="Dallas, Texas"/>
        <s v="Charleston, South Carolina"/>
        <s v="Cork"/>
        <s v="Manchester"/>
        <s v="Orlando, Florida"/>
        <s v="Lyon"/>
        <s v="Beirut"/>
        <s v="Cologne"/>
        <s v="Providence, Rhode Island"/>
        <s v="Hamburg"/>
        <s v="Victoria"/>
        <s v="Houston, Texas"/>
        <s v="Tampa, Florida"/>
        <s v="New Orleans, Louisiana"/>
        <s v="Ottawa"/>
        <s v="Nashville, Tennessee"/>
        <s v="Eindhoven"/>
        <s v="Colorado Springs, Colorado"/>
        <s v="Las Vegas, Nevada"/>
        <s v="Milan"/>
        <s v="Raleigh, North Carolina"/>
        <s v="Nottingham"/>
        <s v="Aberdeen"/>
        <s v="Cleveland, Ohio"/>
        <s v="Stuttgart"/>
        <s v="Riverside, California"/>
        <s v="Brussels"/>
        <s v="Gothenburg"/>
        <s v="Hobart"/>
        <s v="Spokane, Washington"/>
        <s v="Adelaide"/>
        <s v="Calgary"/>
        <s v="St. Louis, Missouri"/>
        <s v="Rome"/>
        <s v="Perth"/>
        <s v="Ramallah"/>
        <s v="Nice"/>
        <s v="Berlin"/>
        <s v="Detroit, Michigan"/>
        <s v="Newcastle upon Tyne"/>
        <s v="Seoul"/>
        <s v="Edmonton"/>
        <s v="Belfast"/>
        <s v="Columbus, Ohio"/>
        <s v="Kelowna"/>
        <s v="Milwaukee, Wisconsin"/>
        <s v="Indianapolis, Indiana"/>
        <s v="Jacksonville, Florida"/>
        <s v="Antwerp"/>
        <s v="Kansas City, Missouri"/>
        <s v="Barcelona"/>
        <s v="Taipei"/>
        <s v="Louisville, Kentucky"/>
        <s v="Boise, Idaho"/>
        <s v="Venice"/>
        <s v="Vienna"/>
        <s v="San Juan"/>
        <s v="Omaha, Nebraska"/>
        <s v="Cincinnati, Ohio"/>
        <s v="Halifax"/>
        <s v="San Antonio, Texas"/>
        <s v="Winnipeg"/>
        <s v="Florence"/>
        <s v="Madrid"/>
        <s v="Tucson, Arizona"/>
        <s v="Genoa"/>
        <s v="Montreal"/>
        <s v="Valletta"/>
        <s v="London, Ontario"/>
        <s v="Bologna"/>
        <s v="Albuquerque, New Mexico"/>
        <s v="Quebec City"/>
        <s v="Memphis, Tennessee"/>
        <s v="Bilbao"/>
        <s v="Turin"/>
        <s v="Shanghai"/>
        <s v="Limassol"/>
        <s v="Manama"/>
        <s v="Naples"/>
        <s v="Athens"/>
        <s v="Lisbon"/>
        <s v="Valencia"/>
        <s v="Ljubljana"/>
        <s v="Amman"/>
        <s v="Malaga"/>
        <s v="Panama City"/>
        <s v="Las Palmas de Gran Canaria"/>
        <s v="San Jose, Costa Rica"/>
        <s v="Thessaloniki"/>
        <s v="Santa Cruz de Tenerife"/>
        <s v="Port Louis"/>
        <s v="Oporto"/>
        <s v="Zaragoza"/>
        <s v="Seville"/>
        <s v="Alicante"/>
        <s v="Tallinn"/>
        <s v="Beijing"/>
        <s v="Zagreb"/>
        <s v="Bangkok"/>
        <s v="Montevideo"/>
        <s v="Riga"/>
        <s v="Shenzhen"/>
        <s v="Murcia"/>
        <s v="Vilnius"/>
        <s v="Prague"/>
        <s v="Bratislava"/>
        <s v="Warsaw"/>
        <s v="Nairobi"/>
        <s v="San Salvador"/>
        <s v="Guayaquil"/>
        <s v="Moscow"/>
        <s v="São Paulo"/>
        <s v="Pretoria"/>
        <s v="Jakarta"/>
        <s v="Budapest"/>
        <s v="Monterrey"/>
        <s v="Santiago"/>
        <s v="Manila"/>
        <s v="Johannesburg"/>
        <s v="Quito"/>
        <s v="Rio de Janeiro"/>
        <s v="Kuala Lumpur"/>
        <s v="Casablanca"/>
        <s v="Belgrade"/>
        <s v="Tijuana"/>
        <s v="Brasília"/>
        <s v="Durban"/>
        <s v="Santo Domingo"/>
        <s v="Florianopolis"/>
        <s v="Tirana"/>
        <s v="Campinas"/>
        <s v="Dar es Salaam"/>
        <s v="Porto Alegre"/>
        <s v="Saint Petersburg"/>
        <s v="Guatemala City"/>
        <s v="Cape Town"/>
        <s v="Kraków"/>
        <s v="Wrocław"/>
        <s v="Belo Horizonte"/>
        <s v="Lima"/>
        <s v="Sofia"/>
        <s v="Queretaro"/>
        <s v="Bucharest"/>
        <s v="Cancún"/>
        <s v="La Paz"/>
        <s v="Mexico City"/>
        <s v="Recife"/>
        <s v="Sarajevo"/>
        <s v="São José dos Campos"/>
        <s v="Santa Cruz de la Sierra"/>
        <s v="Zapopan"/>
        <s v="Gaborone"/>
        <s v="Curitiba"/>
        <s v="Kampala"/>
        <s v="Ho Chi Minh City"/>
        <s v="Guadalajara"/>
        <s v="Salvador"/>
        <s v="Cairo"/>
        <s v="Kiev"/>
        <s v="Istanbul"/>
        <s v="San Luis Potosí"/>
        <s v="Cluj-Napoca"/>
        <s v="Bogotá"/>
        <s v="Mumbai"/>
        <s v="Cochabamba"/>
        <s v="İzmir"/>
        <s v="Chihuahua"/>
        <s v="Medellín"/>
        <s v="Iasi"/>
        <s v="Mérida"/>
        <s v="Yekaterinburg"/>
        <s v="Barranquilla"/>
        <s v="Delhi"/>
        <s v="Kharkiv"/>
        <s v="Asunción"/>
        <s v="Baku"/>
        <s v="Aguascalientes"/>
        <s v="Chişinău"/>
        <s v="Ankara"/>
        <s v="Tbilisi"/>
        <s v="Santiago de Cali"/>
        <s v="Tunis"/>
        <s v="Bursa"/>
        <s v="Almaty"/>
        <s v="Bucaramanga"/>
        <s v="Kolkata"/>
        <s v="Bangalore"/>
        <s v="Antalya"/>
        <s v="Hyderabad, India"/>
        <s v="Madras"/>
        <s v="Hong" u="1"/>
      </sharedItems>
    </cacheField>
    <cacheField name="Country" numFmtId="0">
      <sharedItems count="91">
        <s v="Bermuda"/>
        <s v="Cayman Islands"/>
        <s v="Switzerland"/>
        <s v="United States"/>
        <s v="United Kingdom"/>
        <s v="Hong Kong"/>
        <s v="Bahamas"/>
        <s v="Iceland"/>
        <s v="Norway"/>
        <s v="Ireland"/>
        <s v="Denmark"/>
        <s v="Japan"/>
        <s v="Netherlands"/>
        <s v="Singapore"/>
        <s v="France"/>
        <s v="New Zealand"/>
        <s v="Israel"/>
        <s v="Australia"/>
        <s v="Luxembourg"/>
        <s v="Qatar"/>
        <s v="Canada"/>
        <s v="Sweden"/>
        <s v="Germany"/>
        <s v="United Arab Emirates"/>
        <s v="Finland"/>
        <s v="Lebanon"/>
        <s v="Italy"/>
        <s v="Belgium"/>
        <s v="Palestinian Territory"/>
        <s v="South Korea"/>
        <s v="Spain"/>
        <s v="Taiwan"/>
        <s v="Austria"/>
        <s v="Puerto Rico"/>
        <s v="Malta"/>
        <s v="China"/>
        <s v="Cyprus"/>
        <s v="Bahrain"/>
        <s v="Greece"/>
        <s v="Portugal"/>
        <s v="Slovenia"/>
        <s v="Jordan"/>
        <s v="Panama"/>
        <s v="Costa Rica"/>
        <s v="Mauritius"/>
        <s v="Estonia"/>
        <s v="Croatia"/>
        <s v="Thailand"/>
        <s v="Uruguay"/>
        <s v="Latvia"/>
        <s v="Lithuania"/>
        <s v="Czech Republic"/>
        <s v="Slovakia"/>
        <s v="Poland"/>
        <s v="Kenya"/>
        <s v="El Salvador"/>
        <s v="Ecuador"/>
        <s v="Russia"/>
        <s v="Brazil"/>
        <s v="South Africa"/>
        <s v="Indonesia"/>
        <s v="Hungary"/>
        <s v="Mexico"/>
        <s v="Chile"/>
        <s v="Philippines"/>
        <s v="Malaysia"/>
        <s v="Morocco"/>
        <s v="Serbia"/>
        <s v="Dominican Republic"/>
        <s v="Albania"/>
        <s v="Tanzania"/>
        <s v="Guatemala"/>
        <s v="Peru"/>
        <s v="Bulgaria"/>
        <s v="Romania"/>
        <s v="Bolivia"/>
        <s v="Bosnia and Herzegovina"/>
        <s v="Botswana"/>
        <s v="Uganda"/>
        <s v="Vietnam"/>
        <s v="Egypt"/>
        <s v="Ukraine"/>
        <s v="Turkey"/>
        <s v="Colombia"/>
        <s v="India"/>
        <s v="Paraguay"/>
        <s v="Azerbaijan"/>
        <s v="Moldova"/>
        <s v="Georgia"/>
        <s v="Tunisia"/>
        <s v="Kazakhstan"/>
      </sharedItems>
    </cacheField>
    <cacheField name="Region" numFmtId="0">
      <sharedItems count="8">
        <s v="Caribbean &amp; Central America"/>
        <s v="Europe"/>
        <s v="North America"/>
        <s v="Asia"/>
        <s v="Oceania"/>
        <s v="Middle East"/>
        <s v="Africa"/>
        <s v="South America"/>
      </sharedItems>
    </cacheField>
    <cacheField name="Cost of Living Index" numFmtId="9">
      <sharedItems containsSemiMixedTypes="0" containsString="0" containsNumber="1" minValue="0.53" maxValue="2.86"/>
    </cacheField>
    <cacheField name="Tax brackets" numFmtId="9">
      <sharedItems containsSemiMixedTypes="0" containsString="0" containsNumber="1" minValue="0" maxValue="0.57200000000000006"/>
    </cacheField>
    <cacheField name="CoL indexed at city" numFmtId="9">
      <sharedItems containsSemiMixedTypes="0" containsString="0" containsNumber="1" minValue="0.33124999999999999" maxValue="1.7874999999999999"/>
    </cacheField>
    <cacheField name="Equivalent Salary" numFmtId="44">
      <sharedItems containsSemiMixedTypes="0" containsString="0" containsNumber="1" minValue="27562.5" maxValue="179058.25791855197"/>
    </cacheField>
  </cacheFields>
  <extLst>
    <ext xmlns:x14="http://schemas.microsoft.com/office/spreadsheetml/2009/9/main" uri="{725AE2AE-9491-48be-B2B4-4EB974FC3084}">
      <x14:pivotCacheDefinition pivotCacheId="1134077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s v="1st"/>
    <s v="Hamilton (Bermuda)"/>
    <n v="286"/>
    <x v="0"/>
    <x v="0"/>
    <x v="0"/>
    <n v="2.86"/>
    <n v="0"/>
    <n v="1.7874999999999999"/>
    <n v="112612.49999999999"/>
  </r>
  <r>
    <s v="2nd"/>
    <s v="Grand Cayman (Cayman Islands)"/>
    <n v="260"/>
    <x v="1"/>
    <x v="1"/>
    <x v="0"/>
    <n v="2.6"/>
    <n v="0"/>
    <n v="1.625"/>
    <n v="102375"/>
  </r>
  <r>
    <s v="3rd"/>
    <s v="Geneva (Switzerland)"/>
    <n v="252"/>
    <x v="2"/>
    <x v="2"/>
    <x v="1"/>
    <n v="2.52"/>
    <n v="0.4"/>
    <n v="1.575"/>
    <n v="165375"/>
  </r>
  <r>
    <s v="4th"/>
    <s v="Zurich (Switzerland)"/>
    <n v="250"/>
    <x v="3"/>
    <x v="2"/>
    <x v="1"/>
    <n v="2.5"/>
    <n v="0.4"/>
    <n v="1.5625"/>
    <n v="164062.5"/>
  </r>
  <r>
    <s v="5th"/>
    <s v="Mountain View, California (United States)"/>
    <n v="249"/>
    <x v="4"/>
    <x v="3"/>
    <x v="2"/>
    <n v="2.4900000000000002"/>
    <n v="0.37"/>
    <n v="1.5562500000000001"/>
    <n v="155625.00000000003"/>
  </r>
  <r>
    <s v="6th"/>
    <s v="New York City (United States)"/>
    <n v="244"/>
    <x v="5"/>
    <x v="3"/>
    <x v="2"/>
    <n v="2.44"/>
    <n v="0.37"/>
    <n v="1.5249999999999999"/>
    <n v="152500"/>
  </r>
  <r>
    <s v="7th"/>
    <s v="Basel (Switzerland)"/>
    <n v="238"/>
    <x v="6"/>
    <x v="2"/>
    <x v="1"/>
    <n v="2.38"/>
    <n v="0.4"/>
    <n v="1.4874999999999998"/>
    <n v="156187.49999999997"/>
  </r>
  <r>
    <s v="8th"/>
    <s v="San Francisco, California (United States)"/>
    <n v="236"/>
    <x v="7"/>
    <x v="3"/>
    <x v="2"/>
    <n v="2.36"/>
    <n v="0.37"/>
    <n v="1.4749999999999999"/>
    <n v="147499.99999999997"/>
  </r>
  <r>
    <s v="9th"/>
    <s v="Lausanne (Switzerland)"/>
    <n v="229"/>
    <x v="8"/>
    <x v="2"/>
    <x v="1"/>
    <n v="2.29"/>
    <n v="0.4"/>
    <n v="1.4312499999999999"/>
    <n v="150281.25"/>
  </r>
  <r>
    <s v="10th"/>
    <s v="Lugano (Switzerland)"/>
    <n v="220"/>
    <x v="9"/>
    <x v="2"/>
    <x v="1"/>
    <n v="2.2000000000000002"/>
    <n v="0.4"/>
    <n v="1.375"/>
    <n v="144375"/>
  </r>
  <r>
    <s v="11th"/>
    <s v="London (United Kingdom)"/>
    <n v="217"/>
    <x v="10"/>
    <x v="4"/>
    <x v="1"/>
    <n v="2.17"/>
    <n v="0.45"/>
    <n v="1.35625"/>
    <n v="155352.27272727271"/>
  </r>
  <r>
    <s v="12th"/>
    <s v="Hong Kong"/>
    <n v="216"/>
    <x v="11"/>
    <x v="5"/>
    <x v="3"/>
    <n v="2.16"/>
    <n v="0.17"/>
    <n v="1.35"/>
    <n v="102469.8795180723"/>
  </r>
  <r>
    <s v="13th"/>
    <s v="Washington D.C. (United States)"/>
    <n v="215"/>
    <x v="12"/>
    <x v="3"/>
    <x v="2"/>
    <n v="2.15"/>
    <n v="0.37"/>
    <n v="1.3437499999999998"/>
    <n v="134374.99999999997"/>
  </r>
  <r>
    <s v="14th"/>
    <s v="Oakland, California (United States)"/>
    <n v="212"/>
    <x v="13"/>
    <x v="3"/>
    <x v="2"/>
    <n v="2.12"/>
    <n v="0.37"/>
    <n v="1.325"/>
    <n v="132500"/>
  </r>
  <r>
    <s v="15th"/>
    <s v="Nassau (Bahamas)"/>
    <n v="208"/>
    <x v="14"/>
    <x v="6"/>
    <x v="0"/>
    <n v="2.08"/>
    <n v="0"/>
    <n v="1.3"/>
    <n v="81900"/>
  </r>
  <r>
    <s v="16th"/>
    <s v="Reykjavik (Iceland)"/>
    <n v="205"/>
    <x v="15"/>
    <x v="7"/>
    <x v="1"/>
    <n v="2.0499999999999998"/>
    <n v="0.46240000000000003"/>
    <n v="1.2812499999999998"/>
    <n v="150146.48437499997"/>
  </r>
  <r>
    <s v="17th"/>
    <s v="Jersey City, New Jersey (United States)"/>
    <n v="204"/>
    <x v="16"/>
    <x v="3"/>
    <x v="2"/>
    <n v="2.04"/>
    <n v="0.37"/>
    <n v="1.2749999999999999"/>
    <n v="127500"/>
  </r>
  <r>
    <s v="18th"/>
    <s v="Oslo (Norway)"/>
    <n v="202"/>
    <x v="17"/>
    <x v="8"/>
    <x v="1"/>
    <n v="2.02"/>
    <n v="0.38200000000000001"/>
    <n v="1.2625"/>
    <n v="128701.45631067961"/>
  </r>
  <r>
    <s v="19th"/>
    <s v="Dublin (Ireland)"/>
    <n v="201"/>
    <x v="18"/>
    <x v="9"/>
    <x v="1"/>
    <n v="2.0099999999999998"/>
    <n v="0.48"/>
    <n v="1.2562499999999999"/>
    <n v="152199.51923076919"/>
  </r>
  <r>
    <s v="20th"/>
    <s v="Copenhagen (Denmark)"/>
    <n v="201"/>
    <x v="19"/>
    <x v="10"/>
    <x v="1"/>
    <n v="2.0099999999999998"/>
    <n v="0.55799999999999994"/>
    <n v="1.2562499999999999"/>
    <n v="179058.25791855197"/>
  </r>
  <r>
    <s v="21st"/>
    <s v="Honolulu, Hawaii (United States)"/>
    <n v="198"/>
    <x v="20"/>
    <x v="3"/>
    <x v="2"/>
    <n v="1.98"/>
    <n v="0.37"/>
    <n v="1.2374999999999998"/>
    <n v="123749.99999999997"/>
  </r>
  <r>
    <s v="22nd"/>
    <s v="Boston, Massachusetts (United States)"/>
    <n v="197"/>
    <x v="21"/>
    <x v="3"/>
    <x v="2"/>
    <n v="1.97"/>
    <n v="0.37"/>
    <n v="1.23125"/>
    <n v="123125"/>
  </r>
  <r>
    <s v="23rd"/>
    <s v="Seattle, Washington (United States)"/>
    <n v="197"/>
    <x v="22"/>
    <x v="3"/>
    <x v="2"/>
    <n v="1.97"/>
    <n v="0.37"/>
    <n v="1.23125"/>
    <n v="123125"/>
  </r>
  <r>
    <s v="24th"/>
    <s v="Los Angeles, California (United States)"/>
    <n v="195"/>
    <x v="23"/>
    <x v="3"/>
    <x v="2"/>
    <n v="1.95"/>
    <n v="0.37"/>
    <n v="1.21875"/>
    <n v="121875"/>
  </r>
  <r>
    <s v="25th"/>
    <s v="San Jose, California (United States)"/>
    <n v="194"/>
    <x v="24"/>
    <x v="3"/>
    <x v="2"/>
    <n v="1.94"/>
    <n v="0.37"/>
    <n v="1.2124999999999999"/>
    <n v="121250"/>
  </r>
  <r>
    <s v="26th"/>
    <s v="Tokyo (Japan)"/>
    <n v="190"/>
    <x v="25"/>
    <x v="11"/>
    <x v="3"/>
    <n v="1.9"/>
    <n v="0.5595"/>
    <n v="1.1874999999999998"/>
    <n v="169835.41430192959"/>
  </r>
  <r>
    <s v="27th"/>
    <s v="Chicago, Illinois (United States)"/>
    <n v="188"/>
    <x v="26"/>
    <x v="3"/>
    <x v="2"/>
    <n v="1.88"/>
    <n v="0.37"/>
    <n v="1.1749999999999998"/>
    <n v="117499.99999999997"/>
  </r>
  <r>
    <s v="28th"/>
    <s v="Miami, Florida (United States)"/>
    <n v="185"/>
    <x v="27"/>
    <x v="3"/>
    <x v="2"/>
    <n v="1.85"/>
    <n v="0.37"/>
    <n v="1.15625"/>
    <n v="115625"/>
  </r>
  <r>
    <s v="29th"/>
    <s v="Denver, Colorado (United States)"/>
    <n v="184"/>
    <x v="28"/>
    <x v="3"/>
    <x v="2"/>
    <n v="1.84"/>
    <n v="0.37"/>
    <n v="1.1499999999999999"/>
    <n v="115000"/>
  </r>
  <r>
    <s v="30th"/>
    <s v="Amsterdam (Netherlands)"/>
    <n v="184"/>
    <x v="29"/>
    <x v="12"/>
    <x v="1"/>
    <n v="1.84"/>
    <n v="0.51749999999999996"/>
    <n v="1.1499999999999999"/>
    <n v="150155.44041450776"/>
  </r>
  <r>
    <s v="31st"/>
    <s v="Singapore"/>
    <n v="181"/>
    <x v="30"/>
    <x v="13"/>
    <x v="3"/>
    <n v="1.81"/>
    <n v="0.22"/>
    <n v="1.1312499999999999"/>
    <n v="91370.192307692283"/>
  </r>
  <r>
    <s v="32nd"/>
    <s v="Boulder, Colorado (United States)"/>
    <n v="181"/>
    <x v="31"/>
    <x v="3"/>
    <x v="2"/>
    <n v="1.81"/>
    <n v="0.37"/>
    <n v="1.1312499999999999"/>
    <n v="113124.99999999997"/>
  </r>
  <r>
    <s v="33rd"/>
    <s v="Paris (France)"/>
    <n v="181"/>
    <x v="32"/>
    <x v="14"/>
    <x v="1"/>
    <n v="1.81"/>
    <n v="0.45"/>
    <n v="1.1312499999999999"/>
    <n v="129579.54545454541"/>
  </r>
  <r>
    <s v="34th"/>
    <s v="San Diego, California (United States)"/>
    <n v="181"/>
    <x v="33"/>
    <x v="3"/>
    <x v="2"/>
    <n v="1.81"/>
    <n v="0.37"/>
    <n v="1.1312499999999999"/>
    <n v="113124.99999999997"/>
  </r>
  <r>
    <s v="35th"/>
    <s v="Auckland (New Zealand)"/>
    <n v="179"/>
    <x v="34"/>
    <x v="15"/>
    <x v="4"/>
    <n v="1.79"/>
    <n v="0.33"/>
    <n v="1.1187499999999999"/>
    <n v="105195.89552238808"/>
  </r>
  <r>
    <s v="36th"/>
    <s v="Portland, Oregon (United States)"/>
    <n v="179"/>
    <x v="35"/>
    <x v="3"/>
    <x v="2"/>
    <n v="1.79"/>
    <n v="0.37"/>
    <n v="1.1187499999999999"/>
    <n v="111875"/>
  </r>
  <r>
    <s v="37th"/>
    <s v="Tel Aviv (Israel)"/>
    <n v="179"/>
    <x v="36"/>
    <x v="16"/>
    <x v="5"/>
    <n v="1.79"/>
    <n v="0.5"/>
    <n v="1.1187499999999999"/>
    <n v="140962.5"/>
  </r>
  <r>
    <s v="38th"/>
    <s v="Sacramento, California (United States)"/>
    <n v="178"/>
    <x v="37"/>
    <x v="3"/>
    <x v="2"/>
    <n v="1.78"/>
    <n v="0.37"/>
    <n v="1.1125"/>
    <n v="111250"/>
  </r>
  <r>
    <s v="39th"/>
    <s v="Anchorage, Alaska (United States)"/>
    <n v="176"/>
    <x v="38"/>
    <x v="3"/>
    <x v="2"/>
    <n v="1.76"/>
    <n v="0.37"/>
    <n v="1.0999999999999999"/>
    <n v="109999.99999999997"/>
  </r>
  <r>
    <s v="40th"/>
    <s v="Sydney (Australia)"/>
    <n v="176"/>
    <x v="39"/>
    <x v="17"/>
    <x v="4"/>
    <n v="1.76"/>
    <n v="0.45"/>
    <n v="1.0999999999999999"/>
    <n v="125999.99999999996"/>
  </r>
  <r>
    <s v="41st"/>
    <s v="Luxembourg"/>
    <n v="173"/>
    <x v="40"/>
    <x v="18"/>
    <x v="1"/>
    <n v="1.73"/>
    <n v="0.48780000000000001"/>
    <n v="1.0812499999999998"/>
    <n v="132992.48340491994"/>
  </r>
  <r>
    <s v="42nd"/>
    <s v="Doha (Qatar)"/>
    <n v="172"/>
    <x v="41"/>
    <x v="19"/>
    <x v="5"/>
    <n v="1.72"/>
    <n v="0"/>
    <n v="1.075"/>
    <n v="67725"/>
  </r>
  <r>
    <s v="43rd"/>
    <s v="Toronto (Canada)"/>
    <n v="169"/>
    <x v="42"/>
    <x v="20"/>
    <x v="2"/>
    <n v="1.69"/>
    <n v="0.33"/>
    <n v="1.0562499999999999"/>
    <n v="99319.029850746272"/>
  </r>
  <r>
    <s v="44th"/>
    <s v="Stockholm (Sweden)"/>
    <n v="167"/>
    <x v="43"/>
    <x v="21"/>
    <x v="1"/>
    <n v="1.67"/>
    <n v="0.57200000000000006"/>
    <n v="1.04375"/>
    <n v="153636.09813084116"/>
  </r>
  <r>
    <s v="45th"/>
    <s v="Frankfurt am Main (Germany)"/>
    <n v="167"/>
    <x v="44"/>
    <x v="22"/>
    <x v="1"/>
    <n v="1.67"/>
    <n v="0.45"/>
    <n v="1.04375"/>
    <n v="119556.81818181818"/>
  </r>
  <r>
    <s v="46th"/>
    <s v="Abu Dhabi (United Arab Emirates)"/>
    <n v="166"/>
    <x v="45"/>
    <x v="23"/>
    <x v="5"/>
    <n v="1.66"/>
    <n v="0"/>
    <n v="1.0374999999999999"/>
    <n v="65362.499999999993"/>
  </r>
  <r>
    <s v="47th"/>
    <s v="Philadelphia, Pennsylvania (United States)"/>
    <n v="166"/>
    <x v="46"/>
    <x v="3"/>
    <x v="2"/>
    <n v="1.66"/>
    <n v="0.37"/>
    <n v="1.0374999999999999"/>
    <n v="103749.99999999999"/>
  </r>
  <r>
    <s v="48th"/>
    <s v="Brighton and Hove (United Kingdom)"/>
    <n v="166"/>
    <x v="47"/>
    <x v="4"/>
    <x v="1"/>
    <n v="1.66"/>
    <n v="0.45"/>
    <n v="1.0374999999999999"/>
    <n v="118840.90909090907"/>
  </r>
  <r>
    <s v="49th"/>
    <s v="Dubai (United Arab Emirates)"/>
    <n v="165"/>
    <x v="48"/>
    <x v="23"/>
    <x v="5"/>
    <n v="1.65"/>
    <n v="0"/>
    <n v="1.0312499999999998"/>
    <n v="64968.749999999985"/>
  </r>
  <r>
    <s v="50th"/>
    <s v="Oxford (United Kingdom)"/>
    <n v="164"/>
    <x v="49"/>
    <x v="4"/>
    <x v="1"/>
    <n v="1.64"/>
    <n v="0.45"/>
    <n v="1.0249999999999999"/>
    <n v="117409.09090909088"/>
  </r>
  <r>
    <s v="51st"/>
    <s v="Helsinki (Finland)"/>
    <n v="164"/>
    <x v="50"/>
    <x v="24"/>
    <x v="1"/>
    <n v="1.64"/>
    <n v="0.53749999999999998"/>
    <n v="1.0249999999999999"/>
    <n v="139621.6216216216"/>
  </r>
  <r>
    <s v="52nd"/>
    <s v="Pittsburgh, Pennsylvania (United States)"/>
    <n v="164"/>
    <x v="51"/>
    <x v="3"/>
    <x v="2"/>
    <n v="1.64"/>
    <n v="0.37"/>
    <n v="1.0249999999999999"/>
    <n v="102499.99999999999"/>
  </r>
  <r>
    <s v="53rd"/>
    <s v="Atlanta, Georgia (United States)"/>
    <n v="163"/>
    <x v="52"/>
    <x v="3"/>
    <x v="2"/>
    <n v="1.63"/>
    <n v="0.37"/>
    <n v="1.0187499999999998"/>
    <n v="101874.99999999997"/>
  </r>
  <r>
    <s v="54th"/>
    <s v="Bristol (United Kingdom)"/>
    <n v="162"/>
    <x v="53"/>
    <x v="4"/>
    <x v="1"/>
    <n v="1.62"/>
    <n v="0.45"/>
    <n v="1.0125"/>
    <n v="115977.27272727272"/>
  </r>
  <r>
    <s v="55th"/>
    <s v="Fort Worth, Texas (United States)"/>
    <n v="162"/>
    <x v="54"/>
    <x v="3"/>
    <x v="2"/>
    <n v="1.62"/>
    <n v="0.37"/>
    <n v="1.0125"/>
    <n v="101250"/>
  </r>
  <r>
    <s v="56th"/>
    <s v="The Hague (Netherlands)"/>
    <n v="162"/>
    <x v="55"/>
    <x v="12"/>
    <x v="1"/>
    <n v="1.62"/>
    <n v="0.51749999999999996"/>
    <n v="1.0125"/>
    <n v="132202.07253886008"/>
  </r>
  <r>
    <s v="57th"/>
    <s v="Jerusalem (Israel)"/>
    <n v="162"/>
    <x v="56"/>
    <x v="16"/>
    <x v="5"/>
    <n v="1.62"/>
    <n v="0.5"/>
    <n v="1.0125"/>
    <n v="127575"/>
  </r>
  <r>
    <s v="58th"/>
    <s v="Munich (Germany)"/>
    <n v="162"/>
    <x v="57"/>
    <x v="22"/>
    <x v="1"/>
    <n v="1.62"/>
    <n v="0.45"/>
    <n v="1.0125"/>
    <n v="115977.27272727272"/>
  </r>
  <r>
    <s v="59th"/>
    <s v="Vancouver (Canada)"/>
    <n v="161"/>
    <x v="58"/>
    <x v="20"/>
    <x v="2"/>
    <n v="1.61"/>
    <n v="0.33"/>
    <n v="1.0062500000000001"/>
    <n v="94617.537313432855"/>
  </r>
  <r>
    <s v="60th"/>
    <s v="Rotterdam (Netherlands)"/>
    <n v="161"/>
    <x v="59"/>
    <x v="12"/>
    <x v="1"/>
    <n v="1.61"/>
    <n v="0.51749999999999996"/>
    <n v="1.0062500000000001"/>
    <n v="131386.0103626943"/>
  </r>
  <r>
    <s v="61st"/>
    <s v="Melbourne (Australia)"/>
    <n v="161"/>
    <x v="60"/>
    <x v="17"/>
    <x v="4"/>
    <n v="1.61"/>
    <n v="0.45"/>
    <n v="1.0062500000000001"/>
    <n v="115261.36363636365"/>
  </r>
  <r>
    <s v="62nd"/>
    <s v="Baltimore, Maryland (United States)"/>
    <n v="160"/>
    <x v="61"/>
    <x v="3"/>
    <x v="2"/>
    <n v="1.6"/>
    <n v="0.37"/>
    <n v="1"/>
    <n v="100000"/>
  </r>
  <r>
    <s v="63rd"/>
    <s v="Charlotte, North Carolina (United States)"/>
    <n v="160"/>
    <x v="62"/>
    <x v="3"/>
    <x v="2"/>
    <n v="1.6"/>
    <n v="0.37"/>
    <n v="1"/>
    <n v="100000"/>
  </r>
  <r>
    <s v="64th"/>
    <s v="Minneapolis - St. Paul, Minnesota (United States)"/>
    <n v="160"/>
    <x v="63"/>
    <x v="3"/>
    <x v="2"/>
    <n v="1.6"/>
    <n v="0.37"/>
    <n v="1"/>
    <n v="100000"/>
  </r>
  <r>
    <s v="65th"/>
    <s v="Wellington (New Zealand)"/>
    <n v="159"/>
    <x v="64"/>
    <x v="15"/>
    <x v="4"/>
    <n v="1.59"/>
    <n v="0.33"/>
    <n v="0.99375000000000002"/>
    <n v="93442.164179104482"/>
  </r>
  <r>
    <s v="66th"/>
    <s v="Burlington, Vermont (United States)"/>
    <n v="157"/>
    <x v="65"/>
    <x v="3"/>
    <x v="2"/>
    <n v="1.57"/>
    <n v="0.37"/>
    <n v="0.98124999999999996"/>
    <n v="98125"/>
  </r>
  <r>
    <s v="67th"/>
    <s v="Canberra (Australia)"/>
    <n v="157"/>
    <x v="66"/>
    <x v="17"/>
    <x v="4"/>
    <n v="1.57"/>
    <n v="0.45"/>
    <n v="0.98124999999999996"/>
    <n v="112397.72727272726"/>
  </r>
  <r>
    <s v="68th"/>
    <s v="Austin, Texas (United States)"/>
    <n v="157"/>
    <x v="67"/>
    <x v="3"/>
    <x v="2"/>
    <n v="1.57"/>
    <n v="0.37"/>
    <n v="0.98124999999999996"/>
    <n v="98125"/>
  </r>
  <r>
    <s v="69th"/>
    <s v="Haifa (Israel)"/>
    <n v="156"/>
    <x v="68"/>
    <x v="16"/>
    <x v="5"/>
    <n v="1.56"/>
    <n v="0.5"/>
    <n v="0.97499999999999998"/>
    <n v="122850"/>
  </r>
  <r>
    <s v="70th"/>
    <s v="Phoenix, Arizona (United States)"/>
    <n v="156"/>
    <x v="69"/>
    <x v="3"/>
    <x v="2"/>
    <n v="1.56"/>
    <n v="0.37"/>
    <n v="0.97499999999999998"/>
    <n v="97500"/>
  </r>
  <r>
    <s v="71st"/>
    <s v="Salt Lake City, Utah (United States)"/>
    <n v="155"/>
    <x v="70"/>
    <x v="3"/>
    <x v="2"/>
    <n v="1.55"/>
    <n v="0.37"/>
    <n v="0.96875"/>
    <n v="96875"/>
  </r>
  <r>
    <s v="72nd"/>
    <s v="Brisbane (Australia)"/>
    <n v="155"/>
    <x v="71"/>
    <x v="17"/>
    <x v="4"/>
    <n v="1.55"/>
    <n v="0.45"/>
    <n v="0.96875"/>
    <n v="110965.90909090909"/>
  </r>
  <r>
    <s v="73rd"/>
    <s v="Dallas, Texas (United States)"/>
    <n v="155"/>
    <x v="72"/>
    <x v="3"/>
    <x v="2"/>
    <n v="1.55"/>
    <n v="0.37"/>
    <n v="0.96875"/>
    <n v="96875"/>
  </r>
  <r>
    <s v="74th"/>
    <s v="Charleston, South Carolina (United States)"/>
    <n v="155"/>
    <x v="73"/>
    <x v="3"/>
    <x v="2"/>
    <n v="1.55"/>
    <n v="0.37"/>
    <n v="0.96875"/>
    <n v="96875"/>
  </r>
  <r>
    <s v="75th"/>
    <s v="Cork (Ireland)"/>
    <n v="155"/>
    <x v="74"/>
    <x v="9"/>
    <x v="1"/>
    <n v="1.55"/>
    <n v="0.48"/>
    <n v="0.96875"/>
    <n v="117367.78846153845"/>
  </r>
  <r>
    <s v="76th"/>
    <s v="Manchester (United Kingdom)"/>
    <n v="154"/>
    <x v="75"/>
    <x v="4"/>
    <x v="1"/>
    <n v="1.54"/>
    <n v="0.45"/>
    <n v="0.96250000000000002"/>
    <n v="110249.99999999999"/>
  </r>
  <r>
    <s v="77th"/>
    <s v="Orlando, Florida (United States)"/>
    <n v="154"/>
    <x v="76"/>
    <x v="3"/>
    <x v="2"/>
    <n v="1.54"/>
    <n v="0.37"/>
    <n v="0.96250000000000002"/>
    <n v="96250"/>
  </r>
  <r>
    <s v="78th"/>
    <s v="Lyon (France)"/>
    <n v="154"/>
    <x v="77"/>
    <x v="14"/>
    <x v="1"/>
    <n v="1.54"/>
    <n v="0.45"/>
    <n v="0.96250000000000002"/>
    <n v="110249.99999999999"/>
  </r>
  <r>
    <s v="79th"/>
    <s v="Beirut (Lebanon)"/>
    <n v="153"/>
    <x v="78"/>
    <x v="25"/>
    <x v="5"/>
    <n v="1.53"/>
    <n v="0.24"/>
    <n v="0.95624999999999993"/>
    <n v="79268.092105263146"/>
  </r>
  <r>
    <s v="80th"/>
    <s v="Cologne (Germany)"/>
    <n v="153"/>
    <x v="79"/>
    <x v="22"/>
    <x v="1"/>
    <n v="1.53"/>
    <n v="0.45"/>
    <n v="0.95624999999999993"/>
    <n v="109534.09090909088"/>
  </r>
  <r>
    <s v="81st"/>
    <s v="Providence, Rhode Island (United States)"/>
    <n v="153"/>
    <x v="80"/>
    <x v="3"/>
    <x v="2"/>
    <n v="1.53"/>
    <n v="0.37"/>
    <n v="0.95624999999999993"/>
    <n v="95624.999999999985"/>
  </r>
  <r>
    <s v="82nd"/>
    <s v="Hamburg (Germany)"/>
    <n v="153"/>
    <x v="81"/>
    <x v="22"/>
    <x v="1"/>
    <n v="1.53"/>
    <n v="0.45"/>
    <n v="0.95624999999999993"/>
    <n v="109534.09090909088"/>
  </r>
  <r>
    <s v="83rd"/>
    <s v="Victoria (Canada)"/>
    <n v="151"/>
    <x v="82"/>
    <x v="20"/>
    <x v="2"/>
    <n v="1.51"/>
    <n v="0.33"/>
    <n v="0.94374999999999998"/>
    <n v="88740.67164179105"/>
  </r>
  <r>
    <s v="84th"/>
    <s v="Houston, Texas (United States)"/>
    <n v="150"/>
    <x v="83"/>
    <x v="3"/>
    <x v="2"/>
    <n v="1.5"/>
    <n v="0.37"/>
    <n v="0.9375"/>
    <n v="93750"/>
  </r>
  <r>
    <s v="85th"/>
    <s v="Tampa, Florida (United States)"/>
    <n v="150"/>
    <x v="84"/>
    <x v="3"/>
    <x v="2"/>
    <n v="1.5"/>
    <n v="0.37"/>
    <n v="0.9375"/>
    <n v="93750"/>
  </r>
  <r>
    <s v="86th"/>
    <s v="New Orleans, Louisiana (United States)"/>
    <n v="150"/>
    <x v="85"/>
    <x v="3"/>
    <x v="2"/>
    <n v="1.5"/>
    <n v="0.37"/>
    <n v="0.9375"/>
    <n v="93750"/>
  </r>
  <r>
    <s v="87th"/>
    <s v="Ottawa (Canada)"/>
    <n v="150"/>
    <x v="86"/>
    <x v="20"/>
    <x v="2"/>
    <n v="1.5"/>
    <n v="0.33"/>
    <n v="0.9375"/>
    <n v="88152.985074626878"/>
  </r>
  <r>
    <s v="88th"/>
    <s v="Nashville, Tennessee (United States)"/>
    <n v="149"/>
    <x v="87"/>
    <x v="3"/>
    <x v="2"/>
    <n v="1.49"/>
    <n v="0.37"/>
    <n v="0.93124999999999991"/>
    <n v="93124.999999999985"/>
  </r>
  <r>
    <s v="89th"/>
    <s v="Eindhoven (Netherlands)"/>
    <n v="149"/>
    <x v="88"/>
    <x v="12"/>
    <x v="1"/>
    <n v="1.49"/>
    <n v="0.51749999999999996"/>
    <n v="0.93124999999999991"/>
    <n v="121593.26424870464"/>
  </r>
  <r>
    <s v="90th"/>
    <s v="Colorado Springs, Colorado (United States)"/>
    <n v="149"/>
    <x v="89"/>
    <x v="3"/>
    <x v="2"/>
    <n v="1.49"/>
    <n v="0.37"/>
    <n v="0.93124999999999991"/>
    <n v="93124.999999999985"/>
  </r>
  <r>
    <s v="91st"/>
    <s v="Las Vegas, Nevada (United States)"/>
    <n v="148"/>
    <x v="90"/>
    <x v="3"/>
    <x v="2"/>
    <n v="1.48"/>
    <n v="0.37"/>
    <n v="0.92499999999999993"/>
    <n v="92499.999999999985"/>
  </r>
  <r>
    <s v="92nd"/>
    <s v="Milan (Italy)"/>
    <n v="148"/>
    <x v="91"/>
    <x v="26"/>
    <x v="1"/>
    <n v="1.48"/>
    <n v="0.43"/>
    <n v="0.92499999999999993"/>
    <n v="102236.84210526313"/>
  </r>
  <r>
    <s v="93rd"/>
    <s v="Raleigh, North Carolina (United States)"/>
    <n v="148"/>
    <x v="92"/>
    <x v="3"/>
    <x v="2"/>
    <n v="1.48"/>
    <n v="0.37"/>
    <n v="0.92499999999999993"/>
    <n v="92499.999999999985"/>
  </r>
  <r>
    <s v="94th"/>
    <s v="Nottingham (United Kingdom)"/>
    <n v="147"/>
    <x v="93"/>
    <x v="4"/>
    <x v="1"/>
    <n v="1.47"/>
    <n v="0.45"/>
    <n v="0.91874999999999996"/>
    <n v="105238.63636363635"/>
  </r>
  <r>
    <s v="95th"/>
    <s v="Aberdeen (United Kingdom)"/>
    <n v="147"/>
    <x v="94"/>
    <x v="4"/>
    <x v="1"/>
    <n v="1.47"/>
    <n v="0.45"/>
    <n v="0.91874999999999996"/>
    <n v="105238.63636363635"/>
  </r>
  <r>
    <s v="96th"/>
    <s v="Cleveland, Ohio (United States)"/>
    <n v="147"/>
    <x v="95"/>
    <x v="3"/>
    <x v="2"/>
    <n v="1.47"/>
    <n v="0.37"/>
    <n v="0.91874999999999996"/>
    <n v="91875"/>
  </r>
  <r>
    <s v="97th"/>
    <s v="Stuttgart (Germany)"/>
    <n v="147"/>
    <x v="96"/>
    <x v="22"/>
    <x v="1"/>
    <n v="1.47"/>
    <n v="0.45"/>
    <n v="0.91874999999999996"/>
    <n v="105238.63636363635"/>
  </r>
  <r>
    <s v="98th"/>
    <s v="Riverside, California (United States)"/>
    <n v="146"/>
    <x v="97"/>
    <x v="3"/>
    <x v="2"/>
    <n v="1.46"/>
    <n v="0.37"/>
    <n v="0.91249999999999998"/>
    <n v="91250"/>
  </r>
  <r>
    <s v="99th"/>
    <s v="Brussels (Belgium)"/>
    <n v="146"/>
    <x v="98"/>
    <x v="27"/>
    <x v="1"/>
    <n v="1.46"/>
    <n v="0.53700000000000003"/>
    <n v="0.91249999999999998"/>
    <n v="124163.06695464364"/>
  </r>
  <r>
    <s v="100th"/>
    <s v="Gothenburg (Sweden)"/>
    <n v="146"/>
    <x v="99"/>
    <x v="21"/>
    <x v="1"/>
    <n v="1.46"/>
    <n v="0.57200000000000006"/>
    <n v="0.91249999999999998"/>
    <n v="134316.58878504674"/>
  </r>
  <r>
    <s v="101st"/>
    <s v="Hobart (Australia)"/>
    <n v="144"/>
    <x v="100"/>
    <x v="17"/>
    <x v="4"/>
    <n v="1.44"/>
    <n v="0.45"/>
    <n v="0.89999999999999991"/>
    <n v="103090.90909090907"/>
  </r>
  <r>
    <s v="102nd"/>
    <s v="Spokane, Washington (United States)"/>
    <n v="144"/>
    <x v="101"/>
    <x v="3"/>
    <x v="2"/>
    <n v="1.44"/>
    <n v="0.37"/>
    <n v="0.89999999999999991"/>
    <n v="89999.999999999985"/>
  </r>
  <r>
    <s v="103rd"/>
    <s v="Adelaide (Australia)"/>
    <n v="143"/>
    <x v="102"/>
    <x v="17"/>
    <x v="4"/>
    <n v="1.43"/>
    <n v="0.45"/>
    <n v="0.89374999999999993"/>
    <n v="102374.99999999999"/>
  </r>
  <r>
    <s v="104th"/>
    <s v="Calgary (Canada)"/>
    <n v="143"/>
    <x v="103"/>
    <x v="20"/>
    <x v="2"/>
    <n v="1.43"/>
    <n v="0.33"/>
    <n v="0.89374999999999993"/>
    <n v="84039.179104477604"/>
  </r>
  <r>
    <s v="105th"/>
    <s v="St. Louis, Missouri (United States)"/>
    <n v="143"/>
    <x v="104"/>
    <x v="3"/>
    <x v="2"/>
    <n v="1.43"/>
    <n v="0.37"/>
    <n v="0.89374999999999993"/>
    <n v="89374.999999999985"/>
  </r>
  <r>
    <s v="106th"/>
    <s v="Rome (Italy)"/>
    <n v="143"/>
    <x v="105"/>
    <x v="26"/>
    <x v="1"/>
    <n v="1.43"/>
    <n v="0.43"/>
    <n v="0.89374999999999993"/>
    <n v="98782.894736842078"/>
  </r>
  <r>
    <s v="107th"/>
    <s v="Perth (Australia)"/>
    <n v="142"/>
    <x v="106"/>
    <x v="17"/>
    <x v="4"/>
    <n v="1.42"/>
    <n v="0.45"/>
    <n v="0.88749999999999996"/>
    <n v="101659.0909090909"/>
  </r>
  <r>
    <s v="108th"/>
    <s v="Ramallah (Palestinian Territory)"/>
    <n v="142"/>
    <x v="107"/>
    <x v="28"/>
    <x v="5"/>
    <n v="1.42"/>
    <n v="0.15"/>
    <n v="0.88749999999999996"/>
    <n v="65779.411764705888"/>
  </r>
  <r>
    <s v="109th"/>
    <s v="Nice (France)"/>
    <n v="141"/>
    <x v="108"/>
    <x v="14"/>
    <x v="1"/>
    <n v="1.41"/>
    <n v="0.45"/>
    <n v="0.88124999999999987"/>
    <n v="100943.18181818179"/>
  </r>
  <r>
    <s v="110th"/>
    <s v="Berlin (Germany)"/>
    <n v="141"/>
    <x v="109"/>
    <x v="22"/>
    <x v="1"/>
    <n v="1.41"/>
    <n v="0.45"/>
    <n v="0.88124999999999987"/>
    <n v="100943.18181818179"/>
  </r>
  <r>
    <s v="111th"/>
    <s v="Detroit, Michigan (United States)"/>
    <n v="141"/>
    <x v="110"/>
    <x v="3"/>
    <x v="2"/>
    <n v="1.41"/>
    <n v="0.37"/>
    <n v="0.88124999999999987"/>
    <n v="88124.999999999985"/>
  </r>
  <r>
    <s v="112th"/>
    <s v="Newcastle upon Tyne (United Kingdom)"/>
    <n v="141"/>
    <x v="111"/>
    <x v="4"/>
    <x v="1"/>
    <n v="1.41"/>
    <n v="0.45"/>
    <n v="0.88124999999999987"/>
    <n v="100943.18181818179"/>
  </r>
  <r>
    <s v="113th"/>
    <s v="Seoul (South Korea)"/>
    <n v="141"/>
    <x v="112"/>
    <x v="29"/>
    <x v="3"/>
    <n v="1.41"/>
    <n v="0.42"/>
    <n v="0.88124999999999987"/>
    <n v="95721.982758620667"/>
  </r>
  <r>
    <s v="114th"/>
    <s v="Edmonton (Canada)"/>
    <n v="140"/>
    <x v="113"/>
    <x v="20"/>
    <x v="2"/>
    <n v="1.4"/>
    <n v="0.33"/>
    <n v="0.87499999999999989"/>
    <n v="82276.119402985074"/>
  </r>
  <r>
    <s v="115th"/>
    <s v="Belfast (United Kingdom)"/>
    <n v="140"/>
    <x v="114"/>
    <x v="4"/>
    <x v="1"/>
    <n v="1.4"/>
    <n v="0.45"/>
    <n v="0.87499999999999989"/>
    <n v="100227.27272727271"/>
  </r>
  <r>
    <s v="116th"/>
    <s v="Columbus, Ohio (United States)"/>
    <n v="140"/>
    <x v="115"/>
    <x v="3"/>
    <x v="2"/>
    <n v="1.4"/>
    <n v="0.37"/>
    <n v="0.87499999999999989"/>
    <n v="87499.999999999985"/>
  </r>
  <r>
    <s v="117th"/>
    <s v="Kelowna (Canada)"/>
    <n v="140"/>
    <x v="116"/>
    <x v="20"/>
    <x v="2"/>
    <n v="1.4"/>
    <n v="0.33"/>
    <n v="0.87499999999999989"/>
    <n v="82276.119402985074"/>
  </r>
  <r>
    <s v="118th"/>
    <s v="Milwaukee, Wisconsin (United States)"/>
    <n v="140"/>
    <x v="117"/>
    <x v="3"/>
    <x v="2"/>
    <n v="1.4"/>
    <n v="0.37"/>
    <n v="0.87499999999999989"/>
    <n v="87499.999999999985"/>
  </r>
  <r>
    <s v="119th"/>
    <s v="Indianapolis, Indiana (United States)"/>
    <n v="139"/>
    <x v="118"/>
    <x v="3"/>
    <x v="2"/>
    <n v="1.39"/>
    <n v="0.37"/>
    <n v="0.86874999999999991"/>
    <n v="86874.999999999985"/>
  </r>
  <r>
    <s v="120th"/>
    <s v="Jacksonville, Florida (United States)"/>
    <n v="139"/>
    <x v="119"/>
    <x v="3"/>
    <x v="2"/>
    <n v="1.39"/>
    <n v="0.37"/>
    <n v="0.86874999999999991"/>
    <n v="86874.999999999985"/>
  </r>
  <r>
    <s v="121st"/>
    <s v="Antwerp (Belgium)"/>
    <n v="139"/>
    <x v="120"/>
    <x v="27"/>
    <x v="1"/>
    <n v="1.39"/>
    <n v="0.53700000000000003"/>
    <n v="0.86874999999999991"/>
    <n v="118210.04319654427"/>
  </r>
  <r>
    <s v="122nd"/>
    <s v="Kansas City, Missouri (United States)"/>
    <n v="138"/>
    <x v="121"/>
    <x v="3"/>
    <x v="2"/>
    <n v="1.38"/>
    <n v="0.37"/>
    <n v="0.86249999999999993"/>
    <n v="86249.999999999985"/>
  </r>
  <r>
    <s v="123rd"/>
    <s v="Barcelona (Spain)"/>
    <n v="138"/>
    <x v="122"/>
    <x v="30"/>
    <x v="1"/>
    <n v="1.38"/>
    <n v="0.45"/>
    <n v="0.86249999999999993"/>
    <n v="98795.45454545453"/>
  </r>
  <r>
    <s v="124th"/>
    <s v="Taipei (Taiwan)"/>
    <n v="138"/>
    <x v="123"/>
    <x v="31"/>
    <x v="3"/>
    <n v="1.38"/>
    <n v="0.4"/>
    <n v="0.86249999999999993"/>
    <n v="90562.499999999985"/>
  </r>
  <r>
    <s v="125th"/>
    <s v="Louisville, Kentucky (United States)"/>
    <n v="136"/>
    <x v="124"/>
    <x v="3"/>
    <x v="2"/>
    <n v="1.36"/>
    <n v="0.37"/>
    <n v="0.85"/>
    <n v="85000"/>
  </r>
  <r>
    <s v="126th"/>
    <s v="Boise, Idaho (United States)"/>
    <n v="136"/>
    <x v="125"/>
    <x v="3"/>
    <x v="2"/>
    <n v="1.36"/>
    <n v="0.37"/>
    <n v="0.85"/>
    <n v="85000"/>
  </r>
  <r>
    <s v="127th"/>
    <s v="Venice (Italy)"/>
    <n v="136"/>
    <x v="126"/>
    <x v="26"/>
    <x v="1"/>
    <n v="1.36"/>
    <n v="0.43"/>
    <n v="0.85"/>
    <n v="93947.368421052626"/>
  </r>
  <r>
    <s v="128th"/>
    <s v="Vienna (Austria)"/>
    <n v="136"/>
    <x v="127"/>
    <x v="32"/>
    <x v="1"/>
    <n v="1.36"/>
    <n v="0.55000000000000004"/>
    <n v="0.85"/>
    <n v="119000.00000000001"/>
  </r>
  <r>
    <s v="129th"/>
    <s v="San Juan (Puerto Rico)"/>
    <n v="135"/>
    <x v="128"/>
    <x v="33"/>
    <x v="0"/>
    <n v="1.35"/>
    <n v="0.33"/>
    <n v="0.84375"/>
    <n v="79337.686567164186"/>
  </r>
  <r>
    <s v="130th"/>
    <s v="Omaha, Nebraska (United States)"/>
    <n v="135"/>
    <x v="129"/>
    <x v="3"/>
    <x v="2"/>
    <n v="1.35"/>
    <n v="0.37"/>
    <n v="0.84375"/>
    <n v="84375"/>
  </r>
  <r>
    <s v="131st"/>
    <s v="Cincinnati, Ohio (United States)"/>
    <n v="135"/>
    <x v="130"/>
    <x v="3"/>
    <x v="2"/>
    <n v="1.35"/>
    <n v="0.37"/>
    <n v="0.84375"/>
    <n v="84375"/>
  </r>
  <r>
    <s v="132nd"/>
    <s v="Halifax (Canada)"/>
    <n v="135"/>
    <x v="131"/>
    <x v="20"/>
    <x v="2"/>
    <n v="1.35"/>
    <n v="0.33"/>
    <n v="0.84375"/>
    <n v="79337.686567164186"/>
  </r>
  <r>
    <s v="133rd"/>
    <s v="San Antonio, Texas (United States)"/>
    <n v="135"/>
    <x v="132"/>
    <x v="3"/>
    <x v="2"/>
    <n v="1.35"/>
    <n v="0.37"/>
    <n v="0.84375"/>
    <n v="84375"/>
  </r>
  <r>
    <s v="134th"/>
    <s v="Winnipeg (Canada)"/>
    <n v="134"/>
    <x v="133"/>
    <x v="20"/>
    <x v="2"/>
    <n v="1.34"/>
    <n v="0.33"/>
    <n v="0.83750000000000002"/>
    <n v="78750.000000000015"/>
  </r>
  <r>
    <s v="135th"/>
    <s v="Florence (Italy)"/>
    <n v="134"/>
    <x v="134"/>
    <x v="26"/>
    <x v="1"/>
    <n v="1.34"/>
    <n v="0.43"/>
    <n v="0.83750000000000002"/>
    <n v="92565.789473684199"/>
  </r>
  <r>
    <s v="136th"/>
    <s v="Madrid (Spain)"/>
    <n v="133"/>
    <x v="135"/>
    <x v="30"/>
    <x v="1"/>
    <n v="1.33"/>
    <n v="0.45"/>
    <n v="0.83125000000000004"/>
    <n v="95215.909090909088"/>
  </r>
  <r>
    <s v="137th"/>
    <s v="Tucson, Arizona (United States)"/>
    <n v="133"/>
    <x v="136"/>
    <x v="3"/>
    <x v="2"/>
    <n v="1.33"/>
    <n v="0.37"/>
    <n v="0.83125000000000004"/>
    <n v="83125"/>
  </r>
  <r>
    <s v="138th"/>
    <s v="Genoa (Italy)"/>
    <n v="132"/>
    <x v="137"/>
    <x v="26"/>
    <x v="1"/>
    <n v="1.32"/>
    <n v="0.43"/>
    <n v="0.82499999999999996"/>
    <n v="91184.210526315786"/>
  </r>
  <r>
    <s v="139th"/>
    <s v="Montreal (Canada)"/>
    <n v="131"/>
    <x v="138"/>
    <x v="20"/>
    <x v="2"/>
    <n v="1.31"/>
    <n v="0.33"/>
    <n v="0.81874999999999998"/>
    <n v="76986.94029850747"/>
  </r>
  <r>
    <s v="140th"/>
    <s v="Valletta (Malta)"/>
    <n v="131"/>
    <x v="139"/>
    <x v="34"/>
    <x v="1"/>
    <n v="1.31"/>
    <n v="0.35"/>
    <n v="0.81874999999999998"/>
    <n v="79355.769230769234"/>
  </r>
  <r>
    <s v="141st"/>
    <s v="London, Ontario (Canada)"/>
    <n v="130"/>
    <x v="140"/>
    <x v="20"/>
    <x v="2"/>
    <n v="1.3"/>
    <n v="0.33"/>
    <n v="0.8125"/>
    <n v="76399.253731343299"/>
  </r>
  <r>
    <s v="142nd"/>
    <s v="Bologna (Italy)"/>
    <n v="127"/>
    <x v="141"/>
    <x v="26"/>
    <x v="1"/>
    <n v="1.27"/>
    <n v="0.43"/>
    <n v="0.79374999999999996"/>
    <n v="87730.263157894733"/>
  </r>
  <r>
    <s v="143rd"/>
    <s v="Albuquerque, New Mexico (United States)"/>
    <n v="127"/>
    <x v="142"/>
    <x v="3"/>
    <x v="2"/>
    <n v="1.27"/>
    <n v="0.37"/>
    <n v="0.79374999999999996"/>
    <n v="79375"/>
  </r>
  <r>
    <s v="144th"/>
    <s v="Quebec City (Canada)"/>
    <n v="124"/>
    <x v="143"/>
    <x v="20"/>
    <x v="2"/>
    <n v="1.24"/>
    <n v="0.33"/>
    <n v="0.77499999999999991"/>
    <n v="72873.13432835821"/>
  </r>
  <r>
    <s v="145th"/>
    <s v="Memphis, Tennessee (United States)"/>
    <n v="124"/>
    <x v="144"/>
    <x v="3"/>
    <x v="2"/>
    <n v="1.24"/>
    <n v="0.37"/>
    <n v="0.77499999999999991"/>
    <n v="77499.999999999985"/>
  </r>
  <r>
    <s v="146th"/>
    <s v="Bilbao (Spain)"/>
    <n v="124"/>
    <x v="145"/>
    <x v="30"/>
    <x v="1"/>
    <n v="1.24"/>
    <n v="0.45"/>
    <n v="0.77499999999999991"/>
    <n v="88772.72727272725"/>
  </r>
  <r>
    <s v="147th"/>
    <s v="Turin (Italy)"/>
    <n v="122"/>
    <x v="146"/>
    <x v="26"/>
    <x v="1"/>
    <n v="1.22"/>
    <n v="0.43"/>
    <n v="0.76249999999999996"/>
    <n v="84276.31578947368"/>
  </r>
  <r>
    <s v="148th"/>
    <s v="Shanghai (China)"/>
    <n v="121"/>
    <x v="147"/>
    <x v="35"/>
    <x v="3"/>
    <n v="1.21"/>
    <n v="0.45"/>
    <n v="0.75624999999999998"/>
    <n v="86625"/>
  </r>
  <r>
    <s v="149th"/>
    <s v="Limassol (Cyprus)"/>
    <n v="121"/>
    <x v="148"/>
    <x v="36"/>
    <x v="5"/>
    <n v="1.21"/>
    <n v="0.35"/>
    <n v="0.75624999999999998"/>
    <n v="73298.076923076922"/>
  </r>
  <r>
    <s v="150th"/>
    <s v="Manama (Bahrain)"/>
    <n v="120"/>
    <x v="149"/>
    <x v="37"/>
    <x v="3"/>
    <n v="1.2"/>
    <n v="0"/>
    <n v="0.74999999999999989"/>
    <n v="47249.999999999993"/>
  </r>
  <r>
    <s v="151st"/>
    <s v="Naples (Italy)"/>
    <n v="119"/>
    <x v="150"/>
    <x v="26"/>
    <x v="1"/>
    <n v="1.19"/>
    <n v="0.43"/>
    <n v="0.74374999999999991"/>
    <n v="82203.947368421024"/>
  </r>
  <r>
    <s v="152nd"/>
    <s v="Athens (Greece)"/>
    <n v="118"/>
    <x v="151"/>
    <x v="38"/>
    <x v="1"/>
    <n v="1.18"/>
    <n v="0.45"/>
    <n v="0.73749999999999993"/>
    <n v="84477.272727272706"/>
  </r>
  <r>
    <s v="153rd"/>
    <s v="Lisbon (Portugal)"/>
    <n v="117"/>
    <x v="152"/>
    <x v="39"/>
    <x v="1"/>
    <n v="1.17"/>
    <n v="0.48"/>
    <n v="0.73124999999999996"/>
    <n v="88593.75"/>
  </r>
  <r>
    <s v="154th"/>
    <s v="Valencia (Spain)"/>
    <n v="117"/>
    <x v="153"/>
    <x v="30"/>
    <x v="1"/>
    <n v="1.17"/>
    <n v="0.45"/>
    <n v="0.73124999999999996"/>
    <n v="83761.363636363632"/>
  </r>
  <r>
    <s v="155th"/>
    <s v="Ljubljana (Slovenia)"/>
    <n v="117"/>
    <x v="154"/>
    <x v="40"/>
    <x v="1"/>
    <n v="1.17"/>
    <n v="0.5"/>
    <n v="0.73124999999999996"/>
    <n v="92137.5"/>
  </r>
  <r>
    <s v="156th"/>
    <s v="Amman (Jordan)"/>
    <n v="114"/>
    <x v="155"/>
    <x v="41"/>
    <x v="5"/>
    <n v="1.1399999999999999"/>
    <n v="0.3"/>
    <n v="0.71249999999999991"/>
    <n v="64124.999999999993"/>
  </r>
  <r>
    <s v="157th"/>
    <s v="Malaga (Spain)"/>
    <n v="113"/>
    <x v="156"/>
    <x v="30"/>
    <x v="1"/>
    <n v="1.1299999999999999"/>
    <n v="0.45"/>
    <n v="0.70624999999999993"/>
    <n v="80897.72727272725"/>
  </r>
  <r>
    <s v="158th"/>
    <s v="Panama City (Panama)"/>
    <n v="113"/>
    <x v="157"/>
    <x v="42"/>
    <x v="0"/>
    <n v="1.1299999999999999"/>
    <n v="0.25"/>
    <n v="0.70624999999999993"/>
    <n v="59324.999999999993"/>
  </r>
  <r>
    <s v="159th"/>
    <s v="Las Palmas de Gran Canaria (Spain)"/>
    <n v="113"/>
    <x v="158"/>
    <x v="30"/>
    <x v="1"/>
    <n v="1.1299999999999999"/>
    <n v="0.45"/>
    <n v="0.70624999999999993"/>
    <n v="80897.72727272725"/>
  </r>
  <r>
    <s v="160th"/>
    <s v="San Jose, Costa Rica (Costa Rica)"/>
    <n v="112"/>
    <x v="159"/>
    <x v="43"/>
    <x v="0"/>
    <n v="1.1200000000000001"/>
    <n v="0.15"/>
    <n v="0.70000000000000007"/>
    <n v="51882.352941176483"/>
  </r>
  <r>
    <s v="161st"/>
    <s v="Thessaloniki (Greece)"/>
    <n v="111"/>
    <x v="160"/>
    <x v="38"/>
    <x v="1"/>
    <n v="1.1100000000000001"/>
    <n v="0.45"/>
    <n v="0.69374999999999998"/>
    <n v="79465.909090909088"/>
  </r>
  <r>
    <s v="162nd"/>
    <s v="Santa Cruz de Tenerife (Spain)"/>
    <n v="111"/>
    <x v="161"/>
    <x v="30"/>
    <x v="1"/>
    <n v="1.1100000000000001"/>
    <n v="0.45"/>
    <n v="0.69374999999999998"/>
    <n v="79465.909090909088"/>
  </r>
  <r>
    <s v="163rd"/>
    <s v="Port Louis (Mauritius)"/>
    <n v="111"/>
    <x v="162"/>
    <x v="44"/>
    <x v="6"/>
    <n v="1.1100000000000001"/>
    <n v="0.15"/>
    <n v="0.69374999999999998"/>
    <n v="51419.117647058825"/>
  </r>
  <r>
    <s v="164th"/>
    <s v="Oporto (Portugal)"/>
    <n v="111"/>
    <x v="163"/>
    <x v="39"/>
    <x v="1"/>
    <n v="1.1100000000000001"/>
    <n v="0.48"/>
    <n v="0.69374999999999998"/>
    <n v="84050.480769230766"/>
  </r>
  <r>
    <s v="165th"/>
    <s v="Zaragoza (Spain)"/>
    <n v="110"/>
    <x v="164"/>
    <x v="30"/>
    <x v="1"/>
    <n v="1.1000000000000001"/>
    <n v="0.45"/>
    <n v="0.6875"/>
    <n v="78750"/>
  </r>
  <r>
    <s v="166th"/>
    <s v="Seville (Spain)"/>
    <n v="109"/>
    <x v="165"/>
    <x v="30"/>
    <x v="1"/>
    <n v="1.0900000000000001"/>
    <n v="0.45"/>
    <n v="0.68125000000000002"/>
    <n v="78034.090909090897"/>
  </r>
  <r>
    <s v="167th"/>
    <s v="Alicante (Spain)"/>
    <n v="109"/>
    <x v="166"/>
    <x v="30"/>
    <x v="1"/>
    <n v="1.0900000000000001"/>
    <n v="0.45"/>
    <n v="0.68125000000000002"/>
    <n v="78034.090909090897"/>
  </r>
  <r>
    <s v="168th"/>
    <s v="Tallinn (Estonia)"/>
    <n v="108"/>
    <x v="167"/>
    <x v="45"/>
    <x v="1"/>
    <n v="1.08"/>
    <n v="0.2"/>
    <n v="0.67500000000000004"/>
    <n v="53156.25"/>
  </r>
  <r>
    <s v="169th"/>
    <s v="Beijing (China)"/>
    <n v="107"/>
    <x v="168"/>
    <x v="35"/>
    <x v="3"/>
    <n v="1.07"/>
    <n v="0.45"/>
    <n v="0.66874999999999996"/>
    <n v="76602.272727272721"/>
  </r>
  <r>
    <s v="170th"/>
    <s v="Zagreb (Croatia)"/>
    <n v="106"/>
    <x v="169"/>
    <x v="46"/>
    <x v="1"/>
    <n v="1.06"/>
    <n v="0.36"/>
    <n v="0.66249999999999998"/>
    <n v="65214.84375"/>
  </r>
  <r>
    <s v="171st"/>
    <s v="Bangkok (Thailand)"/>
    <n v="106"/>
    <x v="170"/>
    <x v="47"/>
    <x v="3"/>
    <n v="1.06"/>
    <n v="0.35"/>
    <n v="0.66249999999999998"/>
    <n v="64211.538461538461"/>
  </r>
  <r>
    <s v="172nd"/>
    <s v="Montevideo (Uruguay)"/>
    <n v="105"/>
    <x v="171"/>
    <x v="48"/>
    <x v="7"/>
    <n v="1.05"/>
    <n v="0.36"/>
    <n v="0.65625"/>
    <n v="64599.609375"/>
  </r>
  <r>
    <s v="173rd"/>
    <s v="Riga (Latvia)"/>
    <n v="104"/>
    <x v="172"/>
    <x v="49"/>
    <x v="1"/>
    <n v="1.04"/>
    <n v="0.314"/>
    <n v="0.65"/>
    <n v="59693.877551020414"/>
  </r>
  <r>
    <s v="174th"/>
    <s v="Shenzhen (China)"/>
    <n v="103"/>
    <x v="173"/>
    <x v="35"/>
    <x v="3"/>
    <n v="1.03"/>
    <n v="0.45"/>
    <n v="0.64374999999999993"/>
    <n v="73738.636363636339"/>
  </r>
  <r>
    <s v="175th"/>
    <s v="Murcia (Spain)"/>
    <n v="103"/>
    <x v="174"/>
    <x v="30"/>
    <x v="1"/>
    <n v="1.03"/>
    <n v="0.45"/>
    <n v="0.64374999999999993"/>
    <n v="73738.636363636339"/>
  </r>
  <r>
    <s v="176th"/>
    <s v="Vilnius (Lithuania)"/>
    <n v="101"/>
    <x v="175"/>
    <x v="50"/>
    <x v="1"/>
    <n v="1.01"/>
    <n v="0.15"/>
    <n v="0.63124999999999998"/>
    <n v="46786.764705882357"/>
  </r>
  <r>
    <s v="177th"/>
    <s v="Prague (Czech Republic)"/>
    <n v="100"/>
    <x v="176"/>
    <x v="51"/>
    <x v="1"/>
    <n v="1"/>
    <n v="0.22"/>
    <n v="0.625"/>
    <n v="50480.769230769227"/>
  </r>
  <r>
    <s v="178th"/>
    <s v="Bratislava (Slovakia)"/>
    <n v="99"/>
    <x v="177"/>
    <x v="52"/>
    <x v="1"/>
    <n v="0.99"/>
    <n v="0.25"/>
    <n v="0.61874999999999991"/>
    <n v="51974.999999999993"/>
  </r>
  <r>
    <s v="179th"/>
    <s v="Warsaw (Poland)"/>
    <n v="97"/>
    <x v="178"/>
    <x v="53"/>
    <x v="1"/>
    <n v="0.97"/>
    <n v="0.32"/>
    <n v="0.60624999999999996"/>
    <n v="56167.279411764714"/>
  </r>
  <r>
    <s v="180th"/>
    <s v="Nairobi (Kenya)"/>
    <n v="96"/>
    <x v="179"/>
    <x v="54"/>
    <x v="6"/>
    <n v="0.96"/>
    <n v="0.3"/>
    <n v="0.6"/>
    <n v="54000"/>
  </r>
  <r>
    <s v="181st"/>
    <s v="San Salvador (El Salvador)"/>
    <n v="95"/>
    <x v="180"/>
    <x v="55"/>
    <x v="0"/>
    <n v="0.95"/>
    <n v="0.3"/>
    <n v="0.59374999999999989"/>
    <n v="53437.499999999993"/>
  </r>
  <r>
    <s v="182nd"/>
    <s v="Guayaquil (Ecuador)"/>
    <n v="94"/>
    <x v="181"/>
    <x v="56"/>
    <x v="7"/>
    <n v="0.94"/>
    <n v="0.35"/>
    <n v="0.58749999999999991"/>
    <n v="56942.307692307681"/>
  </r>
  <r>
    <s v="183rd"/>
    <s v="Moscow (Russia)"/>
    <n v="94"/>
    <x v="182"/>
    <x v="57"/>
    <x v="1"/>
    <n v="0.94"/>
    <n v="0.13"/>
    <n v="0.58749999999999991"/>
    <n v="42543.103448275855"/>
  </r>
  <r>
    <s v="184th"/>
    <s v="São Paulo (Brazil)"/>
    <n v="93"/>
    <x v="183"/>
    <x v="58"/>
    <x v="7"/>
    <n v="0.93"/>
    <n v="0.27500000000000002"/>
    <n v="0.58125000000000004"/>
    <n v="50508.620689655174"/>
  </r>
  <r>
    <s v="185th"/>
    <s v="Pretoria (South Africa)"/>
    <n v="93"/>
    <x v="184"/>
    <x v="59"/>
    <x v="6"/>
    <n v="0.93"/>
    <n v="0.45"/>
    <n v="0.58125000000000004"/>
    <n v="66579.545454545456"/>
  </r>
  <r>
    <s v="186th"/>
    <s v="Jakarta (Indonesia)"/>
    <n v="92"/>
    <x v="185"/>
    <x v="60"/>
    <x v="4"/>
    <n v="0.92"/>
    <n v="0.3"/>
    <n v="0.57499999999999996"/>
    <n v="51750"/>
  </r>
  <r>
    <s v="187th"/>
    <s v="Budapest (Hungary)"/>
    <n v="92"/>
    <x v="186"/>
    <x v="61"/>
    <x v="1"/>
    <n v="0.92"/>
    <n v="0.15"/>
    <n v="0.57499999999999996"/>
    <n v="42617.647058823532"/>
  </r>
  <r>
    <s v="188th"/>
    <s v="Monterrey (Mexico)"/>
    <n v="90"/>
    <x v="187"/>
    <x v="62"/>
    <x v="2"/>
    <n v="0.9"/>
    <n v="0.35"/>
    <n v="0.5625"/>
    <n v="54519.230769230766"/>
  </r>
  <r>
    <s v="189th"/>
    <s v="Santiago (Chile)"/>
    <n v="90"/>
    <x v="188"/>
    <x v="63"/>
    <x v="7"/>
    <n v="0.9"/>
    <n v="0.35"/>
    <n v="0.5625"/>
    <n v="54519.230769230766"/>
  </r>
  <r>
    <s v="190th"/>
    <s v="Manila (Philippines)"/>
    <n v="90"/>
    <x v="189"/>
    <x v="64"/>
    <x v="4"/>
    <n v="0.9"/>
    <n v="0.35"/>
    <n v="0.5625"/>
    <n v="54519.230769230766"/>
  </r>
  <r>
    <s v="191st"/>
    <s v="Johannesburg (South Africa)"/>
    <n v="90"/>
    <x v="190"/>
    <x v="59"/>
    <x v="6"/>
    <n v="0.9"/>
    <n v="0.45"/>
    <n v="0.5625"/>
    <n v="64431.818181818177"/>
  </r>
  <r>
    <s v="192nd"/>
    <s v="Quito (Ecuador)"/>
    <n v="90"/>
    <x v="191"/>
    <x v="56"/>
    <x v="7"/>
    <n v="0.9"/>
    <n v="0.35"/>
    <n v="0.5625"/>
    <n v="54519.230769230766"/>
  </r>
  <r>
    <s v="193rd"/>
    <s v="Rio de Janeiro (Brazil)"/>
    <n v="90"/>
    <x v="192"/>
    <x v="58"/>
    <x v="7"/>
    <n v="0.9"/>
    <n v="0.27500000000000002"/>
    <n v="0.5625"/>
    <n v="48879.310344827587"/>
  </r>
  <r>
    <s v="194th"/>
    <s v="Kuala Lumpur (Malaysia)"/>
    <n v="88"/>
    <x v="193"/>
    <x v="65"/>
    <x v="4"/>
    <n v="0.88"/>
    <n v="0.3"/>
    <n v="0.54999999999999993"/>
    <n v="49499.999999999993"/>
  </r>
  <r>
    <s v="195th"/>
    <s v="Casablanca (Morocco)"/>
    <n v="88"/>
    <x v="194"/>
    <x v="66"/>
    <x v="6"/>
    <n v="0.88"/>
    <n v="0.38"/>
    <n v="0.54999999999999993"/>
    <n v="55887.096774193538"/>
  </r>
  <r>
    <s v="196th"/>
    <s v="Belgrade (Serbia)"/>
    <n v="88"/>
    <x v="195"/>
    <x v="67"/>
    <x v="1"/>
    <n v="0.88"/>
    <n v="0.1"/>
    <n v="0.54999999999999993"/>
    <n v="38499.999999999993"/>
  </r>
  <r>
    <s v="197th"/>
    <s v="Tijuana (Mexico)"/>
    <n v="86"/>
    <x v="196"/>
    <x v="62"/>
    <x v="2"/>
    <n v="0.86"/>
    <n v="0.35"/>
    <n v="0.53749999999999998"/>
    <n v="52096.153846153844"/>
  </r>
  <r>
    <s v="198th"/>
    <s v="Brasília (Brazil)"/>
    <n v="86"/>
    <x v="197"/>
    <x v="58"/>
    <x v="7"/>
    <n v="0.86"/>
    <n v="0.27500000000000002"/>
    <n v="0.53749999999999998"/>
    <n v="46706.896551724138"/>
  </r>
  <r>
    <s v="199th"/>
    <s v="Durban (South Africa)"/>
    <n v="85"/>
    <x v="198"/>
    <x v="59"/>
    <x v="6"/>
    <n v="0.85"/>
    <n v="0.45"/>
    <n v="0.53125"/>
    <n v="60852.272727272721"/>
  </r>
  <r>
    <s v="200th"/>
    <s v="Santo Domingo (Dominican Republic)"/>
    <n v="85"/>
    <x v="199"/>
    <x v="68"/>
    <x v="0"/>
    <n v="0.85"/>
    <n v="0.25"/>
    <n v="0.53125"/>
    <n v="44625"/>
  </r>
  <r>
    <s v="201st"/>
    <s v="Florianopolis (Brazil)"/>
    <n v="85"/>
    <x v="200"/>
    <x v="58"/>
    <x v="7"/>
    <n v="0.85"/>
    <n v="0.27500000000000002"/>
    <n v="0.53125"/>
    <n v="46163.793103448275"/>
  </r>
  <r>
    <s v="202nd"/>
    <s v="Tirana (Albania)"/>
    <n v="85"/>
    <x v="201"/>
    <x v="69"/>
    <x v="1"/>
    <n v="0.85"/>
    <n v="0.23"/>
    <n v="0.53125"/>
    <n v="43465.909090909088"/>
  </r>
  <r>
    <s v="203rd"/>
    <s v="Campinas (Brazil)"/>
    <n v="84"/>
    <x v="202"/>
    <x v="58"/>
    <x v="7"/>
    <n v="0.84"/>
    <n v="0.27500000000000002"/>
    <n v="0.52499999999999991"/>
    <n v="45620.689655172406"/>
  </r>
  <r>
    <s v="204th"/>
    <s v="Dar es Salaam (Tanzania)"/>
    <n v="84"/>
    <x v="203"/>
    <x v="70"/>
    <x v="6"/>
    <n v="0.84"/>
    <n v="0.3"/>
    <n v="0.52499999999999991"/>
    <n v="47249.999999999993"/>
  </r>
  <r>
    <s v="205th"/>
    <s v="Porto Alegre (Brazil)"/>
    <n v="84"/>
    <x v="204"/>
    <x v="58"/>
    <x v="7"/>
    <n v="0.84"/>
    <n v="0.27500000000000002"/>
    <n v="0.52499999999999991"/>
    <n v="45620.689655172406"/>
  </r>
  <r>
    <s v="206th"/>
    <s v="Saint Petersburg (Russia)"/>
    <n v="84"/>
    <x v="205"/>
    <x v="57"/>
    <x v="1"/>
    <n v="0.84"/>
    <n v="0.13"/>
    <n v="0.52499999999999991"/>
    <n v="38017.241379310333"/>
  </r>
  <r>
    <s v="207th"/>
    <s v="Guatemala City (Guatemala)"/>
    <n v="84"/>
    <x v="206"/>
    <x v="71"/>
    <x v="0"/>
    <n v="0.84"/>
    <n v="7.0000000000000007E-2"/>
    <n v="0.52499999999999991"/>
    <n v="35564.51612903225"/>
  </r>
  <r>
    <s v="208th"/>
    <s v="Cape Town (South Africa)"/>
    <n v="84"/>
    <x v="207"/>
    <x v="59"/>
    <x v="6"/>
    <n v="0.84"/>
    <n v="0.45"/>
    <n v="0.52499999999999991"/>
    <n v="60136.363636363618"/>
  </r>
  <r>
    <s v="209th"/>
    <s v="Kraków (Poland)"/>
    <n v="83"/>
    <x v="208"/>
    <x v="53"/>
    <x v="1"/>
    <n v="0.83"/>
    <n v="0.32"/>
    <n v="0.51874999999999993"/>
    <n v="48060.661764705881"/>
  </r>
  <r>
    <s v="210th"/>
    <s v="Wrocław (Poland)"/>
    <n v="83"/>
    <x v="209"/>
    <x v="53"/>
    <x v="1"/>
    <n v="0.83"/>
    <n v="0.32"/>
    <n v="0.51874999999999993"/>
    <n v="48060.661764705881"/>
  </r>
  <r>
    <s v="211th"/>
    <s v="Belo Horizonte (Brazil)"/>
    <n v="83"/>
    <x v="210"/>
    <x v="58"/>
    <x v="7"/>
    <n v="0.83"/>
    <n v="0.27500000000000002"/>
    <n v="0.51874999999999993"/>
    <n v="45077.586206896551"/>
  </r>
  <r>
    <s v="212th"/>
    <s v="Lima (Peru)"/>
    <n v="83"/>
    <x v="211"/>
    <x v="72"/>
    <x v="7"/>
    <n v="0.83"/>
    <n v="0.3"/>
    <n v="0.51874999999999993"/>
    <n v="46687.5"/>
  </r>
  <r>
    <s v="213th"/>
    <s v="Sofia (Bulgaria)"/>
    <n v="83"/>
    <x v="212"/>
    <x v="73"/>
    <x v="1"/>
    <n v="0.83"/>
    <n v="0.1"/>
    <n v="0.51874999999999993"/>
    <n v="36312.499999999993"/>
  </r>
  <r>
    <s v="214th"/>
    <s v="Queretaro (Mexico)"/>
    <n v="82"/>
    <x v="213"/>
    <x v="62"/>
    <x v="2"/>
    <n v="0.82"/>
    <n v="0.35"/>
    <n v="0.51249999999999996"/>
    <n v="49673.076923076915"/>
  </r>
  <r>
    <s v="215th"/>
    <s v="Bucharest (Romania)"/>
    <n v="82"/>
    <x v="214"/>
    <x v="74"/>
    <x v="1"/>
    <n v="0.82"/>
    <n v="0.1"/>
    <n v="0.51249999999999996"/>
    <n v="35874.999999999993"/>
  </r>
  <r>
    <s v="216th"/>
    <s v="Cancún (Mexico)"/>
    <n v="82"/>
    <x v="215"/>
    <x v="62"/>
    <x v="2"/>
    <n v="0.82"/>
    <n v="0.35"/>
    <n v="0.51249999999999996"/>
    <n v="49673.076923076915"/>
  </r>
  <r>
    <s v="217th"/>
    <s v="La Paz (Bolivia)"/>
    <n v="82"/>
    <x v="216"/>
    <x v="75"/>
    <x v="7"/>
    <n v="0.82"/>
    <n v="0.13"/>
    <n v="0.51249999999999996"/>
    <n v="37112.068965517239"/>
  </r>
  <r>
    <s v="218th"/>
    <s v="Mexico City (Mexico)"/>
    <n v="81"/>
    <x v="217"/>
    <x v="62"/>
    <x v="2"/>
    <n v="0.81"/>
    <n v="0.35"/>
    <n v="0.50624999999999998"/>
    <n v="49067.307692307688"/>
  </r>
  <r>
    <s v="219th"/>
    <s v="Recife (Brazil)"/>
    <n v="81"/>
    <x v="218"/>
    <x v="58"/>
    <x v="7"/>
    <n v="0.81"/>
    <n v="0.27500000000000002"/>
    <n v="0.50624999999999998"/>
    <n v="43991.379310344826"/>
  </r>
  <r>
    <s v="220th"/>
    <s v="Sarajevo (Bosnia and Herzegovina)"/>
    <n v="81"/>
    <x v="219"/>
    <x v="76"/>
    <x v="1"/>
    <n v="0.81"/>
    <n v="0.1"/>
    <n v="0.50624999999999998"/>
    <n v="35437.5"/>
  </r>
  <r>
    <s v="221st"/>
    <s v="São José dos Campos (Brazil)"/>
    <n v="81"/>
    <x v="220"/>
    <x v="58"/>
    <x v="7"/>
    <n v="0.81"/>
    <n v="0.27500000000000002"/>
    <n v="0.50624999999999998"/>
    <n v="43991.379310344826"/>
  </r>
  <r>
    <s v="222nd"/>
    <s v="Santa Cruz de la Sierra (Bolivia)"/>
    <n v="80"/>
    <x v="221"/>
    <x v="75"/>
    <x v="7"/>
    <n v="0.8"/>
    <n v="0.13"/>
    <n v="0.5"/>
    <n v="36206.896551724138"/>
  </r>
  <r>
    <s v="223rd"/>
    <s v="Zapopan (Mexico)"/>
    <n v="80"/>
    <x v="222"/>
    <x v="62"/>
    <x v="2"/>
    <n v="0.8"/>
    <n v="0.35"/>
    <n v="0.5"/>
    <n v="48461.538461538461"/>
  </r>
  <r>
    <s v="224th"/>
    <s v="Gaborone (Botswana)"/>
    <n v="80"/>
    <x v="223"/>
    <x v="77"/>
    <x v="6"/>
    <n v="0.8"/>
    <n v="0.25"/>
    <n v="0.5"/>
    <n v="42000"/>
  </r>
  <r>
    <s v="225th"/>
    <s v="Curitiba (Brazil)"/>
    <n v="80"/>
    <x v="224"/>
    <x v="58"/>
    <x v="7"/>
    <n v="0.8"/>
    <n v="0.27500000000000002"/>
    <n v="0.5"/>
    <n v="43448.275862068964"/>
  </r>
  <r>
    <s v="226th"/>
    <s v="Kampala (Uganda)"/>
    <n v="79"/>
    <x v="225"/>
    <x v="78"/>
    <x v="6"/>
    <n v="0.79"/>
    <n v="0.4"/>
    <n v="0.49375000000000002"/>
    <n v="51843.75"/>
  </r>
  <r>
    <s v="227th"/>
    <s v="Ho Chi Minh City (Vietnam)"/>
    <n v="78"/>
    <x v="226"/>
    <x v="79"/>
    <x v="3"/>
    <n v="0.78"/>
    <n v="0.35"/>
    <n v="0.48749999999999999"/>
    <n v="47250"/>
  </r>
  <r>
    <s v="228th"/>
    <s v="Guadalajara (Mexico)"/>
    <n v="78"/>
    <x v="227"/>
    <x v="62"/>
    <x v="2"/>
    <n v="0.78"/>
    <n v="0.35"/>
    <n v="0.48749999999999999"/>
    <n v="47250"/>
  </r>
  <r>
    <s v="229th"/>
    <s v="Salvador (Brazil)"/>
    <n v="78"/>
    <x v="228"/>
    <x v="58"/>
    <x v="7"/>
    <n v="0.78"/>
    <n v="0.27500000000000002"/>
    <n v="0.48749999999999999"/>
    <n v="42362.068965517239"/>
  </r>
  <r>
    <s v="230th"/>
    <s v="Cairo (Egypt)"/>
    <n v="77"/>
    <x v="229"/>
    <x v="80"/>
    <x v="5"/>
    <n v="0.77"/>
    <n v="0.22500000000000001"/>
    <n v="0.48125000000000001"/>
    <n v="39120.967741935485"/>
  </r>
  <r>
    <s v="231st"/>
    <s v="Kiev (Ukraine)"/>
    <n v="77"/>
    <x v="230"/>
    <x v="81"/>
    <x v="1"/>
    <n v="0.77"/>
    <n v="0.18"/>
    <n v="0.48125000000000001"/>
    <n v="36974.085365853658"/>
  </r>
  <r>
    <s v="232nd"/>
    <s v="Istanbul (Turkey)"/>
    <n v="76"/>
    <x v="231"/>
    <x v="82"/>
    <x v="1"/>
    <n v="0.76"/>
    <n v="0.35"/>
    <n v="0.47499999999999998"/>
    <n v="46038.461538461539"/>
  </r>
  <r>
    <s v="233rd"/>
    <s v="San Luis Potosí (Mexico)"/>
    <n v="76"/>
    <x v="232"/>
    <x v="62"/>
    <x v="2"/>
    <n v="0.76"/>
    <n v="0.35"/>
    <n v="0.47499999999999998"/>
    <n v="46038.461538461539"/>
  </r>
  <r>
    <s v="234th"/>
    <s v="Cluj-Napoca (Romania)"/>
    <n v="76"/>
    <x v="233"/>
    <x v="74"/>
    <x v="1"/>
    <n v="0.76"/>
    <n v="0.1"/>
    <n v="0.47499999999999998"/>
    <n v="33250"/>
  </r>
  <r>
    <s v="235th"/>
    <s v="Bogotá (Colombia)"/>
    <n v="73"/>
    <x v="234"/>
    <x v="83"/>
    <x v="7"/>
    <n v="0.73"/>
    <n v="0.39"/>
    <n v="0.45624999999999999"/>
    <n v="47120.901639344265"/>
  </r>
  <r>
    <s v="236th"/>
    <s v="Mumbai (India)"/>
    <n v="73"/>
    <x v="235"/>
    <x v="84"/>
    <x v="3"/>
    <n v="0.73"/>
    <n v="0.35880000000000001"/>
    <n v="0.45624999999999999"/>
    <n v="44828.056768558956"/>
  </r>
  <r>
    <s v="237th"/>
    <s v="Cochabamba (Bolivia)"/>
    <n v="73"/>
    <x v="236"/>
    <x v="75"/>
    <x v="7"/>
    <n v="0.73"/>
    <n v="0.13"/>
    <n v="0.45624999999999999"/>
    <n v="33038.793103448275"/>
  </r>
  <r>
    <s v="238th"/>
    <s v="İzmir (Turkey)"/>
    <n v="72"/>
    <x v="237"/>
    <x v="82"/>
    <x v="1"/>
    <n v="0.72"/>
    <n v="0.35"/>
    <n v="0.44999999999999996"/>
    <n v="43615.38461538461"/>
  </r>
  <r>
    <s v="239th"/>
    <s v="Chihuahua (Mexico)"/>
    <n v="71"/>
    <x v="238"/>
    <x v="62"/>
    <x v="2"/>
    <n v="0.71"/>
    <n v="0.35"/>
    <n v="0.44374999999999998"/>
    <n v="43009.615384615383"/>
  </r>
  <r>
    <s v="240th"/>
    <s v="Medellín (Colombia)"/>
    <n v="71"/>
    <x v="239"/>
    <x v="83"/>
    <x v="7"/>
    <n v="0.71"/>
    <n v="0.39"/>
    <n v="0.44374999999999998"/>
    <n v="45829.918032786889"/>
  </r>
  <r>
    <s v="241st"/>
    <s v="Iasi (Romania)"/>
    <n v="70"/>
    <x v="240"/>
    <x v="74"/>
    <x v="1"/>
    <n v="0.7"/>
    <n v="0.1"/>
    <n v="0.43749999999999994"/>
    <n v="30624.999999999996"/>
  </r>
  <r>
    <s v="242nd"/>
    <s v="Mérida (Mexico)"/>
    <n v="70"/>
    <x v="241"/>
    <x v="62"/>
    <x v="2"/>
    <n v="0.7"/>
    <n v="0.35"/>
    <n v="0.43749999999999994"/>
    <n v="42403.846153846149"/>
  </r>
  <r>
    <s v="243rd"/>
    <s v="Yekaterinburg (Russia)"/>
    <n v="69"/>
    <x v="242"/>
    <x v="57"/>
    <x v="1"/>
    <n v="0.69"/>
    <n v="0.13"/>
    <n v="0.43124999999999997"/>
    <n v="31228.448275862065"/>
  </r>
  <r>
    <s v="244th"/>
    <s v="Barranquilla (Colombia)"/>
    <n v="67"/>
    <x v="243"/>
    <x v="83"/>
    <x v="7"/>
    <n v="0.67"/>
    <n v="0.39"/>
    <n v="0.41875000000000001"/>
    <n v="43247.950819672129"/>
  </r>
  <r>
    <s v="245th"/>
    <s v="Delhi (India)"/>
    <n v="67"/>
    <x v="244"/>
    <x v="84"/>
    <x v="3"/>
    <n v="0.67"/>
    <n v="0.35880000000000001"/>
    <n v="0.41875000000000001"/>
    <n v="41143.558951965068"/>
  </r>
  <r>
    <s v="246th"/>
    <s v="Kharkiv (Ukraine)"/>
    <n v="67"/>
    <x v="245"/>
    <x v="81"/>
    <x v="1"/>
    <n v="0.67"/>
    <n v="0.18"/>
    <n v="0.41875000000000001"/>
    <n v="32172.256097560974"/>
  </r>
  <r>
    <s v="247th"/>
    <s v="Asunción (Paraguay)"/>
    <n v="67"/>
    <x v="246"/>
    <x v="85"/>
    <x v="7"/>
    <n v="0.67"/>
    <n v="0.2"/>
    <n v="0.41875000000000001"/>
    <n v="32976.5625"/>
  </r>
  <r>
    <s v="248th"/>
    <s v="Baku (Azerbaijan)"/>
    <n v="67"/>
    <x v="247"/>
    <x v="86"/>
    <x v="3"/>
    <n v="0.67"/>
    <n v="0.25"/>
    <n v="0.41875000000000001"/>
    <n v="35175"/>
  </r>
  <r>
    <s v="249th"/>
    <s v="Aguascalientes (Mexico)"/>
    <n v="66"/>
    <x v="248"/>
    <x v="62"/>
    <x v="2"/>
    <n v="0.66"/>
    <n v="0.35"/>
    <n v="0.41249999999999998"/>
    <n v="39980.769230769227"/>
  </r>
  <r>
    <s v="250th"/>
    <s v="Chişinău (Moldova)"/>
    <n v="66"/>
    <x v="249"/>
    <x v="87"/>
    <x v="1"/>
    <n v="0.66"/>
    <n v="0.18"/>
    <n v="0.41249999999999998"/>
    <n v="31692.073170731706"/>
  </r>
  <r>
    <s v="251st"/>
    <s v="Ankara (Turkey)"/>
    <n v="66"/>
    <x v="250"/>
    <x v="82"/>
    <x v="1"/>
    <n v="0.66"/>
    <n v="0.35"/>
    <n v="0.41249999999999998"/>
    <n v="39980.769230769227"/>
  </r>
  <r>
    <s v="252nd"/>
    <s v="Tbilisi (Georgia)"/>
    <n v="65"/>
    <x v="251"/>
    <x v="88"/>
    <x v="1"/>
    <n v="0.65"/>
    <n v="0.2"/>
    <n v="0.40625"/>
    <n v="31992.1875"/>
  </r>
  <r>
    <s v="253rd"/>
    <s v="Santiago de Cali (Colombia)"/>
    <n v="64"/>
    <x v="252"/>
    <x v="83"/>
    <x v="7"/>
    <n v="0.64"/>
    <n v="0.39"/>
    <n v="0.39999999999999997"/>
    <n v="41311.475409836057"/>
  </r>
  <r>
    <s v="254th"/>
    <s v="Tunis (Tunisia)"/>
    <n v="64"/>
    <x v="253"/>
    <x v="89"/>
    <x v="6"/>
    <n v="0.64"/>
    <n v="0.35"/>
    <n v="0.39999999999999997"/>
    <n v="38769.230769230766"/>
  </r>
  <r>
    <s v="255th"/>
    <s v="Bursa (Turkey)"/>
    <n v="63"/>
    <x v="254"/>
    <x v="82"/>
    <x v="1"/>
    <n v="0.63"/>
    <n v="0.35"/>
    <n v="0.39374999999999999"/>
    <n v="38163.461538461539"/>
  </r>
  <r>
    <s v="256th"/>
    <s v="Almaty (Kazakhstan)"/>
    <n v="63"/>
    <x v="255"/>
    <x v="90"/>
    <x v="3"/>
    <n v="0.63"/>
    <n v="0.1"/>
    <n v="0.39374999999999999"/>
    <n v="27562.5"/>
  </r>
  <r>
    <s v="257th"/>
    <s v="Bucaramanga (Colombia)"/>
    <n v="63"/>
    <x v="256"/>
    <x v="83"/>
    <x v="7"/>
    <n v="0.63"/>
    <n v="0.39"/>
    <n v="0.39374999999999999"/>
    <n v="40665.983606557376"/>
  </r>
  <r>
    <s v="258th"/>
    <s v="Kolkata (India)"/>
    <n v="60"/>
    <x v="257"/>
    <x v="84"/>
    <x v="3"/>
    <n v="0.6"/>
    <n v="0.35880000000000001"/>
    <n v="0.37499999999999994"/>
    <n v="36844.978165938861"/>
  </r>
  <r>
    <s v="259th"/>
    <s v="Bangalore (India)"/>
    <n v="60"/>
    <x v="258"/>
    <x v="84"/>
    <x v="3"/>
    <n v="0.6"/>
    <n v="0.35880000000000001"/>
    <n v="0.37499999999999994"/>
    <n v="36844.978165938861"/>
  </r>
  <r>
    <s v="260th"/>
    <s v="Antalya (Turkey)"/>
    <n v="59"/>
    <x v="259"/>
    <x v="82"/>
    <x v="1"/>
    <n v="0.59"/>
    <n v="0.35"/>
    <n v="0.36874999999999997"/>
    <n v="35740.38461538461"/>
  </r>
  <r>
    <s v="261st"/>
    <s v="Hyderabad, India (India)"/>
    <n v="56"/>
    <x v="260"/>
    <x v="84"/>
    <x v="3"/>
    <n v="0.56000000000000005"/>
    <n v="0.35880000000000001"/>
    <n v="0.35000000000000003"/>
    <n v="34388.646288209617"/>
  </r>
  <r>
    <s v="262nd"/>
    <s v="Madras (India)"/>
    <n v="53"/>
    <x v="261"/>
    <x v="84"/>
    <x v="3"/>
    <n v="0.53"/>
    <n v="0.35880000000000001"/>
    <n v="0.33124999999999999"/>
    <n v="32546.3973799126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276322-4D64-4E0C-8605-0C2EB35DC733}"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3:G7" firstHeaderRow="1" firstDataRow="1" firstDataCol="1"/>
  <pivotFields count="10">
    <pivotField showAll="0"/>
    <pivotField showAll="0"/>
    <pivotField showAll="0"/>
    <pivotField showAll="0"/>
    <pivotField axis="axisRow" showAll="0" sortType="ascending">
      <items count="92">
        <item x="69"/>
        <item x="17"/>
        <item x="32"/>
        <item x="86"/>
        <item x="6"/>
        <item x="37"/>
        <item x="27"/>
        <item x="0"/>
        <item x="75"/>
        <item x="76"/>
        <item x="77"/>
        <item x="58"/>
        <item x="73"/>
        <item x="20"/>
        <item x="1"/>
        <item x="63"/>
        <item x="35"/>
        <item x="83"/>
        <item x="43"/>
        <item x="46"/>
        <item x="36"/>
        <item x="51"/>
        <item x="10"/>
        <item x="68"/>
        <item x="56"/>
        <item x="80"/>
        <item x="55"/>
        <item x="45"/>
        <item x="24"/>
        <item x="14"/>
        <item x="88"/>
        <item x="22"/>
        <item x="38"/>
        <item x="71"/>
        <item x="5"/>
        <item x="61"/>
        <item x="7"/>
        <item x="84"/>
        <item x="60"/>
        <item x="9"/>
        <item x="16"/>
        <item x="26"/>
        <item x="11"/>
        <item x="41"/>
        <item x="90"/>
        <item x="54"/>
        <item x="49"/>
        <item x="25"/>
        <item x="50"/>
        <item x="18"/>
        <item x="65"/>
        <item x="34"/>
        <item x="44"/>
        <item x="62"/>
        <item x="87"/>
        <item x="66"/>
        <item x="12"/>
        <item x="15"/>
        <item x="8"/>
        <item x="28"/>
        <item x="42"/>
        <item x="85"/>
        <item x="72"/>
        <item x="64"/>
        <item x="53"/>
        <item x="39"/>
        <item x="33"/>
        <item x="19"/>
        <item x="74"/>
        <item x="57"/>
        <item x="67"/>
        <item x="13"/>
        <item x="52"/>
        <item x="40"/>
        <item x="59"/>
        <item x="29"/>
        <item x="30"/>
        <item x="21"/>
        <item x="2"/>
        <item x="31"/>
        <item x="70"/>
        <item x="47"/>
        <item x="89"/>
        <item x="82"/>
        <item x="78"/>
        <item x="81"/>
        <item x="23"/>
        <item x="4"/>
        <item x="3"/>
        <item x="48"/>
        <item x="79"/>
        <item t="default"/>
      </items>
      <autoSortScope>
        <pivotArea dataOnly="0" outline="0" fieldPosition="0">
          <references count="1">
            <reference field="4294967294" count="1" selected="0">
              <x v="0"/>
            </reference>
          </references>
        </pivotArea>
      </autoSortScope>
    </pivotField>
    <pivotField showAll="0">
      <items count="9">
        <item h="1" x="6"/>
        <item h="1" x="3"/>
        <item h="1" x="0"/>
        <item h="1" x="1"/>
        <item h="1" x="5"/>
        <item x="2"/>
        <item h="1" x="4"/>
        <item h="1" x="7"/>
        <item t="default"/>
      </items>
    </pivotField>
    <pivotField numFmtId="9" showAll="0"/>
    <pivotField showAll="0"/>
    <pivotField numFmtId="9" showAll="0"/>
    <pivotField dataField="1" showAll="0"/>
  </pivotFields>
  <rowFields count="1">
    <field x="4"/>
  </rowFields>
  <rowItems count="4">
    <i>
      <x v="53"/>
    </i>
    <i>
      <x v="13"/>
    </i>
    <i>
      <x v="88"/>
    </i>
    <i t="grand">
      <x/>
    </i>
  </rowItems>
  <colItems count="1">
    <i/>
  </colItems>
  <dataFields count="1">
    <dataField name="Average of Equivalent Salary" fld="9"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48ED12-C800-417E-ACAD-F5DE0DED97EA}"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5" firstHeaderRow="1" firstDataRow="1" firstDataCol="1"/>
  <pivotFields count="10">
    <pivotField showAll="0"/>
    <pivotField showAll="0"/>
    <pivotField showAll="0"/>
    <pivotField axis="axisRow" showAll="0" sortType="ascending">
      <items count="264">
        <item x="94"/>
        <item x="45"/>
        <item x="102"/>
        <item x="248"/>
        <item x="142"/>
        <item x="166"/>
        <item x="255"/>
        <item x="155"/>
        <item x="29"/>
        <item x="38"/>
        <item x="250"/>
        <item x="259"/>
        <item x="120"/>
        <item x="246"/>
        <item x="151"/>
        <item x="52"/>
        <item x="34"/>
        <item x="67"/>
        <item x="247"/>
        <item x="61"/>
        <item x="258"/>
        <item x="170"/>
        <item x="122"/>
        <item x="243"/>
        <item x="6"/>
        <item x="168"/>
        <item x="78"/>
        <item x="114"/>
        <item x="195"/>
        <item x="210"/>
        <item x="109"/>
        <item x="145"/>
        <item x="234"/>
        <item x="125"/>
        <item x="141"/>
        <item x="21"/>
        <item x="31"/>
        <item x="197"/>
        <item x="177"/>
        <item x="47"/>
        <item x="71"/>
        <item x="53"/>
        <item x="98"/>
        <item x="256"/>
        <item x="214"/>
        <item x="186"/>
        <item x="65"/>
        <item x="254"/>
        <item x="229"/>
        <item x="103"/>
        <item x="202"/>
        <item x="66"/>
        <item x="215"/>
        <item x="207"/>
        <item x="194"/>
        <item x="73"/>
        <item x="62"/>
        <item x="26"/>
        <item x="238"/>
        <item x="249"/>
        <item x="130"/>
        <item x="95"/>
        <item x="233"/>
        <item x="236"/>
        <item x="79"/>
        <item x="89"/>
        <item x="115"/>
        <item x="19"/>
        <item x="74"/>
        <item x="224"/>
        <item x="72"/>
        <item x="203"/>
        <item x="244"/>
        <item x="28"/>
        <item x="110"/>
        <item x="41"/>
        <item x="48"/>
        <item x="18"/>
        <item x="198"/>
        <item x="113"/>
        <item x="88"/>
        <item x="134"/>
        <item x="200"/>
        <item x="54"/>
        <item x="44"/>
        <item x="223"/>
        <item x="2"/>
        <item x="137"/>
        <item x="99"/>
        <item x="1"/>
        <item x="227"/>
        <item x="206"/>
        <item x="181"/>
        <item x="68"/>
        <item x="131"/>
        <item x="81"/>
        <item x="0"/>
        <item x="50"/>
        <item x="226"/>
        <item x="100"/>
        <item m="1" x="262"/>
        <item x="20"/>
        <item x="83"/>
        <item x="260"/>
        <item x="240"/>
        <item x="118"/>
        <item x="231"/>
        <item x="237"/>
        <item x="119"/>
        <item x="185"/>
        <item x="16"/>
        <item x="56"/>
        <item x="190"/>
        <item x="225"/>
        <item x="121"/>
        <item x="116"/>
        <item x="245"/>
        <item x="230"/>
        <item x="257"/>
        <item x="208"/>
        <item x="193"/>
        <item x="216"/>
        <item x="158"/>
        <item x="90"/>
        <item x="8"/>
        <item x="211"/>
        <item x="148"/>
        <item x="152"/>
        <item x="154"/>
        <item x="10"/>
        <item x="140"/>
        <item x="23"/>
        <item x="124"/>
        <item x="9"/>
        <item x="40"/>
        <item x="77"/>
        <item x="261"/>
        <item x="135"/>
        <item x="156"/>
        <item x="149"/>
        <item x="75"/>
        <item x="189"/>
        <item x="239"/>
        <item x="60"/>
        <item x="144"/>
        <item x="241"/>
        <item x="217"/>
        <item x="27"/>
        <item x="91"/>
        <item x="117"/>
        <item x="63"/>
        <item x="187"/>
        <item x="171"/>
        <item x="138"/>
        <item x="182"/>
        <item x="4"/>
        <item x="235"/>
        <item x="57"/>
        <item x="174"/>
        <item x="179"/>
        <item x="150"/>
        <item x="87"/>
        <item x="14"/>
        <item x="85"/>
        <item x="5"/>
        <item x="111"/>
        <item x="108"/>
        <item x="93"/>
        <item x="13"/>
        <item x="129"/>
        <item x="163"/>
        <item x="76"/>
        <item x="17"/>
        <item x="86"/>
        <item x="49"/>
        <item x="157"/>
        <item x="32"/>
        <item x="106"/>
        <item x="46"/>
        <item x="69"/>
        <item x="51"/>
        <item x="162"/>
        <item x="35"/>
        <item x="204"/>
        <item x="176"/>
        <item x="184"/>
        <item x="80"/>
        <item x="143"/>
        <item x="213"/>
        <item x="191"/>
        <item x="92"/>
        <item x="107"/>
        <item x="218"/>
        <item x="15"/>
        <item x="172"/>
        <item x="192"/>
        <item x="97"/>
        <item x="105"/>
        <item x="59"/>
        <item x="37"/>
        <item x="205"/>
        <item x="70"/>
        <item x="228"/>
        <item x="132"/>
        <item x="33"/>
        <item x="7"/>
        <item x="24"/>
        <item x="159"/>
        <item x="128"/>
        <item x="232"/>
        <item x="180"/>
        <item x="221"/>
        <item x="161"/>
        <item x="188"/>
        <item x="252"/>
        <item x="199"/>
        <item x="220"/>
        <item x="183"/>
        <item x="219"/>
        <item x="22"/>
        <item x="112"/>
        <item x="165"/>
        <item x="147"/>
        <item x="173"/>
        <item x="30"/>
        <item x="212"/>
        <item x="101"/>
        <item x="104"/>
        <item x="43"/>
        <item x="96"/>
        <item x="39"/>
        <item x="123"/>
        <item x="167"/>
        <item x="84"/>
        <item x="251"/>
        <item x="36"/>
        <item x="55"/>
        <item x="160"/>
        <item x="196"/>
        <item x="201"/>
        <item x="25"/>
        <item x="42"/>
        <item x="136"/>
        <item x="253"/>
        <item x="146"/>
        <item x="153"/>
        <item x="139"/>
        <item x="58"/>
        <item x="126"/>
        <item x="82"/>
        <item x="127"/>
        <item x="175"/>
        <item x="178"/>
        <item x="12"/>
        <item x="64"/>
        <item x="133"/>
        <item x="209"/>
        <item x="242"/>
        <item x="169"/>
        <item x="222"/>
        <item x="164"/>
        <item x="3"/>
        <item x="11"/>
        <item t="default"/>
      </items>
      <autoSortScope>
        <pivotArea dataOnly="0" outline="0" fieldPosition="0">
          <references count="1">
            <reference field="4294967294" count="1" selected="0">
              <x v="0"/>
            </reference>
          </references>
        </pivotArea>
      </autoSortScope>
    </pivotField>
    <pivotField showAll="0">
      <items count="92">
        <item h="1" x="69"/>
        <item h="1" x="17"/>
        <item h="1" x="32"/>
        <item h="1" x="86"/>
        <item h="1" x="6"/>
        <item h="1" x="37"/>
        <item h="1" x="27"/>
        <item h="1" x="0"/>
        <item h="1" x="75"/>
        <item h="1" x="76"/>
        <item h="1" x="77"/>
        <item h="1" x="58"/>
        <item h="1" x="73"/>
        <item h="1" x="20"/>
        <item h="1" x="1"/>
        <item h="1" x="63"/>
        <item h="1" x="35"/>
        <item h="1" x="83"/>
        <item h="1" x="43"/>
        <item h="1" x="46"/>
        <item h="1" x="36"/>
        <item h="1" x="51"/>
        <item h="1" x="10"/>
        <item h="1" x="68"/>
        <item h="1" x="56"/>
        <item h="1" x="80"/>
        <item h="1" x="55"/>
        <item h="1" x="45"/>
        <item h="1" x="24"/>
        <item h="1" x="14"/>
        <item h="1" x="88"/>
        <item h="1" x="22"/>
        <item h="1" x="38"/>
        <item h="1" x="71"/>
        <item h="1" x="5"/>
        <item h="1" x="61"/>
        <item h="1" x="7"/>
        <item h="1" x="84"/>
        <item h="1" x="60"/>
        <item h="1" x="9"/>
        <item h="1" x="16"/>
        <item h="1" x="26"/>
        <item h="1" x="11"/>
        <item h="1" x="41"/>
        <item h="1" x="90"/>
        <item h="1" x="54"/>
        <item h="1" x="49"/>
        <item h="1" x="25"/>
        <item h="1" x="50"/>
        <item h="1" x="18"/>
        <item h="1" x="65"/>
        <item h="1" x="34"/>
        <item h="1" x="44"/>
        <item x="62"/>
        <item h="1" x="87"/>
        <item h="1" x="66"/>
        <item h="1" x="12"/>
        <item h="1" x="15"/>
        <item h="1" x="8"/>
        <item h="1" x="28"/>
        <item h="1" x="42"/>
        <item h="1" x="85"/>
        <item h="1" x="72"/>
        <item h="1" x="64"/>
        <item h="1" x="53"/>
        <item h="1" x="39"/>
        <item h="1" x="33"/>
        <item h="1" x="19"/>
        <item h="1" x="74"/>
        <item h="1" x="57"/>
        <item h="1" x="67"/>
        <item h="1" x="13"/>
        <item h="1" x="52"/>
        <item h="1" x="40"/>
        <item h="1" x="59"/>
        <item h="1" x="29"/>
        <item h="1" x="30"/>
        <item h="1" x="21"/>
        <item h="1" x="2"/>
        <item h="1" x="31"/>
        <item h="1" x="70"/>
        <item h="1" x="47"/>
        <item h="1" x="89"/>
        <item h="1" x="82"/>
        <item h="1" x="78"/>
        <item h="1" x="81"/>
        <item h="1" x="23"/>
        <item h="1" x="4"/>
        <item h="1" x="3"/>
        <item h="1" x="48"/>
        <item h="1" x="79"/>
        <item t="default"/>
      </items>
    </pivotField>
    <pivotField showAll="0">
      <items count="9">
        <item h="1" x="6"/>
        <item h="1" x="3"/>
        <item h="1" x="0"/>
        <item h="1" x="1"/>
        <item h="1" x="5"/>
        <item x="2"/>
        <item h="1" x="4"/>
        <item h="1" x="7"/>
        <item t="default"/>
      </items>
    </pivotField>
    <pivotField numFmtId="9" showAll="0"/>
    <pivotField showAll="0"/>
    <pivotField numFmtId="9" showAll="0"/>
    <pivotField dataField="1" showAll="0"/>
  </pivotFields>
  <rowFields count="1">
    <field x="3"/>
  </rowFields>
  <rowItems count="12">
    <i>
      <x v="3"/>
    </i>
    <i>
      <x v="145"/>
    </i>
    <i>
      <x v="58"/>
    </i>
    <i>
      <x v="209"/>
    </i>
    <i>
      <x v="90"/>
    </i>
    <i>
      <x v="259"/>
    </i>
    <i>
      <x v="146"/>
    </i>
    <i>
      <x v="52"/>
    </i>
    <i>
      <x v="188"/>
    </i>
    <i>
      <x v="238"/>
    </i>
    <i>
      <x v="151"/>
    </i>
    <i t="grand">
      <x/>
    </i>
  </rowItems>
  <colItems count="1">
    <i/>
  </colItems>
  <dataFields count="1">
    <dataField name="Required Salary" fld="9" subtotal="average" baseField="3" baseItem="0"/>
  </dataField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E69B63E-757D-40A4-9890-ECAC79539276}" sourceName="Country">
  <pivotTables>
    <pivotTable tabId="7" name="PivotTable3"/>
  </pivotTables>
  <data>
    <tabular pivotCacheId="1134077193">
      <items count="91">
        <i x="20"/>
        <i x="62" s="1"/>
        <i x="3"/>
        <i x="69" nd="1"/>
        <i x="17" nd="1"/>
        <i x="32" nd="1"/>
        <i x="86" nd="1"/>
        <i x="6" nd="1"/>
        <i x="37" nd="1"/>
        <i x="27" nd="1"/>
        <i x="0" nd="1"/>
        <i x="75" nd="1"/>
        <i x="76" nd="1"/>
        <i x="77" nd="1"/>
        <i x="58" nd="1"/>
        <i x="73" nd="1"/>
        <i x="1" nd="1"/>
        <i x="63" nd="1"/>
        <i x="35" nd="1"/>
        <i x="83" nd="1"/>
        <i x="43" nd="1"/>
        <i x="46" nd="1"/>
        <i x="36" nd="1"/>
        <i x="51" nd="1"/>
        <i x="10" nd="1"/>
        <i x="68" nd="1"/>
        <i x="56" nd="1"/>
        <i x="80" nd="1"/>
        <i x="55" nd="1"/>
        <i x="45" nd="1"/>
        <i x="24" nd="1"/>
        <i x="14" nd="1"/>
        <i x="88" nd="1"/>
        <i x="22" nd="1"/>
        <i x="38" nd="1"/>
        <i x="71" nd="1"/>
        <i x="5" nd="1"/>
        <i x="61" nd="1"/>
        <i x="7" nd="1"/>
        <i x="84" nd="1"/>
        <i x="60" nd="1"/>
        <i x="9" nd="1"/>
        <i x="16" nd="1"/>
        <i x="26" nd="1"/>
        <i x="11" nd="1"/>
        <i x="41" nd="1"/>
        <i x="90" nd="1"/>
        <i x="54" nd="1"/>
        <i x="49" nd="1"/>
        <i x="25" nd="1"/>
        <i x="50" nd="1"/>
        <i x="18" nd="1"/>
        <i x="65" nd="1"/>
        <i x="34" nd="1"/>
        <i x="44" nd="1"/>
        <i x="87" nd="1"/>
        <i x="66" nd="1"/>
        <i x="12" nd="1"/>
        <i x="15" nd="1"/>
        <i x="8" nd="1"/>
        <i x="28" nd="1"/>
        <i x="42" nd="1"/>
        <i x="85" nd="1"/>
        <i x="72" nd="1"/>
        <i x="64" nd="1"/>
        <i x="53" nd="1"/>
        <i x="39" nd="1"/>
        <i x="33" nd="1"/>
        <i x="19" nd="1"/>
        <i x="74" nd="1"/>
        <i x="57" nd="1"/>
        <i x="67" nd="1"/>
        <i x="13" nd="1"/>
        <i x="52" nd="1"/>
        <i x="40" nd="1"/>
        <i x="59" nd="1"/>
        <i x="29" nd="1"/>
        <i x="30" nd="1"/>
        <i x="21" nd="1"/>
        <i x="2" nd="1"/>
        <i x="31" nd="1"/>
        <i x="70" nd="1"/>
        <i x="47" nd="1"/>
        <i x="89" nd="1"/>
        <i x="82" nd="1"/>
        <i x="78" nd="1"/>
        <i x="81" nd="1"/>
        <i x="23" nd="1"/>
        <i x="4" nd="1"/>
        <i x="48" nd="1"/>
        <i x="79"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524677-67F1-4B37-9AF5-03249D9C8FF2}" sourceName="Region">
  <pivotTables>
    <pivotTable tabId="7" name="PivotTable4"/>
    <pivotTable tabId="7" name="PivotTable3"/>
  </pivotTables>
  <data>
    <tabular pivotCacheId="1134077193">
      <items count="8">
        <i x="6"/>
        <i x="3"/>
        <i x="0"/>
        <i x="1"/>
        <i x="5"/>
        <i x="2" s="1"/>
        <i x="4"/>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C4C8AE0-01B7-43E5-8C57-FE563A58D112}" cache="Slicer_Country" caption="Filter by Country" columnCount="3" rowHeight="234950"/>
  <slicer name="Region" xr10:uid="{AFE3456C-7F2F-43C1-8D2B-9B7F7EC7BBFB}" cache="Slicer_Region" caption="Filter by Region"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3" dT="2020-03-10T19:09:39.43" personId="{B498A1D1-E369-4A0F-96FD-F18380614EC2}" id="{9816856E-29C8-4D04-B219-51F4D5327137}">
    <text>Only availabe on country level</text>
  </threadedComment>
  <threadedComment ref="D32" dT="2020-03-10T19:09:39.43" personId="{B498A1D1-E369-4A0F-96FD-F18380614EC2}" id="{FBC7C1D1-53A1-4BA5-B1E5-A35239E85C42}">
    <text>Only availabe on country level</text>
  </threadedComment>
  <threadedComment ref="D42" dT="2020-03-10T19:09:39.43" personId="{B498A1D1-E369-4A0F-96FD-F18380614EC2}" id="{9BEEC9BD-EB00-44FF-8648-17D7ADD84421}">
    <text>Only availabe on country level</text>
  </threadedComment>
  <threadedComment ref="H109" dT="2020-03-25T18:25:08.67" personId="{42A0883E-41CA-4076-987C-90A3953C0BBD}" id="{2CA20316-E5AD-4ACB-8BB2-53D81B5B3E5D}">
    <text>Obtained from google answers</text>
  </threadedComment>
  <threadedComment ref="D159" dT="2020-03-10T19:09:39.43" personId="{B498A1D1-E369-4A0F-96FD-F18380614EC2}" id="{DC404584-441C-4BE6-95BB-596614441C9F}">
    <text>Only availabe on country level</text>
  </threadedComment>
  <threadedComment ref="H248" dT="2020-03-25T18:25:19.36" personId="{42A0883E-41CA-4076-987C-90A3953C0BBD}" id="{2751E6B1-31B3-423B-8B5D-E000FBDDCF44}">
    <text>Obtained from google answers</text>
  </threadedComment>
  <threadedComment ref="D255" dT="2020-03-10T19:09:39.43" personId="{B498A1D1-E369-4A0F-96FD-F18380614EC2}" id="{FBFEE1DF-B116-4FE2-AC9A-946ADD2BA552}">
    <text>Only availabe on country level</text>
  </threadedComment>
</ThreadedComment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hyperlink" Target="https://tradingeconomics.com/country-list/personal-income-tax-r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18CE8-D531-45BC-A0E9-69D8FE524C0E}">
  <dimension ref="A1:F3"/>
  <sheetViews>
    <sheetView tabSelected="1" workbookViewId="0">
      <selection activeCell="F3" sqref="F3"/>
    </sheetView>
  </sheetViews>
  <sheetFormatPr defaultRowHeight="14.4" outlineLevelCol="1" x14ac:dyDescent="0.3"/>
  <cols>
    <col min="1" max="1" width="19.88671875" style="11" bestFit="1" customWidth="1"/>
    <col min="2" max="2" width="12.109375" style="11" bestFit="1" customWidth="1"/>
    <col min="3" max="3" width="11.88671875" style="11" bestFit="1" customWidth="1"/>
    <col min="4" max="5" width="8.88671875" style="11" hidden="1" customWidth="1" outlineLevel="1"/>
    <col min="6" max="6" width="17.33203125" style="11" bestFit="1" customWidth="1" collapsed="1"/>
    <col min="7" max="16384" width="8.88671875" style="11"/>
  </cols>
  <sheetData>
    <row r="1" spans="1:6" ht="15.6" x14ac:dyDescent="0.3">
      <c r="A1" s="10" t="s">
        <v>956</v>
      </c>
      <c r="B1" s="10"/>
      <c r="C1" s="10"/>
      <c r="D1"/>
      <c r="E1"/>
      <c r="F1" s="9" t="s">
        <v>972</v>
      </c>
    </row>
    <row r="2" spans="1:6" x14ac:dyDescent="0.3">
      <c r="A2" s="12" t="s">
        <v>34</v>
      </c>
      <c r="B2" s="12" t="s">
        <v>957</v>
      </c>
      <c r="C2" s="12" t="s">
        <v>33</v>
      </c>
      <c r="D2" t="s">
        <v>958</v>
      </c>
      <c r="E2"/>
      <c r="F2"/>
    </row>
    <row r="3" spans="1:6" x14ac:dyDescent="0.3">
      <c r="A3" t="s">
        <v>749</v>
      </c>
      <c r="B3" s="7">
        <v>100000</v>
      </c>
      <c r="C3" t="str">
        <f>IFERROR(VLOOKUP(A3,'Available cities'!A:B,2,),"select a valid city")</f>
        <v>United States</v>
      </c>
      <c r="D3">
        <f>VLOOKUP(A3,'Cost of living database'!D:G,4,)</f>
        <v>1.6</v>
      </c>
      <c r="E3" s="1">
        <f>VLOOKUP(A3,'Cost of living database'!D:J,5,)</f>
        <v>0.37</v>
      </c>
      <c r="F3" s="7">
        <f>B3*(1-E3)</f>
        <v>63000</v>
      </c>
    </row>
  </sheetData>
  <mergeCells count="1">
    <mergeCell ref="A1:C1"/>
  </mergeCells>
  <dataValidations count="1">
    <dataValidation type="decimal" operator="greaterThan" allowBlank="1" showInputMessage="1" showErrorMessage="1" errorTitle="Invalid salary" error="Please select a salary greater than zero" promptTitle="Salary" prompt="Please input the salary you have been offered, consider that if it is monthly all your comparisons will me made to monthly salary, likewise if it is the yearly salary._x000a_" sqref="B3" xr:uid="{16A5A135-67FD-46AE-8AD7-5461DCE9BA99}">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City unavailable" error="We do not have the information for that city, please select at one of our available cities" promptTitle="City" prompt="Please select the city where you have received the offer._x000a_Note, the city name must be identical as is appears in the drag option, you can look in available cities for the name it is registered and copy paste in this cell." xr:uid="{DEC2BD69-64C1-43AB-8F35-C62DF0A8BB17}">
          <x14:formula1>
            <xm:f>'Available cities'!$A$2:$A$263</xm:f>
          </x14:formula1>
          <xm:sqref>A3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53367-95C1-42EC-AC15-6A89979417EE}">
  <dimension ref="A1"/>
  <sheetViews>
    <sheetView zoomScale="70" zoomScaleNormal="70" workbookViewId="0">
      <selection activeCell="AD14" sqref="AD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5DEC7-5ADB-4A65-A890-988EC288CA13}">
  <dimension ref="A1:M267"/>
  <sheetViews>
    <sheetView workbookViewId="0">
      <selection activeCell="K1" sqref="K1:U1048576"/>
    </sheetView>
  </sheetViews>
  <sheetFormatPr defaultRowHeight="14.4" x14ac:dyDescent="0.3"/>
  <cols>
    <col min="2" max="2" width="42.88671875" hidden="1" customWidth="1"/>
    <col min="3" max="3" width="16.77734375" bestFit="1" customWidth="1"/>
    <col min="8" max="8" width="8.88671875" style="1"/>
    <col min="9" max="9" width="12.109375" bestFit="1" customWidth="1"/>
    <col min="10" max="10" width="14.88671875" bestFit="1" customWidth="1"/>
    <col min="12" max="13" width="12.109375" bestFit="1" customWidth="1"/>
  </cols>
  <sheetData>
    <row r="1" spans="1:10" x14ac:dyDescent="0.3">
      <c r="A1" t="s">
        <v>0</v>
      </c>
      <c r="B1" t="s">
        <v>955</v>
      </c>
      <c r="C1" t="s">
        <v>62</v>
      </c>
      <c r="D1" t="s">
        <v>34</v>
      </c>
      <c r="E1" t="s">
        <v>33</v>
      </c>
      <c r="F1" t="s">
        <v>961</v>
      </c>
      <c r="G1" t="s">
        <v>959</v>
      </c>
      <c r="H1" t="s">
        <v>951</v>
      </c>
      <c r="I1" s="1" t="s">
        <v>971</v>
      </c>
      <c r="J1" t="s">
        <v>952</v>
      </c>
    </row>
    <row r="2" spans="1:10" x14ac:dyDescent="0.3">
      <c r="A2" t="s">
        <v>200</v>
      </c>
      <c r="B2" t="s">
        <v>201</v>
      </c>
      <c r="C2">
        <v>286</v>
      </c>
      <c r="D2" t="s">
        <v>690</v>
      </c>
      <c r="E2" t="s">
        <v>192</v>
      </c>
      <c r="F2" t="str">
        <f>VLOOKUP(E2,'Region per country'!A:B,2,)</f>
        <v>Caribbean &amp; Central America</v>
      </c>
      <c r="G2" s="1">
        <f>(C2)/100</f>
        <v>2.86</v>
      </c>
      <c r="H2" s="1">
        <f>VLOOKUP(E2,'Tax per country'!A:B,2,)/100</f>
        <v>0</v>
      </c>
      <c r="I2" s="1">
        <f>G2/'Offer Review'!$D$3</f>
        <v>1.7874999999999999</v>
      </c>
      <c r="J2" s="8">
        <f>'Offer Review'!$F$3*'Cost of living database'!I2/(1-H2)</f>
        <v>112612.49999999999</v>
      </c>
    </row>
    <row r="3" spans="1:10" x14ac:dyDescent="0.3">
      <c r="A3" t="s">
        <v>202</v>
      </c>
      <c r="B3" t="s">
        <v>203</v>
      </c>
      <c r="C3">
        <v>260</v>
      </c>
      <c r="D3" t="s">
        <v>691</v>
      </c>
      <c r="E3" t="s">
        <v>194</v>
      </c>
      <c r="F3" t="str">
        <f>VLOOKUP(E3,'Region per country'!A:B,2,)</f>
        <v>Caribbean &amp; Central America</v>
      </c>
      <c r="G3" s="1">
        <f t="shared" ref="G3:G66" si="0">(C3)/100</f>
        <v>2.6</v>
      </c>
      <c r="H3" s="1">
        <f>VLOOKUP(E3,'Tax per country'!A:B,2,)/100</f>
        <v>0</v>
      </c>
      <c r="I3" s="1">
        <f>G3/'Offer Review'!$D$3</f>
        <v>1.625</v>
      </c>
      <c r="J3" s="8">
        <f>'Offer Review'!$F$3*'Cost of living database'!I3/(1-H3)</f>
        <v>102375</v>
      </c>
    </row>
    <row r="4" spans="1:10" x14ac:dyDescent="0.3">
      <c r="A4" t="s">
        <v>204</v>
      </c>
      <c r="B4" t="s">
        <v>205</v>
      </c>
      <c r="C4">
        <v>252</v>
      </c>
      <c r="D4" t="s">
        <v>692</v>
      </c>
      <c r="E4" t="s">
        <v>98</v>
      </c>
      <c r="F4" t="str">
        <f>VLOOKUP(E4,'Region per country'!A:B,2,)</f>
        <v>Europe</v>
      </c>
      <c r="G4" s="1">
        <f t="shared" si="0"/>
        <v>2.52</v>
      </c>
      <c r="H4" s="1">
        <f>VLOOKUP(E4,'Tax per country'!A:B,2,)/100</f>
        <v>0.4</v>
      </c>
      <c r="I4" s="1">
        <f>G4/'Offer Review'!$D$3</f>
        <v>1.575</v>
      </c>
      <c r="J4" s="8">
        <f>'Offer Review'!$F$3*'Cost of living database'!I4/(1-H4)</f>
        <v>165375</v>
      </c>
    </row>
    <row r="5" spans="1:10" x14ac:dyDescent="0.3">
      <c r="A5" t="s">
        <v>206</v>
      </c>
      <c r="B5" t="s">
        <v>207</v>
      </c>
      <c r="C5">
        <v>250</v>
      </c>
      <c r="D5" t="s">
        <v>693</v>
      </c>
      <c r="E5" t="s">
        <v>98</v>
      </c>
      <c r="F5" t="str">
        <f>VLOOKUP(E5,'Region per country'!A:B,2,)</f>
        <v>Europe</v>
      </c>
      <c r="G5" s="1">
        <f t="shared" si="0"/>
        <v>2.5</v>
      </c>
      <c r="H5" s="1">
        <f>VLOOKUP(E5,'Tax per country'!A:B,2,)/100</f>
        <v>0.4</v>
      </c>
      <c r="I5" s="1">
        <f>G5/'Offer Review'!$D$3</f>
        <v>1.5625</v>
      </c>
      <c r="J5" s="8">
        <f>'Offer Review'!$F$3*'Cost of living database'!I5/(1-H5)</f>
        <v>164062.5</v>
      </c>
    </row>
    <row r="6" spans="1:10" x14ac:dyDescent="0.3">
      <c r="A6" t="s">
        <v>208</v>
      </c>
      <c r="B6" t="s">
        <v>209</v>
      </c>
      <c r="C6">
        <v>249</v>
      </c>
      <c r="D6" t="s">
        <v>694</v>
      </c>
      <c r="E6" t="s">
        <v>106</v>
      </c>
      <c r="F6" t="str">
        <f>VLOOKUP(E6,'Region per country'!A:B,2,)</f>
        <v>North America</v>
      </c>
      <c r="G6" s="1">
        <f t="shared" si="0"/>
        <v>2.4900000000000002</v>
      </c>
      <c r="H6" s="1">
        <f>VLOOKUP(E6,'Tax per country'!A:B,2,)/100</f>
        <v>0.37</v>
      </c>
      <c r="I6" s="1">
        <f>G6/'Offer Review'!$D$3</f>
        <v>1.5562500000000001</v>
      </c>
      <c r="J6" s="8">
        <f>'Offer Review'!$F$3*'Cost of living database'!I6/(1-H6)</f>
        <v>155625.00000000003</v>
      </c>
    </row>
    <row r="7" spans="1:10" x14ac:dyDescent="0.3">
      <c r="A7" t="s">
        <v>210</v>
      </c>
      <c r="B7" t="s">
        <v>211</v>
      </c>
      <c r="C7">
        <v>244</v>
      </c>
      <c r="D7" t="s">
        <v>695</v>
      </c>
      <c r="E7" t="s">
        <v>106</v>
      </c>
      <c r="F7" t="str">
        <f>VLOOKUP(E7,'Region per country'!A:B,2,)</f>
        <v>North America</v>
      </c>
      <c r="G7" s="1">
        <f t="shared" si="0"/>
        <v>2.44</v>
      </c>
      <c r="H7" s="1">
        <f>VLOOKUP(E7,'Tax per country'!A:B,2,)/100</f>
        <v>0.37</v>
      </c>
      <c r="I7" s="1">
        <f>G7/'Offer Review'!$D$3</f>
        <v>1.5249999999999999</v>
      </c>
      <c r="J7" s="8">
        <f>'Offer Review'!$F$3*'Cost of living database'!I7/(1-H7)</f>
        <v>152500</v>
      </c>
    </row>
    <row r="8" spans="1:10" x14ac:dyDescent="0.3">
      <c r="A8" t="s">
        <v>212</v>
      </c>
      <c r="B8" t="s">
        <v>213</v>
      </c>
      <c r="C8">
        <v>238</v>
      </c>
      <c r="D8" t="s">
        <v>696</v>
      </c>
      <c r="E8" t="s">
        <v>98</v>
      </c>
      <c r="F8" t="str">
        <f>VLOOKUP(E8,'Region per country'!A:B,2,)</f>
        <v>Europe</v>
      </c>
      <c r="G8" s="1">
        <f t="shared" si="0"/>
        <v>2.38</v>
      </c>
      <c r="H8" s="1">
        <f>VLOOKUP(E8,'Tax per country'!A:B,2,)/100</f>
        <v>0.4</v>
      </c>
      <c r="I8" s="1">
        <f>G8/'Offer Review'!$D$3</f>
        <v>1.4874999999999998</v>
      </c>
      <c r="J8" s="8">
        <f>'Offer Review'!$F$3*'Cost of living database'!I8/(1-H8)</f>
        <v>156187.49999999997</v>
      </c>
    </row>
    <row r="9" spans="1:10" x14ac:dyDescent="0.3">
      <c r="A9" t="s">
        <v>214</v>
      </c>
      <c r="B9" t="s">
        <v>215</v>
      </c>
      <c r="C9">
        <v>236</v>
      </c>
      <c r="D9" t="s">
        <v>697</v>
      </c>
      <c r="E9" t="s">
        <v>106</v>
      </c>
      <c r="F9" t="str">
        <f>VLOOKUP(E9,'Region per country'!A:B,2,)</f>
        <v>North America</v>
      </c>
      <c r="G9" s="1">
        <f t="shared" si="0"/>
        <v>2.36</v>
      </c>
      <c r="H9" s="1">
        <f>VLOOKUP(E9,'Tax per country'!A:B,2,)/100</f>
        <v>0.37</v>
      </c>
      <c r="I9" s="1">
        <f>G9/'Offer Review'!$D$3</f>
        <v>1.4749999999999999</v>
      </c>
      <c r="J9" s="8">
        <f>'Offer Review'!$F$3*'Cost of living database'!I9/(1-H9)</f>
        <v>147499.99999999997</v>
      </c>
    </row>
    <row r="10" spans="1:10" x14ac:dyDescent="0.3">
      <c r="A10" t="s">
        <v>216</v>
      </c>
      <c r="B10" t="s">
        <v>217</v>
      </c>
      <c r="C10">
        <v>229</v>
      </c>
      <c r="D10" t="s">
        <v>698</v>
      </c>
      <c r="E10" t="s">
        <v>98</v>
      </c>
      <c r="F10" t="str">
        <f>VLOOKUP(E10,'Region per country'!A:B,2,)</f>
        <v>Europe</v>
      </c>
      <c r="G10" s="1">
        <f t="shared" si="0"/>
        <v>2.29</v>
      </c>
      <c r="H10" s="1">
        <f>VLOOKUP(E10,'Tax per country'!A:B,2,)/100</f>
        <v>0.4</v>
      </c>
      <c r="I10" s="1">
        <f>G10/'Offer Review'!$D$3</f>
        <v>1.4312499999999999</v>
      </c>
      <c r="J10" s="8">
        <f>'Offer Review'!$F$3*'Cost of living database'!I10/(1-H10)</f>
        <v>150281.25</v>
      </c>
    </row>
    <row r="11" spans="1:10" x14ac:dyDescent="0.3">
      <c r="A11" t="s">
        <v>218</v>
      </c>
      <c r="B11" t="s">
        <v>219</v>
      </c>
      <c r="C11">
        <v>220</v>
      </c>
      <c r="D11" t="s">
        <v>699</v>
      </c>
      <c r="E11" t="s">
        <v>98</v>
      </c>
      <c r="F11" t="str">
        <f>VLOOKUP(E11,'Region per country'!A:B,2,)</f>
        <v>Europe</v>
      </c>
      <c r="G11" s="1">
        <f t="shared" si="0"/>
        <v>2.2000000000000002</v>
      </c>
      <c r="H11" s="1">
        <f>VLOOKUP(E11,'Tax per country'!A:B,2,)/100</f>
        <v>0.4</v>
      </c>
      <c r="I11" s="1">
        <f>G11/'Offer Review'!$D$3</f>
        <v>1.375</v>
      </c>
      <c r="J11" s="8">
        <f>'Offer Review'!$F$3*'Cost of living database'!I11/(1-H11)</f>
        <v>144375</v>
      </c>
    </row>
    <row r="12" spans="1:10" x14ac:dyDescent="0.3">
      <c r="A12" t="s">
        <v>220</v>
      </c>
      <c r="B12" t="s">
        <v>221</v>
      </c>
      <c r="C12">
        <v>217</v>
      </c>
      <c r="D12" t="s">
        <v>700</v>
      </c>
      <c r="E12" t="s">
        <v>88</v>
      </c>
      <c r="F12" t="str">
        <f>VLOOKUP(E12,'Region per country'!A:B,2,)</f>
        <v>Europe</v>
      </c>
      <c r="G12" s="1">
        <f t="shared" si="0"/>
        <v>2.17</v>
      </c>
      <c r="H12" s="1">
        <f>VLOOKUP(E12,'Tax per country'!A:B,2,)/100</f>
        <v>0.45</v>
      </c>
      <c r="I12" s="1">
        <f>G12/'Offer Review'!$D$3</f>
        <v>1.35625</v>
      </c>
      <c r="J12" s="8">
        <f>'Offer Review'!$F$3*'Cost of living database'!I12/(1-H12)</f>
        <v>155352.27272727271</v>
      </c>
    </row>
    <row r="13" spans="1:10" x14ac:dyDescent="0.3">
      <c r="A13" t="s">
        <v>222</v>
      </c>
      <c r="B13" t="s">
        <v>1</v>
      </c>
      <c r="C13">
        <v>216</v>
      </c>
      <c r="D13" t="s">
        <v>1</v>
      </c>
      <c r="E13" t="s">
        <v>1</v>
      </c>
      <c r="F13" t="str">
        <f>VLOOKUP(E13,'Region per country'!A:B,2,)</f>
        <v>Asia</v>
      </c>
      <c r="G13" s="1">
        <f t="shared" si="0"/>
        <v>2.16</v>
      </c>
      <c r="H13" s="1">
        <f>VLOOKUP(E13,'Tax per country'!A:B,2,)/100</f>
        <v>0.17</v>
      </c>
      <c r="I13" s="1">
        <f>G13/'Offer Review'!$D$3</f>
        <v>1.35</v>
      </c>
      <c r="J13" s="8">
        <f>'Offer Review'!$F$3*'Cost of living database'!I13/(1-H13)</f>
        <v>102469.8795180723</v>
      </c>
    </row>
    <row r="14" spans="1:10" x14ac:dyDescent="0.3">
      <c r="A14" t="s">
        <v>223</v>
      </c>
      <c r="B14" t="s">
        <v>224</v>
      </c>
      <c r="C14">
        <v>215</v>
      </c>
      <c r="D14" t="s">
        <v>702</v>
      </c>
      <c r="E14" t="s">
        <v>106</v>
      </c>
      <c r="F14" t="str">
        <f>VLOOKUP(E14,'Region per country'!A:B,2,)</f>
        <v>North America</v>
      </c>
      <c r="G14" s="1">
        <f t="shared" si="0"/>
        <v>2.15</v>
      </c>
      <c r="H14" s="1">
        <f>VLOOKUP(E14,'Tax per country'!A:B,2,)/100</f>
        <v>0.37</v>
      </c>
      <c r="I14" s="1">
        <f>G14/'Offer Review'!$D$3</f>
        <v>1.3437499999999998</v>
      </c>
      <c r="J14" s="8">
        <f>'Offer Review'!$F$3*'Cost of living database'!I14/(1-H14)</f>
        <v>134374.99999999997</v>
      </c>
    </row>
    <row r="15" spans="1:10" x14ac:dyDescent="0.3">
      <c r="A15" t="s">
        <v>225</v>
      </c>
      <c r="B15" t="s">
        <v>226</v>
      </c>
      <c r="C15">
        <v>212</v>
      </c>
      <c r="D15" t="s">
        <v>703</v>
      </c>
      <c r="E15" t="s">
        <v>106</v>
      </c>
      <c r="F15" t="str">
        <f>VLOOKUP(E15,'Region per country'!A:B,2,)</f>
        <v>North America</v>
      </c>
      <c r="G15" s="1">
        <f t="shared" si="0"/>
        <v>2.12</v>
      </c>
      <c r="H15" s="1">
        <f>VLOOKUP(E15,'Tax per country'!A:B,2,)/100</f>
        <v>0.37</v>
      </c>
      <c r="I15" s="1">
        <f>G15/'Offer Review'!$D$3</f>
        <v>1.325</v>
      </c>
      <c r="J15" s="8">
        <f>'Offer Review'!$F$3*'Cost of living database'!I15/(1-H15)</f>
        <v>132500</v>
      </c>
    </row>
    <row r="16" spans="1:10" x14ac:dyDescent="0.3">
      <c r="A16" t="s">
        <v>227</v>
      </c>
      <c r="B16" t="s">
        <v>2</v>
      </c>
      <c r="C16">
        <v>208</v>
      </c>
      <c r="D16" t="s">
        <v>704</v>
      </c>
      <c r="E16" t="s">
        <v>35</v>
      </c>
      <c r="F16" t="str">
        <f>VLOOKUP(E16,'Region per country'!A:B,2,)</f>
        <v>Caribbean &amp; Central America</v>
      </c>
      <c r="G16" s="1">
        <f t="shared" si="0"/>
        <v>2.08</v>
      </c>
      <c r="H16" s="1">
        <f>VLOOKUP(E16,'Tax per country'!A:B,2,)/100</f>
        <v>0</v>
      </c>
      <c r="I16" s="1">
        <f>G16/'Offer Review'!$D$3</f>
        <v>1.3</v>
      </c>
      <c r="J16" s="8">
        <f>'Offer Review'!$F$3*'Cost of living database'!I16/(1-H16)</f>
        <v>81900</v>
      </c>
    </row>
    <row r="17" spans="1:10" x14ac:dyDescent="0.3">
      <c r="A17" t="s">
        <v>228</v>
      </c>
      <c r="B17" t="s">
        <v>229</v>
      </c>
      <c r="C17">
        <v>205</v>
      </c>
      <c r="D17" t="s">
        <v>705</v>
      </c>
      <c r="E17" t="s">
        <v>81</v>
      </c>
      <c r="F17" t="str">
        <f>VLOOKUP(E17,'Region per country'!A:B,2,)</f>
        <v>Europe</v>
      </c>
      <c r="G17" s="1">
        <f t="shared" si="0"/>
        <v>2.0499999999999998</v>
      </c>
      <c r="H17" s="1">
        <f>VLOOKUP(E17,'Tax per country'!A:B,2,)/100</f>
        <v>0.46240000000000003</v>
      </c>
      <c r="I17" s="1">
        <f>G17/'Offer Review'!$D$3</f>
        <v>1.2812499999999998</v>
      </c>
      <c r="J17" s="8">
        <f>'Offer Review'!$F$3*'Cost of living database'!I17/(1-H17)</f>
        <v>150146.48437499997</v>
      </c>
    </row>
    <row r="18" spans="1:10" x14ac:dyDescent="0.3">
      <c r="A18" t="s">
        <v>230</v>
      </c>
      <c r="B18" t="s">
        <v>231</v>
      </c>
      <c r="C18">
        <v>204</v>
      </c>
      <c r="D18" t="s">
        <v>706</v>
      </c>
      <c r="E18" t="s">
        <v>106</v>
      </c>
      <c r="F18" t="str">
        <f>VLOOKUP(E18,'Region per country'!A:B,2,)</f>
        <v>North America</v>
      </c>
      <c r="G18" s="1">
        <f t="shared" si="0"/>
        <v>2.04</v>
      </c>
      <c r="H18" s="1">
        <f>VLOOKUP(E18,'Tax per country'!A:B,2,)/100</f>
        <v>0.37</v>
      </c>
      <c r="I18" s="1">
        <f>G18/'Offer Review'!$D$3</f>
        <v>1.2749999999999999</v>
      </c>
      <c r="J18" s="8">
        <f>'Offer Review'!$F$3*'Cost of living database'!I18/(1-H18)</f>
        <v>127500</v>
      </c>
    </row>
    <row r="19" spans="1:10" x14ac:dyDescent="0.3">
      <c r="A19" t="s">
        <v>232</v>
      </c>
      <c r="B19" t="s">
        <v>233</v>
      </c>
      <c r="C19">
        <v>202</v>
      </c>
      <c r="D19" t="s">
        <v>707</v>
      </c>
      <c r="E19" t="s">
        <v>101</v>
      </c>
      <c r="F19" t="str">
        <f>VLOOKUP(E19,'Region per country'!A:B,2,)</f>
        <v>Europe</v>
      </c>
      <c r="G19" s="1">
        <f t="shared" si="0"/>
        <v>2.02</v>
      </c>
      <c r="H19" s="1">
        <f>VLOOKUP(E19,'Tax per country'!A:B,2,)/100</f>
        <v>0.38200000000000001</v>
      </c>
      <c r="I19" s="1">
        <f>G19/'Offer Review'!$D$3</f>
        <v>1.2625</v>
      </c>
      <c r="J19" s="8">
        <f>'Offer Review'!$F$3*'Cost of living database'!I19/(1-H19)</f>
        <v>128701.45631067961</v>
      </c>
    </row>
    <row r="20" spans="1:10" x14ac:dyDescent="0.3">
      <c r="A20" t="s">
        <v>234</v>
      </c>
      <c r="B20" t="s">
        <v>235</v>
      </c>
      <c r="C20">
        <v>201</v>
      </c>
      <c r="D20" t="s">
        <v>708</v>
      </c>
      <c r="E20" t="s">
        <v>80</v>
      </c>
      <c r="F20" t="str">
        <f>VLOOKUP(E20,'Region per country'!A:B,2,)</f>
        <v>Europe</v>
      </c>
      <c r="G20" s="1">
        <f t="shared" si="0"/>
        <v>2.0099999999999998</v>
      </c>
      <c r="H20" s="1">
        <f>VLOOKUP(E20,'Tax per country'!A:B,2,)/100</f>
        <v>0.48</v>
      </c>
      <c r="I20" s="1">
        <f>G20/'Offer Review'!$D$3</f>
        <v>1.2562499999999999</v>
      </c>
      <c r="J20" s="8">
        <f>'Offer Review'!$F$3*'Cost of living database'!I20/(1-H20)</f>
        <v>152199.51923076919</v>
      </c>
    </row>
    <row r="21" spans="1:10" x14ac:dyDescent="0.3">
      <c r="A21" t="s">
        <v>236</v>
      </c>
      <c r="B21" t="s">
        <v>237</v>
      </c>
      <c r="C21">
        <v>201</v>
      </c>
      <c r="D21" t="s">
        <v>709</v>
      </c>
      <c r="E21" t="s">
        <v>73</v>
      </c>
      <c r="F21" t="str">
        <f>VLOOKUP(E21,'Region per country'!A:B,2,)</f>
        <v>Europe</v>
      </c>
      <c r="G21" s="1">
        <f t="shared" si="0"/>
        <v>2.0099999999999998</v>
      </c>
      <c r="H21" s="1">
        <f>VLOOKUP(E21,'Tax per country'!A:B,2,)/100</f>
        <v>0.55799999999999994</v>
      </c>
      <c r="I21" s="1">
        <f>G21/'Offer Review'!$D$3</f>
        <v>1.2562499999999999</v>
      </c>
      <c r="J21" s="8">
        <f>'Offer Review'!$F$3*'Cost of living database'!I21/(1-H21)</f>
        <v>179058.25791855197</v>
      </c>
    </row>
    <row r="22" spans="1:10" x14ac:dyDescent="0.3">
      <c r="A22" t="s">
        <v>238</v>
      </c>
      <c r="B22" t="s">
        <v>239</v>
      </c>
      <c r="C22">
        <v>198</v>
      </c>
      <c r="D22" t="s">
        <v>710</v>
      </c>
      <c r="E22" t="s">
        <v>106</v>
      </c>
      <c r="F22" t="str">
        <f>VLOOKUP(E22,'Region per country'!A:B,2,)</f>
        <v>North America</v>
      </c>
      <c r="G22" s="1">
        <f t="shared" si="0"/>
        <v>1.98</v>
      </c>
      <c r="H22" s="1">
        <f>VLOOKUP(E22,'Tax per country'!A:B,2,)/100</f>
        <v>0.37</v>
      </c>
      <c r="I22" s="1">
        <f>G22/'Offer Review'!$D$3</f>
        <v>1.2374999999999998</v>
      </c>
      <c r="J22" s="8">
        <f>'Offer Review'!$F$3*'Cost of living database'!I22/(1-H22)</f>
        <v>123749.99999999997</v>
      </c>
    </row>
    <row r="23" spans="1:10" x14ac:dyDescent="0.3">
      <c r="A23" t="s">
        <v>240</v>
      </c>
      <c r="B23" t="s">
        <v>241</v>
      </c>
      <c r="C23">
        <v>197</v>
      </c>
      <c r="D23" t="s">
        <v>711</v>
      </c>
      <c r="E23" t="s">
        <v>106</v>
      </c>
      <c r="F23" t="str">
        <f>VLOOKUP(E23,'Region per country'!A:B,2,)</f>
        <v>North America</v>
      </c>
      <c r="G23" s="1">
        <f t="shared" si="0"/>
        <v>1.97</v>
      </c>
      <c r="H23" s="1">
        <f>VLOOKUP(E23,'Tax per country'!A:B,2,)/100</f>
        <v>0.37</v>
      </c>
      <c r="I23" s="1">
        <f>G23/'Offer Review'!$D$3</f>
        <v>1.23125</v>
      </c>
      <c r="J23" s="8">
        <f>'Offer Review'!$F$3*'Cost of living database'!I23/(1-H23)</f>
        <v>123125</v>
      </c>
    </row>
    <row r="24" spans="1:10" x14ac:dyDescent="0.3">
      <c r="A24" t="s">
        <v>242</v>
      </c>
      <c r="B24" t="s">
        <v>243</v>
      </c>
      <c r="C24">
        <v>197</v>
      </c>
      <c r="D24" t="s">
        <v>712</v>
      </c>
      <c r="E24" t="s">
        <v>106</v>
      </c>
      <c r="F24" t="str">
        <f>VLOOKUP(E24,'Region per country'!A:B,2,)</f>
        <v>North America</v>
      </c>
      <c r="G24" s="1">
        <f t="shared" si="0"/>
        <v>1.97</v>
      </c>
      <c r="H24" s="1">
        <f>VLOOKUP(E24,'Tax per country'!A:B,2,)/100</f>
        <v>0.37</v>
      </c>
      <c r="I24" s="1">
        <f>G24/'Offer Review'!$D$3</f>
        <v>1.23125</v>
      </c>
      <c r="J24" s="8">
        <f>'Offer Review'!$F$3*'Cost of living database'!I24/(1-H24)</f>
        <v>123125</v>
      </c>
    </row>
    <row r="25" spans="1:10" x14ac:dyDescent="0.3">
      <c r="A25" t="s">
        <v>244</v>
      </c>
      <c r="B25" t="s">
        <v>245</v>
      </c>
      <c r="C25">
        <v>195</v>
      </c>
      <c r="D25" t="s">
        <v>713</v>
      </c>
      <c r="E25" t="s">
        <v>106</v>
      </c>
      <c r="F25" t="str">
        <f>VLOOKUP(E25,'Region per country'!A:B,2,)</f>
        <v>North America</v>
      </c>
      <c r="G25" s="1">
        <f t="shared" si="0"/>
        <v>1.95</v>
      </c>
      <c r="H25" s="1">
        <f>VLOOKUP(E25,'Tax per country'!A:B,2,)/100</f>
        <v>0.37</v>
      </c>
      <c r="I25" s="1">
        <f>G25/'Offer Review'!$D$3</f>
        <v>1.21875</v>
      </c>
      <c r="J25" s="8">
        <f>'Offer Review'!$F$3*'Cost of living database'!I25/(1-H25)</f>
        <v>121875</v>
      </c>
    </row>
    <row r="26" spans="1:10" x14ac:dyDescent="0.3">
      <c r="A26" t="s">
        <v>246</v>
      </c>
      <c r="B26" t="s">
        <v>247</v>
      </c>
      <c r="C26">
        <v>194</v>
      </c>
      <c r="D26" t="s">
        <v>714</v>
      </c>
      <c r="E26" t="s">
        <v>106</v>
      </c>
      <c r="F26" t="str">
        <f>VLOOKUP(E26,'Region per country'!A:B,2,)</f>
        <v>North America</v>
      </c>
      <c r="G26" s="1">
        <f t="shared" si="0"/>
        <v>1.94</v>
      </c>
      <c r="H26" s="1">
        <f>VLOOKUP(E26,'Tax per country'!A:B,2,)/100</f>
        <v>0.37</v>
      </c>
      <c r="I26" s="1">
        <f>G26/'Offer Review'!$D$3</f>
        <v>1.2124999999999999</v>
      </c>
      <c r="J26" s="8">
        <f>'Offer Review'!$F$3*'Cost of living database'!I26/(1-H26)</f>
        <v>121250</v>
      </c>
    </row>
    <row r="27" spans="1:10" x14ac:dyDescent="0.3">
      <c r="A27" t="s">
        <v>248</v>
      </c>
      <c r="B27" t="s">
        <v>249</v>
      </c>
      <c r="C27">
        <v>190</v>
      </c>
      <c r="D27" t="s">
        <v>715</v>
      </c>
      <c r="E27" t="s">
        <v>72</v>
      </c>
      <c r="F27" t="str">
        <f>VLOOKUP(E27,'Region per country'!A:B,2,)</f>
        <v>Asia</v>
      </c>
      <c r="G27" s="1">
        <f t="shared" si="0"/>
        <v>1.9</v>
      </c>
      <c r="H27" s="1">
        <f>VLOOKUP(E27,'Tax per country'!A:B,2,)/100</f>
        <v>0.5595</v>
      </c>
      <c r="I27" s="1">
        <f>G27/'Offer Review'!$D$3</f>
        <v>1.1874999999999998</v>
      </c>
      <c r="J27" s="8">
        <f>'Offer Review'!$F$3*'Cost of living database'!I27/(1-H27)</f>
        <v>169835.41430192959</v>
      </c>
    </row>
    <row r="28" spans="1:10" x14ac:dyDescent="0.3">
      <c r="A28" t="s">
        <v>250</v>
      </c>
      <c r="B28" t="s">
        <v>251</v>
      </c>
      <c r="C28">
        <v>188</v>
      </c>
      <c r="D28" t="s">
        <v>716</v>
      </c>
      <c r="E28" t="s">
        <v>106</v>
      </c>
      <c r="F28" t="str">
        <f>VLOOKUP(E28,'Region per country'!A:B,2,)</f>
        <v>North America</v>
      </c>
      <c r="G28" s="1">
        <f t="shared" si="0"/>
        <v>1.88</v>
      </c>
      <c r="H28" s="1">
        <f>VLOOKUP(E28,'Tax per country'!A:B,2,)/100</f>
        <v>0.37</v>
      </c>
      <c r="I28" s="1">
        <f>G28/'Offer Review'!$D$3</f>
        <v>1.1749999999999998</v>
      </c>
      <c r="J28" s="8">
        <f>'Offer Review'!$F$3*'Cost of living database'!I28/(1-H28)</f>
        <v>117499.99999999997</v>
      </c>
    </row>
    <row r="29" spans="1:10" x14ac:dyDescent="0.3">
      <c r="A29" t="s">
        <v>252</v>
      </c>
      <c r="B29" t="s">
        <v>253</v>
      </c>
      <c r="C29">
        <v>185</v>
      </c>
      <c r="D29" t="s">
        <v>717</v>
      </c>
      <c r="E29" t="s">
        <v>106</v>
      </c>
      <c r="F29" t="str">
        <f>VLOOKUP(E29,'Region per country'!A:B,2,)</f>
        <v>North America</v>
      </c>
      <c r="G29" s="1">
        <f t="shared" si="0"/>
        <v>1.85</v>
      </c>
      <c r="H29" s="1">
        <f>VLOOKUP(E29,'Tax per country'!A:B,2,)/100</f>
        <v>0.37</v>
      </c>
      <c r="I29" s="1">
        <f>G29/'Offer Review'!$D$3</f>
        <v>1.15625</v>
      </c>
      <c r="J29" s="8">
        <f>'Offer Review'!$F$3*'Cost of living database'!I29/(1-H29)</f>
        <v>115625</v>
      </c>
    </row>
    <row r="30" spans="1:10" x14ac:dyDescent="0.3">
      <c r="A30" t="s">
        <v>254</v>
      </c>
      <c r="B30" t="s">
        <v>255</v>
      </c>
      <c r="C30">
        <v>184</v>
      </c>
      <c r="D30" t="s">
        <v>718</v>
      </c>
      <c r="E30" t="s">
        <v>106</v>
      </c>
      <c r="F30" t="str">
        <f>VLOOKUP(E30,'Region per country'!A:B,2,)</f>
        <v>North America</v>
      </c>
      <c r="G30" s="1">
        <f t="shared" si="0"/>
        <v>1.84</v>
      </c>
      <c r="H30" s="1">
        <f>VLOOKUP(E30,'Tax per country'!A:B,2,)/100</f>
        <v>0.37</v>
      </c>
      <c r="I30" s="1">
        <f>G30/'Offer Review'!$D$3</f>
        <v>1.1499999999999999</v>
      </c>
      <c r="J30" s="8">
        <f>'Offer Review'!$F$3*'Cost of living database'!I30/(1-H30)</f>
        <v>115000</v>
      </c>
    </row>
    <row r="31" spans="1:10" x14ac:dyDescent="0.3">
      <c r="A31" t="s">
        <v>256</v>
      </c>
      <c r="B31" t="s">
        <v>257</v>
      </c>
      <c r="C31">
        <v>184</v>
      </c>
      <c r="D31" t="s">
        <v>719</v>
      </c>
      <c r="E31" t="s">
        <v>77</v>
      </c>
      <c r="F31" t="str">
        <f>VLOOKUP(E31,'Region per country'!A:B,2,)</f>
        <v>Europe</v>
      </c>
      <c r="G31" s="1">
        <f t="shared" si="0"/>
        <v>1.84</v>
      </c>
      <c r="H31" s="1">
        <f>VLOOKUP(E31,'Tax per country'!A:B,2,)/100</f>
        <v>0.51749999999999996</v>
      </c>
      <c r="I31" s="1">
        <f>G31/'Offer Review'!$D$3</f>
        <v>1.1499999999999999</v>
      </c>
      <c r="J31" s="8">
        <f>'Offer Review'!$F$3*'Cost of living database'!I31/(1-H31)</f>
        <v>150155.44041450776</v>
      </c>
    </row>
    <row r="32" spans="1:10" x14ac:dyDescent="0.3">
      <c r="A32" t="s">
        <v>258</v>
      </c>
      <c r="B32" t="s">
        <v>162</v>
      </c>
      <c r="C32">
        <v>181</v>
      </c>
      <c r="D32" t="s">
        <v>162</v>
      </c>
      <c r="E32" t="s">
        <v>162</v>
      </c>
      <c r="F32" t="str">
        <f>VLOOKUP(E32,'Region per country'!A:B,2,)</f>
        <v>Asia</v>
      </c>
      <c r="G32" s="1">
        <f t="shared" si="0"/>
        <v>1.81</v>
      </c>
      <c r="H32" s="1">
        <f>VLOOKUP(E32,'Tax per country'!A:B,2,)/100</f>
        <v>0.22</v>
      </c>
      <c r="I32" s="1">
        <f>G32/'Offer Review'!$D$3</f>
        <v>1.1312499999999999</v>
      </c>
      <c r="J32" s="8">
        <f>'Offer Review'!$F$3*'Cost of living database'!I32/(1-H32)</f>
        <v>91370.192307692283</v>
      </c>
    </row>
    <row r="33" spans="1:10" x14ac:dyDescent="0.3">
      <c r="A33" t="s">
        <v>259</v>
      </c>
      <c r="B33" t="s">
        <v>260</v>
      </c>
      <c r="C33">
        <v>181</v>
      </c>
      <c r="D33" t="s">
        <v>720</v>
      </c>
      <c r="E33" t="s">
        <v>106</v>
      </c>
      <c r="F33" t="str">
        <f>VLOOKUP(E33,'Region per country'!A:B,2,)</f>
        <v>North America</v>
      </c>
      <c r="G33" s="1">
        <f t="shared" si="0"/>
        <v>1.81</v>
      </c>
      <c r="H33" s="1">
        <f>VLOOKUP(E33,'Tax per country'!A:B,2,)/100</f>
        <v>0.37</v>
      </c>
      <c r="I33" s="1">
        <f>G33/'Offer Review'!$D$3</f>
        <v>1.1312499999999999</v>
      </c>
      <c r="J33" s="8">
        <f>'Offer Review'!$F$3*'Cost of living database'!I33/(1-H33)</f>
        <v>113124.99999999997</v>
      </c>
    </row>
    <row r="34" spans="1:10" x14ac:dyDescent="0.3">
      <c r="A34" t="s">
        <v>261</v>
      </c>
      <c r="B34" t="s">
        <v>262</v>
      </c>
      <c r="C34">
        <v>181</v>
      </c>
      <c r="D34" t="s">
        <v>721</v>
      </c>
      <c r="E34" t="s">
        <v>83</v>
      </c>
      <c r="F34" t="str">
        <f>VLOOKUP(E34,'Region per country'!A:B,2,)</f>
        <v>Europe</v>
      </c>
      <c r="G34" s="1">
        <f t="shared" si="0"/>
        <v>1.81</v>
      </c>
      <c r="H34" s="1">
        <f>VLOOKUP(E34,'Tax per country'!A:B,2,)/100</f>
        <v>0.45</v>
      </c>
      <c r="I34" s="1">
        <f>G34/'Offer Review'!$D$3</f>
        <v>1.1312499999999999</v>
      </c>
      <c r="J34" s="8">
        <f>'Offer Review'!$F$3*'Cost of living database'!I34/(1-H34)</f>
        <v>129579.54545454541</v>
      </c>
    </row>
    <row r="35" spans="1:10" x14ac:dyDescent="0.3">
      <c r="A35" t="s">
        <v>263</v>
      </c>
      <c r="B35" t="s">
        <v>264</v>
      </c>
      <c r="C35">
        <v>181</v>
      </c>
      <c r="D35" t="s">
        <v>722</v>
      </c>
      <c r="E35" t="s">
        <v>106</v>
      </c>
      <c r="F35" t="str">
        <f>VLOOKUP(E35,'Region per country'!A:B,2,)</f>
        <v>North America</v>
      </c>
      <c r="G35" s="1">
        <f t="shared" si="0"/>
        <v>1.81</v>
      </c>
      <c r="H35" s="1">
        <f>VLOOKUP(E35,'Tax per country'!A:B,2,)/100</f>
        <v>0.37</v>
      </c>
      <c r="I35" s="1">
        <f>G35/'Offer Review'!$D$3</f>
        <v>1.1312499999999999</v>
      </c>
      <c r="J35" s="8">
        <f>'Offer Review'!$F$3*'Cost of living database'!I35/(1-H35)</f>
        <v>113124.99999999997</v>
      </c>
    </row>
    <row r="36" spans="1:10" x14ac:dyDescent="0.3">
      <c r="A36" t="s">
        <v>265</v>
      </c>
      <c r="B36" t="s">
        <v>266</v>
      </c>
      <c r="C36">
        <v>179</v>
      </c>
      <c r="D36" t="s">
        <v>723</v>
      </c>
      <c r="E36" t="s">
        <v>124</v>
      </c>
      <c r="F36" t="str">
        <f>VLOOKUP(E36,'Region per country'!A:B,2,)</f>
        <v>Oceania</v>
      </c>
      <c r="G36" s="1">
        <f t="shared" si="0"/>
        <v>1.79</v>
      </c>
      <c r="H36" s="1">
        <f>VLOOKUP(E36,'Tax per country'!A:B,2,)/100</f>
        <v>0.33</v>
      </c>
      <c r="I36" s="1">
        <f>G36/'Offer Review'!$D$3</f>
        <v>1.1187499999999999</v>
      </c>
      <c r="J36" s="8">
        <f>'Offer Review'!$F$3*'Cost of living database'!I36/(1-H36)</f>
        <v>105195.89552238808</v>
      </c>
    </row>
    <row r="37" spans="1:10" x14ac:dyDescent="0.3">
      <c r="A37" t="s">
        <v>267</v>
      </c>
      <c r="B37" t="s">
        <v>268</v>
      </c>
      <c r="C37">
        <v>179</v>
      </c>
      <c r="D37" t="s">
        <v>724</v>
      </c>
      <c r="E37" t="s">
        <v>106</v>
      </c>
      <c r="F37" t="str">
        <f>VLOOKUP(E37,'Region per country'!A:B,2,)</f>
        <v>North America</v>
      </c>
      <c r="G37" s="1">
        <f t="shared" si="0"/>
        <v>1.79</v>
      </c>
      <c r="H37" s="1">
        <f>VLOOKUP(E37,'Tax per country'!A:B,2,)/100</f>
        <v>0.37</v>
      </c>
      <c r="I37" s="1">
        <f>G37/'Offer Review'!$D$3</f>
        <v>1.1187499999999999</v>
      </c>
      <c r="J37" s="8">
        <f>'Offer Review'!$F$3*'Cost of living database'!I37/(1-H37)</f>
        <v>111875</v>
      </c>
    </row>
    <row r="38" spans="1:10" x14ac:dyDescent="0.3">
      <c r="A38" t="s">
        <v>269</v>
      </c>
      <c r="B38" t="s">
        <v>3</v>
      </c>
      <c r="C38">
        <v>179</v>
      </c>
      <c r="D38" t="s">
        <v>725</v>
      </c>
      <c r="E38" t="s">
        <v>36</v>
      </c>
      <c r="F38" t="str">
        <f>VLOOKUP(E38,'Region per country'!A:B,2,)</f>
        <v>Middle East</v>
      </c>
      <c r="G38" s="1">
        <f t="shared" si="0"/>
        <v>1.79</v>
      </c>
      <c r="H38" s="1">
        <f>VLOOKUP(E38,'Tax per country'!A:B,2,)/100</f>
        <v>0.5</v>
      </c>
      <c r="I38" s="1">
        <f>G38/'Offer Review'!$D$3</f>
        <v>1.1187499999999999</v>
      </c>
      <c r="J38" s="8">
        <f>'Offer Review'!$F$3*'Cost of living database'!I38/(1-H38)</f>
        <v>140962.5</v>
      </c>
    </row>
    <row r="39" spans="1:10" x14ac:dyDescent="0.3">
      <c r="A39" t="s">
        <v>270</v>
      </c>
      <c r="B39" t="s">
        <v>271</v>
      </c>
      <c r="C39">
        <v>178</v>
      </c>
      <c r="D39" t="s">
        <v>726</v>
      </c>
      <c r="E39" t="s">
        <v>106</v>
      </c>
      <c r="F39" t="str">
        <f>VLOOKUP(E39,'Region per country'!A:B,2,)</f>
        <v>North America</v>
      </c>
      <c r="G39" s="1">
        <f t="shared" si="0"/>
        <v>1.78</v>
      </c>
      <c r="H39" s="1">
        <f>VLOOKUP(E39,'Tax per country'!A:B,2,)/100</f>
        <v>0.37</v>
      </c>
      <c r="I39" s="1">
        <f>G39/'Offer Review'!$D$3</f>
        <v>1.1125</v>
      </c>
      <c r="J39" s="8">
        <f>'Offer Review'!$F$3*'Cost of living database'!I39/(1-H39)</f>
        <v>111250</v>
      </c>
    </row>
    <row r="40" spans="1:10" x14ac:dyDescent="0.3">
      <c r="A40" t="s">
        <v>272</v>
      </c>
      <c r="B40" t="s">
        <v>273</v>
      </c>
      <c r="C40">
        <v>176</v>
      </c>
      <c r="D40" t="s">
        <v>727</v>
      </c>
      <c r="E40" t="s">
        <v>106</v>
      </c>
      <c r="F40" t="str">
        <f>VLOOKUP(E40,'Region per country'!A:B,2,)</f>
        <v>North America</v>
      </c>
      <c r="G40" s="1">
        <f t="shared" si="0"/>
        <v>1.76</v>
      </c>
      <c r="H40" s="1">
        <f>VLOOKUP(E40,'Tax per country'!A:B,2,)/100</f>
        <v>0.37</v>
      </c>
      <c r="I40" s="1">
        <f>G40/'Offer Review'!$D$3</f>
        <v>1.0999999999999999</v>
      </c>
      <c r="J40" s="8">
        <f>'Offer Review'!$F$3*'Cost of living database'!I40/(1-H40)</f>
        <v>109999.99999999997</v>
      </c>
    </row>
    <row r="41" spans="1:10" x14ac:dyDescent="0.3">
      <c r="A41" t="s">
        <v>274</v>
      </c>
      <c r="B41" t="s">
        <v>275</v>
      </c>
      <c r="C41">
        <v>176</v>
      </c>
      <c r="D41" t="s">
        <v>728</v>
      </c>
      <c r="E41" t="s">
        <v>37</v>
      </c>
      <c r="F41" t="str">
        <f>VLOOKUP(E41,'Region per country'!A:B,2,)</f>
        <v>Oceania</v>
      </c>
      <c r="G41" s="1">
        <f t="shared" si="0"/>
        <v>1.76</v>
      </c>
      <c r="H41" s="1">
        <f>VLOOKUP(E41,'Tax per country'!A:B,2,)/100</f>
        <v>0.45</v>
      </c>
      <c r="I41" s="1">
        <f>G41/'Offer Review'!$D$3</f>
        <v>1.0999999999999999</v>
      </c>
      <c r="J41" s="8">
        <f>'Offer Review'!$F$3*'Cost of living database'!I41/(1-H41)</f>
        <v>125999.99999999996</v>
      </c>
    </row>
    <row r="42" spans="1:10" x14ac:dyDescent="0.3">
      <c r="A42" t="s">
        <v>276</v>
      </c>
      <c r="B42" t="s">
        <v>79</v>
      </c>
      <c r="C42">
        <v>173</v>
      </c>
      <c r="D42" t="s">
        <v>79</v>
      </c>
      <c r="E42" t="s">
        <v>79</v>
      </c>
      <c r="F42" t="str">
        <f>VLOOKUP(E42,'Region per country'!A:B,2,)</f>
        <v>Europe</v>
      </c>
      <c r="G42" s="1">
        <f t="shared" si="0"/>
        <v>1.73</v>
      </c>
      <c r="H42" s="1">
        <f>VLOOKUP(E42,'Tax per country'!A:B,2,)/100</f>
        <v>0.48780000000000001</v>
      </c>
      <c r="I42" s="1">
        <f>G42/'Offer Review'!$D$3</f>
        <v>1.0812499999999998</v>
      </c>
      <c r="J42" s="8">
        <f>'Offer Review'!$F$3*'Cost of living database'!I42/(1-H42)</f>
        <v>132992.48340491994</v>
      </c>
    </row>
    <row r="43" spans="1:10" x14ac:dyDescent="0.3">
      <c r="A43" t="s">
        <v>277</v>
      </c>
      <c r="B43" t="s">
        <v>4</v>
      </c>
      <c r="C43">
        <v>172</v>
      </c>
      <c r="D43" t="s">
        <v>729</v>
      </c>
      <c r="E43" t="s">
        <v>38</v>
      </c>
      <c r="F43" t="str">
        <f>VLOOKUP(E43,'Region per country'!A:B,2,)</f>
        <v>Middle East</v>
      </c>
      <c r="G43" s="1">
        <f t="shared" si="0"/>
        <v>1.72</v>
      </c>
      <c r="H43" s="1">
        <f>VLOOKUP(E43,'Tax per country'!A:B,2,)/100</f>
        <v>0</v>
      </c>
      <c r="I43" s="1">
        <f>G43/'Offer Review'!$D$3</f>
        <v>1.075</v>
      </c>
      <c r="J43" s="8">
        <f>'Offer Review'!$F$3*'Cost of living database'!I43/(1-H43)</f>
        <v>67725</v>
      </c>
    </row>
    <row r="44" spans="1:10" x14ac:dyDescent="0.3">
      <c r="A44" t="s">
        <v>278</v>
      </c>
      <c r="B44" t="s">
        <v>279</v>
      </c>
      <c r="C44">
        <v>169</v>
      </c>
      <c r="D44" t="s">
        <v>730</v>
      </c>
      <c r="E44" t="s">
        <v>123</v>
      </c>
      <c r="F44" t="str">
        <f>VLOOKUP(E44,'Region per country'!A:B,2,)</f>
        <v>North America</v>
      </c>
      <c r="G44" s="1">
        <f t="shared" si="0"/>
        <v>1.69</v>
      </c>
      <c r="H44" s="1">
        <f>VLOOKUP(E44,'Tax per country'!A:B,2,)/100</f>
        <v>0.33</v>
      </c>
      <c r="I44" s="1">
        <f>G44/'Offer Review'!$D$3</f>
        <v>1.0562499999999999</v>
      </c>
      <c r="J44" s="8">
        <f>'Offer Review'!$F$3*'Cost of living database'!I44/(1-H44)</f>
        <v>99319.029850746272</v>
      </c>
    </row>
    <row r="45" spans="1:10" x14ac:dyDescent="0.3">
      <c r="A45" t="s">
        <v>280</v>
      </c>
      <c r="B45" t="s">
        <v>281</v>
      </c>
      <c r="C45">
        <v>167</v>
      </c>
      <c r="D45" t="s">
        <v>731</v>
      </c>
      <c r="E45" t="s">
        <v>71</v>
      </c>
      <c r="F45" t="str">
        <f>VLOOKUP(E45,'Region per country'!A:B,2,)</f>
        <v>Europe</v>
      </c>
      <c r="G45" s="1">
        <f t="shared" si="0"/>
        <v>1.67</v>
      </c>
      <c r="H45" s="1">
        <f>VLOOKUP(E45,'Tax per country'!A:B,2,)/100</f>
        <v>0.57200000000000006</v>
      </c>
      <c r="I45" s="1">
        <f>G45/'Offer Review'!$D$3</f>
        <v>1.04375</v>
      </c>
      <c r="J45" s="8">
        <f>'Offer Review'!$F$3*'Cost of living database'!I45/(1-H45)</f>
        <v>153636.09813084116</v>
      </c>
    </row>
    <row r="46" spans="1:10" x14ac:dyDescent="0.3">
      <c r="A46" t="s">
        <v>282</v>
      </c>
      <c r="B46" t="s">
        <v>283</v>
      </c>
      <c r="C46">
        <v>167</v>
      </c>
      <c r="D46" t="s">
        <v>732</v>
      </c>
      <c r="E46" t="s">
        <v>84</v>
      </c>
      <c r="F46" t="str">
        <f>VLOOKUP(E46,'Region per country'!A:B,2,)</f>
        <v>Europe</v>
      </c>
      <c r="G46" s="1">
        <f t="shared" si="0"/>
        <v>1.67</v>
      </c>
      <c r="H46" s="1">
        <f>VLOOKUP(E46,'Tax per country'!A:B,2,)/100</f>
        <v>0.45</v>
      </c>
      <c r="I46" s="1">
        <f>G46/'Offer Review'!$D$3</f>
        <v>1.04375</v>
      </c>
      <c r="J46" s="8">
        <f>'Offer Review'!$F$3*'Cost of living database'!I46/(1-H46)</f>
        <v>119556.81818181818</v>
      </c>
    </row>
    <row r="47" spans="1:10" x14ac:dyDescent="0.3">
      <c r="A47" t="s">
        <v>284</v>
      </c>
      <c r="B47" t="s">
        <v>285</v>
      </c>
      <c r="C47">
        <v>166</v>
      </c>
      <c r="D47" t="s">
        <v>733</v>
      </c>
      <c r="E47" t="s">
        <v>198</v>
      </c>
      <c r="F47" t="str">
        <f>VLOOKUP(E47,'Region per country'!A:B,2,)</f>
        <v>Middle East</v>
      </c>
      <c r="G47" s="1">
        <f t="shared" si="0"/>
        <v>1.66</v>
      </c>
      <c r="H47" s="1">
        <f>VLOOKUP(E47,'Tax per country'!A:B,2,)/100</f>
        <v>0</v>
      </c>
      <c r="I47" s="1">
        <f>G47/'Offer Review'!$D$3</f>
        <v>1.0374999999999999</v>
      </c>
      <c r="J47" s="8">
        <f>'Offer Review'!$F$3*'Cost of living database'!I47/(1-H47)</f>
        <v>65362.499999999993</v>
      </c>
    </row>
    <row r="48" spans="1:10" x14ac:dyDescent="0.3">
      <c r="A48" t="s">
        <v>286</v>
      </c>
      <c r="B48" t="s">
        <v>287</v>
      </c>
      <c r="C48">
        <v>166</v>
      </c>
      <c r="D48" t="s">
        <v>734</v>
      </c>
      <c r="E48" t="s">
        <v>106</v>
      </c>
      <c r="F48" t="str">
        <f>VLOOKUP(E48,'Region per country'!A:B,2,)</f>
        <v>North America</v>
      </c>
      <c r="G48" s="1">
        <f t="shared" si="0"/>
        <v>1.66</v>
      </c>
      <c r="H48" s="1">
        <f>VLOOKUP(E48,'Tax per country'!A:B,2,)/100</f>
        <v>0.37</v>
      </c>
      <c r="I48" s="1">
        <f>G48/'Offer Review'!$D$3</f>
        <v>1.0374999999999999</v>
      </c>
      <c r="J48" s="8">
        <f>'Offer Review'!$F$3*'Cost of living database'!I48/(1-H48)</f>
        <v>103749.99999999999</v>
      </c>
    </row>
    <row r="49" spans="1:10" x14ac:dyDescent="0.3">
      <c r="A49" t="s">
        <v>288</v>
      </c>
      <c r="B49" t="s">
        <v>289</v>
      </c>
      <c r="C49">
        <v>166</v>
      </c>
      <c r="D49" t="s">
        <v>735</v>
      </c>
      <c r="E49" t="s">
        <v>88</v>
      </c>
      <c r="F49" t="str">
        <f>VLOOKUP(E49,'Region per country'!A:B,2,)</f>
        <v>Europe</v>
      </c>
      <c r="G49" s="1">
        <f t="shared" si="0"/>
        <v>1.66</v>
      </c>
      <c r="H49" s="1">
        <f>VLOOKUP(E49,'Tax per country'!A:B,2,)/100</f>
        <v>0.45</v>
      </c>
      <c r="I49" s="1">
        <f>G49/'Offer Review'!$D$3</f>
        <v>1.0374999999999999</v>
      </c>
      <c r="J49" s="8">
        <f>'Offer Review'!$F$3*'Cost of living database'!I49/(1-H49)</f>
        <v>118840.90909090907</v>
      </c>
    </row>
    <row r="50" spans="1:10" x14ac:dyDescent="0.3">
      <c r="A50" t="s">
        <v>290</v>
      </c>
      <c r="B50" t="s">
        <v>291</v>
      </c>
      <c r="C50">
        <v>165</v>
      </c>
      <c r="D50" t="s">
        <v>736</v>
      </c>
      <c r="E50" t="s">
        <v>198</v>
      </c>
      <c r="F50" t="str">
        <f>VLOOKUP(E50,'Region per country'!A:B,2,)</f>
        <v>Middle East</v>
      </c>
      <c r="G50" s="1">
        <f t="shared" si="0"/>
        <v>1.65</v>
      </c>
      <c r="H50" s="1">
        <f>VLOOKUP(E50,'Tax per country'!A:B,2,)/100</f>
        <v>0</v>
      </c>
      <c r="I50" s="1">
        <f>G50/'Offer Review'!$D$3</f>
        <v>1.0312499999999998</v>
      </c>
      <c r="J50" s="8">
        <f>'Offer Review'!$F$3*'Cost of living database'!I50/(1-H50)</f>
        <v>64968.749999999985</v>
      </c>
    </row>
    <row r="51" spans="1:10" x14ac:dyDescent="0.3">
      <c r="A51" t="s">
        <v>292</v>
      </c>
      <c r="B51" t="s">
        <v>293</v>
      </c>
      <c r="C51">
        <v>164</v>
      </c>
      <c r="D51" t="s">
        <v>737</v>
      </c>
      <c r="E51" t="s">
        <v>88</v>
      </c>
      <c r="F51" t="str">
        <f>VLOOKUP(E51,'Region per country'!A:B,2,)</f>
        <v>Europe</v>
      </c>
      <c r="G51" s="1">
        <f t="shared" si="0"/>
        <v>1.64</v>
      </c>
      <c r="H51" s="1">
        <f>VLOOKUP(E51,'Tax per country'!A:B,2,)/100</f>
        <v>0.45</v>
      </c>
      <c r="I51" s="1">
        <f>G51/'Offer Review'!$D$3</f>
        <v>1.0249999999999999</v>
      </c>
      <c r="J51" s="8">
        <f>'Offer Review'!$F$3*'Cost of living database'!I51/(1-H51)</f>
        <v>117409.09090909088</v>
      </c>
    </row>
    <row r="52" spans="1:10" x14ac:dyDescent="0.3">
      <c r="A52" t="s">
        <v>294</v>
      </c>
      <c r="B52" t="s">
        <v>295</v>
      </c>
      <c r="C52">
        <v>164</v>
      </c>
      <c r="D52" t="s">
        <v>738</v>
      </c>
      <c r="E52" t="s">
        <v>74</v>
      </c>
      <c r="F52" t="str">
        <f>VLOOKUP(E52,'Region per country'!A:B,2,)</f>
        <v>Europe</v>
      </c>
      <c r="G52" s="1">
        <f t="shared" si="0"/>
        <v>1.64</v>
      </c>
      <c r="H52" s="1">
        <f>VLOOKUP(E52,'Tax per country'!A:B,2,)/100</f>
        <v>0.53749999999999998</v>
      </c>
      <c r="I52" s="1">
        <f>G52/'Offer Review'!$D$3</f>
        <v>1.0249999999999999</v>
      </c>
      <c r="J52" s="8">
        <f>'Offer Review'!$F$3*'Cost of living database'!I52/(1-H52)</f>
        <v>139621.6216216216</v>
      </c>
    </row>
    <row r="53" spans="1:10" x14ac:dyDescent="0.3">
      <c r="A53" t="s">
        <v>296</v>
      </c>
      <c r="B53" t="s">
        <v>297</v>
      </c>
      <c r="C53">
        <v>164</v>
      </c>
      <c r="D53" t="s">
        <v>739</v>
      </c>
      <c r="E53" t="s">
        <v>106</v>
      </c>
      <c r="F53" t="str">
        <f>VLOOKUP(E53,'Region per country'!A:B,2,)</f>
        <v>North America</v>
      </c>
      <c r="G53" s="1">
        <f t="shared" si="0"/>
        <v>1.64</v>
      </c>
      <c r="H53" s="1">
        <f>VLOOKUP(E53,'Tax per country'!A:B,2,)/100</f>
        <v>0.37</v>
      </c>
      <c r="I53" s="1">
        <f>G53/'Offer Review'!$D$3</f>
        <v>1.0249999999999999</v>
      </c>
      <c r="J53" s="8">
        <f>'Offer Review'!$F$3*'Cost of living database'!I53/(1-H53)</f>
        <v>102499.99999999999</v>
      </c>
    </row>
    <row r="54" spans="1:10" x14ac:dyDescent="0.3">
      <c r="A54" t="s">
        <v>298</v>
      </c>
      <c r="B54" t="s">
        <v>299</v>
      </c>
      <c r="C54">
        <v>163</v>
      </c>
      <c r="D54" t="s">
        <v>740</v>
      </c>
      <c r="E54" t="s">
        <v>106</v>
      </c>
      <c r="F54" t="str">
        <f>VLOOKUP(E54,'Region per country'!A:B,2,)</f>
        <v>North America</v>
      </c>
      <c r="G54" s="1">
        <f t="shared" si="0"/>
        <v>1.63</v>
      </c>
      <c r="H54" s="1">
        <f>VLOOKUP(E54,'Tax per country'!A:B,2,)/100</f>
        <v>0.37</v>
      </c>
      <c r="I54" s="1">
        <f>G54/'Offer Review'!$D$3</f>
        <v>1.0187499999999998</v>
      </c>
      <c r="J54" s="8">
        <f>'Offer Review'!$F$3*'Cost of living database'!I54/(1-H54)</f>
        <v>101874.99999999997</v>
      </c>
    </row>
    <row r="55" spans="1:10" x14ac:dyDescent="0.3">
      <c r="A55" t="s">
        <v>300</v>
      </c>
      <c r="B55" t="s">
        <v>301</v>
      </c>
      <c r="C55">
        <v>162</v>
      </c>
      <c r="D55" t="s">
        <v>741</v>
      </c>
      <c r="E55" t="s">
        <v>88</v>
      </c>
      <c r="F55" t="str">
        <f>VLOOKUP(E55,'Region per country'!A:B,2,)</f>
        <v>Europe</v>
      </c>
      <c r="G55" s="1">
        <f t="shared" si="0"/>
        <v>1.62</v>
      </c>
      <c r="H55" s="1">
        <f>VLOOKUP(E55,'Tax per country'!A:B,2,)/100</f>
        <v>0.45</v>
      </c>
      <c r="I55" s="1">
        <f>G55/'Offer Review'!$D$3</f>
        <v>1.0125</v>
      </c>
      <c r="J55" s="8">
        <f>'Offer Review'!$F$3*'Cost of living database'!I55/(1-H55)</f>
        <v>115977.27272727272</v>
      </c>
    </row>
    <row r="56" spans="1:10" x14ac:dyDescent="0.3">
      <c r="A56" t="s">
        <v>302</v>
      </c>
      <c r="B56" t="s">
        <v>303</v>
      </c>
      <c r="C56">
        <v>162</v>
      </c>
      <c r="D56" t="s">
        <v>742</v>
      </c>
      <c r="E56" t="s">
        <v>106</v>
      </c>
      <c r="F56" t="str">
        <f>VLOOKUP(E56,'Region per country'!A:B,2,)</f>
        <v>North America</v>
      </c>
      <c r="G56" s="1">
        <f t="shared" si="0"/>
        <v>1.62</v>
      </c>
      <c r="H56" s="1">
        <f>VLOOKUP(E56,'Tax per country'!A:B,2,)/100</f>
        <v>0.37</v>
      </c>
      <c r="I56" s="1">
        <f>G56/'Offer Review'!$D$3</f>
        <v>1.0125</v>
      </c>
      <c r="J56" s="8">
        <f>'Offer Review'!$F$3*'Cost of living database'!I56/(1-H56)</f>
        <v>101250</v>
      </c>
    </row>
    <row r="57" spans="1:10" x14ac:dyDescent="0.3">
      <c r="A57" t="s">
        <v>304</v>
      </c>
      <c r="B57" t="s">
        <v>305</v>
      </c>
      <c r="C57">
        <v>162</v>
      </c>
      <c r="D57" t="s">
        <v>743</v>
      </c>
      <c r="E57" t="s">
        <v>77</v>
      </c>
      <c r="F57" t="str">
        <f>VLOOKUP(E57,'Region per country'!A:B,2,)</f>
        <v>Europe</v>
      </c>
      <c r="G57" s="1">
        <f t="shared" si="0"/>
        <v>1.62</v>
      </c>
      <c r="H57" s="1">
        <f>VLOOKUP(E57,'Tax per country'!A:B,2,)/100</f>
        <v>0.51749999999999996</v>
      </c>
      <c r="I57" s="1">
        <f>G57/'Offer Review'!$D$3</f>
        <v>1.0125</v>
      </c>
      <c r="J57" s="8">
        <f>'Offer Review'!$F$3*'Cost of living database'!I57/(1-H57)</f>
        <v>132202.07253886008</v>
      </c>
    </row>
    <row r="58" spans="1:10" x14ac:dyDescent="0.3">
      <c r="A58" t="s">
        <v>306</v>
      </c>
      <c r="B58" t="s">
        <v>307</v>
      </c>
      <c r="C58">
        <v>162</v>
      </c>
      <c r="D58" t="s">
        <v>744</v>
      </c>
      <c r="E58" t="s">
        <v>36</v>
      </c>
      <c r="F58" t="str">
        <f>VLOOKUP(E58,'Region per country'!A:B,2,)</f>
        <v>Middle East</v>
      </c>
      <c r="G58" s="1">
        <f t="shared" si="0"/>
        <v>1.62</v>
      </c>
      <c r="H58" s="1">
        <f>VLOOKUP(E58,'Tax per country'!A:B,2,)/100</f>
        <v>0.5</v>
      </c>
      <c r="I58" s="1">
        <f>G58/'Offer Review'!$D$3</f>
        <v>1.0125</v>
      </c>
      <c r="J58" s="8">
        <f>'Offer Review'!$F$3*'Cost of living database'!I58/(1-H58)</f>
        <v>127575</v>
      </c>
    </row>
    <row r="59" spans="1:10" x14ac:dyDescent="0.3">
      <c r="A59" t="s">
        <v>308</v>
      </c>
      <c r="B59" t="s">
        <v>309</v>
      </c>
      <c r="C59">
        <v>162</v>
      </c>
      <c r="D59" t="s">
        <v>745</v>
      </c>
      <c r="E59" t="s">
        <v>84</v>
      </c>
      <c r="F59" t="str">
        <f>VLOOKUP(E59,'Region per country'!A:B,2,)</f>
        <v>Europe</v>
      </c>
      <c r="G59" s="1">
        <f t="shared" si="0"/>
        <v>1.62</v>
      </c>
      <c r="H59" s="1">
        <f>VLOOKUP(E59,'Tax per country'!A:B,2,)/100</f>
        <v>0.45</v>
      </c>
      <c r="I59" s="1">
        <f>G59/'Offer Review'!$D$3</f>
        <v>1.0125</v>
      </c>
      <c r="J59" s="8">
        <f>'Offer Review'!$F$3*'Cost of living database'!I59/(1-H59)</f>
        <v>115977.27272727272</v>
      </c>
    </row>
    <row r="60" spans="1:10" x14ac:dyDescent="0.3">
      <c r="A60" t="s">
        <v>310</v>
      </c>
      <c r="B60" t="s">
        <v>311</v>
      </c>
      <c r="C60">
        <v>161</v>
      </c>
      <c r="D60" t="s">
        <v>746</v>
      </c>
      <c r="E60" t="s">
        <v>123</v>
      </c>
      <c r="F60" t="str">
        <f>VLOOKUP(E60,'Region per country'!A:B,2,)</f>
        <v>North America</v>
      </c>
      <c r="G60" s="1">
        <f t="shared" si="0"/>
        <v>1.61</v>
      </c>
      <c r="H60" s="1">
        <f>VLOOKUP(E60,'Tax per country'!A:B,2,)/100</f>
        <v>0.33</v>
      </c>
      <c r="I60" s="1">
        <f>G60/'Offer Review'!$D$3</f>
        <v>1.0062500000000001</v>
      </c>
      <c r="J60" s="8">
        <f>'Offer Review'!$F$3*'Cost of living database'!I60/(1-H60)</f>
        <v>94617.537313432855</v>
      </c>
    </row>
    <row r="61" spans="1:10" x14ac:dyDescent="0.3">
      <c r="A61" t="s">
        <v>312</v>
      </c>
      <c r="B61" t="s">
        <v>313</v>
      </c>
      <c r="C61">
        <v>161</v>
      </c>
      <c r="D61" t="s">
        <v>747</v>
      </c>
      <c r="E61" t="s">
        <v>77</v>
      </c>
      <c r="F61" t="str">
        <f>VLOOKUP(E61,'Region per country'!A:B,2,)</f>
        <v>Europe</v>
      </c>
      <c r="G61" s="1">
        <f t="shared" si="0"/>
        <v>1.61</v>
      </c>
      <c r="H61" s="1">
        <f>VLOOKUP(E61,'Tax per country'!A:B,2,)/100</f>
        <v>0.51749999999999996</v>
      </c>
      <c r="I61" s="1">
        <f>G61/'Offer Review'!$D$3</f>
        <v>1.0062500000000001</v>
      </c>
      <c r="J61" s="8">
        <f>'Offer Review'!$F$3*'Cost of living database'!I61/(1-H61)</f>
        <v>131386.0103626943</v>
      </c>
    </row>
    <row r="62" spans="1:10" x14ac:dyDescent="0.3">
      <c r="A62" t="s">
        <v>314</v>
      </c>
      <c r="B62" t="s">
        <v>5</v>
      </c>
      <c r="C62">
        <v>161</v>
      </c>
      <c r="D62" t="s">
        <v>748</v>
      </c>
      <c r="E62" t="s">
        <v>37</v>
      </c>
      <c r="F62" t="str">
        <f>VLOOKUP(E62,'Region per country'!A:B,2,)</f>
        <v>Oceania</v>
      </c>
      <c r="G62" s="1">
        <f t="shared" si="0"/>
        <v>1.61</v>
      </c>
      <c r="H62" s="1">
        <f>VLOOKUP(E62,'Tax per country'!A:B,2,)/100</f>
        <v>0.45</v>
      </c>
      <c r="I62" s="1">
        <f>G62/'Offer Review'!$D$3</f>
        <v>1.0062500000000001</v>
      </c>
      <c r="J62" s="8">
        <f>'Offer Review'!$F$3*'Cost of living database'!I62/(1-H62)</f>
        <v>115261.36363636365</v>
      </c>
    </row>
    <row r="63" spans="1:10" x14ac:dyDescent="0.3">
      <c r="A63" t="s">
        <v>315</v>
      </c>
      <c r="B63" t="s">
        <v>316</v>
      </c>
      <c r="C63">
        <v>160</v>
      </c>
      <c r="D63" t="s">
        <v>749</v>
      </c>
      <c r="E63" t="s">
        <v>106</v>
      </c>
      <c r="F63" t="str">
        <f>VLOOKUP(E63,'Region per country'!A:B,2,)</f>
        <v>North America</v>
      </c>
      <c r="G63" s="1">
        <f t="shared" si="0"/>
        <v>1.6</v>
      </c>
      <c r="H63" s="1">
        <f>VLOOKUP(E63,'Tax per country'!A:B,2,)/100</f>
        <v>0.37</v>
      </c>
      <c r="I63" s="1">
        <f>G63/'Offer Review'!$D$3</f>
        <v>1</v>
      </c>
      <c r="J63" s="8">
        <f>'Offer Review'!$F$3*'Cost of living database'!I63/(1-H63)</f>
        <v>100000</v>
      </c>
    </row>
    <row r="64" spans="1:10" x14ac:dyDescent="0.3">
      <c r="A64" t="s">
        <v>317</v>
      </c>
      <c r="B64" t="s">
        <v>318</v>
      </c>
      <c r="C64">
        <v>160</v>
      </c>
      <c r="D64" t="s">
        <v>750</v>
      </c>
      <c r="E64" t="s">
        <v>106</v>
      </c>
      <c r="F64" t="str">
        <f>VLOOKUP(E64,'Region per country'!A:B,2,)</f>
        <v>North America</v>
      </c>
      <c r="G64" s="1">
        <f t="shared" si="0"/>
        <v>1.6</v>
      </c>
      <c r="H64" s="1">
        <f>VLOOKUP(E64,'Tax per country'!A:B,2,)/100</f>
        <v>0.37</v>
      </c>
      <c r="I64" s="1">
        <f>G64/'Offer Review'!$D$3</f>
        <v>1</v>
      </c>
      <c r="J64" s="8">
        <f>'Offer Review'!$F$3*'Cost of living database'!I64/(1-H64)</f>
        <v>100000</v>
      </c>
    </row>
    <row r="65" spans="1:10" x14ac:dyDescent="0.3">
      <c r="A65" t="s">
        <v>319</v>
      </c>
      <c r="B65" t="s">
        <v>320</v>
      </c>
      <c r="C65">
        <v>160</v>
      </c>
      <c r="D65" t="s">
        <v>751</v>
      </c>
      <c r="E65" t="s">
        <v>106</v>
      </c>
      <c r="F65" t="str">
        <f>VLOOKUP(E65,'Region per country'!A:B,2,)</f>
        <v>North America</v>
      </c>
      <c r="G65" s="1">
        <f t="shared" si="0"/>
        <v>1.6</v>
      </c>
      <c r="H65" s="1">
        <f>VLOOKUP(E65,'Tax per country'!A:B,2,)/100</f>
        <v>0.37</v>
      </c>
      <c r="I65" s="1">
        <f>G65/'Offer Review'!$D$3</f>
        <v>1</v>
      </c>
      <c r="J65" s="8">
        <f>'Offer Review'!$F$3*'Cost of living database'!I65/(1-H65)</f>
        <v>100000</v>
      </c>
    </row>
    <row r="66" spans="1:10" x14ac:dyDescent="0.3">
      <c r="A66" t="s">
        <v>321</v>
      </c>
      <c r="B66" t="s">
        <v>322</v>
      </c>
      <c r="C66">
        <v>159</v>
      </c>
      <c r="D66" t="s">
        <v>752</v>
      </c>
      <c r="E66" t="s">
        <v>124</v>
      </c>
      <c r="F66" t="str">
        <f>VLOOKUP(E66,'Region per country'!A:B,2,)</f>
        <v>Oceania</v>
      </c>
      <c r="G66" s="1">
        <f t="shared" si="0"/>
        <v>1.59</v>
      </c>
      <c r="H66" s="1">
        <f>VLOOKUP(E66,'Tax per country'!A:B,2,)/100</f>
        <v>0.33</v>
      </c>
      <c r="I66" s="1">
        <f>G66/'Offer Review'!$D$3</f>
        <v>0.99375000000000002</v>
      </c>
      <c r="J66" s="8">
        <f>'Offer Review'!$F$3*'Cost of living database'!I66/(1-H66)</f>
        <v>93442.164179104482</v>
      </c>
    </row>
    <row r="67" spans="1:10" x14ac:dyDescent="0.3">
      <c r="A67" t="s">
        <v>323</v>
      </c>
      <c r="B67" t="s">
        <v>324</v>
      </c>
      <c r="C67">
        <v>157</v>
      </c>
      <c r="D67" t="s">
        <v>753</v>
      </c>
      <c r="E67" t="s">
        <v>106</v>
      </c>
      <c r="F67" t="str">
        <f>VLOOKUP(E67,'Region per country'!A:B,2,)</f>
        <v>North America</v>
      </c>
      <c r="G67" s="1">
        <f t="shared" ref="G67:G130" si="1">(C67)/100</f>
        <v>1.57</v>
      </c>
      <c r="H67" s="1">
        <f>VLOOKUP(E67,'Tax per country'!A:B,2,)/100</f>
        <v>0.37</v>
      </c>
      <c r="I67" s="1">
        <f>G67/'Offer Review'!$D$3</f>
        <v>0.98124999999999996</v>
      </c>
      <c r="J67" s="8">
        <f>'Offer Review'!$F$3*'Cost of living database'!I67/(1-H67)</f>
        <v>98125</v>
      </c>
    </row>
    <row r="68" spans="1:10" x14ac:dyDescent="0.3">
      <c r="A68" t="s">
        <v>325</v>
      </c>
      <c r="B68" t="s">
        <v>6</v>
      </c>
      <c r="C68">
        <v>157</v>
      </c>
      <c r="D68" t="s">
        <v>754</v>
      </c>
      <c r="E68" t="s">
        <v>37</v>
      </c>
      <c r="F68" t="str">
        <f>VLOOKUP(E68,'Region per country'!A:B,2,)</f>
        <v>Oceania</v>
      </c>
      <c r="G68" s="1">
        <f t="shared" si="1"/>
        <v>1.57</v>
      </c>
      <c r="H68" s="1">
        <f>VLOOKUP(E68,'Tax per country'!A:B,2,)/100</f>
        <v>0.45</v>
      </c>
      <c r="I68" s="1">
        <f>G68/'Offer Review'!$D$3</f>
        <v>0.98124999999999996</v>
      </c>
      <c r="J68" s="8">
        <f>'Offer Review'!$F$3*'Cost of living database'!I68/(1-H68)</f>
        <v>112397.72727272726</v>
      </c>
    </row>
    <row r="69" spans="1:10" x14ac:dyDescent="0.3">
      <c r="A69" t="s">
        <v>326</v>
      </c>
      <c r="B69" t="s">
        <v>327</v>
      </c>
      <c r="C69">
        <v>157</v>
      </c>
      <c r="D69" t="s">
        <v>755</v>
      </c>
      <c r="E69" t="s">
        <v>106</v>
      </c>
      <c r="F69" t="str">
        <f>VLOOKUP(E69,'Region per country'!A:B,2,)</f>
        <v>North America</v>
      </c>
      <c r="G69" s="1">
        <f t="shared" si="1"/>
        <v>1.57</v>
      </c>
      <c r="H69" s="1">
        <f>VLOOKUP(E69,'Tax per country'!A:B,2,)/100</f>
        <v>0.37</v>
      </c>
      <c r="I69" s="1">
        <f>G69/'Offer Review'!$D$3</f>
        <v>0.98124999999999996</v>
      </c>
      <c r="J69" s="8">
        <f>'Offer Review'!$F$3*'Cost of living database'!I69/(1-H69)</f>
        <v>98125</v>
      </c>
    </row>
    <row r="70" spans="1:10" x14ac:dyDescent="0.3">
      <c r="A70" t="s">
        <v>328</v>
      </c>
      <c r="B70" t="s">
        <v>7</v>
      </c>
      <c r="C70">
        <v>156</v>
      </c>
      <c r="D70" t="s">
        <v>756</v>
      </c>
      <c r="E70" t="s">
        <v>36</v>
      </c>
      <c r="F70" t="str">
        <f>VLOOKUP(E70,'Region per country'!A:B,2,)</f>
        <v>Middle East</v>
      </c>
      <c r="G70" s="1">
        <f t="shared" si="1"/>
        <v>1.56</v>
      </c>
      <c r="H70" s="1">
        <f>VLOOKUP(E70,'Tax per country'!A:B,2,)/100</f>
        <v>0.5</v>
      </c>
      <c r="I70" s="1">
        <f>G70/'Offer Review'!$D$3</f>
        <v>0.97499999999999998</v>
      </c>
      <c r="J70" s="8">
        <f>'Offer Review'!$F$3*'Cost of living database'!I70/(1-H70)</f>
        <v>122850</v>
      </c>
    </row>
    <row r="71" spans="1:10" x14ac:dyDescent="0.3">
      <c r="A71" t="s">
        <v>329</v>
      </c>
      <c r="B71" t="s">
        <v>330</v>
      </c>
      <c r="C71">
        <v>156</v>
      </c>
      <c r="D71" t="s">
        <v>757</v>
      </c>
      <c r="E71" t="s">
        <v>106</v>
      </c>
      <c r="F71" t="str">
        <f>VLOOKUP(E71,'Region per country'!A:B,2,)</f>
        <v>North America</v>
      </c>
      <c r="G71" s="1">
        <f t="shared" si="1"/>
        <v>1.56</v>
      </c>
      <c r="H71" s="1">
        <f>VLOOKUP(E71,'Tax per country'!A:B,2,)/100</f>
        <v>0.37</v>
      </c>
      <c r="I71" s="1">
        <f>G71/'Offer Review'!$D$3</f>
        <v>0.97499999999999998</v>
      </c>
      <c r="J71" s="8">
        <f>'Offer Review'!$F$3*'Cost of living database'!I71/(1-H71)</f>
        <v>97500</v>
      </c>
    </row>
    <row r="72" spans="1:10" x14ac:dyDescent="0.3">
      <c r="A72" t="s">
        <v>331</v>
      </c>
      <c r="B72" t="s">
        <v>332</v>
      </c>
      <c r="C72">
        <v>155</v>
      </c>
      <c r="D72" t="s">
        <v>758</v>
      </c>
      <c r="E72" t="s">
        <v>106</v>
      </c>
      <c r="F72" t="str">
        <f>VLOOKUP(E72,'Region per country'!A:B,2,)</f>
        <v>North America</v>
      </c>
      <c r="G72" s="1">
        <f t="shared" si="1"/>
        <v>1.55</v>
      </c>
      <c r="H72" s="1">
        <f>VLOOKUP(E72,'Tax per country'!A:B,2,)/100</f>
        <v>0.37</v>
      </c>
      <c r="I72" s="1">
        <f>G72/'Offer Review'!$D$3</f>
        <v>0.96875</v>
      </c>
      <c r="J72" s="8">
        <f>'Offer Review'!$F$3*'Cost of living database'!I72/(1-H72)</f>
        <v>96875</v>
      </c>
    </row>
    <row r="73" spans="1:10" x14ac:dyDescent="0.3">
      <c r="A73" t="s">
        <v>333</v>
      </c>
      <c r="B73" t="s">
        <v>8</v>
      </c>
      <c r="C73">
        <v>155</v>
      </c>
      <c r="D73" t="s">
        <v>759</v>
      </c>
      <c r="E73" t="s">
        <v>37</v>
      </c>
      <c r="F73" t="str">
        <f>VLOOKUP(E73,'Region per country'!A:B,2,)</f>
        <v>Oceania</v>
      </c>
      <c r="G73" s="1">
        <f t="shared" si="1"/>
        <v>1.55</v>
      </c>
      <c r="H73" s="1">
        <f>VLOOKUP(E73,'Tax per country'!A:B,2,)/100</f>
        <v>0.45</v>
      </c>
      <c r="I73" s="1">
        <f>G73/'Offer Review'!$D$3</f>
        <v>0.96875</v>
      </c>
      <c r="J73" s="8">
        <f>'Offer Review'!$F$3*'Cost of living database'!I73/(1-H73)</f>
        <v>110965.90909090909</v>
      </c>
    </row>
    <row r="74" spans="1:10" x14ac:dyDescent="0.3">
      <c r="A74" t="s">
        <v>334</v>
      </c>
      <c r="B74" t="s">
        <v>335</v>
      </c>
      <c r="C74">
        <v>155</v>
      </c>
      <c r="D74" t="s">
        <v>760</v>
      </c>
      <c r="E74" t="s">
        <v>106</v>
      </c>
      <c r="F74" t="str">
        <f>VLOOKUP(E74,'Region per country'!A:B,2,)</f>
        <v>North America</v>
      </c>
      <c r="G74" s="1">
        <f t="shared" si="1"/>
        <v>1.55</v>
      </c>
      <c r="H74" s="1">
        <f>VLOOKUP(E74,'Tax per country'!A:B,2,)/100</f>
        <v>0.37</v>
      </c>
      <c r="I74" s="1">
        <f>G74/'Offer Review'!$D$3</f>
        <v>0.96875</v>
      </c>
      <c r="J74" s="8">
        <f>'Offer Review'!$F$3*'Cost of living database'!I74/(1-H74)</f>
        <v>96875</v>
      </c>
    </row>
    <row r="75" spans="1:10" x14ac:dyDescent="0.3">
      <c r="A75" t="s">
        <v>336</v>
      </c>
      <c r="B75" t="s">
        <v>337</v>
      </c>
      <c r="C75">
        <v>155</v>
      </c>
      <c r="D75" t="s">
        <v>761</v>
      </c>
      <c r="E75" t="s">
        <v>106</v>
      </c>
      <c r="F75" t="str">
        <f>VLOOKUP(E75,'Region per country'!A:B,2,)</f>
        <v>North America</v>
      </c>
      <c r="G75" s="1">
        <f t="shared" si="1"/>
        <v>1.55</v>
      </c>
      <c r="H75" s="1">
        <f>VLOOKUP(E75,'Tax per country'!A:B,2,)/100</f>
        <v>0.37</v>
      </c>
      <c r="I75" s="1">
        <f>G75/'Offer Review'!$D$3</f>
        <v>0.96875</v>
      </c>
      <c r="J75" s="8">
        <f>'Offer Review'!$F$3*'Cost of living database'!I75/(1-H75)</f>
        <v>96875</v>
      </c>
    </row>
    <row r="76" spans="1:10" x14ac:dyDescent="0.3">
      <c r="A76" t="s">
        <v>338</v>
      </c>
      <c r="B76" t="s">
        <v>339</v>
      </c>
      <c r="C76">
        <v>155</v>
      </c>
      <c r="D76" t="s">
        <v>762</v>
      </c>
      <c r="E76" t="s">
        <v>80</v>
      </c>
      <c r="F76" t="str">
        <f>VLOOKUP(E76,'Region per country'!A:B,2,)</f>
        <v>Europe</v>
      </c>
      <c r="G76" s="1">
        <f t="shared" si="1"/>
        <v>1.55</v>
      </c>
      <c r="H76" s="1">
        <f>VLOOKUP(E76,'Tax per country'!A:B,2,)/100</f>
        <v>0.48</v>
      </c>
      <c r="I76" s="1">
        <f>G76/'Offer Review'!$D$3</f>
        <v>0.96875</v>
      </c>
      <c r="J76" s="8">
        <f>'Offer Review'!$F$3*'Cost of living database'!I76/(1-H76)</f>
        <v>117367.78846153845</v>
      </c>
    </row>
    <row r="77" spans="1:10" x14ac:dyDescent="0.3">
      <c r="A77" t="s">
        <v>340</v>
      </c>
      <c r="B77" t="s">
        <v>341</v>
      </c>
      <c r="C77">
        <v>154</v>
      </c>
      <c r="D77" t="s">
        <v>763</v>
      </c>
      <c r="E77" t="s">
        <v>88</v>
      </c>
      <c r="F77" t="str">
        <f>VLOOKUP(E77,'Region per country'!A:B,2,)</f>
        <v>Europe</v>
      </c>
      <c r="G77" s="1">
        <f t="shared" si="1"/>
        <v>1.54</v>
      </c>
      <c r="H77" s="1">
        <f>VLOOKUP(E77,'Tax per country'!A:B,2,)/100</f>
        <v>0.45</v>
      </c>
      <c r="I77" s="1">
        <f>G77/'Offer Review'!$D$3</f>
        <v>0.96250000000000002</v>
      </c>
      <c r="J77" s="8">
        <f>'Offer Review'!$F$3*'Cost of living database'!I77/(1-H77)</f>
        <v>110249.99999999999</v>
      </c>
    </row>
    <row r="78" spans="1:10" x14ac:dyDescent="0.3">
      <c r="A78" t="s">
        <v>342</v>
      </c>
      <c r="B78" t="s">
        <v>343</v>
      </c>
      <c r="C78">
        <v>154</v>
      </c>
      <c r="D78" t="s">
        <v>764</v>
      </c>
      <c r="E78" t="s">
        <v>106</v>
      </c>
      <c r="F78" t="str">
        <f>VLOOKUP(E78,'Region per country'!A:B,2,)</f>
        <v>North America</v>
      </c>
      <c r="G78" s="1">
        <f t="shared" si="1"/>
        <v>1.54</v>
      </c>
      <c r="H78" s="1">
        <f>VLOOKUP(E78,'Tax per country'!A:B,2,)/100</f>
        <v>0.37</v>
      </c>
      <c r="I78" s="1">
        <f>G78/'Offer Review'!$D$3</f>
        <v>0.96250000000000002</v>
      </c>
      <c r="J78" s="8">
        <f>'Offer Review'!$F$3*'Cost of living database'!I78/(1-H78)</f>
        <v>96250</v>
      </c>
    </row>
    <row r="79" spans="1:10" x14ac:dyDescent="0.3">
      <c r="A79" t="s">
        <v>344</v>
      </c>
      <c r="B79" t="s">
        <v>345</v>
      </c>
      <c r="C79">
        <v>154</v>
      </c>
      <c r="D79" t="s">
        <v>765</v>
      </c>
      <c r="E79" t="s">
        <v>83</v>
      </c>
      <c r="F79" t="str">
        <f>VLOOKUP(E79,'Region per country'!A:B,2,)</f>
        <v>Europe</v>
      </c>
      <c r="G79" s="1">
        <f t="shared" si="1"/>
        <v>1.54</v>
      </c>
      <c r="H79" s="1">
        <f>VLOOKUP(E79,'Tax per country'!A:B,2,)/100</f>
        <v>0.45</v>
      </c>
      <c r="I79" s="1">
        <f>G79/'Offer Review'!$D$3</f>
        <v>0.96250000000000002</v>
      </c>
      <c r="J79" s="8">
        <f>'Offer Review'!$F$3*'Cost of living database'!I79/(1-H79)</f>
        <v>110249.99999999999</v>
      </c>
    </row>
    <row r="80" spans="1:10" x14ac:dyDescent="0.3">
      <c r="A80" t="s">
        <v>346</v>
      </c>
      <c r="B80" t="s">
        <v>347</v>
      </c>
      <c r="C80">
        <v>153</v>
      </c>
      <c r="D80" t="s">
        <v>766</v>
      </c>
      <c r="E80" t="s">
        <v>154</v>
      </c>
      <c r="F80" t="str">
        <f>VLOOKUP(E80,'Region per country'!A:B,2,)</f>
        <v>Middle East</v>
      </c>
      <c r="G80" s="1">
        <f t="shared" si="1"/>
        <v>1.53</v>
      </c>
      <c r="H80" s="1">
        <f>VLOOKUP(E80,'Tax per country'!A:B,2,)/100</f>
        <v>0.24</v>
      </c>
      <c r="I80" s="1">
        <f>G80/'Offer Review'!$D$3</f>
        <v>0.95624999999999993</v>
      </c>
      <c r="J80" s="8">
        <f>'Offer Review'!$F$3*'Cost of living database'!I80/(1-H80)</f>
        <v>79268.092105263146</v>
      </c>
    </row>
    <row r="81" spans="1:10" x14ac:dyDescent="0.3">
      <c r="A81" t="s">
        <v>348</v>
      </c>
      <c r="B81" t="s">
        <v>349</v>
      </c>
      <c r="C81">
        <v>153</v>
      </c>
      <c r="D81" t="s">
        <v>767</v>
      </c>
      <c r="E81" t="s">
        <v>84</v>
      </c>
      <c r="F81" t="str">
        <f>VLOOKUP(E81,'Region per country'!A:B,2,)</f>
        <v>Europe</v>
      </c>
      <c r="G81" s="1">
        <f t="shared" si="1"/>
        <v>1.53</v>
      </c>
      <c r="H81" s="1">
        <f>VLOOKUP(E81,'Tax per country'!A:B,2,)/100</f>
        <v>0.45</v>
      </c>
      <c r="I81" s="1">
        <f>G81/'Offer Review'!$D$3</f>
        <v>0.95624999999999993</v>
      </c>
      <c r="J81" s="8">
        <f>'Offer Review'!$F$3*'Cost of living database'!I81/(1-H81)</f>
        <v>109534.09090909088</v>
      </c>
    </row>
    <row r="82" spans="1:10" x14ac:dyDescent="0.3">
      <c r="A82" t="s">
        <v>350</v>
      </c>
      <c r="B82" t="s">
        <v>351</v>
      </c>
      <c r="C82">
        <v>153</v>
      </c>
      <c r="D82" t="s">
        <v>768</v>
      </c>
      <c r="E82" t="s">
        <v>106</v>
      </c>
      <c r="F82" t="str">
        <f>VLOOKUP(E82,'Region per country'!A:B,2,)</f>
        <v>North America</v>
      </c>
      <c r="G82" s="1">
        <f t="shared" si="1"/>
        <v>1.53</v>
      </c>
      <c r="H82" s="1">
        <f>VLOOKUP(E82,'Tax per country'!A:B,2,)/100</f>
        <v>0.37</v>
      </c>
      <c r="I82" s="1">
        <f>G82/'Offer Review'!$D$3</f>
        <v>0.95624999999999993</v>
      </c>
      <c r="J82" s="8">
        <f>'Offer Review'!$F$3*'Cost of living database'!I82/(1-H82)</f>
        <v>95624.999999999985</v>
      </c>
    </row>
    <row r="83" spans="1:10" x14ac:dyDescent="0.3">
      <c r="A83" t="s">
        <v>352</v>
      </c>
      <c r="B83" t="s">
        <v>353</v>
      </c>
      <c r="C83">
        <v>153</v>
      </c>
      <c r="D83" t="s">
        <v>769</v>
      </c>
      <c r="E83" t="s">
        <v>84</v>
      </c>
      <c r="F83" t="str">
        <f>VLOOKUP(E83,'Region per country'!A:B,2,)</f>
        <v>Europe</v>
      </c>
      <c r="G83" s="1">
        <f t="shared" si="1"/>
        <v>1.53</v>
      </c>
      <c r="H83" s="1">
        <f>VLOOKUP(E83,'Tax per country'!A:B,2,)/100</f>
        <v>0.45</v>
      </c>
      <c r="I83" s="1">
        <f>G83/'Offer Review'!$D$3</f>
        <v>0.95624999999999993</v>
      </c>
      <c r="J83" s="8">
        <f>'Offer Review'!$F$3*'Cost of living database'!I83/(1-H83)</f>
        <v>109534.09090909088</v>
      </c>
    </row>
    <row r="84" spans="1:10" x14ac:dyDescent="0.3">
      <c r="A84" t="s">
        <v>354</v>
      </c>
      <c r="B84" t="s">
        <v>355</v>
      </c>
      <c r="C84">
        <v>151</v>
      </c>
      <c r="D84" t="s">
        <v>770</v>
      </c>
      <c r="E84" t="s">
        <v>123</v>
      </c>
      <c r="F84" t="str">
        <f>VLOOKUP(E84,'Region per country'!A:B,2,)</f>
        <v>North America</v>
      </c>
      <c r="G84" s="1">
        <f t="shared" si="1"/>
        <v>1.51</v>
      </c>
      <c r="H84" s="1">
        <f>VLOOKUP(E84,'Tax per country'!A:B,2,)/100</f>
        <v>0.33</v>
      </c>
      <c r="I84" s="1">
        <f>G84/'Offer Review'!$D$3</f>
        <v>0.94374999999999998</v>
      </c>
      <c r="J84" s="8">
        <f>'Offer Review'!$F$3*'Cost of living database'!I84/(1-H84)</f>
        <v>88740.67164179105</v>
      </c>
    </row>
    <row r="85" spans="1:10" x14ac:dyDescent="0.3">
      <c r="A85" t="s">
        <v>356</v>
      </c>
      <c r="B85" t="s">
        <v>357</v>
      </c>
      <c r="C85">
        <v>150</v>
      </c>
      <c r="D85" t="s">
        <v>771</v>
      </c>
      <c r="E85" t="s">
        <v>106</v>
      </c>
      <c r="F85" t="str">
        <f>VLOOKUP(E85,'Region per country'!A:B,2,)</f>
        <v>North America</v>
      </c>
      <c r="G85" s="1">
        <f t="shared" si="1"/>
        <v>1.5</v>
      </c>
      <c r="H85" s="1">
        <f>VLOOKUP(E85,'Tax per country'!A:B,2,)/100</f>
        <v>0.37</v>
      </c>
      <c r="I85" s="1">
        <f>G85/'Offer Review'!$D$3</f>
        <v>0.9375</v>
      </c>
      <c r="J85" s="8">
        <f>'Offer Review'!$F$3*'Cost of living database'!I85/(1-H85)</f>
        <v>93750</v>
      </c>
    </row>
    <row r="86" spans="1:10" x14ac:dyDescent="0.3">
      <c r="A86" t="s">
        <v>358</v>
      </c>
      <c r="B86" t="s">
        <v>359</v>
      </c>
      <c r="C86">
        <v>150</v>
      </c>
      <c r="D86" t="s">
        <v>772</v>
      </c>
      <c r="E86" t="s">
        <v>106</v>
      </c>
      <c r="F86" t="str">
        <f>VLOOKUP(E86,'Region per country'!A:B,2,)</f>
        <v>North America</v>
      </c>
      <c r="G86" s="1">
        <f t="shared" si="1"/>
        <v>1.5</v>
      </c>
      <c r="H86" s="1">
        <f>VLOOKUP(E86,'Tax per country'!A:B,2,)/100</f>
        <v>0.37</v>
      </c>
      <c r="I86" s="1">
        <f>G86/'Offer Review'!$D$3</f>
        <v>0.9375</v>
      </c>
      <c r="J86" s="8">
        <f>'Offer Review'!$F$3*'Cost of living database'!I86/(1-H86)</f>
        <v>93750</v>
      </c>
    </row>
    <row r="87" spans="1:10" x14ac:dyDescent="0.3">
      <c r="A87" t="s">
        <v>360</v>
      </c>
      <c r="B87" t="s">
        <v>361</v>
      </c>
      <c r="C87">
        <v>150</v>
      </c>
      <c r="D87" t="s">
        <v>773</v>
      </c>
      <c r="E87" t="s">
        <v>106</v>
      </c>
      <c r="F87" t="str">
        <f>VLOOKUP(E87,'Region per country'!A:B,2,)</f>
        <v>North America</v>
      </c>
      <c r="G87" s="1">
        <f t="shared" si="1"/>
        <v>1.5</v>
      </c>
      <c r="H87" s="1">
        <f>VLOOKUP(E87,'Tax per country'!A:B,2,)/100</f>
        <v>0.37</v>
      </c>
      <c r="I87" s="1">
        <f>G87/'Offer Review'!$D$3</f>
        <v>0.9375</v>
      </c>
      <c r="J87" s="8">
        <f>'Offer Review'!$F$3*'Cost of living database'!I87/(1-H87)</f>
        <v>93750</v>
      </c>
    </row>
    <row r="88" spans="1:10" x14ac:dyDescent="0.3">
      <c r="A88" t="s">
        <v>362</v>
      </c>
      <c r="B88" t="s">
        <v>363</v>
      </c>
      <c r="C88">
        <v>150</v>
      </c>
      <c r="D88" t="s">
        <v>774</v>
      </c>
      <c r="E88" t="s">
        <v>123</v>
      </c>
      <c r="F88" t="str">
        <f>VLOOKUP(E88,'Region per country'!A:B,2,)</f>
        <v>North America</v>
      </c>
      <c r="G88" s="1">
        <f t="shared" si="1"/>
        <v>1.5</v>
      </c>
      <c r="H88" s="1">
        <f>VLOOKUP(E88,'Tax per country'!A:B,2,)/100</f>
        <v>0.33</v>
      </c>
      <c r="I88" s="1">
        <f>G88/'Offer Review'!$D$3</f>
        <v>0.9375</v>
      </c>
      <c r="J88" s="8">
        <f>'Offer Review'!$F$3*'Cost of living database'!I88/(1-H88)</f>
        <v>88152.985074626878</v>
      </c>
    </row>
    <row r="89" spans="1:10" x14ac:dyDescent="0.3">
      <c r="A89" t="s">
        <v>364</v>
      </c>
      <c r="B89" t="s">
        <v>365</v>
      </c>
      <c r="C89">
        <v>149</v>
      </c>
      <c r="D89" t="s">
        <v>775</v>
      </c>
      <c r="E89" t="s">
        <v>106</v>
      </c>
      <c r="F89" t="str">
        <f>VLOOKUP(E89,'Region per country'!A:B,2,)</f>
        <v>North America</v>
      </c>
      <c r="G89" s="1">
        <f t="shared" si="1"/>
        <v>1.49</v>
      </c>
      <c r="H89" s="1">
        <f>VLOOKUP(E89,'Tax per country'!A:B,2,)/100</f>
        <v>0.37</v>
      </c>
      <c r="I89" s="1">
        <f>G89/'Offer Review'!$D$3</f>
        <v>0.93124999999999991</v>
      </c>
      <c r="J89" s="8">
        <f>'Offer Review'!$F$3*'Cost of living database'!I89/(1-H89)</f>
        <v>93124.999999999985</v>
      </c>
    </row>
    <row r="90" spans="1:10" x14ac:dyDescent="0.3">
      <c r="A90" t="s">
        <v>366</v>
      </c>
      <c r="B90" t="s">
        <v>367</v>
      </c>
      <c r="C90">
        <v>149</v>
      </c>
      <c r="D90" t="s">
        <v>776</v>
      </c>
      <c r="E90" t="s">
        <v>77</v>
      </c>
      <c r="F90" t="str">
        <f>VLOOKUP(E90,'Region per country'!A:B,2,)</f>
        <v>Europe</v>
      </c>
      <c r="G90" s="1">
        <f t="shared" si="1"/>
        <v>1.49</v>
      </c>
      <c r="H90" s="1">
        <f>VLOOKUP(E90,'Tax per country'!A:B,2,)/100</f>
        <v>0.51749999999999996</v>
      </c>
      <c r="I90" s="1">
        <f>G90/'Offer Review'!$D$3</f>
        <v>0.93124999999999991</v>
      </c>
      <c r="J90" s="8">
        <f>'Offer Review'!$F$3*'Cost of living database'!I90/(1-H90)</f>
        <v>121593.26424870464</v>
      </c>
    </row>
    <row r="91" spans="1:10" x14ac:dyDescent="0.3">
      <c r="A91" t="s">
        <v>368</v>
      </c>
      <c r="B91" t="s">
        <v>369</v>
      </c>
      <c r="C91">
        <v>149</v>
      </c>
      <c r="D91" t="s">
        <v>777</v>
      </c>
      <c r="E91" t="s">
        <v>106</v>
      </c>
      <c r="F91" t="str">
        <f>VLOOKUP(E91,'Region per country'!A:B,2,)</f>
        <v>North America</v>
      </c>
      <c r="G91" s="1">
        <f t="shared" si="1"/>
        <v>1.49</v>
      </c>
      <c r="H91" s="1">
        <f>VLOOKUP(E91,'Tax per country'!A:B,2,)/100</f>
        <v>0.37</v>
      </c>
      <c r="I91" s="1">
        <f>G91/'Offer Review'!$D$3</f>
        <v>0.93124999999999991</v>
      </c>
      <c r="J91" s="8">
        <f>'Offer Review'!$F$3*'Cost of living database'!I91/(1-H91)</f>
        <v>93124.999999999985</v>
      </c>
    </row>
    <row r="92" spans="1:10" x14ac:dyDescent="0.3">
      <c r="A92" t="s">
        <v>370</v>
      </c>
      <c r="B92" t="s">
        <v>371</v>
      </c>
      <c r="C92">
        <v>148</v>
      </c>
      <c r="D92" t="s">
        <v>778</v>
      </c>
      <c r="E92" t="s">
        <v>106</v>
      </c>
      <c r="F92" t="str">
        <f>VLOOKUP(E92,'Region per country'!A:B,2,)</f>
        <v>North America</v>
      </c>
      <c r="G92" s="1">
        <f t="shared" si="1"/>
        <v>1.48</v>
      </c>
      <c r="H92" s="1">
        <f>VLOOKUP(E92,'Tax per country'!A:B,2,)/100</f>
        <v>0.37</v>
      </c>
      <c r="I92" s="1">
        <f>G92/'Offer Review'!$D$3</f>
        <v>0.92499999999999993</v>
      </c>
      <c r="J92" s="8">
        <f>'Offer Review'!$F$3*'Cost of living database'!I92/(1-H92)</f>
        <v>92499.999999999985</v>
      </c>
    </row>
    <row r="93" spans="1:10" x14ac:dyDescent="0.3">
      <c r="A93" t="s">
        <v>372</v>
      </c>
      <c r="B93" t="s">
        <v>373</v>
      </c>
      <c r="C93">
        <v>148</v>
      </c>
      <c r="D93" t="s">
        <v>779</v>
      </c>
      <c r="E93" t="s">
        <v>89</v>
      </c>
      <c r="F93" t="str">
        <f>VLOOKUP(E93,'Region per country'!A:B,2,)</f>
        <v>Europe</v>
      </c>
      <c r="G93" s="1">
        <f t="shared" si="1"/>
        <v>1.48</v>
      </c>
      <c r="H93" s="1">
        <f>VLOOKUP(E93,'Tax per country'!A:B,2,)/100</f>
        <v>0.43</v>
      </c>
      <c r="I93" s="1">
        <f>G93/'Offer Review'!$D$3</f>
        <v>0.92499999999999993</v>
      </c>
      <c r="J93" s="8">
        <f>'Offer Review'!$F$3*'Cost of living database'!I93/(1-H93)</f>
        <v>102236.84210526313</v>
      </c>
    </row>
    <row r="94" spans="1:10" x14ac:dyDescent="0.3">
      <c r="A94" t="s">
        <v>374</v>
      </c>
      <c r="B94" t="s">
        <v>375</v>
      </c>
      <c r="C94">
        <v>148</v>
      </c>
      <c r="D94" t="s">
        <v>780</v>
      </c>
      <c r="E94" t="s">
        <v>106</v>
      </c>
      <c r="F94" t="str">
        <f>VLOOKUP(E94,'Region per country'!A:B,2,)</f>
        <v>North America</v>
      </c>
      <c r="G94" s="1">
        <f t="shared" si="1"/>
        <v>1.48</v>
      </c>
      <c r="H94" s="1">
        <f>VLOOKUP(E94,'Tax per country'!A:B,2,)/100</f>
        <v>0.37</v>
      </c>
      <c r="I94" s="1">
        <f>G94/'Offer Review'!$D$3</f>
        <v>0.92499999999999993</v>
      </c>
      <c r="J94" s="8">
        <f>'Offer Review'!$F$3*'Cost of living database'!I94/(1-H94)</f>
        <v>92499.999999999985</v>
      </c>
    </row>
    <row r="95" spans="1:10" x14ac:dyDescent="0.3">
      <c r="A95" t="s">
        <v>376</v>
      </c>
      <c r="B95" t="s">
        <v>377</v>
      </c>
      <c r="C95">
        <v>147</v>
      </c>
      <c r="D95" t="s">
        <v>781</v>
      </c>
      <c r="E95" t="s">
        <v>88</v>
      </c>
      <c r="F95" t="str">
        <f>VLOOKUP(E95,'Region per country'!A:B,2,)</f>
        <v>Europe</v>
      </c>
      <c r="G95" s="1">
        <f t="shared" si="1"/>
        <v>1.47</v>
      </c>
      <c r="H95" s="1">
        <f>VLOOKUP(E95,'Tax per country'!A:B,2,)/100</f>
        <v>0.45</v>
      </c>
      <c r="I95" s="1">
        <f>G95/'Offer Review'!$D$3</f>
        <v>0.91874999999999996</v>
      </c>
      <c r="J95" s="8">
        <f>'Offer Review'!$F$3*'Cost of living database'!I95/(1-H95)</f>
        <v>105238.63636363635</v>
      </c>
    </row>
    <row r="96" spans="1:10" x14ac:dyDescent="0.3">
      <c r="A96" t="s">
        <v>378</v>
      </c>
      <c r="B96" t="s">
        <v>379</v>
      </c>
      <c r="C96">
        <v>147</v>
      </c>
      <c r="D96" t="s">
        <v>782</v>
      </c>
      <c r="E96" t="s">
        <v>88</v>
      </c>
      <c r="F96" t="str">
        <f>VLOOKUP(E96,'Region per country'!A:B,2,)</f>
        <v>Europe</v>
      </c>
      <c r="G96" s="1">
        <f t="shared" si="1"/>
        <v>1.47</v>
      </c>
      <c r="H96" s="1">
        <f>VLOOKUP(E96,'Tax per country'!A:B,2,)/100</f>
        <v>0.45</v>
      </c>
      <c r="I96" s="1">
        <f>G96/'Offer Review'!$D$3</f>
        <v>0.91874999999999996</v>
      </c>
      <c r="J96" s="8">
        <f>'Offer Review'!$F$3*'Cost of living database'!I96/(1-H96)</f>
        <v>105238.63636363635</v>
      </c>
    </row>
    <row r="97" spans="1:10" x14ac:dyDescent="0.3">
      <c r="A97" t="s">
        <v>380</v>
      </c>
      <c r="B97" t="s">
        <v>381</v>
      </c>
      <c r="C97">
        <v>147</v>
      </c>
      <c r="D97" t="s">
        <v>783</v>
      </c>
      <c r="E97" t="s">
        <v>106</v>
      </c>
      <c r="F97" t="str">
        <f>VLOOKUP(E97,'Region per country'!A:B,2,)</f>
        <v>North America</v>
      </c>
      <c r="G97" s="1">
        <f t="shared" si="1"/>
        <v>1.47</v>
      </c>
      <c r="H97" s="1">
        <f>VLOOKUP(E97,'Tax per country'!A:B,2,)/100</f>
        <v>0.37</v>
      </c>
      <c r="I97" s="1">
        <f>G97/'Offer Review'!$D$3</f>
        <v>0.91874999999999996</v>
      </c>
      <c r="J97" s="8">
        <f>'Offer Review'!$F$3*'Cost of living database'!I97/(1-H97)</f>
        <v>91875</v>
      </c>
    </row>
    <row r="98" spans="1:10" x14ac:dyDescent="0.3">
      <c r="A98" t="s">
        <v>382</v>
      </c>
      <c r="B98" t="s">
        <v>383</v>
      </c>
      <c r="C98">
        <v>147</v>
      </c>
      <c r="D98" t="s">
        <v>784</v>
      </c>
      <c r="E98" t="s">
        <v>84</v>
      </c>
      <c r="F98" t="str">
        <f>VLOOKUP(E98,'Region per country'!A:B,2,)</f>
        <v>Europe</v>
      </c>
      <c r="G98" s="1">
        <f t="shared" si="1"/>
        <v>1.47</v>
      </c>
      <c r="H98" s="1">
        <f>VLOOKUP(E98,'Tax per country'!A:B,2,)/100</f>
        <v>0.45</v>
      </c>
      <c r="I98" s="1">
        <f>G98/'Offer Review'!$D$3</f>
        <v>0.91874999999999996</v>
      </c>
      <c r="J98" s="8">
        <f>'Offer Review'!$F$3*'Cost of living database'!I98/(1-H98)</f>
        <v>105238.63636363635</v>
      </c>
    </row>
    <row r="99" spans="1:10" x14ac:dyDescent="0.3">
      <c r="A99" t="s">
        <v>384</v>
      </c>
      <c r="B99" t="s">
        <v>385</v>
      </c>
      <c r="C99">
        <v>146</v>
      </c>
      <c r="D99" t="s">
        <v>785</v>
      </c>
      <c r="E99" t="s">
        <v>106</v>
      </c>
      <c r="F99" t="str">
        <f>VLOOKUP(E99,'Region per country'!A:B,2,)</f>
        <v>North America</v>
      </c>
      <c r="G99" s="1">
        <f t="shared" si="1"/>
        <v>1.46</v>
      </c>
      <c r="H99" s="1">
        <f>VLOOKUP(E99,'Tax per country'!A:B,2,)/100</f>
        <v>0.37</v>
      </c>
      <c r="I99" s="1">
        <f>G99/'Offer Review'!$D$3</f>
        <v>0.91249999999999998</v>
      </c>
      <c r="J99" s="8">
        <f>'Offer Review'!$F$3*'Cost of living database'!I99/(1-H99)</f>
        <v>91250</v>
      </c>
    </row>
    <row r="100" spans="1:10" x14ac:dyDescent="0.3">
      <c r="A100" t="s">
        <v>386</v>
      </c>
      <c r="B100" t="s">
        <v>387</v>
      </c>
      <c r="C100">
        <v>146</v>
      </c>
      <c r="D100" t="s">
        <v>786</v>
      </c>
      <c r="E100" t="s">
        <v>75</v>
      </c>
      <c r="F100" t="str">
        <f>VLOOKUP(E100,'Region per country'!A:B,2,)</f>
        <v>Europe</v>
      </c>
      <c r="G100" s="1">
        <f t="shared" si="1"/>
        <v>1.46</v>
      </c>
      <c r="H100" s="1">
        <f>VLOOKUP(E100,'Tax per country'!A:B,2,)/100</f>
        <v>0.53700000000000003</v>
      </c>
      <c r="I100" s="1">
        <f>G100/'Offer Review'!$D$3</f>
        <v>0.91249999999999998</v>
      </c>
      <c r="J100" s="8">
        <f>'Offer Review'!$F$3*'Cost of living database'!I100/(1-H100)</f>
        <v>124163.06695464364</v>
      </c>
    </row>
    <row r="101" spans="1:10" x14ac:dyDescent="0.3">
      <c r="A101" t="s">
        <v>388</v>
      </c>
      <c r="B101" t="s">
        <v>389</v>
      </c>
      <c r="C101">
        <v>146</v>
      </c>
      <c r="D101" t="s">
        <v>787</v>
      </c>
      <c r="E101" t="s">
        <v>71</v>
      </c>
      <c r="F101" t="str">
        <f>VLOOKUP(E101,'Region per country'!A:B,2,)</f>
        <v>Europe</v>
      </c>
      <c r="G101" s="1">
        <f t="shared" si="1"/>
        <v>1.46</v>
      </c>
      <c r="H101" s="1">
        <f>VLOOKUP(E101,'Tax per country'!A:B,2,)/100</f>
        <v>0.57200000000000006</v>
      </c>
      <c r="I101" s="1">
        <f>G101/'Offer Review'!$D$3</f>
        <v>0.91249999999999998</v>
      </c>
      <c r="J101" s="8">
        <f>'Offer Review'!$F$3*'Cost of living database'!I101/(1-H101)</f>
        <v>134316.58878504674</v>
      </c>
    </row>
    <row r="102" spans="1:10" x14ac:dyDescent="0.3">
      <c r="A102" t="s">
        <v>390</v>
      </c>
      <c r="B102" t="s">
        <v>9</v>
      </c>
      <c r="C102">
        <v>144</v>
      </c>
      <c r="D102" t="s">
        <v>788</v>
      </c>
      <c r="E102" t="s">
        <v>37</v>
      </c>
      <c r="F102" t="str">
        <f>VLOOKUP(E102,'Region per country'!A:B,2,)</f>
        <v>Oceania</v>
      </c>
      <c r="G102" s="1">
        <f t="shared" si="1"/>
        <v>1.44</v>
      </c>
      <c r="H102" s="1">
        <f>VLOOKUP(E102,'Tax per country'!A:B,2,)/100</f>
        <v>0.45</v>
      </c>
      <c r="I102" s="1">
        <f>G102/'Offer Review'!$D$3</f>
        <v>0.89999999999999991</v>
      </c>
      <c r="J102" s="8">
        <f>'Offer Review'!$F$3*'Cost of living database'!I102/(1-H102)</f>
        <v>103090.90909090907</v>
      </c>
    </row>
    <row r="103" spans="1:10" x14ac:dyDescent="0.3">
      <c r="A103" t="s">
        <v>391</v>
      </c>
      <c r="B103" t="s">
        <v>392</v>
      </c>
      <c r="C103">
        <v>144</v>
      </c>
      <c r="D103" t="s">
        <v>789</v>
      </c>
      <c r="E103" t="s">
        <v>106</v>
      </c>
      <c r="F103" t="str">
        <f>VLOOKUP(E103,'Region per country'!A:B,2,)</f>
        <v>North America</v>
      </c>
      <c r="G103" s="1">
        <f t="shared" si="1"/>
        <v>1.44</v>
      </c>
      <c r="H103" s="1">
        <f>VLOOKUP(E103,'Tax per country'!A:B,2,)/100</f>
        <v>0.37</v>
      </c>
      <c r="I103" s="1">
        <f>G103/'Offer Review'!$D$3</f>
        <v>0.89999999999999991</v>
      </c>
      <c r="J103" s="8">
        <f>'Offer Review'!$F$3*'Cost of living database'!I103/(1-H103)</f>
        <v>89999.999999999985</v>
      </c>
    </row>
    <row r="104" spans="1:10" x14ac:dyDescent="0.3">
      <c r="A104" t="s">
        <v>393</v>
      </c>
      <c r="B104" t="s">
        <v>394</v>
      </c>
      <c r="C104">
        <v>143</v>
      </c>
      <c r="D104" t="s">
        <v>790</v>
      </c>
      <c r="E104" t="s">
        <v>37</v>
      </c>
      <c r="F104" t="str">
        <f>VLOOKUP(E104,'Region per country'!A:B,2,)</f>
        <v>Oceania</v>
      </c>
      <c r="G104" s="1">
        <f t="shared" si="1"/>
        <v>1.43</v>
      </c>
      <c r="H104" s="1">
        <f>VLOOKUP(E104,'Tax per country'!A:B,2,)/100</f>
        <v>0.45</v>
      </c>
      <c r="I104" s="1">
        <f>G104/'Offer Review'!$D$3</f>
        <v>0.89374999999999993</v>
      </c>
      <c r="J104" s="8">
        <f>'Offer Review'!$F$3*'Cost of living database'!I104/(1-H104)</f>
        <v>102374.99999999999</v>
      </c>
    </row>
    <row r="105" spans="1:10" x14ac:dyDescent="0.3">
      <c r="A105" t="s">
        <v>395</v>
      </c>
      <c r="B105" t="s">
        <v>396</v>
      </c>
      <c r="C105">
        <v>143</v>
      </c>
      <c r="D105" t="s">
        <v>791</v>
      </c>
      <c r="E105" t="s">
        <v>123</v>
      </c>
      <c r="F105" t="str">
        <f>VLOOKUP(E105,'Region per country'!A:B,2,)</f>
        <v>North America</v>
      </c>
      <c r="G105" s="1">
        <f t="shared" si="1"/>
        <v>1.43</v>
      </c>
      <c r="H105" s="1">
        <f>VLOOKUP(E105,'Tax per country'!A:B,2,)/100</f>
        <v>0.33</v>
      </c>
      <c r="I105" s="1">
        <f>G105/'Offer Review'!$D$3</f>
        <v>0.89374999999999993</v>
      </c>
      <c r="J105" s="8">
        <f>'Offer Review'!$F$3*'Cost of living database'!I105/(1-H105)</f>
        <v>84039.179104477604</v>
      </c>
    </row>
    <row r="106" spans="1:10" x14ac:dyDescent="0.3">
      <c r="A106" t="s">
        <v>397</v>
      </c>
      <c r="B106" t="s">
        <v>398</v>
      </c>
      <c r="C106">
        <v>143</v>
      </c>
      <c r="D106" t="s">
        <v>792</v>
      </c>
      <c r="E106" t="s">
        <v>106</v>
      </c>
      <c r="F106" t="str">
        <f>VLOOKUP(E106,'Region per country'!A:B,2,)</f>
        <v>North America</v>
      </c>
      <c r="G106" s="1">
        <f t="shared" si="1"/>
        <v>1.43</v>
      </c>
      <c r="H106" s="1">
        <f>VLOOKUP(E106,'Tax per country'!A:B,2,)/100</f>
        <v>0.37</v>
      </c>
      <c r="I106" s="1">
        <f>G106/'Offer Review'!$D$3</f>
        <v>0.89374999999999993</v>
      </c>
      <c r="J106" s="8">
        <f>'Offer Review'!$F$3*'Cost of living database'!I106/(1-H106)</f>
        <v>89374.999999999985</v>
      </c>
    </row>
    <row r="107" spans="1:10" x14ac:dyDescent="0.3">
      <c r="A107" t="s">
        <v>399</v>
      </c>
      <c r="B107" t="s">
        <v>400</v>
      </c>
      <c r="C107">
        <v>143</v>
      </c>
      <c r="D107" t="s">
        <v>793</v>
      </c>
      <c r="E107" t="s">
        <v>89</v>
      </c>
      <c r="F107" t="str">
        <f>VLOOKUP(E107,'Region per country'!A:B,2,)</f>
        <v>Europe</v>
      </c>
      <c r="G107" s="1">
        <f t="shared" si="1"/>
        <v>1.43</v>
      </c>
      <c r="H107" s="1">
        <f>VLOOKUP(E107,'Tax per country'!A:B,2,)/100</f>
        <v>0.43</v>
      </c>
      <c r="I107" s="1">
        <f>G107/'Offer Review'!$D$3</f>
        <v>0.89374999999999993</v>
      </c>
      <c r="J107" s="8">
        <f>'Offer Review'!$F$3*'Cost of living database'!I107/(1-H107)</f>
        <v>98782.894736842078</v>
      </c>
    </row>
    <row r="108" spans="1:10" x14ac:dyDescent="0.3">
      <c r="A108" t="s">
        <v>401</v>
      </c>
      <c r="B108" t="s">
        <v>10</v>
      </c>
      <c r="C108">
        <v>142</v>
      </c>
      <c r="D108" t="s">
        <v>794</v>
      </c>
      <c r="E108" t="s">
        <v>37</v>
      </c>
      <c r="F108" t="str">
        <f>VLOOKUP(E108,'Region per country'!A:B,2,)</f>
        <v>Oceania</v>
      </c>
      <c r="G108" s="1">
        <f t="shared" si="1"/>
        <v>1.42</v>
      </c>
      <c r="H108" s="1">
        <f>VLOOKUP(E108,'Tax per country'!A:B,2,)/100</f>
        <v>0.45</v>
      </c>
      <c r="I108" s="1">
        <f>G108/'Offer Review'!$D$3</f>
        <v>0.88749999999999996</v>
      </c>
      <c r="J108" s="8">
        <f>'Offer Review'!$F$3*'Cost of living database'!I108/(1-H108)</f>
        <v>101659.0909090909</v>
      </c>
    </row>
    <row r="109" spans="1:10" x14ac:dyDescent="0.3">
      <c r="A109" t="s">
        <v>402</v>
      </c>
      <c r="B109" t="s">
        <v>403</v>
      </c>
      <c r="C109">
        <v>142</v>
      </c>
      <c r="D109" t="s">
        <v>795</v>
      </c>
      <c r="E109" t="s">
        <v>950</v>
      </c>
      <c r="F109" t="str">
        <f>VLOOKUP(E109,'Region per country'!A:B,2,)</f>
        <v>Middle East</v>
      </c>
      <c r="G109" s="1">
        <f t="shared" si="1"/>
        <v>1.42</v>
      </c>
      <c r="H109" s="1">
        <v>0.15</v>
      </c>
      <c r="I109" s="1">
        <f>G109/'Offer Review'!$D$3</f>
        <v>0.88749999999999996</v>
      </c>
      <c r="J109" s="8">
        <f>'Offer Review'!$F$3*'Cost of living database'!I109/(1-H109)</f>
        <v>65779.411764705888</v>
      </c>
    </row>
    <row r="110" spans="1:10" x14ac:dyDescent="0.3">
      <c r="A110" t="s">
        <v>404</v>
      </c>
      <c r="B110" t="s">
        <v>405</v>
      </c>
      <c r="C110">
        <v>141</v>
      </c>
      <c r="D110" t="s">
        <v>796</v>
      </c>
      <c r="E110" t="s">
        <v>83</v>
      </c>
      <c r="F110" t="str">
        <f>VLOOKUP(E110,'Region per country'!A:B,2,)</f>
        <v>Europe</v>
      </c>
      <c r="G110" s="1">
        <f t="shared" si="1"/>
        <v>1.41</v>
      </c>
      <c r="H110" s="1">
        <f>VLOOKUP(E110,'Tax per country'!A:B,2,)/100</f>
        <v>0.45</v>
      </c>
      <c r="I110" s="1">
        <f>G110/'Offer Review'!$D$3</f>
        <v>0.88124999999999987</v>
      </c>
      <c r="J110" s="8">
        <f>'Offer Review'!$F$3*'Cost of living database'!I110/(1-H110)</f>
        <v>100943.18181818179</v>
      </c>
    </row>
    <row r="111" spans="1:10" x14ac:dyDescent="0.3">
      <c r="A111" t="s">
        <v>406</v>
      </c>
      <c r="B111" t="s">
        <v>407</v>
      </c>
      <c r="C111">
        <v>141</v>
      </c>
      <c r="D111" t="s">
        <v>797</v>
      </c>
      <c r="E111" t="s">
        <v>84</v>
      </c>
      <c r="F111" t="str">
        <f>VLOOKUP(E111,'Region per country'!A:B,2,)</f>
        <v>Europe</v>
      </c>
      <c r="G111" s="1">
        <f t="shared" si="1"/>
        <v>1.41</v>
      </c>
      <c r="H111" s="1">
        <f>VLOOKUP(E111,'Tax per country'!A:B,2,)/100</f>
        <v>0.45</v>
      </c>
      <c r="I111" s="1">
        <f>G111/'Offer Review'!$D$3</f>
        <v>0.88124999999999987</v>
      </c>
      <c r="J111" s="8">
        <f>'Offer Review'!$F$3*'Cost of living database'!I111/(1-H111)</f>
        <v>100943.18181818179</v>
      </c>
    </row>
    <row r="112" spans="1:10" x14ac:dyDescent="0.3">
      <c r="A112" t="s">
        <v>408</v>
      </c>
      <c r="B112" t="s">
        <v>409</v>
      </c>
      <c r="C112">
        <v>141</v>
      </c>
      <c r="D112" t="s">
        <v>798</v>
      </c>
      <c r="E112" t="s">
        <v>106</v>
      </c>
      <c r="F112" t="str">
        <f>VLOOKUP(E112,'Region per country'!A:B,2,)</f>
        <v>North America</v>
      </c>
      <c r="G112" s="1">
        <f t="shared" si="1"/>
        <v>1.41</v>
      </c>
      <c r="H112" s="1">
        <f>VLOOKUP(E112,'Tax per country'!A:B,2,)/100</f>
        <v>0.37</v>
      </c>
      <c r="I112" s="1">
        <f>G112/'Offer Review'!$D$3</f>
        <v>0.88124999999999987</v>
      </c>
      <c r="J112" s="8">
        <f>'Offer Review'!$F$3*'Cost of living database'!I112/(1-H112)</f>
        <v>88124.999999999985</v>
      </c>
    </row>
    <row r="113" spans="1:10" x14ac:dyDescent="0.3">
      <c r="A113" t="s">
        <v>410</v>
      </c>
      <c r="B113" t="s">
        <v>411</v>
      </c>
      <c r="C113">
        <v>141</v>
      </c>
      <c r="D113" t="s">
        <v>799</v>
      </c>
      <c r="E113" t="s">
        <v>88</v>
      </c>
      <c r="F113" t="str">
        <f>VLOOKUP(E113,'Region per country'!A:B,2,)</f>
        <v>Europe</v>
      </c>
      <c r="G113" s="1">
        <f t="shared" si="1"/>
        <v>1.41</v>
      </c>
      <c r="H113" s="1">
        <f>VLOOKUP(E113,'Tax per country'!A:B,2,)/100</f>
        <v>0.45</v>
      </c>
      <c r="I113" s="1">
        <f>G113/'Offer Review'!$D$3</f>
        <v>0.88124999999999987</v>
      </c>
      <c r="J113" s="8">
        <f>'Offer Review'!$F$3*'Cost of living database'!I113/(1-H113)</f>
        <v>100943.18181818179</v>
      </c>
    </row>
    <row r="114" spans="1:10" x14ac:dyDescent="0.3">
      <c r="A114" t="s">
        <v>412</v>
      </c>
      <c r="B114" t="s">
        <v>413</v>
      </c>
      <c r="C114">
        <v>141</v>
      </c>
      <c r="D114" t="s">
        <v>800</v>
      </c>
      <c r="E114" t="s">
        <v>91</v>
      </c>
      <c r="F114" t="str">
        <f>VLOOKUP(E114,'Region per country'!A:B,2,)</f>
        <v>Asia</v>
      </c>
      <c r="G114" s="1">
        <f t="shared" si="1"/>
        <v>1.41</v>
      </c>
      <c r="H114" s="1">
        <f>VLOOKUP(E114,'Tax per country'!A:B,2,)/100</f>
        <v>0.42</v>
      </c>
      <c r="I114" s="1">
        <f>G114/'Offer Review'!$D$3</f>
        <v>0.88124999999999987</v>
      </c>
      <c r="J114" s="8">
        <f>'Offer Review'!$F$3*'Cost of living database'!I114/(1-H114)</f>
        <v>95721.982758620667</v>
      </c>
    </row>
    <row r="115" spans="1:10" x14ac:dyDescent="0.3">
      <c r="A115" t="s">
        <v>414</v>
      </c>
      <c r="B115" t="s">
        <v>415</v>
      </c>
      <c r="C115">
        <v>140</v>
      </c>
      <c r="D115" t="s">
        <v>801</v>
      </c>
      <c r="E115" t="s">
        <v>123</v>
      </c>
      <c r="F115" t="str">
        <f>VLOOKUP(E115,'Region per country'!A:B,2,)</f>
        <v>North America</v>
      </c>
      <c r="G115" s="1">
        <f t="shared" si="1"/>
        <v>1.4</v>
      </c>
      <c r="H115" s="1">
        <f>VLOOKUP(E115,'Tax per country'!A:B,2,)/100</f>
        <v>0.33</v>
      </c>
      <c r="I115" s="1">
        <f>G115/'Offer Review'!$D$3</f>
        <v>0.87499999999999989</v>
      </c>
      <c r="J115" s="8">
        <f>'Offer Review'!$F$3*'Cost of living database'!I115/(1-H115)</f>
        <v>82276.119402985074</v>
      </c>
    </row>
    <row r="116" spans="1:10" x14ac:dyDescent="0.3">
      <c r="A116" t="s">
        <v>416</v>
      </c>
      <c r="B116" t="s">
        <v>417</v>
      </c>
      <c r="C116">
        <v>140</v>
      </c>
      <c r="D116" t="s">
        <v>802</v>
      </c>
      <c r="E116" t="s">
        <v>88</v>
      </c>
      <c r="F116" t="str">
        <f>VLOOKUP(E116,'Region per country'!A:B,2,)</f>
        <v>Europe</v>
      </c>
      <c r="G116" s="1">
        <f t="shared" si="1"/>
        <v>1.4</v>
      </c>
      <c r="H116" s="1">
        <f>VLOOKUP(E116,'Tax per country'!A:B,2,)/100</f>
        <v>0.45</v>
      </c>
      <c r="I116" s="1">
        <f>G116/'Offer Review'!$D$3</f>
        <v>0.87499999999999989</v>
      </c>
      <c r="J116" s="8">
        <f>'Offer Review'!$F$3*'Cost of living database'!I116/(1-H116)</f>
        <v>100227.27272727271</v>
      </c>
    </row>
    <row r="117" spans="1:10" x14ac:dyDescent="0.3">
      <c r="A117" t="s">
        <v>418</v>
      </c>
      <c r="B117" t="s">
        <v>419</v>
      </c>
      <c r="C117">
        <v>140</v>
      </c>
      <c r="D117" t="s">
        <v>803</v>
      </c>
      <c r="E117" t="s">
        <v>106</v>
      </c>
      <c r="F117" t="str">
        <f>VLOOKUP(E117,'Region per country'!A:B,2,)</f>
        <v>North America</v>
      </c>
      <c r="G117" s="1">
        <f t="shared" si="1"/>
        <v>1.4</v>
      </c>
      <c r="H117" s="1">
        <f>VLOOKUP(E117,'Tax per country'!A:B,2,)/100</f>
        <v>0.37</v>
      </c>
      <c r="I117" s="1">
        <f>G117/'Offer Review'!$D$3</f>
        <v>0.87499999999999989</v>
      </c>
      <c r="J117" s="8">
        <f>'Offer Review'!$F$3*'Cost of living database'!I117/(1-H117)</f>
        <v>87499.999999999985</v>
      </c>
    </row>
    <row r="118" spans="1:10" x14ac:dyDescent="0.3">
      <c r="A118" t="s">
        <v>420</v>
      </c>
      <c r="B118" t="s">
        <v>421</v>
      </c>
      <c r="C118">
        <v>140</v>
      </c>
      <c r="D118" t="s">
        <v>804</v>
      </c>
      <c r="E118" t="s">
        <v>123</v>
      </c>
      <c r="F118" t="str">
        <f>VLOOKUP(E118,'Region per country'!A:B,2,)</f>
        <v>North America</v>
      </c>
      <c r="G118" s="1">
        <f t="shared" si="1"/>
        <v>1.4</v>
      </c>
      <c r="H118" s="1">
        <f>VLOOKUP(E118,'Tax per country'!A:B,2,)/100</f>
        <v>0.33</v>
      </c>
      <c r="I118" s="1">
        <f>G118/'Offer Review'!$D$3</f>
        <v>0.87499999999999989</v>
      </c>
      <c r="J118" s="8">
        <f>'Offer Review'!$F$3*'Cost of living database'!I118/(1-H118)</f>
        <v>82276.119402985074</v>
      </c>
    </row>
    <row r="119" spans="1:10" x14ac:dyDescent="0.3">
      <c r="A119" t="s">
        <v>422</v>
      </c>
      <c r="B119" t="s">
        <v>423</v>
      </c>
      <c r="C119">
        <v>140</v>
      </c>
      <c r="D119" t="s">
        <v>805</v>
      </c>
      <c r="E119" t="s">
        <v>106</v>
      </c>
      <c r="F119" t="str">
        <f>VLOOKUP(E119,'Region per country'!A:B,2,)</f>
        <v>North America</v>
      </c>
      <c r="G119" s="1">
        <f t="shared" si="1"/>
        <v>1.4</v>
      </c>
      <c r="H119" s="1">
        <f>VLOOKUP(E119,'Tax per country'!A:B,2,)/100</f>
        <v>0.37</v>
      </c>
      <c r="I119" s="1">
        <f>G119/'Offer Review'!$D$3</f>
        <v>0.87499999999999989</v>
      </c>
      <c r="J119" s="8">
        <f>'Offer Review'!$F$3*'Cost of living database'!I119/(1-H119)</f>
        <v>87499.999999999985</v>
      </c>
    </row>
    <row r="120" spans="1:10" x14ac:dyDescent="0.3">
      <c r="A120" t="s">
        <v>424</v>
      </c>
      <c r="B120" t="s">
        <v>425</v>
      </c>
      <c r="C120">
        <v>139</v>
      </c>
      <c r="D120" t="s">
        <v>806</v>
      </c>
      <c r="E120" t="s">
        <v>106</v>
      </c>
      <c r="F120" t="str">
        <f>VLOOKUP(E120,'Region per country'!A:B,2,)</f>
        <v>North America</v>
      </c>
      <c r="G120" s="1">
        <f t="shared" si="1"/>
        <v>1.39</v>
      </c>
      <c r="H120" s="1">
        <f>VLOOKUP(E120,'Tax per country'!A:B,2,)/100</f>
        <v>0.37</v>
      </c>
      <c r="I120" s="1">
        <f>G120/'Offer Review'!$D$3</f>
        <v>0.86874999999999991</v>
      </c>
      <c r="J120" s="8">
        <f>'Offer Review'!$F$3*'Cost of living database'!I120/(1-H120)</f>
        <v>86874.999999999985</v>
      </c>
    </row>
    <row r="121" spans="1:10" x14ac:dyDescent="0.3">
      <c r="A121" t="s">
        <v>426</v>
      </c>
      <c r="B121" t="s">
        <v>427</v>
      </c>
      <c r="C121">
        <v>139</v>
      </c>
      <c r="D121" t="s">
        <v>807</v>
      </c>
      <c r="E121" t="s">
        <v>106</v>
      </c>
      <c r="F121" t="str">
        <f>VLOOKUP(E121,'Region per country'!A:B,2,)</f>
        <v>North America</v>
      </c>
      <c r="G121" s="1">
        <f t="shared" si="1"/>
        <v>1.39</v>
      </c>
      <c r="H121" s="1">
        <f>VLOOKUP(E121,'Tax per country'!A:B,2,)/100</f>
        <v>0.37</v>
      </c>
      <c r="I121" s="1">
        <f>G121/'Offer Review'!$D$3</f>
        <v>0.86874999999999991</v>
      </c>
      <c r="J121" s="8">
        <f>'Offer Review'!$F$3*'Cost of living database'!I121/(1-H121)</f>
        <v>86874.999999999985</v>
      </c>
    </row>
    <row r="122" spans="1:10" x14ac:dyDescent="0.3">
      <c r="A122" t="s">
        <v>428</v>
      </c>
      <c r="B122" t="s">
        <v>429</v>
      </c>
      <c r="C122">
        <v>139</v>
      </c>
      <c r="D122" t="s">
        <v>808</v>
      </c>
      <c r="E122" t="s">
        <v>75</v>
      </c>
      <c r="F122" t="str">
        <f>VLOOKUP(E122,'Region per country'!A:B,2,)</f>
        <v>Europe</v>
      </c>
      <c r="G122" s="1">
        <f t="shared" si="1"/>
        <v>1.39</v>
      </c>
      <c r="H122" s="1">
        <f>VLOOKUP(E122,'Tax per country'!A:B,2,)/100</f>
        <v>0.53700000000000003</v>
      </c>
      <c r="I122" s="1">
        <f>G122/'Offer Review'!$D$3</f>
        <v>0.86874999999999991</v>
      </c>
      <c r="J122" s="8">
        <f>'Offer Review'!$F$3*'Cost of living database'!I122/(1-H122)</f>
        <v>118210.04319654427</v>
      </c>
    </row>
    <row r="123" spans="1:10" x14ac:dyDescent="0.3">
      <c r="A123" t="s">
        <v>430</v>
      </c>
      <c r="B123" t="s">
        <v>431</v>
      </c>
      <c r="C123">
        <v>138</v>
      </c>
      <c r="D123" t="s">
        <v>809</v>
      </c>
      <c r="E123" t="s">
        <v>106</v>
      </c>
      <c r="F123" t="str">
        <f>VLOOKUP(E123,'Region per country'!A:B,2,)</f>
        <v>North America</v>
      </c>
      <c r="G123" s="1">
        <f t="shared" si="1"/>
        <v>1.38</v>
      </c>
      <c r="H123" s="1">
        <f>VLOOKUP(E123,'Tax per country'!A:B,2,)/100</f>
        <v>0.37</v>
      </c>
      <c r="I123" s="1">
        <f>G123/'Offer Review'!$D$3</f>
        <v>0.86249999999999993</v>
      </c>
      <c r="J123" s="8">
        <f>'Offer Review'!$F$3*'Cost of living database'!I123/(1-H123)</f>
        <v>86249.999999999985</v>
      </c>
    </row>
    <row r="124" spans="1:10" x14ac:dyDescent="0.3">
      <c r="A124" t="s">
        <v>432</v>
      </c>
      <c r="B124" t="s">
        <v>433</v>
      </c>
      <c r="C124">
        <v>138</v>
      </c>
      <c r="D124" t="s">
        <v>810</v>
      </c>
      <c r="E124" t="s">
        <v>87</v>
      </c>
      <c r="F124" t="str">
        <f>VLOOKUP(E124,'Region per country'!A:B,2,)</f>
        <v>Europe</v>
      </c>
      <c r="G124" s="1">
        <f t="shared" si="1"/>
        <v>1.38</v>
      </c>
      <c r="H124" s="1">
        <f>VLOOKUP(E124,'Tax per country'!A:B,2,)/100</f>
        <v>0.45</v>
      </c>
      <c r="I124" s="1">
        <f>G124/'Offer Review'!$D$3</f>
        <v>0.86249999999999993</v>
      </c>
      <c r="J124" s="8">
        <f>'Offer Review'!$F$3*'Cost of living database'!I124/(1-H124)</f>
        <v>98795.45454545453</v>
      </c>
    </row>
    <row r="125" spans="1:10" x14ac:dyDescent="0.3">
      <c r="A125" t="s">
        <v>434</v>
      </c>
      <c r="B125" t="s">
        <v>435</v>
      </c>
      <c r="C125">
        <v>138</v>
      </c>
      <c r="D125" t="s">
        <v>811</v>
      </c>
      <c r="E125" t="s">
        <v>99</v>
      </c>
      <c r="F125" t="str">
        <f>VLOOKUP(E125,'Region per country'!A:B,2,)</f>
        <v>Asia</v>
      </c>
      <c r="G125" s="1">
        <f t="shared" si="1"/>
        <v>1.38</v>
      </c>
      <c r="H125" s="1">
        <f>VLOOKUP(E125,'Tax per country'!A:B,2,)/100</f>
        <v>0.4</v>
      </c>
      <c r="I125" s="1">
        <f>G125/'Offer Review'!$D$3</f>
        <v>0.86249999999999993</v>
      </c>
      <c r="J125" s="8">
        <f>'Offer Review'!$F$3*'Cost of living database'!I125/(1-H125)</f>
        <v>90562.499999999985</v>
      </c>
    </row>
    <row r="126" spans="1:10" x14ac:dyDescent="0.3">
      <c r="A126" t="s">
        <v>436</v>
      </c>
      <c r="B126" t="s">
        <v>437</v>
      </c>
      <c r="C126">
        <v>136</v>
      </c>
      <c r="D126" t="s">
        <v>812</v>
      </c>
      <c r="E126" t="s">
        <v>106</v>
      </c>
      <c r="F126" t="str">
        <f>VLOOKUP(E126,'Region per country'!A:B,2,)</f>
        <v>North America</v>
      </c>
      <c r="G126" s="1">
        <f t="shared" si="1"/>
        <v>1.36</v>
      </c>
      <c r="H126" s="1">
        <f>VLOOKUP(E126,'Tax per country'!A:B,2,)/100</f>
        <v>0.37</v>
      </c>
      <c r="I126" s="1">
        <f>G126/'Offer Review'!$D$3</f>
        <v>0.85</v>
      </c>
      <c r="J126" s="8">
        <f>'Offer Review'!$F$3*'Cost of living database'!I126/(1-H126)</f>
        <v>85000</v>
      </c>
    </row>
    <row r="127" spans="1:10" x14ac:dyDescent="0.3">
      <c r="A127" t="s">
        <v>438</v>
      </c>
      <c r="B127" t="s">
        <v>439</v>
      </c>
      <c r="C127">
        <v>136</v>
      </c>
      <c r="D127" t="s">
        <v>813</v>
      </c>
      <c r="E127" t="s">
        <v>106</v>
      </c>
      <c r="F127" t="str">
        <f>VLOOKUP(E127,'Region per country'!A:B,2,)</f>
        <v>North America</v>
      </c>
      <c r="G127" s="1">
        <f t="shared" si="1"/>
        <v>1.36</v>
      </c>
      <c r="H127" s="1">
        <f>VLOOKUP(E127,'Tax per country'!A:B,2,)/100</f>
        <v>0.37</v>
      </c>
      <c r="I127" s="1">
        <f>G127/'Offer Review'!$D$3</f>
        <v>0.85</v>
      </c>
      <c r="J127" s="8">
        <f>'Offer Review'!$F$3*'Cost of living database'!I127/(1-H127)</f>
        <v>85000</v>
      </c>
    </row>
    <row r="128" spans="1:10" x14ac:dyDescent="0.3">
      <c r="A128" t="s">
        <v>440</v>
      </c>
      <c r="B128" t="s">
        <v>441</v>
      </c>
      <c r="C128">
        <v>136</v>
      </c>
      <c r="D128" t="s">
        <v>814</v>
      </c>
      <c r="E128" t="s">
        <v>89</v>
      </c>
      <c r="F128" t="str">
        <f>VLOOKUP(E128,'Region per country'!A:B,2,)</f>
        <v>Europe</v>
      </c>
      <c r="G128" s="1">
        <f t="shared" si="1"/>
        <v>1.36</v>
      </c>
      <c r="H128" s="1">
        <f>VLOOKUP(E128,'Tax per country'!A:B,2,)/100</f>
        <v>0.43</v>
      </c>
      <c r="I128" s="1">
        <f>G128/'Offer Review'!$D$3</f>
        <v>0.85</v>
      </c>
      <c r="J128" s="8">
        <f>'Offer Review'!$F$3*'Cost of living database'!I128/(1-H128)</f>
        <v>93947.368421052626</v>
      </c>
    </row>
    <row r="129" spans="1:10" x14ac:dyDescent="0.3">
      <c r="A129" t="s">
        <v>442</v>
      </c>
      <c r="B129" t="s">
        <v>443</v>
      </c>
      <c r="C129">
        <v>136</v>
      </c>
      <c r="D129" t="s">
        <v>815</v>
      </c>
      <c r="E129" t="s">
        <v>39</v>
      </c>
      <c r="F129" t="str">
        <f>VLOOKUP(E129,'Region per country'!A:B,2,)</f>
        <v>Europe</v>
      </c>
      <c r="G129" s="1">
        <f t="shared" si="1"/>
        <v>1.36</v>
      </c>
      <c r="H129" s="1">
        <f>VLOOKUP(E129,'Tax per country'!A:B,2,)/100</f>
        <v>0.55000000000000004</v>
      </c>
      <c r="I129" s="1">
        <f>G129/'Offer Review'!$D$3</f>
        <v>0.85</v>
      </c>
      <c r="J129" s="8">
        <f>'Offer Review'!$F$3*'Cost of living database'!I129/(1-H129)</f>
        <v>119000.00000000001</v>
      </c>
    </row>
    <row r="130" spans="1:10" x14ac:dyDescent="0.3">
      <c r="A130" t="s">
        <v>444</v>
      </c>
      <c r="B130" t="s">
        <v>11</v>
      </c>
      <c r="C130">
        <v>135</v>
      </c>
      <c r="D130" t="s">
        <v>816</v>
      </c>
      <c r="E130" t="s">
        <v>40</v>
      </c>
      <c r="F130" t="str">
        <f>VLOOKUP(E130,'Region per country'!A:B,2,)</f>
        <v>Caribbean &amp; Central America</v>
      </c>
      <c r="G130" s="1">
        <f t="shared" si="1"/>
        <v>1.35</v>
      </c>
      <c r="H130" s="1">
        <f>VLOOKUP(E130,'Tax per country'!A:B,2,)/100</f>
        <v>0.33</v>
      </c>
      <c r="I130" s="1">
        <f>G130/'Offer Review'!$D$3</f>
        <v>0.84375</v>
      </c>
      <c r="J130" s="8">
        <f>'Offer Review'!$F$3*'Cost of living database'!I130/(1-H130)</f>
        <v>79337.686567164186</v>
      </c>
    </row>
    <row r="131" spans="1:10" x14ac:dyDescent="0.3">
      <c r="A131" t="s">
        <v>445</v>
      </c>
      <c r="B131" t="s">
        <v>446</v>
      </c>
      <c r="C131">
        <v>135</v>
      </c>
      <c r="D131" t="s">
        <v>817</v>
      </c>
      <c r="E131" t="s">
        <v>106</v>
      </c>
      <c r="F131" t="str">
        <f>VLOOKUP(E131,'Region per country'!A:B,2,)</f>
        <v>North America</v>
      </c>
      <c r="G131" s="1">
        <f t="shared" ref="G131:G194" si="2">(C131)/100</f>
        <v>1.35</v>
      </c>
      <c r="H131" s="1">
        <f>VLOOKUP(E131,'Tax per country'!A:B,2,)/100</f>
        <v>0.37</v>
      </c>
      <c r="I131" s="1">
        <f>G131/'Offer Review'!$D$3</f>
        <v>0.84375</v>
      </c>
      <c r="J131" s="8">
        <f>'Offer Review'!$F$3*'Cost of living database'!I131/(1-H131)</f>
        <v>84375</v>
      </c>
    </row>
    <row r="132" spans="1:10" x14ac:dyDescent="0.3">
      <c r="A132" t="s">
        <v>447</v>
      </c>
      <c r="B132" t="s">
        <v>448</v>
      </c>
      <c r="C132">
        <v>135</v>
      </c>
      <c r="D132" t="s">
        <v>818</v>
      </c>
      <c r="E132" t="s">
        <v>106</v>
      </c>
      <c r="F132" t="str">
        <f>VLOOKUP(E132,'Region per country'!A:B,2,)</f>
        <v>North America</v>
      </c>
      <c r="G132" s="1">
        <f t="shared" si="2"/>
        <v>1.35</v>
      </c>
      <c r="H132" s="1">
        <f>VLOOKUP(E132,'Tax per country'!A:B,2,)/100</f>
        <v>0.37</v>
      </c>
      <c r="I132" s="1">
        <f>G132/'Offer Review'!$D$3</f>
        <v>0.84375</v>
      </c>
      <c r="J132" s="8">
        <f>'Offer Review'!$F$3*'Cost of living database'!I132/(1-H132)</f>
        <v>84375</v>
      </c>
    </row>
    <row r="133" spans="1:10" x14ac:dyDescent="0.3">
      <c r="A133" t="s">
        <v>449</v>
      </c>
      <c r="B133" t="s">
        <v>450</v>
      </c>
      <c r="C133">
        <v>135</v>
      </c>
      <c r="D133" t="s">
        <v>819</v>
      </c>
      <c r="E133" t="s">
        <v>123</v>
      </c>
      <c r="F133" t="str">
        <f>VLOOKUP(E133,'Region per country'!A:B,2,)</f>
        <v>North America</v>
      </c>
      <c r="G133" s="1">
        <f t="shared" si="2"/>
        <v>1.35</v>
      </c>
      <c r="H133" s="1">
        <f>VLOOKUP(E133,'Tax per country'!A:B,2,)/100</f>
        <v>0.33</v>
      </c>
      <c r="I133" s="1">
        <f>G133/'Offer Review'!$D$3</f>
        <v>0.84375</v>
      </c>
      <c r="J133" s="8">
        <f>'Offer Review'!$F$3*'Cost of living database'!I133/(1-H133)</f>
        <v>79337.686567164186</v>
      </c>
    </row>
    <row r="134" spans="1:10" x14ac:dyDescent="0.3">
      <c r="A134" t="s">
        <v>451</v>
      </c>
      <c r="B134" t="s">
        <v>452</v>
      </c>
      <c r="C134">
        <v>135</v>
      </c>
      <c r="D134" t="s">
        <v>820</v>
      </c>
      <c r="E134" t="s">
        <v>106</v>
      </c>
      <c r="F134" t="str">
        <f>VLOOKUP(E134,'Region per country'!A:B,2,)</f>
        <v>North America</v>
      </c>
      <c r="G134" s="1">
        <f t="shared" si="2"/>
        <v>1.35</v>
      </c>
      <c r="H134" s="1">
        <f>VLOOKUP(E134,'Tax per country'!A:B,2,)/100</f>
        <v>0.37</v>
      </c>
      <c r="I134" s="1">
        <f>G134/'Offer Review'!$D$3</f>
        <v>0.84375</v>
      </c>
      <c r="J134" s="8">
        <f>'Offer Review'!$F$3*'Cost of living database'!I134/(1-H134)</f>
        <v>84375</v>
      </c>
    </row>
    <row r="135" spans="1:10" x14ac:dyDescent="0.3">
      <c r="A135" t="s">
        <v>453</v>
      </c>
      <c r="B135" t="s">
        <v>454</v>
      </c>
      <c r="C135">
        <v>134</v>
      </c>
      <c r="D135" t="s">
        <v>821</v>
      </c>
      <c r="E135" t="s">
        <v>123</v>
      </c>
      <c r="F135" t="str">
        <f>VLOOKUP(E135,'Region per country'!A:B,2,)</f>
        <v>North America</v>
      </c>
      <c r="G135" s="1">
        <f t="shared" si="2"/>
        <v>1.34</v>
      </c>
      <c r="H135" s="1">
        <f>VLOOKUP(E135,'Tax per country'!A:B,2,)/100</f>
        <v>0.33</v>
      </c>
      <c r="I135" s="1">
        <f>G135/'Offer Review'!$D$3</f>
        <v>0.83750000000000002</v>
      </c>
      <c r="J135" s="8">
        <f>'Offer Review'!$F$3*'Cost of living database'!I135/(1-H135)</f>
        <v>78750.000000000015</v>
      </c>
    </row>
    <row r="136" spans="1:10" x14ac:dyDescent="0.3">
      <c r="A136" t="s">
        <v>455</v>
      </c>
      <c r="B136" t="s">
        <v>456</v>
      </c>
      <c r="C136">
        <v>134</v>
      </c>
      <c r="D136" t="s">
        <v>822</v>
      </c>
      <c r="E136" t="s">
        <v>89</v>
      </c>
      <c r="F136" t="str">
        <f>VLOOKUP(E136,'Region per country'!A:B,2,)</f>
        <v>Europe</v>
      </c>
      <c r="G136" s="1">
        <f t="shared" si="2"/>
        <v>1.34</v>
      </c>
      <c r="H136" s="1">
        <f>VLOOKUP(E136,'Tax per country'!A:B,2,)/100</f>
        <v>0.43</v>
      </c>
      <c r="I136" s="1">
        <f>G136/'Offer Review'!$D$3</f>
        <v>0.83750000000000002</v>
      </c>
      <c r="J136" s="8">
        <f>'Offer Review'!$F$3*'Cost of living database'!I136/(1-H136)</f>
        <v>92565.789473684199</v>
      </c>
    </row>
    <row r="137" spans="1:10" x14ac:dyDescent="0.3">
      <c r="A137" t="s">
        <v>457</v>
      </c>
      <c r="B137" t="s">
        <v>458</v>
      </c>
      <c r="C137">
        <v>133</v>
      </c>
      <c r="D137" t="s">
        <v>823</v>
      </c>
      <c r="E137" t="s">
        <v>87</v>
      </c>
      <c r="F137" t="str">
        <f>VLOOKUP(E137,'Region per country'!A:B,2,)</f>
        <v>Europe</v>
      </c>
      <c r="G137" s="1">
        <f t="shared" si="2"/>
        <v>1.33</v>
      </c>
      <c r="H137" s="1">
        <f>VLOOKUP(E137,'Tax per country'!A:B,2,)/100</f>
        <v>0.45</v>
      </c>
      <c r="I137" s="1">
        <f>G137/'Offer Review'!$D$3</f>
        <v>0.83125000000000004</v>
      </c>
      <c r="J137" s="8">
        <f>'Offer Review'!$F$3*'Cost of living database'!I137/(1-H137)</f>
        <v>95215.909090909088</v>
      </c>
    </row>
    <row r="138" spans="1:10" x14ac:dyDescent="0.3">
      <c r="A138" t="s">
        <v>459</v>
      </c>
      <c r="B138" t="s">
        <v>460</v>
      </c>
      <c r="C138">
        <v>133</v>
      </c>
      <c r="D138" t="s">
        <v>824</v>
      </c>
      <c r="E138" t="s">
        <v>106</v>
      </c>
      <c r="F138" t="str">
        <f>VLOOKUP(E138,'Region per country'!A:B,2,)</f>
        <v>North America</v>
      </c>
      <c r="G138" s="1">
        <f t="shared" si="2"/>
        <v>1.33</v>
      </c>
      <c r="H138" s="1">
        <f>VLOOKUP(E138,'Tax per country'!A:B,2,)/100</f>
        <v>0.37</v>
      </c>
      <c r="I138" s="1">
        <f>G138/'Offer Review'!$D$3</f>
        <v>0.83125000000000004</v>
      </c>
      <c r="J138" s="8">
        <f>'Offer Review'!$F$3*'Cost of living database'!I138/(1-H138)</f>
        <v>83125</v>
      </c>
    </row>
    <row r="139" spans="1:10" x14ac:dyDescent="0.3">
      <c r="A139" t="s">
        <v>461</v>
      </c>
      <c r="B139" t="s">
        <v>462</v>
      </c>
      <c r="C139">
        <v>132</v>
      </c>
      <c r="D139" t="s">
        <v>825</v>
      </c>
      <c r="E139" t="s">
        <v>89</v>
      </c>
      <c r="F139" t="str">
        <f>VLOOKUP(E139,'Region per country'!A:B,2,)</f>
        <v>Europe</v>
      </c>
      <c r="G139" s="1">
        <f t="shared" si="2"/>
        <v>1.32</v>
      </c>
      <c r="H139" s="1">
        <f>VLOOKUP(E139,'Tax per country'!A:B,2,)/100</f>
        <v>0.43</v>
      </c>
      <c r="I139" s="1">
        <f>G139/'Offer Review'!$D$3</f>
        <v>0.82499999999999996</v>
      </c>
      <c r="J139" s="8">
        <f>'Offer Review'!$F$3*'Cost of living database'!I139/(1-H139)</f>
        <v>91184.210526315786</v>
      </c>
    </row>
    <row r="140" spans="1:10" x14ac:dyDescent="0.3">
      <c r="A140" t="s">
        <v>463</v>
      </c>
      <c r="B140" t="s">
        <v>464</v>
      </c>
      <c r="C140">
        <v>131</v>
      </c>
      <c r="D140" t="s">
        <v>826</v>
      </c>
      <c r="E140" t="s">
        <v>123</v>
      </c>
      <c r="F140" t="str">
        <f>VLOOKUP(E140,'Region per country'!A:B,2,)</f>
        <v>North America</v>
      </c>
      <c r="G140" s="1">
        <f t="shared" si="2"/>
        <v>1.31</v>
      </c>
      <c r="H140" s="1">
        <f>VLOOKUP(E140,'Tax per country'!A:B,2,)/100</f>
        <v>0.33</v>
      </c>
      <c r="I140" s="1">
        <f>G140/'Offer Review'!$D$3</f>
        <v>0.81874999999999998</v>
      </c>
      <c r="J140" s="8">
        <f>'Offer Review'!$F$3*'Cost of living database'!I140/(1-H140)</f>
        <v>76986.94029850747</v>
      </c>
    </row>
    <row r="141" spans="1:10" x14ac:dyDescent="0.3">
      <c r="A141" t="s">
        <v>465</v>
      </c>
      <c r="B141" t="s">
        <v>466</v>
      </c>
      <c r="C141">
        <v>131</v>
      </c>
      <c r="D141" t="s">
        <v>827</v>
      </c>
      <c r="E141" t="s">
        <v>41</v>
      </c>
      <c r="F141" t="str">
        <f>VLOOKUP(E141,'Region per country'!A:B,2,)</f>
        <v>Europe</v>
      </c>
      <c r="G141" s="1">
        <f t="shared" si="2"/>
        <v>1.31</v>
      </c>
      <c r="H141" s="1">
        <f>VLOOKUP(E141,'Tax per country'!A:B,2,)/100</f>
        <v>0.35</v>
      </c>
      <c r="I141" s="1">
        <f>G141/'Offer Review'!$D$3</f>
        <v>0.81874999999999998</v>
      </c>
      <c r="J141" s="8">
        <f>'Offer Review'!$F$3*'Cost of living database'!I141/(1-H141)</f>
        <v>79355.769230769234</v>
      </c>
    </row>
    <row r="142" spans="1:10" x14ac:dyDescent="0.3">
      <c r="A142" t="s">
        <v>467</v>
      </c>
      <c r="B142" t="s">
        <v>468</v>
      </c>
      <c r="C142">
        <v>130</v>
      </c>
      <c r="D142" t="s">
        <v>828</v>
      </c>
      <c r="E142" t="s">
        <v>123</v>
      </c>
      <c r="F142" t="str">
        <f>VLOOKUP(E142,'Region per country'!A:B,2,)</f>
        <v>North America</v>
      </c>
      <c r="G142" s="1">
        <f t="shared" si="2"/>
        <v>1.3</v>
      </c>
      <c r="H142" s="1">
        <f>VLOOKUP(E142,'Tax per country'!A:B,2,)/100</f>
        <v>0.33</v>
      </c>
      <c r="I142" s="1">
        <f>G142/'Offer Review'!$D$3</f>
        <v>0.8125</v>
      </c>
      <c r="J142" s="8">
        <f>'Offer Review'!$F$3*'Cost of living database'!I142/(1-H142)</f>
        <v>76399.253731343299</v>
      </c>
    </row>
    <row r="143" spans="1:10" x14ac:dyDescent="0.3">
      <c r="A143" t="s">
        <v>469</v>
      </c>
      <c r="B143" t="s">
        <v>470</v>
      </c>
      <c r="C143">
        <v>127</v>
      </c>
      <c r="D143" t="s">
        <v>829</v>
      </c>
      <c r="E143" t="s">
        <v>89</v>
      </c>
      <c r="F143" t="str">
        <f>VLOOKUP(E143,'Region per country'!A:B,2,)</f>
        <v>Europe</v>
      </c>
      <c r="G143" s="1">
        <f t="shared" si="2"/>
        <v>1.27</v>
      </c>
      <c r="H143" s="1">
        <f>VLOOKUP(E143,'Tax per country'!A:B,2,)/100</f>
        <v>0.43</v>
      </c>
      <c r="I143" s="1">
        <f>G143/'Offer Review'!$D$3</f>
        <v>0.79374999999999996</v>
      </c>
      <c r="J143" s="8">
        <f>'Offer Review'!$F$3*'Cost of living database'!I143/(1-H143)</f>
        <v>87730.263157894733</v>
      </c>
    </row>
    <row r="144" spans="1:10" x14ac:dyDescent="0.3">
      <c r="A144" t="s">
        <v>471</v>
      </c>
      <c r="B144" t="s">
        <v>472</v>
      </c>
      <c r="C144">
        <v>127</v>
      </c>
      <c r="D144" t="s">
        <v>830</v>
      </c>
      <c r="E144" t="s">
        <v>106</v>
      </c>
      <c r="F144" t="str">
        <f>VLOOKUP(E144,'Region per country'!A:B,2,)</f>
        <v>North America</v>
      </c>
      <c r="G144" s="1">
        <f t="shared" si="2"/>
        <v>1.27</v>
      </c>
      <c r="H144" s="1">
        <f>VLOOKUP(E144,'Tax per country'!A:B,2,)/100</f>
        <v>0.37</v>
      </c>
      <c r="I144" s="1">
        <f>G144/'Offer Review'!$D$3</f>
        <v>0.79374999999999996</v>
      </c>
      <c r="J144" s="8">
        <f>'Offer Review'!$F$3*'Cost of living database'!I144/(1-H144)</f>
        <v>79375</v>
      </c>
    </row>
    <row r="145" spans="1:10" x14ac:dyDescent="0.3">
      <c r="A145" t="s">
        <v>473</v>
      </c>
      <c r="B145" t="s">
        <v>474</v>
      </c>
      <c r="C145">
        <v>124</v>
      </c>
      <c r="D145" t="s">
        <v>831</v>
      </c>
      <c r="E145" t="s">
        <v>123</v>
      </c>
      <c r="F145" t="str">
        <f>VLOOKUP(E145,'Region per country'!A:B,2,)</f>
        <v>North America</v>
      </c>
      <c r="G145" s="1">
        <f t="shared" si="2"/>
        <v>1.24</v>
      </c>
      <c r="H145" s="1">
        <f>VLOOKUP(E145,'Tax per country'!A:B,2,)/100</f>
        <v>0.33</v>
      </c>
      <c r="I145" s="1">
        <f>G145/'Offer Review'!$D$3</f>
        <v>0.77499999999999991</v>
      </c>
      <c r="J145" s="8">
        <f>'Offer Review'!$F$3*'Cost of living database'!I145/(1-H145)</f>
        <v>72873.13432835821</v>
      </c>
    </row>
    <row r="146" spans="1:10" x14ac:dyDescent="0.3">
      <c r="A146" t="s">
        <v>475</v>
      </c>
      <c r="B146" t="s">
        <v>476</v>
      </c>
      <c r="C146">
        <v>124</v>
      </c>
      <c r="D146" t="s">
        <v>832</v>
      </c>
      <c r="E146" t="s">
        <v>106</v>
      </c>
      <c r="F146" t="str">
        <f>VLOOKUP(E146,'Region per country'!A:B,2,)</f>
        <v>North America</v>
      </c>
      <c r="G146" s="1">
        <f t="shared" si="2"/>
        <v>1.24</v>
      </c>
      <c r="H146" s="1">
        <f>VLOOKUP(E146,'Tax per country'!A:B,2,)/100</f>
        <v>0.37</v>
      </c>
      <c r="I146" s="1">
        <f>G146/'Offer Review'!$D$3</f>
        <v>0.77499999999999991</v>
      </c>
      <c r="J146" s="8">
        <f>'Offer Review'!$F$3*'Cost of living database'!I146/(1-H146)</f>
        <v>77499.999999999985</v>
      </c>
    </row>
    <row r="147" spans="1:10" x14ac:dyDescent="0.3">
      <c r="A147" t="s">
        <v>477</v>
      </c>
      <c r="B147" t="s">
        <v>478</v>
      </c>
      <c r="C147">
        <v>124</v>
      </c>
      <c r="D147" t="s">
        <v>833</v>
      </c>
      <c r="E147" t="s">
        <v>87</v>
      </c>
      <c r="F147" t="str">
        <f>VLOOKUP(E147,'Region per country'!A:B,2,)</f>
        <v>Europe</v>
      </c>
      <c r="G147" s="1">
        <f t="shared" si="2"/>
        <v>1.24</v>
      </c>
      <c r="H147" s="1">
        <f>VLOOKUP(E147,'Tax per country'!A:B,2,)/100</f>
        <v>0.45</v>
      </c>
      <c r="I147" s="1">
        <f>G147/'Offer Review'!$D$3</f>
        <v>0.77499999999999991</v>
      </c>
      <c r="J147" s="8">
        <f>'Offer Review'!$F$3*'Cost of living database'!I147/(1-H147)</f>
        <v>88772.72727272725</v>
      </c>
    </row>
    <row r="148" spans="1:10" x14ac:dyDescent="0.3">
      <c r="A148" t="s">
        <v>479</v>
      </c>
      <c r="B148" t="s">
        <v>480</v>
      </c>
      <c r="C148">
        <v>122</v>
      </c>
      <c r="D148" t="s">
        <v>834</v>
      </c>
      <c r="E148" t="s">
        <v>89</v>
      </c>
      <c r="F148" t="str">
        <f>VLOOKUP(E148,'Region per country'!A:B,2,)</f>
        <v>Europe</v>
      </c>
      <c r="G148" s="1">
        <f t="shared" si="2"/>
        <v>1.22</v>
      </c>
      <c r="H148" s="1">
        <f>VLOOKUP(E148,'Tax per country'!A:B,2,)/100</f>
        <v>0.43</v>
      </c>
      <c r="I148" s="1">
        <f>G148/'Offer Review'!$D$3</f>
        <v>0.76249999999999996</v>
      </c>
      <c r="J148" s="8">
        <f>'Offer Review'!$F$3*'Cost of living database'!I148/(1-H148)</f>
        <v>84276.31578947368</v>
      </c>
    </row>
    <row r="149" spans="1:10" x14ac:dyDescent="0.3">
      <c r="A149" t="s">
        <v>481</v>
      </c>
      <c r="B149" t="s">
        <v>482</v>
      </c>
      <c r="C149">
        <v>121</v>
      </c>
      <c r="D149" t="s">
        <v>835</v>
      </c>
      <c r="E149" t="s">
        <v>82</v>
      </c>
      <c r="F149" t="str">
        <f>VLOOKUP(E149,'Region per country'!A:B,2,)</f>
        <v>Asia</v>
      </c>
      <c r="G149" s="1">
        <f t="shared" si="2"/>
        <v>1.21</v>
      </c>
      <c r="H149" s="1">
        <f>VLOOKUP(E149,'Tax per country'!A:B,2,)/100</f>
        <v>0.45</v>
      </c>
      <c r="I149" s="1">
        <f>G149/'Offer Review'!$D$3</f>
        <v>0.75624999999999998</v>
      </c>
      <c r="J149" s="8">
        <f>'Offer Review'!$F$3*'Cost of living database'!I149/(1-H149)</f>
        <v>86625</v>
      </c>
    </row>
    <row r="150" spans="1:10" x14ac:dyDescent="0.3">
      <c r="A150" t="s">
        <v>483</v>
      </c>
      <c r="B150" t="s">
        <v>484</v>
      </c>
      <c r="C150">
        <v>121</v>
      </c>
      <c r="D150" t="s">
        <v>836</v>
      </c>
      <c r="E150" t="s">
        <v>111</v>
      </c>
      <c r="F150" t="str">
        <f>VLOOKUP(E150,'Region per country'!A:B,2,)</f>
        <v>Middle East</v>
      </c>
      <c r="G150" s="1">
        <f t="shared" si="2"/>
        <v>1.21</v>
      </c>
      <c r="H150" s="1">
        <f>VLOOKUP(E150,'Tax per country'!A:B,2,)/100</f>
        <v>0.35</v>
      </c>
      <c r="I150" s="1">
        <f>G150/'Offer Review'!$D$3</f>
        <v>0.75624999999999998</v>
      </c>
      <c r="J150" s="8">
        <f>'Offer Review'!$F$3*'Cost of living database'!I150/(1-H150)</f>
        <v>73298.076923076922</v>
      </c>
    </row>
    <row r="151" spans="1:10" x14ac:dyDescent="0.3">
      <c r="A151" t="s">
        <v>485</v>
      </c>
      <c r="B151" t="s">
        <v>486</v>
      </c>
      <c r="C151">
        <v>120</v>
      </c>
      <c r="D151" t="s">
        <v>837</v>
      </c>
      <c r="E151" t="s">
        <v>191</v>
      </c>
      <c r="F151" t="str">
        <f>VLOOKUP(E151,'Region per country'!A:B,2,)</f>
        <v>Asia</v>
      </c>
      <c r="G151" s="1">
        <f t="shared" si="2"/>
        <v>1.2</v>
      </c>
      <c r="H151" s="1">
        <f>VLOOKUP(E151,'Tax per country'!A:B,2,)/100</f>
        <v>0</v>
      </c>
      <c r="I151" s="1">
        <f>G151/'Offer Review'!$D$3</f>
        <v>0.74999999999999989</v>
      </c>
      <c r="J151" s="8">
        <f>'Offer Review'!$F$3*'Cost of living database'!I151/(1-H151)</f>
        <v>47249.999999999993</v>
      </c>
    </row>
    <row r="152" spans="1:10" x14ac:dyDescent="0.3">
      <c r="A152" t="s">
        <v>487</v>
      </c>
      <c r="B152" t="s">
        <v>488</v>
      </c>
      <c r="C152">
        <v>119</v>
      </c>
      <c r="D152" t="s">
        <v>838</v>
      </c>
      <c r="E152" t="s">
        <v>89</v>
      </c>
      <c r="F152" t="str">
        <f>VLOOKUP(E152,'Region per country'!A:B,2,)</f>
        <v>Europe</v>
      </c>
      <c r="G152" s="1">
        <f t="shared" si="2"/>
        <v>1.19</v>
      </c>
      <c r="H152" s="1">
        <f>VLOOKUP(E152,'Tax per country'!A:B,2,)/100</f>
        <v>0.43</v>
      </c>
      <c r="I152" s="1">
        <f>G152/'Offer Review'!$D$3</f>
        <v>0.74374999999999991</v>
      </c>
      <c r="J152" s="8">
        <f>'Offer Review'!$F$3*'Cost of living database'!I152/(1-H152)</f>
        <v>82203.947368421024</v>
      </c>
    </row>
    <row r="153" spans="1:10" x14ac:dyDescent="0.3">
      <c r="A153" t="s">
        <v>489</v>
      </c>
      <c r="B153" t="s">
        <v>490</v>
      </c>
      <c r="C153">
        <v>118</v>
      </c>
      <c r="D153" t="s">
        <v>839</v>
      </c>
      <c r="E153" t="s">
        <v>85</v>
      </c>
      <c r="F153" t="str">
        <f>VLOOKUP(E153,'Region per country'!A:B,2,)</f>
        <v>Europe</v>
      </c>
      <c r="G153" s="1">
        <f t="shared" si="2"/>
        <v>1.18</v>
      </c>
      <c r="H153" s="1">
        <f>VLOOKUP(E153,'Tax per country'!A:B,2,)/100</f>
        <v>0.45</v>
      </c>
      <c r="I153" s="1">
        <f>G153/'Offer Review'!$D$3</f>
        <v>0.73749999999999993</v>
      </c>
      <c r="J153" s="8">
        <f>'Offer Review'!$F$3*'Cost of living database'!I153/(1-H153)</f>
        <v>84477.272727272706</v>
      </c>
    </row>
    <row r="154" spans="1:10" x14ac:dyDescent="0.3">
      <c r="A154" t="s">
        <v>491</v>
      </c>
      <c r="B154" t="s">
        <v>492</v>
      </c>
      <c r="C154">
        <v>117</v>
      </c>
      <c r="D154" t="s">
        <v>840</v>
      </c>
      <c r="E154" t="s">
        <v>42</v>
      </c>
      <c r="F154" t="str">
        <f>VLOOKUP(E154,'Region per country'!A:B,2,)</f>
        <v>Europe</v>
      </c>
      <c r="G154" s="1">
        <f t="shared" si="2"/>
        <v>1.17</v>
      </c>
      <c r="H154" s="1">
        <f>VLOOKUP(E154,'Tax per country'!A:B,2,)/100</f>
        <v>0.48</v>
      </c>
      <c r="I154" s="1">
        <f>G154/'Offer Review'!$D$3</f>
        <v>0.73124999999999996</v>
      </c>
      <c r="J154" s="8">
        <f>'Offer Review'!$F$3*'Cost of living database'!I154/(1-H154)</f>
        <v>88593.75</v>
      </c>
    </row>
    <row r="155" spans="1:10" x14ac:dyDescent="0.3">
      <c r="A155" t="s">
        <v>493</v>
      </c>
      <c r="B155" t="s">
        <v>494</v>
      </c>
      <c r="C155">
        <v>117</v>
      </c>
      <c r="D155" t="s">
        <v>841</v>
      </c>
      <c r="E155" t="s">
        <v>87</v>
      </c>
      <c r="F155" t="str">
        <f>VLOOKUP(E155,'Region per country'!A:B,2,)</f>
        <v>Europe</v>
      </c>
      <c r="G155" s="1">
        <f t="shared" si="2"/>
        <v>1.17</v>
      </c>
      <c r="H155" s="1">
        <f>VLOOKUP(E155,'Tax per country'!A:B,2,)/100</f>
        <v>0.45</v>
      </c>
      <c r="I155" s="1">
        <f>G155/'Offer Review'!$D$3</f>
        <v>0.73124999999999996</v>
      </c>
      <c r="J155" s="8">
        <f>'Offer Review'!$F$3*'Cost of living database'!I155/(1-H155)</f>
        <v>83761.363636363632</v>
      </c>
    </row>
    <row r="156" spans="1:10" x14ac:dyDescent="0.3">
      <c r="A156" t="s">
        <v>495</v>
      </c>
      <c r="B156" t="s">
        <v>496</v>
      </c>
      <c r="C156">
        <v>117</v>
      </c>
      <c r="D156" t="s">
        <v>842</v>
      </c>
      <c r="E156" t="s">
        <v>78</v>
      </c>
      <c r="F156" t="str">
        <f>VLOOKUP(E156,'Region per country'!A:B,2,)</f>
        <v>Europe</v>
      </c>
      <c r="G156" s="1">
        <f t="shared" si="2"/>
        <v>1.17</v>
      </c>
      <c r="H156" s="1">
        <f>VLOOKUP(E156,'Tax per country'!A:B,2,)/100</f>
        <v>0.5</v>
      </c>
      <c r="I156" s="1">
        <f>G156/'Offer Review'!$D$3</f>
        <v>0.73124999999999996</v>
      </c>
      <c r="J156" s="8">
        <f>'Offer Review'!$F$3*'Cost of living database'!I156/(1-H156)</f>
        <v>92137.5</v>
      </c>
    </row>
    <row r="157" spans="1:10" x14ac:dyDescent="0.3">
      <c r="A157" t="s">
        <v>497</v>
      </c>
      <c r="B157" t="s">
        <v>498</v>
      </c>
      <c r="C157">
        <v>114</v>
      </c>
      <c r="D157" t="s">
        <v>843</v>
      </c>
      <c r="E157" t="s">
        <v>133</v>
      </c>
      <c r="F157" t="str">
        <f>VLOOKUP(E157,'Region per country'!A:B,2,)</f>
        <v>Middle East</v>
      </c>
      <c r="G157" s="1">
        <f t="shared" si="2"/>
        <v>1.1399999999999999</v>
      </c>
      <c r="H157" s="1">
        <f>VLOOKUP(E157,'Tax per country'!A:B,2,)/100</f>
        <v>0.3</v>
      </c>
      <c r="I157" s="1">
        <f>G157/'Offer Review'!$D$3</f>
        <v>0.71249999999999991</v>
      </c>
      <c r="J157" s="8">
        <f>'Offer Review'!$F$3*'Cost of living database'!I157/(1-H157)</f>
        <v>64124.999999999993</v>
      </c>
    </row>
    <row r="158" spans="1:10" x14ac:dyDescent="0.3">
      <c r="A158" t="s">
        <v>499</v>
      </c>
      <c r="B158" t="s">
        <v>500</v>
      </c>
      <c r="C158">
        <v>113</v>
      </c>
      <c r="D158" t="s">
        <v>844</v>
      </c>
      <c r="E158" t="s">
        <v>87</v>
      </c>
      <c r="F158" t="str">
        <f>VLOOKUP(E158,'Region per country'!A:B,2,)</f>
        <v>Europe</v>
      </c>
      <c r="G158" s="1">
        <f t="shared" si="2"/>
        <v>1.1299999999999999</v>
      </c>
      <c r="H158" s="1">
        <f>VLOOKUP(E158,'Tax per country'!A:B,2,)/100</f>
        <v>0.45</v>
      </c>
      <c r="I158" s="1">
        <f>G158/'Offer Review'!$D$3</f>
        <v>0.70624999999999993</v>
      </c>
      <c r="J158" s="8">
        <f>'Offer Review'!$F$3*'Cost of living database'!I158/(1-H158)</f>
        <v>80897.72727272725</v>
      </c>
    </row>
    <row r="159" spans="1:10" x14ac:dyDescent="0.3">
      <c r="A159" t="s">
        <v>501</v>
      </c>
      <c r="B159" t="s">
        <v>502</v>
      </c>
      <c r="C159">
        <v>113</v>
      </c>
      <c r="D159" t="s">
        <v>845</v>
      </c>
      <c r="E159" t="s">
        <v>149</v>
      </c>
      <c r="F159" t="str">
        <f>VLOOKUP(E159,'Region per country'!A:B,2,)</f>
        <v>Caribbean &amp; Central America</v>
      </c>
      <c r="G159" s="1">
        <f t="shared" si="2"/>
        <v>1.1299999999999999</v>
      </c>
      <c r="H159" s="1">
        <f>VLOOKUP(E159,'Tax per country'!A:B,2,)/100</f>
        <v>0.25</v>
      </c>
      <c r="I159" s="1">
        <f>G159/'Offer Review'!$D$3</f>
        <v>0.70624999999999993</v>
      </c>
      <c r="J159" s="8">
        <f>'Offer Review'!$F$3*'Cost of living database'!I159/(1-H159)</f>
        <v>59324.999999999993</v>
      </c>
    </row>
    <row r="160" spans="1:10" x14ac:dyDescent="0.3">
      <c r="A160" t="s">
        <v>503</v>
      </c>
      <c r="B160" t="s">
        <v>504</v>
      </c>
      <c r="C160">
        <v>113</v>
      </c>
      <c r="D160" t="s">
        <v>846</v>
      </c>
      <c r="E160" t="s">
        <v>87</v>
      </c>
      <c r="F160" t="str">
        <f>VLOOKUP(E160,'Region per country'!A:B,2,)</f>
        <v>Europe</v>
      </c>
      <c r="G160" s="1">
        <f t="shared" si="2"/>
        <v>1.1299999999999999</v>
      </c>
      <c r="H160" s="1">
        <f>VLOOKUP(E160,'Tax per country'!A:B,2,)/100</f>
        <v>0.45</v>
      </c>
      <c r="I160" s="1">
        <f>G160/'Offer Review'!$D$3</f>
        <v>0.70624999999999993</v>
      </c>
      <c r="J160" s="8">
        <f>'Offer Review'!$F$3*'Cost of living database'!I160/(1-H160)</f>
        <v>80897.72727272725</v>
      </c>
    </row>
    <row r="161" spans="1:10" x14ac:dyDescent="0.3">
      <c r="A161" t="s">
        <v>505</v>
      </c>
      <c r="B161" t="s">
        <v>12</v>
      </c>
      <c r="C161">
        <v>112</v>
      </c>
      <c r="D161" t="s">
        <v>847</v>
      </c>
      <c r="E161" t="s">
        <v>43</v>
      </c>
      <c r="F161" t="str">
        <f>VLOOKUP(E161,'Region per country'!A:B,2,)</f>
        <v>Caribbean &amp; Central America</v>
      </c>
      <c r="G161" s="1">
        <f t="shared" si="2"/>
        <v>1.1200000000000001</v>
      </c>
      <c r="H161" s="1">
        <f>VLOOKUP(E161,'Tax per country'!A:B,2,)/100</f>
        <v>0.15</v>
      </c>
      <c r="I161" s="1">
        <f>G161/'Offer Review'!$D$3</f>
        <v>0.70000000000000007</v>
      </c>
      <c r="J161" s="8">
        <f>'Offer Review'!$F$3*'Cost of living database'!I161/(1-H161)</f>
        <v>51882.352941176483</v>
      </c>
    </row>
    <row r="162" spans="1:10" x14ac:dyDescent="0.3">
      <c r="A162" t="s">
        <v>506</v>
      </c>
      <c r="B162" t="s">
        <v>507</v>
      </c>
      <c r="C162">
        <v>111</v>
      </c>
      <c r="D162" t="s">
        <v>848</v>
      </c>
      <c r="E162" t="s">
        <v>85</v>
      </c>
      <c r="F162" t="str">
        <f>VLOOKUP(E162,'Region per country'!A:B,2,)</f>
        <v>Europe</v>
      </c>
      <c r="G162" s="1">
        <f t="shared" si="2"/>
        <v>1.1100000000000001</v>
      </c>
      <c r="H162" s="1">
        <f>VLOOKUP(E162,'Tax per country'!A:B,2,)/100</f>
        <v>0.45</v>
      </c>
      <c r="I162" s="1">
        <f>G162/'Offer Review'!$D$3</f>
        <v>0.69374999999999998</v>
      </c>
      <c r="J162" s="8">
        <f>'Offer Review'!$F$3*'Cost of living database'!I162/(1-H162)</f>
        <v>79465.909090909088</v>
      </c>
    </row>
    <row r="163" spans="1:10" x14ac:dyDescent="0.3">
      <c r="A163" t="s">
        <v>508</v>
      </c>
      <c r="B163" t="s">
        <v>509</v>
      </c>
      <c r="C163">
        <v>111</v>
      </c>
      <c r="D163" t="s">
        <v>849</v>
      </c>
      <c r="E163" t="s">
        <v>87</v>
      </c>
      <c r="F163" t="str">
        <f>VLOOKUP(E163,'Region per country'!A:B,2,)</f>
        <v>Europe</v>
      </c>
      <c r="G163" s="1">
        <f t="shared" si="2"/>
        <v>1.1100000000000001</v>
      </c>
      <c r="H163" s="1">
        <f>VLOOKUP(E163,'Tax per country'!A:B,2,)/100</f>
        <v>0.45</v>
      </c>
      <c r="I163" s="1">
        <f>G163/'Offer Review'!$D$3</f>
        <v>0.69374999999999998</v>
      </c>
      <c r="J163" s="8">
        <f>'Offer Review'!$F$3*'Cost of living database'!I163/(1-H163)</f>
        <v>79465.909090909088</v>
      </c>
    </row>
    <row r="164" spans="1:10" x14ac:dyDescent="0.3">
      <c r="A164" t="s">
        <v>510</v>
      </c>
      <c r="B164" t="s">
        <v>511</v>
      </c>
      <c r="C164">
        <v>111</v>
      </c>
      <c r="D164" t="s">
        <v>850</v>
      </c>
      <c r="E164" t="s">
        <v>175</v>
      </c>
      <c r="F164" t="str">
        <f>VLOOKUP(E164,'Region per country'!A:B,2,)</f>
        <v>Africa</v>
      </c>
      <c r="G164" s="1">
        <f t="shared" si="2"/>
        <v>1.1100000000000001</v>
      </c>
      <c r="H164" s="1">
        <f>VLOOKUP(E164,'Tax per country'!A:B,2,)/100</f>
        <v>0.15</v>
      </c>
      <c r="I164" s="1">
        <f>G164/'Offer Review'!$D$3</f>
        <v>0.69374999999999998</v>
      </c>
      <c r="J164" s="8">
        <f>'Offer Review'!$F$3*'Cost of living database'!I164/(1-H164)</f>
        <v>51419.117647058825</v>
      </c>
    </row>
    <row r="165" spans="1:10" x14ac:dyDescent="0.3">
      <c r="A165" t="s">
        <v>512</v>
      </c>
      <c r="B165" t="s">
        <v>13</v>
      </c>
      <c r="C165">
        <v>111</v>
      </c>
      <c r="D165" t="s">
        <v>851</v>
      </c>
      <c r="E165" t="s">
        <v>42</v>
      </c>
      <c r="F165" t="str">
        <f>VLOOKUP(E165,'Region per country'!A:B,2,)</f>
        <v>Europe</v>
      </c>
      <c r="G165" s="1">
        <f t="shared" si="2"/>
        <v>1.1100000000000001</v>
      </c>
      <c r="H165" s="1">
        <f>VLOOKUP(E165,'Tax per country'!A:B,2,)/100</f>
        <v>0.48</v>
      </c>
      <c r="I165" s="1">
        <f>G165/'Offer Review'!$D$3</f>
        <v>0.69374999999999998</v>
      </c>
      <c r="J165" s="8">
        <f>'Offer Review'!$F$3*'Cost of living database'!I165/(1-H165)</f>
        <v>84050.480769230766</v>
      </c>
    </row>
    <row r="166" spans="1:10" x14ac:dyDescent="0.3">
      <c r="A166" t="s">
        <v>513</v>
      </c>
      <c r="B166" t="s">
        <v>514</v>
      </c>
      <c r="C166">
        <v>110</v>
      </c>
      <c r="D166" t="s">
        <v>852</v>
      </c>
      <c r="E166" t="s">
        <v>87</v>
      </c>
      <c r="F166" t="str">
        <f>VLOOKUP(E166,'Region per country'!A:B,2,)</f>
        <v>Europe</v>
      </c>
      <c r="G166" s="1">
        <f t="shared" si="2"/>
        <v>1.1000000000000001</v>
      </c>
      <c r="H166" s="1">
        <f>VLOOKUP(E166,'Tax per country'!A:B,2,)/100</f>
        <v>0.45</v>
      </c>
      <c r="I166" s="1">
        <f>G166/'Offer Review'!$D$3</f>
        <v>0.6875</v>
      </c>
      <c r="J166" s="8">
        <f>'Offer Review'!$F$3*'Cost of living database'!I166/(1-H166)</f>
        <v>78750</v>
      </c>
    </row>
    <row r="167" spans="1:10" x14ac:dyDescent="0.3">
      <c r="A167" t="s">
        <v>515</v>
      </c>
      <c r="B167" t="s">
        <v>516</v>
      </c>
      <c r="C167">
        <v>109</v>
      </c>
      <c r="D167" t="s">
        <v>853</v>
      </c>
      <c r="E167" t="s">
        <v>87</v>
      </c>
      <c r="F167" t="str">
        <f>VLOOKUP(E167,'Region per country'!A:B,2,)</f>
        <v>Europe</v>
      </c>
      <c r="G167" s="1">
        <f t="shared" si="2"/>
        <v>1.0900000000000001</v>
      </c>
      <c r="H167" s="1">
        <f>VLOOKUP(E167,'Tax per country'!A:B,2,)/100</f>
        <v>0.45</v>
      </c>
      <c r="I167" s="1">
        <f>G167/'Offer Review'!$D$3</f>
        <v>0.68125000000000002</v>
      </c>
      <c r="J167" s="8">
        <f>'Offer Review'!$F$3*'Cost of living database'!I167/(1-H167)</f>
        <v>78034.090909090897</v>
      </c>
    </row>
    <row r="168" spans="1:10" x14ac:dyDescent="0.3">
      <c r="A168" t="s">
        <v>517</v>
      </c>
      <c r="B168" t="s">
        <v>518</v>
      </c>
      <c r="C168">
        <v>109</v>
      </c>
      <c r="D168" t="s">
        <v>854</v>
      </c>
      <c r="E168" t="s">
        <v>87</v>
      </c>
      <c r="F168" t="str">
        <f>VLOOKUP(E168,'Region per country'!A:B,2,)</f>
        <v>Europe</v>
      </c>
      <c r="G168" s="1">
        <f t="shared" si="2"/>
        <v>1.0900000000000001</v>
      </c>
      <c r="H168" s="1">
        <f>VLOOKUP(E168,'Tax per country'!A:B,2,)/100</f>
        <v>0.45</v>
      </c>
      <c r="I168" s="1">
        <f>G168/'Offer Review'!$D$3</f>
        <v>0.68125000000000002</v>
      </c>
      <c r="J168" s="8">
        <f>'Offer Review'!$F$3*'Cost of living database'!I168/(1-H168)</f>
        <v>78034.090909090897</v>
      </c>
    </row>
    <row r="169" spans="1:10" x14ac:dyDescent="0.3">
      <c r="A169" t="s">
        <v>519</v>
      </c>
      <c r="B169" t="s">
        <v>14</v>
      </c>
      <c r="C169">
        <v>108</v>
      </c>
      <c r="D169" t="s">
        <v>855</v>
      </c>
      <c r="E169" t="s">
        <v>44</v>
      </c>
      <c r="F169" t="str">
        <f>VLOOKUP(E169,'Region per country'!A:B,2,)</f>
        <v>Europe</v>
      </c>
      <c r="G169" s="1">
        <f t="shared" si="2"/>
        <v>1.08</v>
      </c>
      <c r="H169" s="1">
        <f>VLOOKUP(E169,'Tax per country'!A:B,2,)/100</f>
        <v>0.2</v>
      </c>
      <c r="I169" s="1">
        <f>G169/'Offer Review'!$D$3</f>
        <v>0.67500000000000004</v>
      </c>
      <c r="J169" s="8">
        <f>'Offer Review'!$F$3*'Cost of living database'!I169/(1-H169)</f>
        <v>53156.25</v>
      </c>
    </row>
    <row r="170" spans="1:10" x14ac:dyDescent="0.3">
      <c r="A170" t="s">
        <v>520</v>
      </c>
      <c r="B170" t="s">
        <v>521</v>
      </c>
      <c r="C170">
        <v>107</v>
      </c>
      <c r="D170" t="s">
        <v>856</v>
      </c>
      <c r="E170" t="s">
        <v>82</v>
      </c>
      <c r="F170" t="str">
        <f>VLOOKUP(E170,'Region per country'!A:B,2,)</f>
        <v>Asia</v>
      </c>
      <c r="G170" s="1">
        <f t="shared" si="2"/>
        <v>1.07</v>
      </c>
      <c r="H170" s="1">
        <f>VLOOKUP(E170,'Tax per country'!A:B,2,)/100</f>
        <v>0.45</v>
      </c>
      <c r="I170" s="1">
        <f>G170/'Offer Review'!$D$3</f>
        <v>0.66874999999999996</v>
      </c>
      <c r="J170" s="8">
        <f>'Offer Review'!$F$3*'Cost of living database'!I170/(1-H170)</f>
        <v>76602.272727272721</v>
      </c>
    </row>
    <row r="171" spans="1:10" x14ac:dyDescent="0.3">
      <c r="A171" t="s">
        <v>522</v>
      </c>
      <c r="B171" t="s">
        <v>523</v>
      </c>
      <c r="C171">
        <v>106</v>
      </c>
      <c r="D171" t="s">
        <v>857</v>
      </c>
      <c r="E171" t="s">
        <v>107</v>
      </c>
      <c r="F171" t="str">
        <f>VLOOKUP(E171,'Region per country'!A:B,2,)</f>
        <v>Europe</v>
      </c>
      <c r="G171" s="1">
        <f t="shared" si="2"/>
        <v>1.06</v>
      </c>
      <c r="H171" s="1">
        <f>VLOOKUP(E171,'Tax per country'!A:B,2,)/100</f>
        <v>0.36</v>
      </c>
      <c r="I171" s="1">
        <f>G171/'Offer Review'!$D$3</f>
        <v>0.66249999999999998</v>
      </c>
      <c r="J171" s="8">
        <f>'Offer Review'!$F$3*'Cost of living database'!I171/(1-H171)</f>
        <v>65214.84375</v>
      </c>
    </row>
    <row r="172" spans="1:10" x14ac:dyDescent="0.3">
      <c r="A172" t="s">
        <v>524</v>
      </c>
      <c r="B172" t="s">
        <v>525</v>
      </c>
      <c r="C172">
        <v>106</v>
      </c>
      <c r="D172" t="s">
        <v>858</v>
      </c>
      <c r="E172" t="s">
        <v>119</v>
      </c>
      <c r="F172" t="str">
        <f>VLOOKUP(E172,'Region per country'!A:B,2,)</f>
        <v>Asia</v>
      </c>
      <c r="G172" s="1">
        <f t="shared" si="2"/>
        <v>1.06</v>
      </c>
      <c r="H172" s="1">
        <f>VLOOKUP(E172,'Tax per country'!A:B,2,)/100</f>
        <v>0.35</v>
      </c>
      <c r="I172" s="1">
        <f>G172/'Offer Review'!$D$3</f>
        <v>0.66249999999999998</v>
      </c>
      <c r="J172" s="8">
        <f>'Offer Review'!$F$3*'Cost of living database'!I172/(1-H172)</f>
        <v>64211.538461538461</v>
      </c>
    </row>
    <row r="173" spans="1:10" x14ac:dyDescent="0.3">
      <c r="A173" t="s">
        <v>526</v>
      </c>
      <c r="B173" t="s">
        <v>15</v>
      </c>
      <c r="C173">
        <v>105</v>
      </c>
      <c r="D173" t="s">
        <v>859</v>
      </c>
      <c r="E173" t="s">
        <v>45</v>
      </c>
      <c r="F173" t="str">
        <f>VLOOKUP(E173,'Region per country'!A:B,2,)</f>
        <v>South America</v>
      </c>
      <c r="G173" s="1">
        <f t="shared" si="2"/>
        <v>1.05</v>
      </c>
      <c r="H173" s="1">
        <f>VLOOKUP(E173,'Tax per country'!A:B,2,)/100</f>
        <v>0.36</v>
      </c>
      <c r="I173" s="1">
        <f>G173/'Offer Review'!$D$3</f>
        <v>0.65625</v>
      </c>
      <c r="J173" s="8">
        <f>'Offer Review'!$F$3*'Cost of living database'!I173/(1-H173)</f>
        <v>64599.609375</v>
      </c>
    </row>
    <row r="174" spans="1:10" x14ac:dyDescent="0.3">
      <c r="A174" t="s">
        <v>527</v>
      </c>
      <c r="B174" t="s">
        <v>528</v>
      </c>
      <c r="C174">
        <v>104</v>
      </c>
      <c r="D174" t="s">
        <v>860</v>
      </c>
      <c r="E174" t="s">
        <v>128</v>
      </c>
      <c r="F174" t="str">
        <f>VLOOKUP(E174,'Region per country'!A:B,2,)</f>
        <v>Europe</v>
      </c>
      <c r="G174" s="1">
        <f t="shared" si="2"/>
        <v>1.04</v>
      </c>
      <c r="H174" s="1">
        <f>VLOOKUP(E174,'Tax per country'!A:B,2,)/100</f>
        <v>0.314</v>
      </c>
      <c r="I174" s="1">
        <f>G174/'Offer Review'!$D$3</f>
        <v>0.65</v>
      </c>
      <c r="J174" s="8">
        <f>'Offer Review'!$F$3*'Cost of living database'!I174/(1-H174)</f>
        <v>59693.877551020414</v>
      </c>
    </row>
    <row r="175" spans="1:10" x14ac:dyDescent="0.3">
      <c r="A175" t="s">
        <v>529</v>
      </c>
      <c r="B175" t="s">
        <v>530</v>
      </c>
      <c r="C175">
        <v>103</v>
      </c>
      <c r="D175" t="s">
        <v>861</v>
      </c>
      <c r="E175" t="s">
        <v>82</v>
      </c>
      <c r="F175" t="str">
        <f>VLOOKUP(E175,'Region per country'!A:B,2,)</f>
        <v>Asia</v>
      </c>
      <c r="G175" s="1">
        <f t="shared" si="2"/>
        <v>1.03</v>
      </c>
      <c r="H175" s="1">
        <f>VLOOKUP(E175,'Tax per country'!A:B,2,)/100</f>
        <v>0.45</v>
      </c>
      <c r="I175" s="1">
        <f>G175/'Offer Review'!$D$3</f>
        <v>0.64374999999999993</v>
      </c>
      <c r="J175" s="8">
        <f>'Offer Review'!$F$3*'Cost of living database'!I175/(1-H175)</f>
        <v>73738.636363636339</v>
      </c>
    </row>
    <row r="176" spans="1:10" x14ac:dyDescent="0.3">
      <c r="A176" t="s">
        <v>531</v>
      </c>
      <c r="B176" t="s">
        <v>532</v>
      </c>
      <c r="C176">
        <v>103</v>
      </c>
      <c r="D176" t="s">
        <v>862</v>
      </c>
      <c r="E176" t="s">
        <v>87</v>
      </c>
      <c r="F176" t="str">
        <f>VLOOKUP(E176,'Region per country'!A:B,2,)</f>
        <v>Europe</v>
      </c>
      <c r="G176" s="1">
        <f t="shared" si="2"/>
        <v>1.03</v>
      </c>
      <c r="H176" s="1">
        <f>VLOOKUP(E176,'Tax per country'!A:B,2,)/100</f>
        <v>0.45</v>
      </c>
      <c r="I176" s="1">
        <f>G176/'Offer Review'!$D$3</f>
        <v>0.64374999999999993</v>
      </c>
      <c r="J176" s="8">
        <f>'Offer Review'!$F$3*'Cost of living database'!I176/(1-H176)</f>
        <v>73738.636363636339</v>
      </c>
    </row>
    <row r="177" spans="1:10" x14ac:dyDescent="0.3">
      <c r="A177" t="s">
        <v>533</v>
      </c>
      <c r="B177" t="s">
        <v>534</v>
      </c>
      <c r="C177">
        <v>101</v>
      </c>
      <c r="D177" t="s">
        <v>863</v>
      </c>
      <c r="E177" t="s">
        <v>174</v>
      </c>
      <c r="F177" t="str">
        <f>VLOOKUP(E177,'Region per country'!A:B,2,)</f>
        <v>Europe</v>
      </c>
      <c r="G177" s="1">
        <f t="shared" si="2"/>
        <v>1.01</v>
      </c>
      <c r="H177" s="1">
        <f>VLOOKUP(E177,'Tax per country'!A:B,2,)/100</f>
        <v>0.15</v>
      </c>
      <c r="I177" s="1">
        <f>G177/'Offer Review'!$D$3</f>
        <v>0.63124999999999998</v>
      </c>
      <c r="J177" s="8">
        <f>'Offer Review'!$F$3*'Cost of living database'!I177/(1-H177)</f>
        <v>46786.764705882357</v>
      </c>
    </row>
    <row r="178" spans="1:10" x14ac:dyDescent="0.3">
      <c r="A178" t="s">
        <v>535</v>
      </c>
      <c r="B178" t="s">
        <v>536</v>
      </c>
      <c r="C178">
        <v>100</v>
      </c>
      <c r="D178" t="s">
        <v>864</v>
      </c>
      <c r="E178" t="s">
        <v>161</v>
      </c>
      <c r="F178" t="str">
        <f>VLOOKUP(E178,'Region per country'!A:B,2,)</f>
        <v>Europe</v>
      </c>
      <c r="G178" s="1">
        <f t="shared" si="2"/>
        <v>1</v>
      </c>
      <c r="H178" s="1">
        <f>VLOOKUP(E178,'Tax per country'!A:B,2,)/100</f>
        <v>0.22</v>
      </c>
      <c r="I178" s="1">
        <f>G178/'Offer Review'!$D$3</f>
        <v>0.625</v>
      </c>
      <c r="J178" s="8">
        <f>'Offer Review'!$F$3*'Cost of living database'!I178/(1-H178)</f>
        <v>50480.769230769227</v>
      </c>
    </row>
    <row r="179" spans="1:10" x14ac:dyDescent="0.3">
      <c r="A179" t="s">
        <v>537</v>
      </c>
      <c r="B179" t="s">
        <v>538</v>
      </c>
      <c r="C179">
        <v>99</v>
      </c>
      <c r="D179" t="s">
        <v>865</v>
      </c>
      <c r="E179" t="s">
        <v>150</v>
      </c>
      <c r="F179" t="str">
        <f>VLOOKUP(E179,'Region per country'!A:B,2,)</f>
        <v>Europe</v>
      </c>
      <c r="G179" s="1">
        <f t="shared" si="2"/>
        <v>0.99</v>
      </c>
      <c r="H179" s="1">
        <f>VLOOKUP(E179,'Tax per country'!A:B,2,)/100</f>
        <v>0.25</v>
      </c>
      <c r="I179" s="1">
        <f>G179/'Offer Review'!$D$3</f>
        <v>0.61874999999999991</v>
      </c>
      <c r="J179" s="8">
        <f>'Offer Review'!$F$3*'Cost of living database'!I179/(1-H179)</f>
        <v>51974.999999999993</v>
      </c>
    </row>
    <row r="180" spans="1:10" x14ac:dyDescent="0.3">
      <c r="A180" t="s">
        <v>539</v>
      </c>
      <c r="B180" t="s">
        <v>540</v>
      </c>
      <c r="C180">
        <v>97</v>
      </c>
      <c r="D180" t="s">
        <v>866</v>
      </c>
      <c r="E180" t="s">
        <v>127</v>
      </c>
      <c r="F180" t="str">
        <f>VLOOKUP(E180,'Region per country'!A:B,2,)</f>
        <v>Europe</v>
      </c>
      <c r="G180" s="1">
        <f t="shared" si="2"/>
        <v>0.97</v>
      </c>
      <c r="H180" s="1">
        <f>VLOOKUP(E180,'Tax per country'!A:B,2,)/100</f>
        <v>0.32</v>
      </c>
      <c r="I180" s="1">
        <f>G180/'Offer Review'!$D$3</f>
        <v>0.60624999999999996</v>
      </c>
      <c r="J180" s="8">
        <f>'Offer Review'!$F$3*'Cost of living database'!I180/(1-H180)</f>
        <v>56167.279411764714</v>
      </c>
    </row>
    <row r="181" spans="1:10" x14ac:dyDescent="0.3">
      <c r="A181" t="s">
        <v>541</v>
      </c>
      <c r="B181" t="s">
        <v>542</v>
      </c>
      <c r="C181">
        <v>96</v>
      </c>
      <c r="D181" t="s">
        <v>867</v>
      </c>
      <c r="E181" t="s">
        <v>134</v>
      </c>
      <c r="F181" t="str">
        <f>VLOOKUP(E181,'Region per country'!A:B,2,)</f>
        <v>Africa</v>
      </c>
      <c r="G181" s="1">
        <f t="shared" si="2"/>
        <v>0.96</v>
      </c>
      <c r="H181" s="1">
        <f>VLOOKUP(E181,'Tax per country'!A:B,2,)/100</f>
        <v>0.3</v>
      </c>
      <c r="I181" s="1">
        <f>G181/'Offer Review'!$D$3</f>
        <v>0.6</v>
      </c>
      <c r="J181" s="8">
        <f>'Offer Review'!$F$3*'Cost of living database'!I181/(1-H181)</f>
        <v>54000</v>
      </c>
    </row>
    <row r="182" spans="1:10" x14ac:dyDescent="0.3">
      <c r="A182" t="s">
        <v>543</v>
      </c>
      <c r="B182" t="s">
        <v>16</v>
      </c>
      <c r="C182">
        <v>95</v>
      </c>
      <c r="D182" t="s">
        <v>868</v>
      </c>
      <c r="E182" t="s">
        <v>46</v>
      </c>
      <c r="F182" t="str">
        <f>VLOOKUP(E182,'Region per country'!A:B,2,)</f>
        <v>Caribbean &amp; Central America</v>
      </c>
      <c r="G182" s="1">
        <f t="shared" si="2"/>
        <v>0.95</v>
      </c>
      <c r="H182" s="1">
        <f>VLOOKUP(E182,'Tax per country'!A:B,2,)/100</f>
        <v>0.3</v>
      </c>
      <c r="I182" s="1">
        <f>G182/'Offer Review'!$D$3</f>
        <v>0.59374999999999989</v>
      </c>
      <c r="J182" s="8">
        <f>'Offer Review'!$F$3*'Cost of living database'!I182/(1-H182)</f>
        <v>53437.499999999993</v>
      </c>
    </row>
    <row r="183" spans="1:10" x14ac:dyDescent="0.3">
      <c r="A183" t="s">
        <v>544</v>
      </c>
      <c r="B183" t="s">
        <v>17</v>
      </c>
      <c r="C183">
        <v>94</v>
      </c>
      <c r="D183" t="s">
        <v>869</v>
      </c>
      <c r="E183" t="s">
        <v>47</v>
      </c>
      <c r="F183" t="str">
        <f>VLOOKUP(E183,'Region per country'!A:B,2,)</f>
        <v>South America</v>
      </c>
      <c r="G183" s="1">
        <f t="shared" si="2"/>
        <v>0.94</v>
      </c>
      <c r="H183" s="1">
        <f>VLOOKUP(E183,'Tax per country'!A:B,2,)/100</f>
        <v>0.35</v>
      </c>
      <c r="I183" s="1">
        <f>G183/'Offer Review'!$D$3</f>
        <v>0.58749999999999991</v>
      </c>
      <c r="J183" s="8">
        <f>'Offer Review'!$F$3*'Cost of living database'!I183/(1-H183)</f>
        <v>56942.307692307681</v>
      </c>
    </row>
    <row r="184" spans="1:10" x14ac:dyDescent="0.3">
      <c r="A184" t="s">
        <v>545</v>
      </c>
      <c r="B184" t="s">
        <v>546</v>
      </c>
      <c r="C184">
        <v>94</v>
      </c>
      <c r="D184" t="s">
        <v>870</v>
      </c>
      <c r="E184" t="s">
        <v>180</v>
      </c>
      <c r="F184" t="str">
        <f>VLOOKUP(E184,'Region per country'!A:B,2,)</f>
        <v>Europe</v>
      </c>
      <c r="G184" s="1">
        <f t="shared" si="2"/>
        <v>0.94</v>
      </c>
      <c r="H184" s="1">
        <f>VLOOKUP(E184,'Tax per country'!A:B,2,)/100</f>
        <v>0.13</v>
      </c>
      <c r="I184" s="1">
        <f>G184/'Offer Review'!$D$3</f>
        <v>0.58749999999999991</v>
      </c>
      <c r="J184" s="8">
        <f>'Offer Review'!$F$3*'Cost of living database'!I184/(1-H184)</f>
        <v>42543.103448275855</v>
      </c>
    </row>
    <row r="185" spans="1:10" x14ac:dyDescent="0.3">
      <c r="A185" t="s">
        <v>547</v>
      </c>
      <c r="B185" t="s">
        <v>548</v>
      </c>
      <c r="C185">
        <v>93</v>
      </c>
      <c r="D185" t="s">
        <v>871</v>
      </c>
      <c r="E185" t="s">
        <v>141</v>
      </c>
      <c r="F185" t="str">
        <f>VLOOKUP(E185,'Region per country'!A:B,2,)</f>
        <v>South America</v>
      </c>
      <c r="G185" s="1">
        <f t="shared" si="2"/>
        <v>0.93</v>
      </c>
      <c r="H185" s="1">
        <f>VLOOKUP(E185,'Tax per country'!A:B,2,)/100</f>
        <v>0.27500000000000002</v>
      </c>
      <c r="I185" s="1">
        <f>G185/'Offer Review'!$D$3</f>
        <v>0.58125000000000004</v>
      </c>
      <c r="J185" s="8">
        <f>'Offer Review'!$F$3*'Cost of living database'!I185/(1-H185)</f>
        <v>50508.620689655174</v>
      </c>
    </row>
    <row r="186" spans="1:10" x14ac:dyDescent="0.3">
      <c r="A186" t="s">
        <v>549</v>
      </c>
      <c r="B186" t="s">
        <v>550</v>
      </c>
      <c r="C186">
        <v>93</v>
      </c>
      <c r="D186" t="s">
        <v>872</v>
      </c>
      <c r="E186" t="s">
        <v>86</v>
      </c>
      <c r="F186" t="str">
        <f>VLOOKUP(E186,'Region per country'!A:B,2,)</f>
        <v>Africa</v>
      </c>
      <c r="G186" s="1">
        <f t="shared" si="2"/>
        <v>0.93</v>
      </c>
      <c r="H186" s="1">
        <f>VLOOKUP(E186,'Tax per country'!A:B,2,)/100</f>
        <v>0.45</v>
      </c>
      <c r="I186" s="1">
        <f>G186/'Offer Review'!$D$3</f>
        <v>0.58125000000000004</v>
      </c>
      <c r="J186" s="8">
        <f>'Offer Review'!$F$3*'Cost of living database'!I186/(1-H186)</f>
        <v>66579.545454545456</v>
      </c>
    </row>
    <row r="187" spans="1:10" x14ac:dyDescent="0.3">
      <c r="A187" t="s">
        <v>551</v>
      </c>
      <c r="B187" t="s">
        <v>552</v>
      </c>
      <c r="C187">
        <v>92</v>
      </c>
      <c r="D187" t="s">
        <v>873</v>
      </c>
      <c r="E187" t="s">
        <v>48</v>
      </c>
      <c r="F187" t="str">
        <f>VLOOKUP(E187,'Region per country'!A:B,2,)</f>
        <v>Oceania</v>
      </c>
      <c r="G187" s="1">
        <f t="shared" si="2"/>
        <v>0.92</v>
      </c>
      <c r="H187" s="1">
        <f>VLOOKUP(E187,'Tax per country'!A:B,2,)/100</f>
        <v>0.3</v>
      </c>
      <c r="I187" s="1">
        <f>G187/'Offer Review'!$D$3</f>
        <v>0.57499999999999996</v>
      </c>
      <c r="J187" s="8">
        <f>'Offer Review'!$F$3*'Cost of living database'!I187/(1-H187)</f>
        <v>51750</v>
      </c>
    </row>
    <row r="188" spans="1:10" x14ac:dyDescent="0.3">
      <c r="A188" t="s">
        <v>553</v>
      </c>
      <c r="B188" t="s">
        <v>554</v>
      </c>
      <c r="C188">
        <v>92</v>
      </c>
      <c r="D188" t="s">
        <v>874</v>
      </c>
      <c r="E188" t="s">
        <v>172</v>
      </c>
      <c r="F188" t="str">
        <f>VLOOKUP(E188,'Region per country'!A:B,2,)</f>
        <v>Europe</v>
      </c>
      <c r="G188" s="1">
        <f t="shared" si="2"/>
        <v>0.92</v>
      </c>
      <c r="H188" s="1">
        <f>VLOOKUP(E188,'Tax per country'!A:B,2,)/100</f>
        <v>0.15</v>
      </c>
      <c r="I188" s="1">
        <f>G188/'Offer Review'!$D$3</f>
        <v>0.57499999999999996</v>
      </c>
      <c r="J188" s="8">
        <f>'Offer Review'!$F$3*'Cost of living database'!I188/(1-H188)</f>
        <v>42617.647058823532</v>
      </c>
    </row>
    <row r="189" spans="1:10" x14ac:dyDescent="0.3">
      <c r="A189" t="s">
        <v>555</v>
      </c>
      <c r="B189" t="s">
        <v>556</v>
      </c>
      <c r="C189">
        <v>90</v>
      </c>
      <c r="D189" t="s">
        <v>875</v>
      </c>
      <c r="E189" t="s">
        <v>115</v>
      </c>
      <c r="F189" t="str">
        <f>VLOOKUP(E189,'Region per country'!A:B,2,)</f>
        <v>North America</v>
      </c>
      <c r="G189" s="1">
        <f t="shared" si="2"/>
        <v>0.9</v>
      </c>
      <c r="H189" s="1">
        <f>VLOOKUP(E189,'Tax per country'!A:B,2,)/100</f>
        <v>0.35</v>
      </c>
      <c r="I189" s="1">
        <f>G189/'Offer Review'!$D$3</f>
        <v>0.5625</v>
      </c>
      <c r="J189" s="8">
        <f>'Offer Review'!$F$3*'Cost of living database'!I189/(1-H189)</f>
        <v>54519.230769230766</v>
      </c>
    </row>
    <row r="190" spans="1:10" x14ac:dyDescent="0.3">
      <c r="A190" t="s">
        <v>557</v>
      </c>
      <c r="B190" t="s">
        <v>558</v>
      </c>
      <c r="C190">
        <v>90</v>
      </c>
      <c r="D190" t="s">
        <v>876</v>
      </c>
      <c r="E190" t="s">
        <v>49</v>
      </c>
      <c r="F190" t="str">
        <f>VLOOKUP(E190,'Region per country'!A:B,2,)</f>
        <v>South America</v>
      </c>
      <c r="G190" s="1">
        <f t="shared" si="2"/>
        <v>0.9</v>
      </c>
      <c r="H190" s="1">
        <f>VLOOKUP(E190,'Tax per country'!A:B,2,)/100</f>
        <v>0.35</v>
      </c>
      <c r="I190" s="1">
        <f>G190/'Offer Review'!$D$3</f>
        <v>0.5625</v>
      </c>
      <c r="J190" s="8">
        <f>'Offer Review'!$F$3*'Cost of living database'!I190/(1-H190)</f>
        <v>54519.230769230766</v>
      </c>
    </row>
    <row r="191" spans="1:10" x14ac:dyDescent="0.3">
      <c r="A191" t="s">
        <v>559</v>
      </c>
      <c r="B191" t="s">
        <v>560</v>
      </c>
      <c r="C191">
        <v>90</v>
      </c>
      <c r="D191" t="s">
        <v>877</v>
      </c>
      <c r="E191" t="s">
        <v>117</v>
      </c>
      <c r="F191" t="str">
        <f>VLOOKUP(E191,'Region per country'!A:B,2,)</f>
        <v>Oceania</v>
      </c>
      <c r="G191" s="1">
        <f t="shared" si="2"/>
        <v>0.9</v>
      </c>
      <c r="H191" s="1">
        <f>VLOOKUP(E191,'Tax per country'!A:B,2,)/100</f>
        <v>0.35</v>
      </c>
      <c r="I191" s="1">
        <f>G191/'Offer Review'!$D$3</f>
        <v>0.5625</v>
      </c>
      <c r="J191" s="8">
        <f>'Offer Review'!$F$3*'Cost of living database'!I191/(1-H191)</f>
        <v>54519.230769230766</v>
      </c>
    </row>
    <row r="192" spans="1:10" x14ac:dyDescent="0.3">
      <c r="A192" t="s">
        <v>561</v>
      </c>
      <c r="B192" t="s">
        <v>562</v>
      </c>
      <c r="C192">
        <v>90</v>
      </c>
      <c r="D192" t="s">
        <v>878</v>
      </c>
      <c r="E192" t="s">
        <v>86</v>
      </c>
      <c r="F192" t="str">
        <f>VLOOKUP(E192,'Region per country'!A:B,2,)</f>
        <v>Africa</v>
      </c>
      <c r="G192" s="1">
        <f t="shared" si="2"/>
        <v>0.9</v>
      </c>
      <c r="H192" s="1">
        <f>VLOOKUP(E192,'Tax per country'!A:B,2,)/100</f>
        <v>0.45</v>
      </c>
      <c r="I192" s="1">
        <f>G192/'Offer Review'!$D$3</f>
        <v>0.5625</v>
      </c>
      <c r="J192" s="8">
        <f>'Offer Review'!$F$3*'Cost of living database'!I192/(1-H192)</f>
        <v>64431.818181818177</v>
      </c>
    </row>
    <row r="193" spans="1:10" x14ac:dyDescent="0.3">
      <c r="A193" t="s">
        <v>563</v>
      </c>
      <c r="B193" t="s">
        <v>18</v>
      </c>
      <c r="C193">
        <v>90</v>
      </c>
      <c r="D193" t="s">
        <v>879</v>
      </c>
      <c r="E193" t="s">
        <v>47</v>
      </c>
      <c r="F193" t="str">
        <f>VLOOKUP(E193,'Region per country'!A:B,2,)</f>
        <v>South America</v>
      </c>
      <c r="G193" s="1">
        <f t="shared" si="2"/>
        <v>0.9</v>
      </c>
      <c r="H193" s="1">
        <f>VLOOKUP(E193,'Tax per country'!A:B,2,)/100</f>
        <v>0.35</v>
      </c>
      <c r="I193" s="1">
        <f>G193/'Offer Review'!$D$3</f>
        <v>0.5625</v>
      </c>
      <c r="J193" s="8">
        <f>'Offer Review'!$F$3*'Cost of living database'!I193/(1-H193)</f>
        <v>54519.230769230766</v>
      </c>
    </row>
    <row r="194" spans="1:10" x14ac:dyDescent="0.3">
      <c r="A194" t="s">
        <v>564</v>
      </c>
      <c r="B194" t="s">
        <v>565</v>
      </c>
      <c r="C194">
        <v>90</v>
      </c>
      <c r="D194" t="s">
        <v>880</v>
      </c>
      <c r="E194" t="s">
        <v>141</v>
      </c>
      <c r="F194" t="str">
        <f>VLOOKUP(E194,'Region per country'!A:B,2,)</f>
        <v>South America</v>
      </c>
      <c r="G194" s="1">
        <f t="shared" si="2"/>
        <v>0.9</v>
      </c>
      <c r="H194" s="1">
        <f>VLOOKUP(E194,'Tax per country'!A:B,2,)/100</f>
        <v>0.27500000000000002</v>
      </c>
      <c r="I194" s="1">
        <f>G194/'Offer Review'!$D$3</f>
        <v>0.5625</v>
      </c>
      <c r="J194" s="8">
        <f>'Offer Review'!$F$3*'Cost of living database'!I194/(1-H194)</f>
        <v>48879.310344827587</v>
      </c>
    </row>
    <row r="195" spans="1:10" x14ac:dyDescent="0.3">
      <c r="A195" t="s">
        <v>566</v>
      </c>
      <c r="B195" t="s">
        <v>567</v>
      </c>
      <c r="C195">
        <v>88</v>
      </c>
      <c r="D195" t="s">
        <v>881</v>
      </c>
      <c r="E195" t="s">
        <v>137</v>
      </c>
      <c r="F195" t="str">
        <f>VLOOKUP(E195,'Region per country'!A:B,2,)</f>
        <v>Oceania</v>
      </c>
      <c r="G195" s="1">
        <f t="shared" ref="G195:G258" si="3">(C195)/100</f>
        <v>0.88</v>
      </c>
      <c r="H195" s="1">
        <f>VLOOKUP(E195,'Tax per country'!A:B,2,)/100</f>
        <v>0.3</v>
      </c>
      <c r="I195" s="1">
        <f>G195/'Offer Review'!$D$3</f>
        <v>0.54999999999999993</v>
      </c>
      <c r="J195" s="8">
        <f>'Offer Review'!$F$3*'Cost of living database'!I195/(1-H195)</f>
        <v>49499.999999999993</v>
      </c>
    </row>
    <row r="196" spans="1:10" x14ac:dyDescent="0.3">
      <c r="A196" t="s">
        <v>568</v>
      </c>
      <c r="B196" t="s">
        <v>569</v>
      </c>
      <c r="C196">
        <v>88</v>
      </c>
      <c r="D196" t="s">
        <v>882</v>
      </c>
      <c r="E196" t="s">
        <v>102</v>
      </c>
      <c r="F196" t="str">
        <f>VLOOKUP(E196,'Region per country'!A:B,2,)</f>
        <v>Africa</v>
      </c>
      <c r="G196" s="1">
        <f t="shared" si="3"/>
        <v>0.88</v>
      </c>
      <c r="H196" s="1">
        <f>VLOOKUP(E196,'Tax per country'!A:B,2,)/100</f>
        <v>0.38</v>
      </c>
      <c r="I196" s="1">
        <f>G196/'Offer Review'!$D$3</f>
        <v>0.54999999999999993</v>
      </c>
      <c r="J196" s="8">
        <f>'Offer Review'!$F$3*'Cost of living database'!I196/(1-H196)</f>
        <v>55887.096774193538</v>
      </c>
    </row>
    <row r="197" spans="1:10" x14ac:dyDescent="0.3">
      <c r="A197" t="s">
        <v>570</v>
      </c>
      <c r="B197" t="s">
        <v>571</v>
      </c>
      <c r="C197">
        <v>88</v>
      </c>
      <c r="D197" t="s">
        <v>883</v>
      </c>
      <c r="E197" t="s">
        <v>50</v>
      </c>
      <c r="F197" t="str">
        <f>VLOOKUP(E197,'Region per country'!A:B,2,)</f>
        <v>Europe</v>
      </c>
      <c r="G197" s="1">
        <f t="shared" si="3"/>
        <v>0.88</v>
      </c>
      <c r="H197" s="1">
        <f>VLOOKUP(E197,'Tax per country'!A:B,2,)/100</f>
        <v>0.1</v>
      </c>
      <c r="I197" s="1">
        <f>G197/'Offer Review'!$D$3</f>
        <v>0.54999999999999993</v>
      </c>
      <c r="J197" s="8">
        <f>'Offer Review'!$F$3*'Cost of living database'!I197/(1-H197)</f>
        <v>38499.999999999993</v>
      </c>
    </row>
    <row r="198" spans="1:10" x14ac:dyDescent="0.3">
      <c r="A198" t="s">
        <v>572</v>
      </c>
      <c r="B198" t="s">
        <v>573</v>
      </c>
      <c r="C198">
        <v>86</v>
      </c>
      <c r="D198" t="s">
        <v>884</v>
      </c>
      <c r="E198" t="s">
        <v>115</v>
      </c>
      <c r="F198" t="str">
        <f>VLOOKUP(E198,'Region per country'!A:B,2,)</f>
        <v>North America</v>
      </c>
      <c r="G198" s="1">
        <f t="shared" si="3"/>
        <v>0.86</v>
      </c>
      <c r="H198" s="1">
        <f>VLOOKUP(E198,'Tax per country'!A:B,2,)/100</f>
        <v>0.35</v>
      </c>
      <c r="I198" s="1">
        <f>G198/'Offer Review'!$D$3</f>
        <v>0.53749999999999998</v>
      </c>
      <c r="J198" s="8">
        <f>'Offer Review'!$F$3*'Cost of living database'!I198/(1-H198)</f>
        <v>52096.153846153844</v>
      </c>
    </row>
    <row r="199" spans="1:10" x14ac:dyDescent="0.3">
      <c r="A199" t="s">
        <v>574</v>
      </c>
      <c r="B199" t="s">
        <v>575</v>
      </c>
      <c r="C199">
        <v>86</v>
      </c>
      <c r="D199" t="s">
        <v>885</v>
      </c>
      <c r="E199" t="s">
        <v>141</v>
      </c>
      <c r="F199" t="str">
        <f>VLOOKUP(E199,'Region per country'!A:B,2,)</f>
        <v>South America</v>
      </c>
      <c r="G199" s="1">
        <f t="shared" si="3"/>
        <v>0.86</v>
      </c>
      <c r="H199" s="1">
        <f>VLOOKUP(E199,'Tax per country'!A:B,2,)/100</f>
        <v>0.27500000000000002</v>
      </c>
      <c r="I199" s="1">
        <f>G199/'Offer Review'!$D$3</f>
        <v>0.53749999999999998</v>
      </c>
      <c r="J199" s="8">
        <f>'Offer Review'!$F$3*'Cost of living database'!I199/(1-H199)</f>
        <v>46706.896551724138</v>
      </c>
    </row>
    <row r="200" spans="1:10" x14ac:dyDescent="0.3">
      <c r="A200" t="s">
        <v>576</v>
      </c>
      <c r="B200" t="s">
        <v>577</v>
      </c>
      <c r="C200">
        <v>85</v>
      </c>
      <c r="D200" t="s">
        <v>886</v>
      </c>
      <c r="E200" t="s">
        <v>86</v>
      </c>
      <c r="F200" t="str">
        <f>VLOOKUP(E200,'Region per country'!A:B,2,)</f>
        <v>Africa</v>
      </c>
      <c r="G200" s="1">
        <f t="shared" si="3"/>
        <v>0.85</v>
      </c>
      <c r="H200" s="1">
        <f>VLOOKUP(E200,'Tax per country'!A:B,2,)/100</f>
        <v>0.45</v>
      </c>
      <c r="I200" s="1">
        <f>G200/'Offer Review'!$D$3</f>
        <v>0.53125</v>
      </c>
      <c r="J200" s="8">
        <f>'Offer Review'!$F$3*'Cost of living database'!I200/(1-H200)</f>
        <v>60852.272727272721</v>
      </c>
    </row>
    <row r="201" spans="1:10" x14ac:dyDescent="0.3">
      <c r="A201" t="s">
        <v>578</v>
      </c>
      <c r="B201" t="s">
        <v>579</v>
      </c>
      <c r="C201">
        <v>85</v>
      </c>
      <c r="D201" t="s">
        <v>887</v>
      </c>
      <c r="E201" t="s">
        <v>145</v>
      </c>
      <c r="F201" t="str">
        <f>VLOOKUP(E201,'Region per country'!A:B,2,)</f>
        <v>Caribbean &amp; Central America</v>
      </c>
      <c r="G201" s="1">
        <f t="shared" si="3"/>
        <v>0.85</v>
      </c>
      <c r="H201" s="1">
        <f>VLOOKUP(E201,'Tax per country'!A:B,2,)/100</f>
        <v>0.25</v>
      </c>
      <c r="I201" s="1">
        <f>G201/'Offer Review'!$D$3</f>
        <v>0.53125</v>
      </c>
      <c r="J201" s="8">
        <f>'Offer Review'!$F$3*'Cost of living database'!I201/(1-H201)</f>
        <v>44625</v>
      </c>
    </row>
    <row r="202" spans="1:10" x14ac:dyDescent="0.3">
      <c r="A202" t="s">
        <v>580</v>
      </c>
      <c r="B202" t="s">
        <v>581</v>
      </c>
      <c r="C202">
        <v>85</v>
      </c>
      <c r="D202" t="s">
        <v>888</v>
      </c>
      <c r="E202" t="s">
        <v>141</v>
      </c>
      <c r="F202" t="str">
        <f>VLOOKUP(E202,'Region per country'!A:B,2,)</f>
        <v>South America</v>
      </c>
      <c r="G202" s="1">
        <f t="shared" si="3"/>
        <v>0.85</v>
      </c>
      <c r="H202" s="1">
        <f>VLOOKUP(E202,'Tax per country'!A:B,2,)/100</f>
        <v>0.27500000000000002</v>
      </c>
      <c r="I202" s="1">
        <f>G202/'Offer Review'!$D$3</f>
        <v>0.53125</v>
      </c>
      <c r="J202" s="8">
        <f>'Offer Review'!$F$3*'Cost of living database'!I202/(1-H202)</f>
        <v>46163.793103448275</v>
      </c>
    </row>
    <row r="203" spans="1:10" x14ac:dyDescent="0.3">
      <c r="A203" t="s">
        <v>582</v>
      </c>
      <c r="B203" t="s">
        <v>19</v>
      </c>
      <c r="C203">
        <v>85</v>
      </c>
      <c r="D203" t="s">
        <v>889</v>
      </c>
      <c r="E203" t="s">
        <v>51</v>
      </c>
      <c r="F203" t="str">
        <f>VLOOKUP(E203,'Region per country'!A:B,2,)</f>
        <v>Europe</v>
      </c>
      <c r="G203" s="1">
        <f t="shared" si="3"/>
        <v>0.85</v>
      </c>
      <c r="H203" s="1">
        <f>VLOOKUP(E203,'Tax per country'!A:B,2,)/100</f>
        <v>0.23</v>
      </c>
      <c r="I203" s="1">
        <f>G203/'Offer Review'!$D$3</f>
        <v>0.53125</v>
      </c>
      <c r="J203" s="8">
        <f>'Offer Review'!$F$3*'Cost of living database'!I203/(1-H203)</f>
        <v>43465.909090909088</v>
      </c>
    </row>
    <row r="204" spans="1:10" x14ac:dyDescent="0.3">
      <c r="A204" t="s">
        <v>583</v>
      </c>
      <c r="B204" t="s">
        <v>584</v>
      </c>
      <c r="C204">
        <v>84</v>
      </c>
      <c r="D204" t="s">
        <v>890</v>
      </c>
      <c r="E204" t="s">
        <v>141</v>
      </c>
      <c r="F204" t="str">
        <f>VLOOKUP(E204,'Region per country'!A:B,2,)</f>
        <v>South America</v>
      </c>
      <c r="G204" s="1">
        <f t="shared" si="3"/>
        <v>0.84</v>
      </c>
      <c r="H204" s="1">
        <f>VLOOKUP(E204,'Tax per country'!A:B,2,)/100</f>
        <v>0.27500000000000002</v>
      </c>
      <c r="I204" s="1">
        <f>G204/'Offer Review'!$D$3</f>
        <v>0.52499999999999991</v>
      </c>
      <c r="J204" s="8">
        <f>'Offer Review'!$F$3*'Cost of living database'!I204/(1-H204)</f>
        <v>45620.689655172406</v>
      </c>
    </row>
    <row r="205" spans="1:10" x14ac:dyDescent="0.3">
      <c r="A205" t="s">
        <v>585</v>
      </c>
      <c r="B205" t="s">
        <v>586</v>
      </c>
      <c r="C205">
        <v>84</v>
      </c>
      <c r="D205" t="s">
        <v>891</v>
      </c>
      <c r="E205" t="s">
        <v>52</v>
      </c>
      <c r="F205" t="str">
        <f>VLOOKUP(E205,'Region per country'!A:B,2,)</f>
        <v>Africa</v>
      </c>
      <c r="G205" s="1">
        <f t="shared" si="3"/>
        <v>0.84</v>
      </c>
      <c r="H205" s="1">
        <f>VLOOKUP(E205,'Tax per country'!A:B,2,)/100</f>
        <v>0.3</v>
      </c>
      <c r="I205" s="1">
        <f>G205/'Offer Review'!$D$3</f>
        <v>0.52499999999999991</v>
      </c>
      <c r="J205" s="8">
        <f>'Offer Review'!$F$3*'Cost of living database'!I205/(1-H205)</f>
        <v>47249.999999999993</v>
      </c>
    </row>
    <row r="206" spans="1:10" x14ac:dyDescent="0.3">
      <c r="A206" t="s">
        <v>587</v>
      </c>
      <c r="B206" t="s">
        <v>588</v>
      </c>
      <c r="C206">
        <v>84</v>
      </c>
      <c r="D206" t="s">
        <v>892</v>
      </c>
      <c r="E206" t="s">
        <v>141</v>
      </c>
      <c r="F206" t="str">
        <f>VLOOKUP(E206,'Region per country'!A:B,2,)</f>
        <v>South America</v>
      </c>
      <c r="G206" s="1">
        <f t="shared" si="3"/>
        <v>0.84</v>
      </c>
      <c r="H206" s="1">
        <f>VLOOKUP(E206,'Tax per country'!A:B,2,)/100</f>
        <v>0.27500000000000002</v>
      </c>
      <c r="I206" s="1">
        <f>G206/'Offer Review'!$D$3</f>
        <v>0.52499999999999991</v>
      </c>
      <c r="J206" s="8">
        <f>'Offer Review'!$F$3*'Cost of living database'!I206/(1-H206)</f>
        <v>45620.689655172406</v>
      </c>
    </row>
    <row r="207" spans="1:10" x14ac:dyDescent="0.3">
      <c r="A207" t="s">
        <v>589</v>
      </c>
      <c r="B207" t="s">
        <v>590</v>
      </c>
      <c r="C207">
        <v>84</v>
      </c>
      <c r="D207" t="s">
        <v>893</v>
      </c>
      <c r="E207" t="s">
        <v>180</v>
      </c>
      <c r="F207" t="str">
        <f>VLOOKUP(E207,'Region per country'!A:B,2,)</f>
        <v>Europe</v>
      </c>
      <c r="G207" s="1">
        <f t="shared" si="3"/>
        <v>0.84</v>
      </c>
      <c r="H207" s="1">
        <f>VLOOKUP(E207,'Tax per country'!A:B,2,)/100</f>
        <v>0.13</v>
      </c>
      <c r="I207" s="1">
        <f>G207/'Offer Review'!$D$3</f>
        <v>0.52499999999999991</v>
      </c>
      <c r="J207" s="8">
        <f>'Offer Review'!$F$3*'Cost of living database'!I207/(1-H207)</f>
        <v>38017.241379310333</v>
      </c>
    </row>
    <row r="208" spans="1:10" x14ac:dyDescent="0.3">
      <c r="A208" t="s">
        <v>591</v>
      </c>
      <c r="B208" t="s">
        <v>592</v>
      </c>
      <c r="C208">
        <v>84</v>
      </c>
      <c r="D208" t="s">
        <v>894</v>
      </c>
      <c r="E208" t="s">
        <v>53</v>
      </c>
      <c r="F208" t="str">
        <f>VLOOKUP(E208,'Region per country'!A:B,2,)</f>
        <v>Caribbean &amp; Central America</v>
      </c>
      <c r="G208" s="1">
        <f t="shared" si="3"/>
        <v>0.84</v>
      </c>
      <c r="H208" s="1">
        <f>VLOOKUP(E208,'Tax per country'!A:B,2,)/100</f>
        <v>7.0000000000000007E-2</v>
      </c>
      <c r="I208" s="1">
        <f>G208/'Offer Review'!$D$3</f>
        <v>0.52499999999999991</v>
      </c>
      <c r="J208" s="8">
        <f>'Offer Review'!$F$3*'Cost of living database'!I208/(1-H208)</f>
        <v>35564.51612903225</v>
      </c>
    </row>
    <row r="209" spans="1:13" x14ac:dyDescent="0.3">
      <c r="A209" t="s">
        <v>593</v>
      </c>
      <c r="B209" t="s">
        <v>594</v>
      </c>
      <c r="C209">
        <v>84</v>
      </c>
      <c r="D209" t="s">
        <v>895</v>
      </c>
      <c r="E209" t="s">
        <v>86</v>
      </c>
      <c r="F209" t="str">
        <f>VLOOKUP(E209,'Region per country'!A:B,2,)</f>
        <v>Africa</v>
      </c>
      <c r="G209" s="1">
        <f t="shared" si="3"/>
        <v>0.84</v>
      </c>
      <c r="H209" s="1">
        <f>VLOOKUP(E209,'Tax per country'!A:B,2,)/100</f>
        <v>0.45</v>
      </c>
      <c r="I209" s="1">
        <f>G209/'Offer Review'!$D$3</f>
        <v>0.52499999999999991</v>
      </c>
      <c r="J209" s="8">
        <f>'Offer Review'!$F$3*'Cost of living database'!I209/(1-H209)</f>
        <v>60136.363636363618</v>
      </c>
    </row>
    <row r="210" spans="1:13" x14ac:dyDescent="0.3">
      <c r="A210" t="s">
        <v>595</v>
      </c>
      <c r="B210" t="s">
        <v>596</v>
      </c>
      <c r="C210">
        <v>83</v>
      </c>
      <c r="D210" t="s">
        <v>896</v>
      </c>
      <c r="E210" t="s">
        <v>127</v>
      </c>
      <c r="F210" t="str">
        <f>VLOOKUP(E210,'Region per country'!A:B,2,)</f>
        <v>Europe</v>
      </c>
      <c r="G210" s="1">
        <f t="shared" si="3"/>
        <v>0.83</v>
      </c>
      <c r="H210" s="1">
        <f>VLOOKUP(E210,'Tax per country'!A:B,2,)/100</f>
        <v>0.32</v>
      </c>
      <c r="I210" s="1">
        <f>G210/'Offer Review'!$D$3</f>
        <v>0.51874999999999993</v>
      </c>
      <c r="J210" s="8">
        <f>'Offer Review'!$F$3*'Cost of living database'!I210/(1-H210)</f>
        <v>48060.661764705881</v>
      </c>
    </row>
    <row r="211" spans="1:13" x14ac:dyDescent="0.3">
      <c r="A211" t="s">
        <v>597</v>
      </c>
      <c r="B211" t="s">
        <v>598</v>
      </c>
      <c r="C211">
        <v>83</v>
      </c>
      <c r="D211" t="s">
        <v>897</v>
      </c>
      <c r="E211" t="s">
        <v>127</v>
      </c>
      <c r="F211" t="str">
        <f>VLOOKUP(E211,'Region per country'!A:B,2,)</f>
        <v>Europe</v>
      </c>
      <c r="G211" s="1">
        <f t="shared" si="3"/>
        <v>0.83</v>
      </c>
      <c r="H211" s="1">
        <f>VLOOKUP(E211,'Tax per country'!A:B,2,)/100</f>
        <v>0.32</v>
      </c>
      <c r="I211" s="1">
        <f>G211/'Offer Review'!$D$3</f>
        <v>0.51874999999999993</v>
      </c>
      <c r="J211" s="8">
        <f>'Offer Review'!$F$3*'Cost of living database'!I211/(1-H211)</f>
        <v>48060.661764705881</v>
      </c>
    </row>
    <row r="212" spans="1:13" x14ac:dyDescent="0.3">
      <c r="A212" t="s">
        <v>599</v>
      </c>
      <c r="B212" t="s">
        <v>600</v>
      </c>
      <c r="C212">
        <v>83</v>
      </c>
      <c r="D212" t="s">
        <v>898</v>
      </c>
      <c r="E212" t="s">
        <v>141</v>
      </c>
      <c r="F212" t="str">
        <f>VLOOKUP(E212,'Region per country'!A:B,2,)</f>
        <v>South America</v>
      </c>
      <c r="G212" s="1">
        <f t="shared" si="3"/>
        <v>0.83</v>
      </c>
      <c r="H212" s="1">
        <f>VLOOKUP(E212,'Tax per country'!A:B,2,)/100</f>
        <v>0.27500000000000002</v>
      </c>
      <c r="I212" s="1">
        <f>G212/'Offer Review'!$D$3</f>
        <v>0.51874999999999993</v>
      </c>
      <c r="J212" s="8">
        <f>'Offer Review'!$F$3*'Cost of living database'!I212/(1-H212)</f>
        <v>45077.586206896551</v>
      </c>
    </row>
    <row r="213" spans="1:13" x14ac:dyDescent="0.3">
      <c r="A213" t="s">
        <v>601</v>
      </c>
      <c r="B213" t="s">
        <v>602</v>
      </c>
      <c r="C213">
        <v>83</v>
      </c>
      <c r="D213" t="s">
        <v>899</v>
      </c>
      <c r="E213" t="s">
        <v>139</v>
      </c>
      <c r="F213" t="str">
        <f>VLOOKUP(E213,'Region per country'!A:B,2,)</f>
        <v>South America</v>
      </c>
      <c r="G213" s="1">
        <f t="shared" si="3"/>
        <v>0.83</v>
      </c>
      <c r="H213" s="1">
        <f>VLOOKUP(E213,'Tax per country'!A:B,2,)/100</f>
        <v>0.3</v>
      </c>
      <c r="I213" s="1">
        <f>G213/'Offer Review'!$D$3</f>
        <v>0.51874999999999993</v>
      </c>
      <c r="J213" s="8">
        <f>'Offer Review'!$F$3*'Cost of living database'!I213/(1-H213)</f>
        <v>46687.5</v>
      </c>
    </row>
    <row r="214" spans="1:13" x14ac:dyDescent="0.3">
      <c r="A214" t="s">
        <v>603</v>
      </c>
      <c r="B214" t="s">
        <v>604</v>
      </c>
      <c r="C214">
        <v>83</v>
      </c>
      <c r="D214" t="s">
        <v>900</v>
      </c>
      <c r="E214" t="s">
        <v>54</v>
      </c>
      <c r="F214" t="str">
        <f>VLOOKUP(E214,'Region per country'!A:B,2,)</f>
        <v>Europe</v>
      </c>
      <c r="G214" s="1">
        <f t="shared" si="3"/>
        <v>0.83</v>
      </c>
      <c r="H214" s="1">
        <f>VLOOKUP(E214,'Tax per country'!A:B,2,)/100</f>
        <v>0.1</v>
      </c>
      <c r="I214" s="1">
        <f>G214/'Offer Review'!$D$3</f>
        <v>0.51874999999999993</v>
      </c>
      <c r="J214" s="8">
        <f>'Offer Review'!$F$3*'Cost of living database'!I214/(1-H214)</f>
        <v>36312.499999999993</v>
      </c>
    </row>
    <row r="215" spans="1:13" x14ac:dyDescent="0.3">
      <c r="A215" t="s">
        <v>605</v>
      </c>
      <c r="B215" t="s">
        <v>606</v>
      </c>
      <c r="C215">
        <v>82</v>
      </c>
      <c r="D215" t="s">
        <v>901</v>
      </c>
      <c r="E215" t="s">
        <v>115</v>
      </c>
      <c r="F215" t="str">
        <f>VLOOKUP(E215,'Region per country'!A:B,2,)</f>
        <v>North America</v>
      </c>
      <c r="G215" s="1">
        <f t="shared" si="3"/>
        <v>0.82</v>
      </c>
      <c r="H215" s="1">
        <f>VLOOKUP(E215,'Tax per country'!A:B,2,)/100</f>
        <v>0.35</v>
      </c>
      <c r="I215" s="1">
        <f>G215/'Offer Review'!$D$3</f>
        <v>0.51249999999999996</v>
      </c>
      <c r="J215" s="8">
        <f>'Offer Review'!$F$3*'Cost of living database'!I215/(1-H215)</f>
        <v>49673.076923076915</v>
      </c>
      <c r="L215" s="8"/>
      <c r="M215" s="8"/>
    </row>
    <row r="216" spans="1:13" x14ac:dyDescent="0.3">
      <c r="A216" t="s">
        <v>607</v>
      </c>
      <c r="B216" t="s">
        <v>608</v>
      </c>
      <c r="C216">
        <v>82</v>
      </c>
      <c r="D216" t="s">
        <v>902</v>
      </c>
      <c r="E216" t="s">
        <v>189</v>
      </c>
      <c r="F216" t="str">
        <f>VLOOKUP(E216,'Region per country'!A:B,2,)</f>
        <v>Europe</v>
      </c>
      <c r="G216" s="1">
        <f t="shared" si="3"/>
        <v>0.82</v>
      </c>
      <c r="H216" s="1">
        <f>VLOOKUP(E216,'Tax per country'!A:B,2,)/100</f>
        <v>0.1</v>
      </c>
      <c r="I216" s="1">
        <f>G216/'Offer Review'!$D$3</f>
        <v>0.51249999999999996</v>
      </c>
      <c r="J216" s="8">
        <f>'Offer Review'!$F$3*'Cost of living database'!I216/(1-H216)</f>
        <v>35874.999999999993</v>
      </c>
    </row>
    <row r="217" spans="1:13" x14ac:dyDescent="0.3">
      <c r="A217" t="s">
        <v>609</v>
      </c>
      <c r="B217" t="s">
        <v>610</v>
      </c>
      <c r="C217">
        <v>82</v>
      </c>
      <c r="D217" t="s">
        <v>903</v>
      </c>
      <c r="E217" t="s">
        <v>115</v>
      </c>
      <c r="F217" t="str">
        <f>VLOOKUP(E217,'Region per country'!A:B,2,)</f>
        <v>North America</v>
      </c>
      <c r="G217" s="1">
        <f t="shared" si="3"/>
        <v>0.82</v>
      </c>
      <c r="H217" s="1">
        <f>VLOOKUP(E217,'Tax per country'!A:B,2,)/100</f>
        <v>0.35</v>
      </c>
      <c r="I217" s="1">
        <f>G217/'Offer Review'!$D$3</f>
        <v>0.51249999999999996</v>
      </c>
      <c r="J217" s="8">
        <f>'Offer Review'!$F$3*'Cost of living database'!I217/(1-H217)</f>
        <v>49673.076923076915</v>
      </c>
    </row>
    <row r="218" spans="1:13" x14ac:dyDescent="0.3">
      <c r="A218" t="s">
        <v>611</v>
      </c>
      <c r="B218" t="s">
        <v>20</v>
      </c>
      <c r="C218">
        <v>82</v>
      </c>
      <c r="D218" t="s">
        <v>904</v>
      </c>
      <c r="E218" t="s">
        <v>55</v>
      </c>
      <c r="F218" t="str">
        <f>VLOOKUP(E218,'Region per country'!A:B,2,)</f>
        <v>South America</v>
      </c>
      <c r="G218" s="1">
        <f t="shared" si="3"/>
        <v>0.82</v>
      </c>
      <c r="H218" s="1">
        <f>VLOOKUP(E218,'Tax per country'!A:B,2,)/100</f>
        <v>0.13</v>
      </c>
      <c r="I218" s="1">
        <f>G218/'Offer Review'!$D$3</f>
        <v>0.51249999999999996</v>
      </c>
      <c r="J218" s="8">
        <f>'Offer Review'!$F$3*'Cost of living database'!I218/(1-H218)</f>
        <v>37112.068965517239</v>
      </c>
    </row>
    <row r="219" spans="1:13" x14ac:dyDescent="0.3">
      <c r="A219" t="s">
        <v>612</v>
      </c>
      <c r="B219" t="s">
        <v>613</v>
      </c>
      <c r="C219">
        <v>81</v>
      </c>
      <c r="D219" t="s">
        <v>905</v>
      </c>
      <c r="E219" t="s">
        <v>115</v>
      </c>
      <c r="F219" t="str">
        <f>VLOOKUP(E219,'Region per country'!A:B,2,)</f>
        <v>North America</v>
      </c>
      <c r="G219" s="1">
        <f t="shared" si="3"/>
        <v>0.81</v>
      </c>
      <c r="H219" s="1">
        <f>VLOOKUP(E219,'Tax per country'!A:B,2,)/100</f>
        <v>0.35</v>
      </c>
      <c r="I219" s="1">
        <f>G219/'Offer Review'!$D$3</f>
        <v>0.50624999999999998</v>
      </c>
      <c r="J219" s="8">
        <f>'Offer Review'!$F$3*'Cost of living database'!I219/(1-H219)</f>
        <v>49067.307692307688</v>
      </c>
    </row>
    <row r="220" spans="1:13" x14ac:dyDescent="0.3">
      <c r="A220" t="s">
        <v>614</v>
      </c>
      <c r="B220" t="s">
        <v>615</v>
      </c>
      <c r="C220">
        <v>81</v>
      </c>
      <c r="D220" t="s">
        <v>906</v>
      </c>
      <c r="E220" t="s">
        <v>141</v>
      </c>
      <c r="F220" t="str">
        <f>VLOOKUP(E220,'Region per country'!A:B,2,)</f>
        <v>South America</v>
      </c>
      <c r="G220" s="1">
        <f t="shared" si="3"/>
        <v>0.81</v>
      </c>
      <c r="H220" s="1">
        <f>VLOOKUP(E220,'Tax per country'!A:B,2,)/100</f>
        <v>0.27500000000000002</v>
      </c>
      <c r="I220" s="1">
        <f>G220/'Offer Review'!$D$3</f>
        <v>0.50624999999999998</v>
      </c>
      <c r="J220" s="8">
        <f>'Offer Review'!$F$3*'Cost of living database'!I220/(1-H220)</f>
        <v>43991.379310344826</v>
      </c>
    </row>
    <row r="221" spans="1:13" x14ac:dyDescent="0.3">
      <c r="A221" t="s">
        <v>616</v>
      </c>
      <c r="B221" t="s">
        <v>617</v>
      </c>
      <c r="C221">
        <v>81</v>
      </c>
      <c r="D221" t="s">
        <v>907</v>
      </c>
      <c r="E221" t="s">
        <v>183</v>
      </c>
      <c r="F221" t="str">
        <f>VLOOKUP(E221,'Region per country'!A:B,2,)</f>
        <v>Europe</v>
      </c>
      <c r="G221" s="1">
        <f t="shared" si="3"/>
        <v>0.81</v>
      </c>
      <c r="H221" s="1">
        <f>VLOOKUP(E221,'Tax per country'!A:B,2,)/100</f>
        <v>0.1</v>
      </c>
      <c r="I221" s="1">
        <f>G221/'Offer Review'!$D$3</f>
        <v>0.50624999999999998</v>
      </c>
      <c r="J221" s="8">
        <f>'Offer Review'!$F$3*'Cost of living database'!I221/(1-H221)</f>
        <v>35437.5</v>
      </c>
    </row>
    <row r="222" spans="1:13" x14ac:dyDescent="0.3">
      <c r="A222" t="s">
        <v>618</v>
      </c>
      <c r="B222" t="s">
        <v>619</v>
      </c>
      <c r="C222">
        <v>81</v>
      </c>
      <c r="D222" t="s">
        <v>908</v>
      </c>
      <c r="E222" t="s">
        <v>141</v>
      </c>
      <c r="F222" t="str">
        <f>VLOOKUP(E222,'Region per country'!A:B,2,)</f>
        <v>South America</v>
      </c>
      <c r="G222" s="1">
        <f t="shared" si="3"/>
        <v>0.81</v>
      </c>
      <c r="H222" s="1">
        <f>VLOOKUP(E222,'Tax per country'!A:B,2,)/100</f>
        <v>0.27500000000000002</v>
      </c>
      <c r="I222" s="1">
        <f>G222/'Offer Review'!$D$3</f>
        <v>0.50624999999999998</v>
      </c>
      <c r="J222" s="8">
        <f>'Offer Review'!$F$3*'Cost of living database'!I222/(1-H222)</f>
        <v>43991.379310344826</v>
      </c>
    </row>
    <row r="223" spans="1:13" x14ac:dyDescent="0.3">
      <c r="A223" t="s">
        <v>620</v>
      </c>
      <c r="B223" t="s">
        <v>21</v>
      </c>
      <c r="C223">
        <v>80</v>
      </c>
      <c r="D223" t="s">
        <v>909</v>
      </c>
      <c r="E223" t="s">
        <v>55</v>
      </c>
      <c r="F223" t="str">
        <f>VLOOKUP(E223,'Region per country'!A:B,2,)</f>
        <v>South America</v>
      </c>
      <c r="G223" s="1">
        <f t="shared" si="3"/>
        <v>0.8</v>
      </c>
      <c r="H223" s="1">
        <f>VLOOKUP(E223,'Tax per country'!A:B,2,)/100</f>
        <v>0.13</v>
      </c>
      <c r="I223" s="1">
        <f>G223/'Offer Review'!$D$3</f>
        <v>0.5</v>
      </c>
      <c r="J223" s="8">
        <f>'Offer Review'!$F$3*'Cost of living database'!I223/(1-H223)</f>
        <v>36206.896551724138</v>
      </c>
    </row>
    <row r="224" spans="1:13" x14ac:dyDescent="0.3">
      <c r="A224" t="s">
        <v>621</v>
      </c>
      <c r="B224" t="s">
        <v>622</v>
      </c>
      <c r="C224">
        <v>80</v>
      </c>
      <c r="D224" t="s">
        <v>910</v>
      </c>
      <c r="E224" t="s">
        <v>115</v>
      </c>
      <c r="F224" t="str">
        <f>VLOOKUP(E224,'Region per country'!A:B,2,)</f>
        <v>North America</v>
      </c>
      <c r="G224" s="1">
        <f t="shared" si="3"/>
        <v>0.8</v>
      </c>
      <c r="H224" s="1">
        <f>VLOOKUP(E224,'Tax per country'!A:B,2,)/100</f>
        <v>0.35</v>
      </c>
      <c r="I224" s="1">
        <f>G224/'Offer Review'!$D$3</f>
        <v>0.5</v>
      </c>
      <c r="J224" s="8">
        <f>'Offer Review'!$F$3*'Cost of living database'!I224/(1-H224)</f>
        <v>48461.538461538461</v>
      </c>
    </row>
    <row r="225" spans="1:12" x14ac:dyDescent="0.3">
      <c r="A225" t="s">
        <v>623</v>
      </c>
      <c r="B225" t="s">
        <v>624</v>
      </c>
      <c r="C225">
        <v>80</v>
      </c>
      <c r="D225" t="s">
        <v>911</v>
      </c>
      <c r="E225" t="s">
        <v>144</v>
      </c>
      <c r="F225" t="str">
        <f>VLOOKUP(E225,'Region per country'!A:B,2,)</f>
        <v>Africa</v>
      </c>
      <c r="G225" s="1">
        <f t="shared" si="3"/>
        <v>0.8</v>
      </c>
      <c r="H225" s="1">
        <f>VLOOKUP(E225,'Tax per country'!A:B,2,)/100</f>
        <v>0.25</v>
      </c>
      <c r="I225" s="1">
        <f>G225/'Offer Review'!$D$3</f>
        <v>0.5</v>
      </c>
      <c r="J225" s="8">
        <f>'Offer Review'!$F$3*'Cost of living database'!I225/(1-H225)</f>
        <v>42000</v>
      </c>
    </row>
    <row r="226" spans="1:12" x14ac:dyDescent="0.3">
      <c r="A226" t="s">
        <v>625</v>
      </c>
      <c r="B226" t="s">
        <v>626</v>
      </c>
      <c r="C226">
        <v>80</v>
      </c>
      <c r="D226" t="s">
        <v>912</v>
      </c>
      <c r="E226" t="s">
        <v>141</v>
      </c>
      <c r="F226" t="str">
        <f>VLOOKUP(E226,'Region per country'!A:B,2,)</f>
        <v>South America</v>
      </c>
      <c r="G226" s="1">
        <f t="shared" si="3"/>
        <v>0.8</v>
      </c>
      <c r="H226" s="1">
        <f>VLOOKUP(E226,'Tax per country'!A:B,2,)/100</f>
        <v>0.27500000000000002</v>
      </c>
      <c r="I226" s="1">
        <f>G226/'Offer Review'!$D$3</f>
        <v>0.5</v>
      </c>
      <c r="J226" s="8">
        <f>'Offer Review'!$F$3*'Cost of living database'!I226/(1-H226)</f>
        <v>43448.275862068964</v>
      </c>
    </row>
    <row r="227" spans="1:12" x14ac:dyDescent="0.3">
      <c r="A227" t="s">
        <v>627</v>
      </c>
      <c r="B227" t="s">
        <v>22</v>
      </c>
      <c r="C227">
        <v>79</v>
      </c>
      <c r="D227" t="s">
        <v>913</v>
      </c>
      <c r="E227" t="s">
        <v>56</v>
      </c>
      <c r="F227" t="str">
        <f>VLOOKUP(E227,'Region per country'!A:B,2,)</f>
        <v>Africa</v>
      </c>
      <c r="G227" s="1">
        <f t="shared" si="3"/>
        <v>0.79</v>
      </c>
      <c r="H227" s="1">
        <f>VLOOKUP(E227,'Tax per country'!A:B,2,)/100</f>
        <v>0.4</v>
      </c>
      <c r="I227" s="1">
        <f>G227/'Offer Review'!$D$3</f>
        <v>0.49375000000000002</v>
      </c>
      <c r="J227" s="8">
        <f>'Offer Review'!$F$3*'Cost of living database'!I227/(1-H227)</f>
        <v>51843.75</v>
      </c>
    </row>
    <row r="228" spans="1:12" x14ac:dyDescent="0.3">
      <c r="A228" t="s">
        <v>628</v>
      </c>
      <c r="B228" t="s">
        <v>629</v>
      </c>
      <c r="C228">
        <v>78</v>
      </c>
      <c r="D228" t="s">
        <v>914</v>
      </c>
      <c r="E228" t="s">
        <v>57</v>
      </c>
      <c r="F228" t="str">
        <f>VLOOKUP(E228,'Region per country'!A:B,2,)</f>
        <v>Asia</v>
      </c>
      <c r="G228" s="1">
        <f t="shared" si="3"/>
        <v>0.78</v>
      </c>
      <c r="H228" s="1">
        <f>VLOOKUP(E228,'Tax per country'!A:B,2,)/100</f>
        <v>0.35</v>
      </c>
      <c r="I228" s="1">
        <f>G228/'Offer Review'!$D$3</f>
        <v>0.48749999999999999</v>
      </c>
      <c r="J228" s="8">
        <f>'Offer Review'!$F$3*'Cost of living database'!I228/(1-H228)</f>
        <v>47250</v>
      </c>
    </row>
    <row r="229" spans="1:12" x14ac:dyDescent="0.3">
      <c r="A229" t="s">
        <v>630</v>
      </c>
      <c r="B229" t="s">
        <v>631</v>
      </c>
      <c r="C229">
        <v>78</v>
      </c>
      <c r="D229" t="s">
        <v>915</v>
      </c>
      <c r="E229" t="s">
        <v>115</v>
      </c>
      <c r="F229" t="str">
        <f>VLOOKUP(E229,'Region per country'!A:B,2,)</f>
        <v>North America</v>
      </c>
      <c r="G229" s="1">
        <f t="shared" si="3"/>
        <v>0.78</v>
      </c>
      <c r="H229" s="1">
        <f>VLOOKUP(E229,'Tax per country'!A:B,2,)/100</f>
        <v>0.35</v>
      </c>
      <c r="I229" s="1">
        <f>G229/'Offer Review'!$D$3</f>
        <v>0.48749999999999999</v>
      </c>
      <c r="J229" s="8">
        <f>'Offer Review'!$F$3*'Cost of living database'!I229/(1-H229)</f>
        <v>47250</v>
      </c>
    </row>
    <row r="230" spans="1:12" x14ac:dyDescent="0.3">
      <c r="A230" t="s">
        <v>632</v>
      </c>
      <c r="B230" t="s">
        <v>633</v>
      </c>
      <c r="C230">
        <v>78</v>
      </c>
      <c r="D230" t="s">
        <v>916</v>
      </c>
      <c r="E230" t="s">
        <v>141</v>
      </c>
      <c r="F230" t="str">
        <f>VLOOKUP(E230,'Region per country'!A:B,2,)</f>
        <v>South America</v>
      </c>
      <c r="G230" s="1">
        <f t="shared" si="3"/>
        <v>0.78</v>
      </c>
      <c r="H230" s="1">
        <f>VLOOKUP(E230,'Tax per country'!A:B,2,)/100</f>
        <v>0.27500000000000002</v>
      </c>
      <c r="I230" s="1">
        <f>G230/'Offer Review'!$D$3</f>
        <v>0.48749999999999999</v>
      </c>
      <c r="J230" s="8">
        <f>'Offer Review'!$F$3*'Cost of living database'!I230/(1-H230)</f>
        <v>42362.068965517239</v>
      </c>
    </row>
    <row r="231" spans="1:12" x14ac:dyDescent="0.3">
      <c r="A231" t="s">
        <v>634</v>
      </c>
      <c r="B231" t="s">
        <v>635</v>
      </c>
      <c r="C231">
        <v>77</v>
      </c>
      <c r="D231" t="s">
        <v>917</v>
      </c>
      <c r="E231" t="s">
        <v>159</v>
      </c>
      <c r="F231" t="str">
        <f>VLOOKUP(E231,'Region per country'!A:B,2,)</f>
        <v>Middle East</v>
      </c>
      <c r="G231" s="1">
        <f t="shared" si="3"/>
        <v>0.77</v>
      </c>
      <c r="H231" s="1">
        <f>VLOOKUP(E231,'Tax per country'!A:B,2,)/100</f>
        <v>0.22500000000000001</v>
      </c>
      <c r="I231" s="1">
        <f>G231/'Offer Review'!$D$3</f>
        <v>0.48125000000000001</v>
      </c>
      <c r="J231" s="8">
        <f>'Offer Review'!$F$3*'Cost of living database'!I231/(1-H231)</f>
        <v>39120.967741935485</v>
      </c>
    </row>
    <row r="232" spans="1:12" x14ac:dyDescent="0.3">
      <c r="A232" t="s">
        <v>636</v>
      </c>
      <c r="B232" t="s">
        <v>637</v>
      </c>
      <c r="C232">
        <v>77</v>
      </c>
      <c r="D232" t="s">
        <v>918</v>
      </c>
      <c r="E232" t="s">
        <v>170</v>
      </c>
      <c r="F232" t="str">
        <f>VLOOKUP(E232,'Region per country'!A:B,2,)</f>
        <v>Europe</v>
      </c>
      <c r="G232" s="1">
        <f t="shared" si="3"/>
        <v>0.77</v>
      </c>
      <c r="H232" s="1">
        <f>VLOOKUP(E232,'Tax per country'!A:B,2,)/100</f>
        <v>0.18</v>
      </c>
      <c r="I232" s="1">
        <f>G232/'Offer Review'!$D$3</f>
        <v>0.48125000000000001</v>
      </c>
      <c r="J232" s="8">
        <f>'Offer Review'!$F$3*'Cost of living database'!I232/(1-H232)</f>
        <v>36974.085365853658</v>
      </c>
    </row>
    <row r="233" spans="1:12" x14ac:dyDescent="0.3">
      <c r="A233" t="s">
        <v>638</v>
      </c>
      <c r="B233" t="s">
        <v>639</v>
      </c>
      <c r="C233">
        <v>76</v>
      </c>
      <c r="D233" t="s">
        <v>919</v>
      </c>
      <c r="E233" t="s">
        <v>121</v>
      </c>
      <c r="F233" t="str">
        <f>VLOOKUP(E233,'Region per country'!A:B,2,)</f>
        <v>Europe</v>
      </c>
      <c r="G233" s="1">
        <f t="shared" si="3"/>
        <v>0.76</v>
      </c>
      <c r="H233" s="1">
        <f>VLOOKUP(E233,'Tax per country'!A:B,2,)/100</f>
        <v>0.35</v>
      </c>
      <c r="I233" s="1">
        <f>G233/'Offer Review'!$D$3</f>
        <v>0.47499999999999998</v>
      </c>
      <c r="J233" s="8">
        <f>'Offer Review'!$F$3*'Cost of living database'!I233/(1-H233)</f>
        <v>46038.461538461539</v>
      </c>
    </row>
    <row r="234" spans="1:12" x14ac:dyDescent="0.3">
      <c r="A234" t="s">
        <v>640</v>
      </c>
      <c r="B234" t="s">
        <v>641</v>
      </c>
      <c r="C234">
        <v>76</v>
      </c>
      <c r="D234" t="s">
        <v>920</v>
      </c>
      <c r="E234" t="s">
        <v>115</v>
      </c>
      <c r="F234" t="str">
        <f>VLOOKUP(E234,'Region per country'!A:B,2,)</f>
        <v>North America</v>
      </c>
      <c r="G234" s="1">
        <f t="shared" si="3"/>
        <v>0.76</v>
      </c>
      <c r="H234" s="1">
        <f>VLOOKUP(E234,'Tax per country'!A:B,2,)/100</f>
        <v>0.35</v>
      </c>
      <c r="I234" s="1">
        <f>G234/'Offer Review'!$D$3</f>
        <v>0.47499999999999998</v>
      </c>
      <c r="J234" s="8">
        <f>'Offer Review'!$F$3*'Cost of living database'!I234/(1-H234)</f>
        <v>46038.461538461539</v>
      </c>
    </row>
    <row r="235" spans="1:12" x14ac:dyDescent="0.3">
      <c r="A235" t="s">
        <v>642</v>
      </c>
      <c r="B235" t="s">
        <v>643</v>
      </c>
      <c r="C235">
        <v>76</v>
      </c>
      <c r="D235" t="s">
        <v>921</v>
      </c>
      <c r="E235" t="s">
        <v>189</v>
      </c>
      <c r="F235" t="str">
        <f>VLOOKUP(E235,'Region per country'!A:B,2,)</f>
        <v>Europe</v>
      </c>
      <c r="G235" s="1">
        <f t="shared" si="3"/>
        <v>0.76</v>
      </c>
      <c r="H235" s="1">
        <f>VLOOKUP(E235,'Tax per country'!A:B,2,)/100</f>
        <v>0.1</v>
      </c>
      <c r="I235" s="1">
        <f>G235/'Offer Review'!$D$3</f>
        <v>0.47499999999999998</v>
      </c>
      <c r="J235" s="8">
        <f>'Offer Review'!$F$3*'Cost of living database'!I235/(1-H235)</f>
        <v>33250</v>
      </c>
    </row>
    <row r="236" spans="1:12" x14ac:dyDescent="0.3">
      <c r="A236" t="s">
        <v>644</v>
      </c>
      <c r="B236" t="s">
        <v>23</v>
      </c>
      <c r="C236">
        <v>73</v>
      </c>
      <c r="D236" t="s">
        <v>922</v>
      </c>
      <c r="E236" t="s">
        <v>58</v>
      </c>
      <c r="F236" t="str">
        <f>VLOOKUP(E236,'Region per country'!A:B,2,)</f>
        <v>South America</v>
      </c>
      <c r="G236" s="1">
        <f t="shared" si="3"/>
        <v>0.73</v>
      </c>
      <c r="H236" s="1">
        <f>VLOOKUP(E236,'Tax per country'!A:B,2,)/100</f>
        <v>0.39</v>
      </c>
      <c r="I236" s="1">
        <f>G236/'Offer Review'!$D$3</f>
        <v>0.45624999999999999</v>
      </c>
      <c r="J236" s="8">
        <f>'Offer Review'!$F$3*'Cost of living database'!I236/(1-H236)</f>
        <v>47120.901639344265</v>
      </c>
    </row>
    <row r="237" spans="1:12" x14ac:dyDescent="0.3">
      <c r="A237" t="s">
        <v>645</v>
      </c>
      <c r="B237" t="s">
        <v>24</v>
      </c>
      <c r="C237">
        <v>73</v>
      </c>
      <c r="D237" t="s">
        <v>923</v>
      </c>
      <c r="E237" t="s">
        <v>59</v>
      </c>
      <c r="F237" t="str">
        <f>VLOOKUP(E237,'Region per country'!A:B,2,)</f>
        <v>Asia</v>
      </c>
      <c r="G237" s="1">
        <f t="shared" si="3"/>
        <v>0.73</v>
      </c>
      <c r="H237" s="1">
        <f>VLOOKUP(E237,'Tax per country'!A:B,2,)/100</f>
        <v>0.35880000000000001</v>
      </c>
      <c r="I237" s="1">
        <f>G237/'Offer Review'!$D$3</f>
        <v>0.45624999999999999</v>
      </c>
      <c r="J237" s="8">
        <f>'Offer Review'!$F$3*'Cost of living database'!I237/(1-H237)</f>
        <v>44828.056768558956</v>
      </c>
      <c r="L237" s="8"/>
    </row>
    <row r="238" spans="1:12" x14ac:dyDescent="0.3">
      <c r="A238" t="s">
        <v>646</v>
      </c>
      <c r="B238" t="s">
        <v>25</v>
      </c>
      <c r="C238">
        <v>73</v>
      </c>
      <c r="D238" t="s">
        <v>924</v>
      </c>
      <c r="E238" t="s">
        <v>55</v>
      </c>
      <c r="F238" t="str">
        <f>VLOOKUP(E238,'Region per country'!A:B,2,)</f>
        <v>South America</v>
      </c>
      <c r="G238" s="1">
        <f t="shared" si="3"/>
        <v>0.73</v>
      </c>
      <c r="H238" s="1">
        <f>VLOOKUP(E238,'Tax per country'!A:B,2,)/100</f>
        <v>0.13</v>
      </c>
      <c r="I238" s="1">
        <f>G238/'Offer Review'!$D$3</f>
        <v>0.45624999999999999</v>
      </c>
      <c r="J238" s="8">
        <f>'Offer Review'!$F$3*'Cost of living database'!I238/(1-H238)</f>
        <v>33038.793103448275</v>
      </c>
    </row>
    <row r="239" spans="1:12" x14ac:dyDescent="0.3">
      <c r="A239" t="s">
        <v>647</v>
      </c>
      <c r="B239" t="s">
        <v>648</v>
      </c>
      <c r="C239">
        <v>72</v>
      </c>
      <c r="D239" t="s">
        <v>925</v>
      </c>
      <c r="E239" t="s">
        <v>121</v>
      </c>
      <c r="F239" t="str">
        <f>VLOOKUP(E239,'Region per country'!A:B,2,)</f>
        <v>Europe</v>
      </c>
      <c r="G239" s="1">
        <f t="shared" si="3"/>
        <v>0.72</v>
      </c>
      <c r="H239" s="1">
        <f>VLOOKUP(E239,'Tax per country'!A:B,2,)/100</f>
        <v>0.35</v>
      </c>
      <c r="I239" s="1">
        <f>G239/'Offer Review'!$D$3</f>
        <v>0.44999999999999996</v>
      </c>
      <c r="J239" s="8">
        <f>'Offer Review'!$F$3*'Cost of living database'!I239/(1-H239)</f>
        <v>43615.38461538461</v>
      </c>
    </row>
    <row r="240" spans="1:12" x14ac:dyDescent="0.3">
      <c r="A240" t="s">
        <v>649</v>
      </c>
      <c r="B240" t="s">
        <v>650</v>
      </c>
      <c r="C240">
        <v>71</v>
      </c>
      <c r="D240" t="s">
        <v>926</v>
      </c>
      <c r="E240" t="s">
        <v>115</v>
      </c>
      <c r="F240" t="str">
        <f>VLOOKUP(E240,'Region per country'!A:B,2,)</f>
        <v>North America</v>
      </c>
      <c r="G240" s="1">
        <f t="shared" si="3"/>
        <v>0.71</v>
      </c>
      <c r="H240" s="1">
        <f>VLOOKUP(E240,'Tax per country'!A:B,2,)/100</f>
        <v>0.35</v>
      </c>
      <c r="I240" s="1">
        <f>G240/'Offer Review'!$D$3</f>
        <v>0.44374999999999998</v>
      </c>
      <c r="J240" s="8">
        <f>'Offer Review'!$F$3*'Cost of living database'!I240/(1-H240)</f>
        <v>43009.615384615383</v>
      </c>
    </row>
    <row r="241" spans="1:10" x14ac:dyDescent="0.3">
      <c r="A241" t="s">
        <v>651</v>
      </c>
      <c r="B241" t="s">
        <v>26</v>
      </c>
      <c r="C241">
        <v>71</v>
      </c>
      <c r="D241" t="s">
        <v>927</v>
      </c>
      <c r="E241" t="s">
        <v>58</v>
      </c>
      <c r="F241" t="str">
        <f>VLOOKUP(E241,'Region per country'!A:B,2,)</f>
        <v>South America</v>
      </c>
      <c r="G241" s="1">
        <f t="shared" si="3"/>
        <v>0.71</v>
      </c>
      <c r="H241" s="1">
        <f>VLOOKUP(E241,'Tax per country'!A:B,2,)/100</f>
        <v>0.39</v>
      </c>
      <c r="I241" s="1">
        <f>G241/'Offer Review'!$D$3</f>
        <v>0.44374999999999998</v>
      </c>
      <c r="J241" s="8">
        <f>'Offer Review'!$F$3*'Cost of living database'!I241/(1-H241)</f>
        <v>45829.918032786889</v>
      </c>
    </row>
    <row r="242" spans="1:10" x14ac:dyDescent="0.3">
      <c r="A242" t="s">
        <v>652</v>
      </c>
      <c r="B242" t="s">
        <v>653</v>
      </c>
      <c r="C242">
        <v>70</v>
      </c>
      <c r="D242" t="s">
        <v>928</v>
      </c>
      <c r="E242" t="s">
        <v>189</v>
      </c>
      <c r="F242" t="str">
        <f>VLOOKUP(E242,'Region per country'!A:B,2,)</f>
        <v>Europe</v>
      </c>
      <c r="G242" s="1">
        <f t="shared" si="3"/>
        <v>0.7</v>
      </c>
      <c r="H242" s="1">
        <f>VLOOKUP(E242,'Tax per country'!A:B,2,)/100</f>
        <v>0.1</v>
      </c>
      <c r="I242" s="1">
        <f>G242/'Offer Review'!$D$3</f>
        <v>0.43749999999999994</v>
      </c>
      <c r="J242" s="8">
        <f>'Offer Review'!$F$3*'Cost of living database'!I242/(1-H242)</f>
        <v>30624.999999999996</v>
      </c>
    </row>
    <row r="243" spans="1:10" x14ac:dyDescent="0.3">
      <c r="A243" t="s">
        <v>654</v>
      </c>
      <c r="B243" t="s">
        <v>655</v>
      </c>
      <c r="C243">
        <v>70</v>
      </c>
      <c r="D243" t="s">
        <v>929</v>
      </c>
      <c r="E243" t="s">
        <v>115</v>
      </c>
      <c r="F243" t="str">
        <f>VLOOKUP(E243,'Region per country'!A:B,2,)</f>
        <v>North America</v>
      </c>
      <c r="G243" s="1">
        <f t="shared" si="3"/>
        <v>0.7</v>
      </c>
      <c r="H243" s="1">
        <f>VLOOKUP(E243,'Tax per country'!A:B,2,)/100</f>
        <v>0.35</v>
      </c>
      <c r="I243" s="1">
        <f>G243/'Offer Review'!$D$3</f>
        <v>0.43749999999999994</v>
      </c>
      <c r="J243" s="8">
        <f>'Offer Review'!$F$3*'Cost of living database'!I243/(1-H243)</f>
        <v>42403.846153846149</v>
      </c>
    </row>
    <row r="244" spans="1:10" x14ac:dyDescent="0.3">
      <c r="A244" t="s">
        <v>656</v>
      </c>
      <c r="B244" t="s">
        <v>657</v>
      </c>
      <c r="C244">
        <v>69</v>
      </c>
      <c r="D244" t="s">
        <v>930</v>
      </c>
      <c r="E244" t="s">
        <v>180</v>
      </c>
      <c r="F244" t="str">
        <f>VLOOKUP(E244,'Region per country'!A:B,2,)</f>
        <v>Europe</v>
      </c>
      <c r="G244" s="1">
        <f t="shared" si="3"/>
        <v>0.69</v>
      </c>
      <c r="H244" s="1">
        <f>VLOOKUP(E244,'Tax per country'!A:B,2,)/100</f>
        <v>0.13</v>
      </c>
      <c r="I244" s="1">
        <f>G244/'Offer Review'!$D$3</f>
        <v>0.43124999999999997</v>
      </c>
      <c r="J244" s="8">
        <f>'Offer Review'!$F$3*'Cost of living database'!I244/(1-H244)</f>
        <v>31228.448275862065</v>
      </c>
    </row>
    <row r="245" spans="1:10" x14ac:dyDescent="0.3">
      <c r="A245" t="s">
        <v>658</v>
      </c>
      <c r="B245" t="s">
        <v>27</v>
      </c>
      <c r="C245">
        <v>67</v>
      </c>
      <c r="D245" t="s">
        <v>931</v>
      </c>
      <c r="E245" t="s">
        <v>58</v>
      </c>
      <c r="F245" t="str">
        <f>VLOOKUP(E245,'Region per country'!A:B,2,)</f>
        <v>South America</v>
      </c>
      <c r="G245" s="1">
        <f t="shared" si="3"/>
        <v>0.67</v>
      </c>
      <c r="H245" s="1">
        <f>VLOOKUP(E245,'Tax per country'!A:B,2,)/100</f>
        <v>0.39</v>
      </c>
      <c r="I245" s="1">
        <f>G245/'Offer Review'!$D$3</f>
        <v>0.41875000000000001</v>
      </c>
      <c r="J245" s="8">
        <f>'Offer Review'!$F$3*'Cost of living database'!I245/(1-H245)</f>
        <v>43247.950819672129</v>
      </c>
    </row>
    <row r="246" spans="1:10" x14ac:dyDescent="0.3">
      <c r="A246" t="s">
        <v>659</v>
      </c>
      <c r="B246" t="s">
        <v>28</v>
      </c>
      <c r="C246">
        <v>67</v>
      </c>
      <c r="D246" t="s">
        <v>932</v>
      </c>
      <c r="E246" t="s">
        <v>59</v>
      </c>
      <c r="F246" t="str">
        <f>VLOOKUP(E246,'Region per country'!A:B,2,)</f>
        <v>Asia</v>
      </c>
      <c r="G246" s="1">
        <f t="shared" si="3"/>
        <v>0.67</v>
      </c>
      <c r="H246" s="1">
        <f>VLOOKUP(E246,'Tax per country'!A:B,2,)/100</f>
        <v>0.35880000000000001</v>
      </c>
      <c r="I246" s="1">
        <f>G246/'Offer Review'!$D$3</f>
        <v>0.41875000000000001</v>
      </c>
      <c r="J246" s="8">
        <f>'Offer Review'!$F$3*'Cost of living database'!I246/(1-H246)</f>
        <v>41143.558951965068</v>
      </c>
    </row>
    <row r="247" spans="1:10" x14ac:dyDescent="0.3">
      <c r="A247" t="s">
        <v>660</v>
      </c>
      <c r="B247" t="s">
        <v>661</v>
      </c>
      <c r="C247">
        <v>67</v>
      </c>
      <c r="D247" t="s">
        <v>933</v>
      </c>
      <c r="E247" t="s">
        <v>170</v>
      </c>
      <c r="F247" t="str">
        <f>VLOOKUP(E247,'Region per country'!A:B,2,)</f>
        <v>Europe</v>
      </c>
      <c r="G247" s="1">
        <f t="shared" si="3"/>
        <v>0.67</v>
      </c>
      <c r="H247" s="1">
        <f>VLOOKUP(E247,'Tax per country'!A:B,2,)/100</f>
        <v>0.18</v>
      </c>
      <c r="I247" s="1">
        <f>G247/'Offer Review'!$D$3</f>
        <v>0.41875000000000001</v>
      </c>
      <c r="J247" s="8">
        <f>'Offer Review'!$F$3*'Cost of living database'!I247/(1-H247)</f>
        <v>32172.256097560974</v>
      </c>
    </row>
    <row r="248" spans="1:10" x14ac:dyDescent="0.3">
      <c r="A248" t="s">
        <v>662</v>
      </c>
      <c r="B248" t="s">
        <v>29</v>
      </c>
      <c r="C248">
        <v>67</v>
      </c>
      <c r="D248" t="s">
        <v>934</v>
      </c>
      <c r="E248" t="s">
        <v>60</v>
      </c>
      <c r="F248" t="str">
        <f>VLOOKUP(E248,'Region per country'!A:B,2,)</f>
        <v>South America</v>
      </c>
      <c r="G248" s="1">
        <f t="shared" si="3"/>
        <v>0.67</v>
      </c>
      <c r="H248" s="1">
        <v>0.2</v>
      </c>
      <c r="I248" s="1">
        <f>G248/'Offer Review'!$D$3</f>
        <v>0.41875000000000001</v>
      </c>
      <c r="J248" s="8">
        <f>'Offer Review'!$F$3*'Cost of living database'!I248/(1-H248)</f>
        <v>32976.5625</v>
      </c>
    </row>
    <row r="249" spans="1:10" x14ac:dyDescent="0.3">
      <c r="A249" t="s">
        <v>663</v>
      </c>
      <c r="B249" t="s">
        <v>664</v>
      </c>
      <c r="C249">
        <v>67</v>
      </c>
      <c r="D249" t="s">
        <v>935</v>
      </c>
      <c r="E249" t="s">
        <v>143</v>
      </c>
      <c r="F249" t="str">
        <f>VLOOKUP(E249,'Region per country'!A:B,2,)</f>
        <v>Asia</v>
      </c>
      <c r="G249" s="1">
        <f t="shared" si="3"/>
        <v>0.67</v>
      </c>
      <c r="H249" s="1">
        <f>VLOOKUP(E249,'Tax per country'!A:B,2,)/100</f>
        <v>0.25</v>
      </c>
      <c r="I249" s="1">
        <f>G249/'Offer Review'!$D$3</f>
        <v>0.41875000000000001</v>
      </c>
      <c r="J249" s="8">
        <f>'Offer Review'!$F$3*'Cost of living database'!I249/(1-H249)</f>
        <v>35175</v>
      </c>
    </row>
    <row r="250" spans="1:10" x14ac:dyDescent="0.3">
      <c r="A250" t="s">
        <v>665</v>
      </c>
      <c r="B250" t="s">
        <v>666</v>
      </c>
      <c r="C250">
        <v>66</v>
      </c>
      <c r="D250" t="s">
        <v>936</v>
      </c>
      <c r="E250" t="s">
        <v>115</v>
      </c>
      <c r="F250" t="str">
        <f>VLOOKUP(E250,'Region per country'!A:B,2,)</f>
        <v>North America</v>
      </c>
      <c r="G250" s="1">
        <f t="shared" si="3"/>
        <v>0.66</v>
      </c>
      <c r="H250" s="1">
        <f>VLOOKUP(E250,'Tax per country'!A:B,2,)/100</f>
        <v>0.35</v>
      </c>
      <c r="I250" s="1">
        <f>G250/'Offer Review'!$D$3</f>
        <v>0.41249999999999998</v>
      </c>
      <c r="J250" s="8">
        <f>'Offer Review'!$F$3*'Cost of living database'!I250/(1-H250)</f>
        <v>39980.769230769227</v>
      </c>
    </row>
    <row r="251" spans="1:10" x14ac:dyDescent="0.3">
      <c r="A251" t="s">
        <v>667</v>
      </c>
      <c r="B251" t="s">
        <v>668</v>
      </c>
      <c r="C251">
        <v>66</v>
      </c>
      <c r="D251" t="s">
        <v>937</v>
      </c>
      <c r="E251" t="s">
        <v>169</v>
      </c>
      <c r="F251" t="str">
        <f>VLOOKUP(E251,'Region per country'!A:B,2,)</f>
        <v>Europe</v>
      </c>
      <c r="G251" s="1">
        <f t="shared" si="3"/>
        <v>0.66</v>
      </c>
      <c r="H251" s="1">
        <f>VLOOKUP(E251,'Tax per country'!A:B,2,)/100</f>
        <v>0.18</v>
      </c>
      <c r="I251" s="1">
        <f>G251/'Offer Review'!$D$3</f>
        <v>0.41249999999999998</v>
      </c>
      <c r="J251" s="8">
        <f>'Offer Review'!$F$3*'Cost of living database'!I251/(1-H251)</f>
        <v>31692.073170731706</v>
      </c>
    </row>
    <row r="252" spans="1:10" x14ac:dyDescent="0.3">
      <c r="A252" t="s">
        <v>669</v>
      </c>
      <c r="B252" t="s">
        <v>670</v>
      </c>
      <c r="C252">
        <v>66</v>
      </c>
      <c r="D252" t="s">
        <v>938</v>
      </c>
      <c r="E252" t="s">
        <v>121</v>
      </c>
      <c r="F252" t="str">
        <f>VLOOKUP(E252,'Region per country'!A:B,2,)</f>
        <v>Europe</v>
      </c>
      <c r="G252" s="1">
        <f t="shared" si="3"/>
        <v>0.66</v>
      </c>
      <c r="H252" s="1">
        <f>VLOOKUP(E252,'Tax per country'!A:B,2,)/100</f>
        <v>0.35</v>
      </c>
      <c r="I252" s="1">
        <f>G252/'Offer Review'!$D$3</f>
        <v>0.41249999999999998</v>
      </c>
      <c r="J252" s="8">
        <f>'Offer Review'!$F$3*'Cost of living database'!I252/(1-H252)</f>
        <v>39980.769230769227</v>
      </c>
    </row>
    <row r="253" spans="1:10" x14ac:dyDescent="0.3">
      <c r="A253" t="s">
        <v>671</v>
      </c>
      <c r="B253" t="s">
        <v>672</v>
      </c>
      <c r="C253">
        <v>65</v>
      </c>
      <c r="D253" t="s">
        <v>939</v>
      </c>
      <c r="E253" t="s">
        <v>61</v>
      </c>
      <c r="F253" t="str">
        <f>VLOOKUP(E253,'Region per country'!A:B,2,)</f>
        <v>Europe</v>
      </c>
      <c r="G253" s="1">
        <f t="shared" si="3"/>
        <v>0.65</v>
      </c>
      <c r="H253" s="1">
        <f>VLOOKUP(E253,'Tax per country'!A:B,2,)/100</f>
        <v>0.2</v>
      </c>
      <c r="I253" s="1">
        <f>G253/'Offer Review'!$D$3</f>
        <v>0.40625</v>
      </c>
      <c r="J253" s="8">
        <f>'Offer Review'!$F$3*'Cost of living database'!I253/(1-H253)</f>
        <v>31992.1875</v>
      </c>
    </row>
    <row r="254" spans="1:10" x14ac:dyDescent="0.3">
      <c r="A254" t="s">
        <v>673</v>
      </c>
      <c r="B254" t="s">
        <v>674</v>
      </c>
      <c r="C254">
        <v>64</v>
      </c>
      <c r="D254" t="s">
        <v>940</v>
      </c>
      <c r="E254" t="s">
        <v>58</v>
      </c>
      <c r="F254" t="str">
        <f>VLOOKUP(E254,'Region per country'!A:B,2,)</f>
        <v>South America</v>
      </c>
      <c r="G254" s="1">
        <f t="shared" si="3"/>
        <v>0.64</v>
      </c>
      <c r="H254" s="1">
        <f>VLOOKUP(E254,'Tax per country'!A:B,2,)/100</f>
        <v>0.39</v>
      </c>
      <c r="I254" s="1">
        <f>G254/'Offer Review'!$D$3</f>
        <v>0.39999999999999997</v>
      </c>
      <c r="J254" s="8">
        <f>'Offer Review'!$F$3*'Cost of living database'!I254/(1-H254)</f>
        <v>41311.475409836057</v>
      </c>
    </row>
    <row r="255" spans="1:10" x14ac:dyDescent="0.3">
      <c r="A255" t="s">
        <v>675</v>
      </c>
      <c r="B255" t="s">
        <v>676</v>
      </c>
      <c r="C255">
        <v>64</v>
      </c>
      <c r="D255" t="s">
        <v>941</v>
      </c>
      <c r="E255" t="s">
        <v>120</v>
      </c>
      <c r="F255" t="str">
        <f>VLOOKUP(E255,'Region per country'!A:B,2,)</f>
        <v>Africa</v>
      </c>
      <c r="G255" s="1">
        <f t="shared" si="3"/>
        <v>0.64</v>
      </c>
      <c r="H255" s="1">
        <f>VLOOKUP(E255,'Tax per country'!A:B,2,)/100</f>
        <v>0.35</v>
      </c>
      <c r="I255" s="1">
        <f>G255/'Offer Review'!$D$3</f>
        <v>0.39999999999999997</v>
      </c>
      <c r="J255" s="8">
        <f>'Offer Review'!$F$3*'Cost of living database'!I255/(1-H255)</f>
        <v>38769.230769230766</v>
      </c>
    </row>
    <row r="256" spans="1:10" x14ac:dyDescent="0.3">
      <c r="A256" t="s">
        <v>677</v>
      </c>
      <c r="B256" t="s">
        <v>678</v>
      </c>
      <c r="C256">
        <v>63</v>
      </c>
      <c r="D256" t="s">
        <v>942</v>
      </c>
      <c r="E256" t="s">
        <v>121</v>
      </c>
      <c r="F256" t="str">
        <f>VLOOKUP(E256,'Region per country'!A:B,2,)</f>
        <v>Europe</v>
      </c>
      <c r="G256" s="1">
        <f t="shared" si="3"/>
        <v>0.63</v>
      </c>
      <c r="H256" s="1">
        <f>VLOOKUP(E256,'Tax per country'!A:B,2,)/100</f>
        <v>0.35</v>
      </c>
      <c r="I256" s="1">
        <f>G256/'Offer Review'!$D$3</f>
        <v>0.39374999999999999</v>
      </c>
      <c r="J256" s="8">
        <f>'Offer Review'!$F$3*'Cost of living database'!I256/(1-H256)</f>
        <v>38163.461538461539</v>
      </c>
    </row>
    <row r="257" spans="1:10" x14ac:dyDescent="0.3">
      <c r="A257" t="s">
        <v>679</v>
      </c>
      <c r="B257" t="s">
        <v>680</v>
      </c>
      <c r="C257">
        <v>63</v>
      </c>
      <c r="D257" t="s">
        <v>943</v>
      </c>
      <c r="E257" t="s">
        <v>184</v>
      </c>
      <c r="F257" t="str">
        <f>VLOOKUP(E257,'Region per country'!A:B,2,)</f>
        <v>Asia</v>
      </c>
      <c r="G257" s="1">
        <f t="shared" si="3"/>
        <v>0.63</v>
      </c>
      <c r="H257" s="1">
        <f>VLOOKUP(E257,'Tax per country'!A:B,2,)/100</f>
        <v>0.1</v>
      </c>
      <c r="I257" s="1">
        <f>G257/'Offer Review'!$D$3</f>
        <v>0.39374999999999999</v>
      </c>
      <c r="J257" s="8">
        <f>'Offer Review'!$F$3*'Cost of living database'!I257/(1-H257)</f>
        <v>27562.5</v>
      </c>
    </row>
    <row r="258" spans="1:10" x14ac:dyDescent="0.3">
      <c r="A258" t="s">
        <v>681</v>
      </c>
      <c r="B258" t="s">
        <v>30</v>
      </c>
      <c r="C258">
        <v>63</v>
      </c>
      <c r="D258" t="s">
        <v>944</v>
      </c>
      <c r="E258" t="s">
        <v>58</v>
      </c>
      <c r="F258" t="str">
        <f>VLOOKUP(E258,'Region per country'!A:B,2,)</f>
        <v>South America</v>
      </c>
      <c r="G258" s="1">
        <f t="shared" si="3"/>
        <v>0.63</v>
      </c>
      <c r="H258" s="1">
        <f>VLOOKUP(E258,'Tax per country'!A:B,2,)/100</f>
        <v>0.39</v>
      </c>
      <c r="I258" s="1">
        <f>G258/'Offer Review'!$D$3</f>
        <v>0.39374999999999999</v>
      </c>
      <c r="J258" s="8">
        <f>'Offer Review'!$F$3*'Cost of living database'!I258/(1-H258)</f>
        <v>40665.983606557376</v>
      </c>
    </row>
    <row r="259" spans="1:10" x14ac:dyDescent="0.3">
      <c r="A259" t="s">
        <v>682</v>
      </c>
      <c r="B259" t="s">
        <v>683</v>
      </c>
      <c r="C259">
        <v>60</v>
      </c>
      <c r="D259" t="s">
        <v>945</v>
      </c>
      <c r="E259" t="s">
        <v>59</v>
      </c>
      <c r="F259" t="str">
        <f>VLOOKUP(E259,'Region per country'!A:B,2,)</f>
        <v>Asia</v>
      </c>
      <c r="G259" s="1">
        <f t="shared" ref="G259:G263" si="4">(C259)/100</f>
        <v>0.6</v>
      </c>
      <c r="H259" s="1">
        <f>VLOOKUP(E259,'Tax per country'!A:B,2,)/100</f>
        <v>0.35880000000000001</v>
      </c>
      <c r="I259" s="1">
        <f>G259/'Offer Review'!$D$3</f>
        <v>0.37499999999999994</v>
      </c>
      <c r="J259" s="8">
        <f>'Offer Review'!$F$3*'Cost of living database'!I259/(1-H259)</f>
        <v>36844.978165938861</v>
      </c>
    </row>
    <row r="260" spans="1:10" x14ac:dyDescent="0.3">
      <c r="A260" t="s">
        <v>684</v>
      </c>
      <c r="B260" t="s">
        <v>31</v>
      </c>
      <c r="C260">
        <v>60</v>
      </c>
      <c r="D260" t="s">
        <v>946</v>
      </c>
      <c r="E260" t="s">
        <v>59</v>
      </c>
      <c r="F260" t="str">
        <f>VLOOKUP(E260,'Region per country'!A:B,2,)</f>
        <v>Asia</v>
      </c>
      <c r="G260" s="1">
        <f t="shared" si="4"/>
        <v>0.6</v>
      </c>
      <c r="H260" s="1">
        <f>VLOOKUP(E260,'Tax per country'!A:B,2,)/100</f>
        <v>0.35880000000000001</v>
      </c>
      <c r="I260" s="1">
        <f>G260/'Offer Review'!$D$3</f>
        <v>0.37499999999999994</v>
      </c>
      <c r="J260" s="8">
        <f>'Offer Review'!$F$3*'Cost of living database'!I260/(1-H260)</f>
        <v>36844.978165938861</v>
      </c>
    </row>
    <row r="261" spans="1:10" x14ac:dyDescent="0.3">
      <c r="A261" t="s">
        <v>685</v>
      </c>
      <c r="B261" t="s">
        <v>686</v>
      </c>
      <c r="C261">
        <v>59</v>
      </c>
      <c r="D261" t="s">
        <v>947</v>
      </c>
      <c r="E261" t="s">
        <v>121</v>
      </c>
      <c r="F261" t="str">
        <f>VLOOKUP(E261,'Region per country'!A:B,2,)</f>
        <v>Europe</v>
      </c>
      <c r="G261" s="1">
        <f t="shared" si="4"/>
        <v>0.59</v>
      </c>
      <c r="H261" s="1">
        <f>VLOOKUP(E261,'Tax per country'!A:B,2,)/100</f>
        <v>0.35</v>
      </c>
      <c r="I261" s="1">
        <f>G261/'Offer Review'!$D$3</f>
        <v>0.36874999999999997</v>
      </c>
      <c r="J261" s="8">
        <f>'Offer Review'!$F$3*'Cost of living database'!I261/(1-H261)</f>
        <v>35740.38461538461</v>
      </c>
    </row>
    <row r="262" spans="1:10" x14ac:dyDescent="0.3">
      <c r="A262" t="s">
        <v>687</v>
      </c>
      <c r="B262" t="s">
        <v>32</v>
      </c>
      <c r="C262">
        <v>56</v>
      </c>
      <c r="D262" t="s">
        <v>948</v>
      </c>
      <c r="E262" t="s">
        <v>59</v>
      </c>
      <c r="F262" t="str">
        <f>VLOOKUP(E262,'Region per country'!A:B,2,)</f>
        <v>Asia</v>
      </c>
      <c r="G262" s="1">
        <f t="shared" si="4"/>
        <v>0.56000000000000005</v>
      </c>
      <c r="H262" s="1">
        <f>VLOOKUP(E262,'Tax per country'!A:B,2,)/100</f>
        <v>0.35880000000000001</v>
      </c>
      <c r="I262" s="1">
        <f>G262/'Offer Review'!$D$3</f>
        <v>0.35000000000000003</v>
      </c>
      <c r="J262" s="8">
        <f>'Offer Review'!$F$3*'Cost of living database'!I262/(1-H262)</f>
        <v>34388.646288209617</v>
      </c>
    </row>
    <row r="263" spans="1:10" x14ac:dyDescent="0.3">
      <c r="A263" t="s">
        <v>688</v>
      </c>
      <c r="B263" t="s">
        <v>689</v>
      </c>
      <c r="C263">
        <v>53</v>
      </c>
      <c r="D263" t="s">
        <v>949</v>
      </c>
      <c r="E263" t="s">
        <v>59</v>
      </c>
      <c r="F263" t="str">
        <f>VLOOKUP(E263,'Region per country'!A:B,2,)</f>
        <v>Asia</v>
      </c>
      <c r="G263" s="1">
        <f t="shared" si="4"/>
        <v>0.53</v>
      </c>
      <c r="H263" s="1">
        <f>VLOOKUP(E263,'Tax per country'!A:B,2,)/100</f>
        <v>0.35880000000000001</v>
      </c>
      <c r="I263" s="1">
        <f>G263/'Offer Review'!$D$3</f>
        <v>0.33124999999999999</v>
      </c>
      <c r="J263" s="8">
        <f>'Offer Review'!$F$3*'Cost of living database'!I263/(1-H263)</f>
        <v>32546.397379912665</v>
      </c>
    </row>
    <row r="267" spans="1:10" x14ac:dyDescent="0.3">
      <c r="A267" t="s">
        <v>63</v>
      </c>
    </row>
  </sheetData>
  <autoFilter ref="A1:J263" xr:uid="{18972E2C-BD76-4720-8F75-73152D63400B}"/>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64BBB-DBB8-4CCF-AB8B-A2E80322BD30}">
  <dimension ref="A3:G15"/>
  <sheetViews>
    <sheetView topLeftCell="A2" workbookViewId="0">
      <selection activeCell="G4" sqref="G4"/>
    </sheetView>
  </sheetViews>
  <sheetFormatPr defaultRowHeight="14.4" x14ac:dyDescent="0.3"/>
  <cols>
    <col min="1" max="1" width="13.109375" bestFit="1" customWidth="1"/>
    <col min="2" max="2" width="14.21875" bestFit="1" customWidth="1"/>
    <col min="3" max="3" width="22.77734375" bestFit="1" customWidth="1"/>
    <col min="6" max="6" width="12.5546875" bestFit="1" customWidth="1"/>
    <col min="7" max="7" width="25.44140625" bestFit="1" customWidth="1"/>
  </cols>
  <sheetData>
    <row r="3" spans="1:7" x14ac:dyDescent="0.3">
      <c r="A3" s="4" t="s">
        <v>953</v>
      </c>
      <c r="B3" t="s">
        <v>970</v>
      </c>
      <c r="F3" s="4" t="s">
        <v>953</v>
      </c>
      <c r="G3" t="s">
        <v>960</v>
      </c>
    </row>
    <row r="4" spans="1:7" x14ac:dyDescent="0.3">
      <c r="A4" s="5" t="s">
        <v>936</v>
      </c>
      <c r="B4" s="6">
        <v>39980.769230769227</v>
      </c>
      <c r="F4" s="5" t="s">
        <v>115</v>
      </c>
      <c r="G4" s="6">
        <v>47470.279720279716</v>
      </c>
    </row>
    <row r="5" spans="1:7" x14ac:dyDescent="0.3">
      <c r="A5" s="5" t="s">
        <v>929</v>
      </c>
      <c r="B5" s="6">
        <v>42403.846153846149</v>
      </c>
      <c r="F5" s="5" t="s">
        <v>123</v>
      </c>
      <c r="G5" s="6">
        <v>83647.388059701494</v>
      </c>
    </row>
    <row r="6" spans="1:7" x14ac:dyDescent="0.3">
      <c r="A6" s="5" t="s">
        <v>926</v>
      </c>
      <c r="B6" s="6">
        <v>43009.615384615383</v>
      </c>
      <c r="F6" s="5" t="s">
        <v>106</v>
      </c>
      <c r="G6" s="6">
        <v>102669.49152542373</v>
      </c>
    </row>
    <row r="7" spans="1:7" x14ac:dyDescent="0.3">
      <c r="A7" s="5" t="s">
        <v>920</v>
      </c>
      <c r="B7" s="6">
        <v>46038.461538461539</v>
      </c>
      <c r="F7" s="5" t="s">
        <v>954</v>
      </c>
      <c r="G7" s="6">
        <v>92480.996751701154</v>
      </c>
    </row>
    <row r="8" spans="1:7" x14ac:dyDescent="0.3">
      <c r="A8" s="5" t="s">
        <v>915</v>
      </c>
      <c r="B8" s="6">
        <v>47250</v>
      </c>
    </row>
    <row r="9" spans="1:7" x14ac:dyDescent="0.3">
      <c r="A9" s="5" t="s">
        <v>910</v>
      </c>
      <c r="B9" s="6">
        <v>48461.538461538461</v>
      </c>
    </row>
    <row r="10" spans="1:7" x14ac:dyDescent="0.3">
      <c r="A10" s="5" t="s">
        <v>905</v>
      </c>
      <c r="B10" s="6">
        <v>49067.307692307688</v>
      </c>
    </row>
    <row r="11" spans="1:7" x14ac:dyDescent="0.3">
      <c r="A11" s="5" t="s">
        <v>903</v>
      </c>
      <c r="B11" s="6">
        <v>49673.076923076915</v>
      </c>
    </row>
    <row r="12" spans="1:7" x14ac:dyDescent="0.3">
      <c r="A12" s="5" t="s">
        <v>901</v>
      </c>
      <c r="B12" s="6">
        <v>49673.076923076915</v>
      </c>
    </row>
    <row r="13" spans="1:7" x14ac:dyDescent="0.3">
      <c r="A13" s="5" t="s">
        <v>884</v>
      </c>
      <c r="B13" s="6">
        <v>52096.153846153844</v>
      </c>
    </row>
    <row r="14" spans="1:7" x14ac:dyDescent="0.3">
      <c r="A14" s="5" t="s">
        <v>875</v>
      </c>
      <c r="B14" s="6">
        <v>54519.230769230766</v>
      </c>
    </row>
    <row r="15" spans="1:7" x14ac:dyDescent="0.3">
      <c r="A15" s="5" t="s">
        <v>954</v>
      </c>
      <c r="B15" s="6">
        <v>47470.279720279723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E2ED8-F3C5-4295-8594-9C65867C9184}">
  <dimension ref="A1:B263"/>
  <sheetViews>
    <sheetView workbookViewId="0">
      <selection activeCell="G4" sqref="G4"/>
    </sheetView>
  </sheetViews>
  <sheetFormatPr defaultRowHeight="14.4" x14ac:dyDescent="0.3"/>
  <sheetData>
    <row r="1" spans="1:2" x14ac:dyDescent="0.3">
      <c r="A1" t="s">
        <v>34</v>
      </c>
      <c r="B1" t="s">
        <v>33</v>
      </c>
    </row>
    <row r="2" spans="1:2" x14ac:dyDescent="0.3">
      <c r="A2" t="s">
        <v>782</v>
      </c>
      <c r="B2" t="s">
        <v>88</v>
      </c>
    </row>
    <row r="3" spans="1:2" x14ac:dyDescent="0.3">
      <c r="A3" t="s">
        <v>733</v>
      </c>
      <c r="B3" t="s">
        <v>198</v>
      </c>
    </row>
    <row r="4" spans="1:2" x14ac:dyDescent="0.3">
      <c r="A4" t="s">
        <v>790</v>
      </c>
      <c r="B4" t="s">
        <v>37</v>
      </c>
    </row>
    <row r="5" spans="1:2" x14ac:dyDescent="0.3">
      <c r="A5" t="s">
        <v>936</v>
      </c>
      <c r="B5" t="s">
        <v>115</v>
      </c>
    </row>
    <row r="6" spans="1:2" x14ac:dyDescent="0.3">
      <c r="A6" t="s">
        <v>830</v>
      </c>
      <c r="B6" t="s">
        <v>106</v>
      </c>
    </row>
    <row r="7" spans="1:2" x14ac:dyDescent="0.3">
      <c r="A7" t="s">
        <v>854</v>
      </c>
      <c r="B7" t="s">
        <v>87</v>
      </c>
    </row>
    <row r="8" spans="1:2" x14ac:dyDescent="0.3">
      <c r="A8" t="s">
        <v>943</v>
      </c>
      <c r="B8" t="s">
        <v>184</v>
      </c>
    </row>
    <row r="9" spans="1:2" x14ac:dyDescent="0.3">
      <c r="A9" t="s">
        <v>843</v>
      </c>
      <c r="B9" t="s">
        <v>133</v>
      </c>
    </row>
    <row r="10" spans="1:2" x14ac:dyDescent="0.3">
      <c r="A10" t="s">
        <v>719</v>
      </c>
      <c r="B10" t="s">
        <v>77</v>
      </c>
    </row>
    <row r="11" spans="1:2" x14ac:dyDescent="0.3">
      <c r="A11" t="s">
        <v>727</v>
      </c>
      <c r="B11" t="s">
        <v>106</v>
      </c>
    </row>
    <row r="12" spans="1:2" x14ac:dyDescent="0.3">
      <c r="A12" t="s">
        <v>938</v>
      </c>
      <c r="B12" t="s">
        <v>121</v>
      </c>
    </row>
    <row r="13" spans="1:2" x14ac:dyDescent="0.3">
      <c r="A13" t="s">
        <v>947</v>
      </c>
      <c r="B13" t="s">
        <v>121</v>
      </c>
    </row>
    <row r="14" spans="1:2" x14ac:dyDescent="0.3">
      <c r="A14" t="s">
        <v>808</v>
      </c>
      <c r="B14" t="s">
        <v>75</v>
      </c>
    </row>
    <row r="15" spans="1:2" x14ac:dyDescent="0.3">
      <c r="A15" t="s">
        <v>934</v>
      </c>
      <c r="B15" t="s">
        <v>60</v>
      </c>
    </row>
    <row r="16" spans="1:2" x14ac:dyDescent="0.3">
      <c r="A16" t="s">
        <v>839</v>
      </c>
      <c r="B16" t="s">
        <v>85</v>
      </c>
    </row>
    <row r="17" spans="1:2" x14ac:dyDescent="0.3">
      <c r="A17" t="s">
        <v>740</v>
      </c>
      <c r="B17" t="s">
        <v>106</v>
      </c>
    </row>
    <row r="18" spans="1:2" x14ac:dyDescent="0.3">
      <c r="A18" t="s">
        <v>723</v>
      </c>
      <c r="B18" t="s">
        <v>124</v>
      </c>
    </row>
    <row r="19" spans="1:2" x14ac:dyDescent="0.3">
      <c r="A19" t="s">
        <v>755</v>
      </c>
      <c r="B19" t="s">
        <v>106</v>
      </c>
    </row>
    <row r="20" spans="1:2" x14ac:dyDescent="0.3">
      <c r="A20" t="s">
        <v>935</v>
      </c>
      <c r="B20" t="s">
        <v>143</v>
      </c>
    </row>
    <row r="21" spans="1:2" x14ac:dyDescent="0.3">
      <c r="A21" t="s">
        <v>749</v>
      </c>
      <c r="B21" t="s">
        <v>106</v>
      </c>
    </row>
    <row r="22" spans="1:2" x14ac:dyDescent="0.3">
      <c r="A22" t="s">
        <v>946</v>
      </c>
      <c r="B22" t="s">
        <v>59</v>
      </c>
    </row>
    <row r="23" spans="1:2" x14ac:dyDescent="0.3">
      <c r="A23" t="s">
        <v>858</v>
      </c>
      <c r="B23" t="s">
        <v>119</v>
      </c>
    </row>
    <row r="24" spans="1:2" x14ac:dyDescent="0.3">
      <c r="A24" t="s">
        <v>810</v>
      </c>
      <c r="B24" t="s">
        <v>87</v>
      </c>
    </row>
    <row r="25" spans="1:2" x14ac:dyDescent="0.3">
      <c r="A25" t="s">
        <v>931</v>
      </c>
      <c r="B25" t="s">
        <v>58</v>
      </c>
    </row>
    <row r="26" spans="1:2" x14ac:dyDescent="0.3">
      <c r="A26" t="s">
        <v>696</v>
      </c>
      <c r="B26" t="s">
        <v>98</v>
      </c>
    </row>
    <row r="27" spans="1:2" x14ac:dyDescent="0.3">
      <c r="A27" t="s">
        <v>856</v>
      </c>
      <c r="B27" t="s">
        <v>82</v>
      </c>
    </row>
    <row r="28" spans="1:2" x14ac:dyDescent="0.3">
      <c r="A28" t="s">
        <v>766</v>
      </c>
      <c r="B28" t="s">
        <v>154</v>
      </c>
    </row>
    <row r="29" spans="1:2" x14ac:dyDescent="0.3">
      <c r="A29" t="s">
        <v>802</v>
      </c>
      <c r="B29" t="s">
        <v>88</v>
      </c>
    </row>
    <row r="30" spans="1:2" x14ac:dyDescent="0.3">
      <c r="A30" t="s">
        <v>883</v>
      </c>
      <c r="B30" t="s">
        <v>50</v>
      </c>
    </row>
    <row r="31" spans="1:2" x14ac:dyDescent="0.3">
      <c r="A31" t="s">
        <v>898</v>
      </c>
      <c r="B31" t="s">
        <v>141</v>
      </c>
    </row>
    <row r="32" spans="1:2" x14ac:dyDescent="0.3">
      <c r="A32" t="s">
        <v>797</v>
      </c>
      <c r="B32" t="s">
        <v>84</v>
      </c>
    </row>
    <row r="33" spans="1:2" x14ac:dyDescent="0.3">
      <c r="A33" t="s">
        <v>833</v>
      </c>
      <c r="B33" t="s">
        <v>87</v>
      </c>
    </row>
    <row r="34" spans="1:2" x14ac:dyDescent="0.3">
      <c r="A34" t="s">
        <v>922</v>
      </c>
      <c r="B34" t="s">
        <v>58</v>
      </c>
    </row>
    <row r="35" spans="1:2" x14ac:dyDescent="0.3">
      <c r="A35" t="s">
        <v>813</v>
      </c>
      <c r="B35" t="s">
        <v>106</v>
      </c>
    </row>
    <row r="36" spans="1:2" x14ac:dyDescent="0.3">
      <c r="A36" t="s">
        <v>829</v>
      </c>
      <c r="B36" t="s">
        <v>89</v>
      </c>
    </row>
    <row r="37" spans="1:2" x14ac:dyDescent="0.3">
      <c r="A37" t="s">
        <v>711</v>
      </c>
      <c r="B37" t="s">
        <v>106</v>
      </c>
    </row>
    <row r="38" spans="1:2" x14ac:dyDescent="0.3">
      <c r="A38" t="s">
        <v>720</v>
      </c>
      <c r="B38" t="s">
        <v>106</v>
      </c>
    </row>
    <row r="39" spans="1:2" x14ac:dyDescent="0.3">
      <c r="A39" t="s">
        <v>885</v>
      </c>
      <c r="B39" t="s">
        <v>141</v>
      </c>
    </row>
    <row r="40" spans="1:2" x14ac:dyDescent="0.3">
      <c r="A40" t="s">
        <v>865</v>
      </c>
      <c r="B40" t="s">
        <v>150</v>
      </c>
    </row>
    <row r="41" spans="1:2" x14ac:dyDescent="0.3">
      <c r="A41" t="s">
        <v>735</v>
      </c>
      <c r="B41" t="s">
        <v>88</v>
      </c>
    </row>
    <row r="42" spans="1:2" x14ac:dyDescent="0.3">
      <c r="A42" t="s">
        <v>759</v>
      </c>
      <c r="B42" t="s">
        <v>37</v>
      </c>
    </row>
    <row r="43" spans="1:2" x14ac:dyDescent="0.3">
      <c r="A43" t="s">
        <v>741</v>
      </c>
      <c r="B43" t="s">
        <v>88</v>
      </c>
    </row>
    <row r="44" spans="1:2" x14ac:dyDescent="0.3">
      <c r="A44" t="s">
        <v>786</v>
      </c>
      <c r="B44" t="s">
        <v>75</v>
      </c>
    </row>
    <row r="45" spans="1:2" x14ac:dyDescent="0.3">
      <c r="A45" t="s">
        <v>944</v>
      </c>
      <c r="B45" t="s">
        <v>58</v>
      </c>
    </row>
    <row r="46" spans="1:2" x14ac:dyDescent="0.3">
      <c r="A46" t="s">
        <v>902</v>
      </c>
      <c r="B46" t="s">
        <v>189</v>
      </c>
    </row>
    <row r="47" spans="1:2" x14ac:dyDescent="0.3">
      <c r="A47" t="s">
        <v>874</v>
      </c>
      <c r="B47" t="s">
        <v>172</v>
      </c>
    </row>
    <row r="48" spans="1:2" x14ac:dyDescent="0.3">
      <c r="A48" t="s">
        <v>753</v>
      </c>
      <c r="B48" t="s">
        <v>106</v>
      </c>
    </row>
    <row r="49" spans="1:2" x14ac:dyDescent="0.3">
      <c r="A49" t="s">
        <v>942</v>
      </c>
      <c r="B49" t="s">
        <v>121</v>
      </c>
    </row>
    <row r="50" spans="1:2" x14ac:dyDescent="0.3">
      <c r="A50" t="s">
        <v>917</v>
      </c>
      <c r="B50" t="s">
        <v>159</v>
      </c>
    </row>
    <row r="51" spans="1:2" x14ac:dyDescent="0.3">
      <c r="A51" t="s">
        <v>791</v>
      </c>
      <c r="B51" t="s">
        <v>123</v>
      </c>
    </row>
    <row r="52" spans="1:2" x14ac:dyDescent="0.3">
      <c r="A52" t="s">
        <v>890</v>
      </c>
      <c r="B52" t="s">
        <v>141</v>
      </c>
    </row>
    <row r="53" spans="1:2" x14ac:dyDescent="0.3">
      <c r="A53" t="s">
        <v>754</v>
      </c>
      <c r="B53" t="s">
        <v>37</v>
      </c>
    </row>
    <row r="54" spans="1:2" x14ac:dyDescent="0.3">
      <c r="A54" t="s">
        <v>903</v>
      </c>
      <c r="B54" t="s">
        <v>115</v>
      </c>
    </row>
    <row r="55" spans="1:2" x14ac:dyDescent="0.3">
      <c r="A55" t="s">
        <v>895</v>
      </c>
      <c r="B55" t="s">
        <v>86</v>
      </c>
    </row>
    <row r="56" spans="1:2" x14ac:dyDescent="0.3">
      <c r="A56" t="s">
        <v>882</v>
      </c>
      <c r="B56" t="s">
        <v>102</v>
      </c>
    </row>
    <row r="57" spans="1:2" x14ac:dyDescent="0.3">
      <c r="A57" t="s">
        <v>761</v>
      </c>
      <c r="B57" t="s">
        <v>106</v>
      </c>
    </row>
    <row r="58" spans="1:2" x14ac:dyDescent="0.3">
      <c r="A58" t="s">
        <v>750</v>
      </c>
      <c r="B58" t="s">
        <v>106</v>
      </c>
    </row>
    <row r="59" spans="1:2" x14ac:dyDescent="0.3">
      <c r="A59" t="s">
        <v>716</v>
      </c>
      <c r="B59" t="s">
        <v>106</v>
      </c>
    </row>
    <row r="60" spans="1:2" x14ac:dyDescent="0.3">
      <c r="A60" t="s">
        <v>926</v>
      </c>
      <c r="B60" t="s">
        <v>115</v>
      </c>
    </row>
    <row r="61" spans="1:2" x14ac:dyDescent="0.3">
      <c r="A61" t="s">
        <v>937</v>
      </c>
      <c r="B61" t="s">
        <v>169</v>
      </c>
    </row>
    <row r="62" spans="1:2" x14ac:dyDescent="0.3">
      <c r="A62" t="s">
        <v>818</v>
      </c>
      <c r="B62" t="s">
        <v>106</v>
      </c>
    </row>
    <row r="63" spans="1:2" x14ac:dyDescent="0.3">
      <c r="A63" t="s">
        <v>783</v>
      </c>
      <c r="B63" t="s">
        <v>106</v>
      </c>
    </row>
    <row r="64" spans="1:2" x14ac:dyDescent="0.3">
      <c r="A64" t="s">
        <v>921</v>
      </c>
      <c r="B64" t="s">
        <v>189</v>
      </c>
    </row>
    <row r="65" spans="1:2" x14ac:dyDescent="0.3">
      <c r="A65" t="s">
        <v>924</v>
      </c>
      <c r="B65" t="s">
        <v>55</v>
      </c>
    </row>
    <row r="66" spans="1:2" x14ac:dyDescent="0.3">
      <c r="A66" t="s">
        <v>767</v>
      </c>
      <c r="B66" t="s">
        <v>84</v>
      </c>
    </row>
    <row r="67" spans="1:2" x14ac:dyDescent="0.3">
      <c r="A67" t="s">
        <v>777</v>
      </c>
      <c r="B67" t="s">
        <v>106</v>
      </c>
    </row>
    <row r="68" spans="1:2" x14ac:dyDescent="0.3">
      <c r="A68" t="s">
        <v>803</v>
      </c>
      <c r="B68" t="s">
        <v>106</v>
      </c>
    </row>
    <row r="69" spans="1:2" x14ac:dyDescent="0.3">
      <c r="A69" t="s">
        <v>709</v>
      </c>
      <c r="B69" t="s">
        <v>73</v>
      </c>
    </row>
    <row r="70" spans="1:2" x14ac:dyDescent="0.3">
      <c r="A70" t="s">
        <v>762</v>
      </c>
      <c r="B70" t="s">
        <v>80</v>
      </c>
    </row>
    <row r="71" spans="1:2" x14ac:dyDescent="0.3">
      <c r="A71" t="s">
        <v>912</v>
      </c>
      <c r="B71" t="s">
        <v>141</v>
      </c>
    </row>
    <row r="72" spans="1:2" x14ac:dyDescent="0.3">
      <c r="A72" t="s">
        <v>760</v>
      </c>
      <c r="B72" t="s">
        <v>106</v>
      </c>
    </row>
    <row r="73" spans="1:2" x14ac:dyDescent="0.3">
      <c r="A73" t="s">
        <v>891</v>
      </c>
      <c r="B73" t="s">
        <v>52</v>
      </c>
    </row>
    <row r="74" spans="1:2" x14ac:dyDescent="0.3">
      <c r="A74" t="s">
        <v>932</v>
      </c>
      <c r="B74" t="s">
        <v>59</v>
      </c>
    </row>
    <row r="75" spans="1:2" x14ac:dyDescent="0.3">
      <c r="A75" t="s">
        <v>718</v>
      </c>
      <c r="B75" t="s">
        <v>106</v>
      </c>
    </row>
    <row r="76" spans="1:2" x14ac:dyDescent="0.3">
      <c r="A76" t="s">
        <v>798</v>
      </c>
      <c r="B76" t="s">
        <v>106</v>
      </c>
    </row>
    <row r="77" spans="1:2" x14ac:dyDescent="0.3">
      <c r="A77" t="s">
        <v>729</v>
      </c>
      <c r="B77" t="s">
        <v>38</v>
      </c>
    </row>
    <row r="78" spans="1:2" x14ac:dyDescent="0.3">
      <c r="A78" t="s">
        <v>736</v>
      </c>
      <c r="B78" t="s">
        <v>198</v>
      </c>
    </row>
    <row r="79" spans="1:2" x14ac:dyDescent="0.3">
      <c r="A79" t="s">
        <v>708</v>
      </c>
      <c r="B79" t="s">
        <v>80</v>
      </c>
    </row>
    <row r="80" spans="1:2" x14ac:dyDescent="0.3">
      <c r="A80" t="s">
        <v>886</v>
      </c>
      <c r="B80" t="s">
        <v>86</v>
      </c>
    </row>
    <row r="81" spans="1:2" x14ac:dyDescent="0.3">
      <c r="A81" t="s">
        <v>801</v>
      </c>
      <c r="B81" t="s">
        <v>123</v>
      </c>
    </row>
    <row r="82" spans="1:2" x14ac:dyDescent="0.3">
      <c r="A82" t="s">
        <v>776</v>
      </c>
      <c r="B82" t="s">
        <v>77</v>
      </c>
    </row>
    <row r="83" spans="1:2" x14ac:dyDescent="0.3">
      <c r="A83" t="s">
        <v>822</v>
      </c>
      <c r="B83" t="s">
        <v>89</v>
      </c>
    </row>
    <row r="84" spans="1:2" x14ac:dyDescent="0.3">
      <c r="A84" t="s">
        <v>888</v>
      </c>
      <c r="B84" t="s">
        <v>141</v>
      </c>
    </row>
    <row r="85" spans="1:2" x14ac:dyDescent="0.3">
      <c r="A85" t="s">
        <v>742</v>
      </c>
      <c r="B85" t="s">
        <v>106</v>
      </c>
    </row>
    <row r="86" spans="1:2" x14ac:dyDescent="0.3">
      <c r="A86" t="s">
        <v>732</v>
      </c>
      <c r="B86" t="s">
        <v>84</v>
      </c>
    </row>
    <row r="87" spans="1:2" x14ac:dyDescent="0.3">
      <c r="A87" t="s">
        <v>911</v>
      </c>
      <c r="B87" t="s">
        <v>144</v>
      </c>
    </row>
    <row r="88" spans="1:2" x14ac:dyDescent="0.3">
      <c r="A88" t="s">
        <v>692</v>
      </c>
      <c r="B88" t="s">
        <v>98</v>
      </c>
    </row>
    <row r="89" spans="1:2" x14ac:dyDescent="0.3">
      <c r="A89" t="s">
        <v>825</v>
      </c>
      <c r="B89" t="s">
        <v>89</v>
      </c>
    </row>
    <row r="90" spans="1:2" x14ac:dyDescent="0.3">
      <c r="A90" t="s">
        <v>787</v>
      </c>
      <c r="B90" t="s">
        <v>71</v>
      </c>
    </row>
    <row r="91" spans="1:2" x14ac:dyDescent="0.3">
      <c r="A91" t="s">
        <v>691</v>
      </c>
      <c r="B91" t="s">
        <v>194</v>
      </c>
    </row>
    <row r="92" spans="1:2" x14ac:dyDescent="0.3">
      <c r="A92" t="s">
        <v>915</v>
      </c>
      <c r="B92" t="s">
        <v>115</v>
      </c>
    </row>
    <row r="93" spans="1:2" x14ac:dyDescent="0.3">
      <c r="A93" t="s">
        <v>894</v>
      </c>
      <c r="B93" t="s">
        <v>53</v>
      </c>
    </row>
    <row r="94" spans="1:2" x14ac:dyDescent="0.3">
      <c r="A94" t="s">
        <v>869</v>
      </c>
      <c r="B94" t="s">
        <v>47</v>
      </c>
    </row>
    <row r="95" spans="1:2" x14ac:dyDescent="0.3">
      <c r="A95" t="s">
        <v>756</v>
      </c>
      <c r="B95" t="s">
        <v>36</v>
      </c>
    </row>
    <row r="96" spans="1:2" x14ac:dyDescent="0.3">
      <c r="A96" t="s">
        <v>819</v>
      </c>
      <c r="B96" t="s">
        <v>123</v>
      </c>
    </row>
    <row r="97" spans="1:2" x14ac:dyDescent="0.3">
      <c r="A97" t="s">
        <v>769</v>
      </c>
      <c r="B97" t="s">
        <v>84</v>
      </c>
    </row>
    <row r="98" spans="1:2" x14ac:dyDescent="0.3">
      <c r="A98" t="s">
        <v>690</v>
      </c>
      <c r="B98" t="s">
        <v>192</v>
      </c>
    </row>
    <row r="99" spans="1:2" x14ac:dyDescent="0.3">
      <c r="A99" t="s">
        <v>738</v>
      </c>
      <c r="B99" t="s">
        <v>74</v>
      </c>
    </row>
    <row r="100" spans="1:2" x14ac:dyDescent="0.3">
      <c r="A100" t="s">
        <v>914</v>
      </c>
      <c r="B100" t="s">
        <v>57</v>
      </c>
    </row>
    <row r="101" spans="1:2" x14ac:dyDescent="0.3">
      <c r="A101" t="s">
        <v>788</v>
      </c>
      <c r="B101" t="s">
        <v>37</v>
      </c>
    </row>
    <row r="102" spans="1:2" x14ac:dyDescent="0.3">
      <c r="A102" t="s">
        <v>701</v>
      </c>
      <c r="B102" t="s">
        <v>1</v>
      </c>
    </row>
    <row r="103" spans="1:2" x14ac:dyDescent="0.3">
      <c r="A103" t="s">
        <v>710</v>
      </c>
      <c r="B103" t="s">
        <v>106</v>
      </c>
    </row>
    <row r="104" spans="1:2" x14ac:dyDescent="0.3">
      <c r="A104" t="s">
        <v>771</v>
      </c>
      <c r="B104" t="s">
        <v>106</v>
      </c>
    </row>
    <row r="105" spans="1:2" x14ac:dyDescent="0.3">
      <c r="A105" t="s">
        <v>948</v>
      </c>
      <c r="B105" t="s">
        <v>59</v>
      </c>
    </row>
    <row r="106" spans="1:2" x14ac:dyDescent="0.3">
      <c r="A106" t="s">
        <v>928</v>
      </c>
      <c r="B106" t="s">
        <v>189</v>
      </c>
    </row>
    <row r="107" spans="1:2" x14ac:dyDescent="0.3">
      <c r="A107" t="s">
        <v>806</v>
      </c>
      <c r="B107" t="s">
        <v>106</v>
      </c>
    </row>
    <row r="108" spans="1:2" x14ac:dyDescent="0.3">
      <c r="A108" t="s">
        <v>919</v>
      </c>
      <c r="B108" t="s">
        <v>121</v>
      </c>
    </row>
    <row r="109" spans="1:2" x14ac:dyDescent="0.3">
      <c r="A109" t="s">
        <v>925</v>
      </c>
      <c r="B109" t="s">
        <v>121</v>
      </c>
    </row>
    <row r="110" spans="1:2" x14ac:dyDescent="0.3">
      <c r="A110" t="s">
        <v>807</v>
      </c>
      <c r="B110" t="s">
        <v>106</v>
      </c>
    </row>
    <row r="111" spans="1:2" x14ac:dyDescent="0.3">
      <c r="A111" t="s">
        <v>873</v>
      </c>
      <c r="B111" t="s">
        <v>48</v>
      </c>
    </row>
    <row r="112" spans="1:2" x14ac:dyDescent="0.3">
      <c r="A112" t="s">
        <v>706</v>
      </c>
      <c r="B112" t="s">
        <v>106</v>
      </c>
    </row>
    <row r="113" spans="1:2" x14ac:dyDescent="0.3">
      <c r="A113" t="s">
        <v>744</v>
      </c>
      <c r="B113" t="s">
        <v>36</v>
      </c>
    </row>
    <row r="114" spans="1:2" x14ac:dyDescent="0.3">
      <c r="A114" t="s">
        <v>878</v>
      </c>
      <c r="B114" t="s">
        <v>86</v>
      </c>
    </row>
    <row r="115" spans="1:2" x14ac:dyDescent="0.3">
      <c r="A115" t="s">
        <v>913</v>
      </c>
      <c r="B115" t="s">
        <v>56</v>
      </c>
    </row>
    <row r="116" spans="1:2" x14ac:dyDescent="0.3">
      <c r="A116" t="s">
        <v>809</v>
      </c>
      <c r="B116" t="s">
        <v>106</v>
      </c>
    </row>
    <row r="117" spans="1:2" x14ac:dyDescent="0.3">
      <c r="A117" t="s">
        <v>804</v>
      </c>
      <c r="B117" t="s">
        <v>123</v>
      </c>
    </row>
    <row r="118" spans="1:2" x14ac:dyDescent="0.3">
      <c r="A118" t="s">
        <v>933</v>
      </c>
      <c r="B118" t="s">
        <v>170</v>
      </c>
    </row>
    <row r="119" spans="1:2" x14ac:dyDescent="0.3">
      <c r="A119" t="s">
        <v>918</v>
      </c>
      <c r="B119" t="s">
        <v>170</v>
      </c>
    </row>
    <row r="120" spans="1:2" x14ac:dyDescent="0.3">
      <c r="A120" t="s">
        <v>945</v>
      </c>
      <c r="B120" t="s">
        <v>59</v>
      </c>
    </row>
    <row r="121" spans="1:2" x14ac:dyDescent="0.3">
      <c r="A121" t="s">
        <v>896</v>
      </c>
      <c r="B121" t="s">
        <v>127</v>
      </c>
    </row>
    <row r="122" spans="1:2" x14ac:dyDescent="0.3">
      <c r="A122" t="s">
        <v>881</v>
      </c>
      <c r="B122" t="s">
        <v>137</v>
      </c>
    </row>
    <row r="123" spans="1:2" x14ac:dyDescent="0.3">
      <c r="A123" t="s">
        <v>904</v>
      </c>
      <c r="B123" t="s">
        <v>55</v>
      </c>
    </row>
    <row r="124" spans="1:2" x14ac:dyDescent="0.3">
      <c r="A124" t="s">
        <v>846</v>
      </c>
      <c r="B124" t="s">
        <v>87</v>
      </c>
    </row>
    <row r="125" spans="1:2" x14ac:dyDescent="0.3">
      <c r="A125" t="s">
        <v>778</v>
      </c>
      <c r="B125" t="s">
        <v>106</v>
      </c>
    </row>
    <row r="126" spans="1:2" x14ac:dyDescent="0.3">
      <c r="A126" t="s">
        <v>698</v>
      </c>
      <c r="B126" t="s">
        <v>98</v>
      </c>
    </row>
    <row r="127" spans="1:2" x14ac:dyDescent="0.3">
      <c r="A127" t="s">
        <v>899</v>
      </c>
      <c r="B127" t="s">
        <v>139</v>
      </c>
    </row>
    <row r="128" spans="1:2" x14ac:dyDescent="0.3">
      <c r="A128" t="s">
        <v>836</v>
      </c>
      <c r="B128" t="s">
        <v>111</v>
      </c>
    </row>
    <row r="129" spans="1:2" x14ac:dyDescent="0.3">
      <c r="A129" t="s">
        <v>840</v>
      </c>
      <c r="B129" t="s">
        <v>42</v>
      </c>
    </row>
    <row r="130" spans="1:2" x14ac:dyDescent="0.3">
      <c r="A130" t="s">
        <v>842</v>
      </c>
      <c r="B130" t="s">
        <v>78</v>
      </c>
    </row>
    <row r="131" spans="1:2" x14ac:dyDescent="0.3">
      <c r="A131" t="s">
        <v>700</v>
      </c>
      <c r="B131" t="s">
        <v>88</v>
      </c>
    </row>
    <row r="132" spans="1:2" x14ac:dyDescent="0.3">
      <c r="A132" t="s">
        <v>828</v>
      </c>
      <c r="B132" t="s">
        <v>123</v>
      </c>
    </row>
    <row r="133" spans="1:2" x14ac:dyDescent="0.3">
      <c r="A133" t="s">
        <v>713</v>
      </c>
      <c r="B133" t="s">
        <v>106</v>
      </c>
    </row>
    <row r="134" spans="1:2" x14ac:dyDescent="0.3">
      <c r="A134" t="s">
        <v>812</v>
      </c>
      <c r="B134" t="s">
        <v>106</v>
      </c>
    </row>
    <row r="135" spans="1:2" x14ac:dyDescent="0.3">
      <c r="A135" t="s">
        <v>699</v>
      </c>
      <c r="B135" t="s">
        <v>98</v>
      </c>
    </row>
    <row r="136" spans="1:2" x14ac:dyDescent="0.3">
      <c r="A136" t="s">
        <v>79</v>
      </c>
      <c r="B136" t="s">
        <v>79</v>
      </c>
    </row>
    <row r="137" spans="1:2" x14ac:dyDescent="0.3">
      <c r="A137" t="s">
        <v>765</v>
      </c>
      <c r="B137" t="s">
        <v>83</v>
      </c>
    </row>
    <row r="138" spans="1:2" x14ac:dyDescent="0.3">
      <c r="A138" t="s">
        <v>949</v>
      </c>
      <c r="B138" t="s">
        <v>59</v>
      </c>
    </row>
    <row r="139" spans="1:2" x14ac:dyDescent="0.3">
      <c r="A139" t="s">
        <v>823</v>
      </c>
      <c r="B139" t="s">
        <v>87</v>
      </c>
    </row>
    <row r="140" spans="1:2" x14ac:dyDescent="0.3">
      <c r="A140" t="s">
        <v>844</v>
      </c>
      <c r="B140" t="s">
        <v>87</v>
      </c>
    </row>
    <row r="141" spans="1:2" x14ac:dyDescent="0.3">
      <c r="A141" t="s">
        <v>837</v>
      </c>
      <c r="B141" t="s">
        <v>191</v>
      </c>
    </row>
    <row r="142" spans="1:2" x14ac:dyDescent="0.3">
      <c r="A142" t="s">
        <v>763</v>
      </c>
      <c r="B142" t="s">
        <v>88</v>
      </c>
    </row>
    <row r="143" spans="1:2" x14ac:dyDescent="0.3">
      <c r="A143" t="s">
        <v>877</v>
      </c>
      <c r="B143" t="s">
        <v>117</v>
      </c>
    </row>
    <row r="144" spans="1:2" x14ac:dyDescent="0.3">
      <c r="A144" t="s">
        <v>927</v>
      </c>
      <c r="B144" t="s">
        <v>58</v>
      </c>
    </row>
    <row r="145" spans="1:2" x14ac:dyDescent="0.3">
      <c r="A145" t="s">
        <v>748</v>
      </c>
      <c r="B145" t="s">
        <v>37</v>
      </c>
    </row>
    <row r="146" spans="1:2" x14ac:dyDescent="0.3">
      <c r="A146" t="s">
        <v>832</v>
      </c>
      <c r="B146" t="s">
        <v>106</v>
      </c>
    </row>
    <row r="147" spans="1:2" x14ac:dyDescent="0.3">
      <c r="A147" t="s">
        <v>929</v>
      </c>
      <c r="B147" t="s">
        <v>115</v>
      </c>
    </row>
    <row r="148" spans="1:2" x14ac:dyDescent="0.3">
      <c r="A148" t="s">
        <v>905</v>
      </c>
      <c r="B148" t="s">
        <v>115</v>
      </c>
    </row>
    <row r="149" spans="1:2" x14ac:dyDescent="0.3">
      <c r="A149" t="s">
        <v>717</v>
      </c>
      <c r="B149" t="s">
        <v>106</v>
      </c>
    </row>
    <row r="150" spans="1:2" x14ac:dyDescent="0.3">
      <c r="A150" t="s">
        <v>779</v>
      </c>
      <c r="B150" t="s">
        <v>89</v>
      </c>
    </row>
    <row r="151" spans="1:2" x14ac:dyDescent="0.3">
      <c r="A151" t="s">
        <v>805</v>
      </c>
      <c r="B151" t="s">
        <v>106</v>
      </c>
    </row>
    <row r="152" spans="1:2" x14ac:dyDescent="0.3">
      <c r="A152" t="s">
        <v>751</v>
      </c>
      <c r="B152" t="s">
        <v>106</v>
      </c>
    </row>
    <row r="153" spans="1:2" x14ac:dyDescent="0.3">
      <c r="A153" t="s">
        <v>875</v>
      </c>
      <c r="B153" t="s">
        <v>115</v>
      </c>
    </row>
    <row r="154" spans="1:2" x14ac:dyDescent="0.3">
      <c r="A154" t="s">
        <v>859</v>
      </c>
      <c r="B154" t="s">
        <v>45</v>
      </c>
    </row>
    <row r="155" spans="1:2" x14ac:dyDescent="0.3">
      <c r="A155" t="s">
        <v>826</v>
      </c>
      <c r="B155" t="s">
        <v>123</v>
      </c>
    </row>
    <row r="156" spans="1:2" x14ac:dyDescent="0.3">
      <c r="A156" t="s">
        <v>870</v>
      </c>
      <c r="B156" t="s">
        <v>180</v>
      </c>
    </row>
    <row r="157" spans="1:2" x14ac:dyDescent="0.3">
      <c r="A157" t="s">
        <v>694</v>
      </c>
      <c r="B157" t="s">
        <v>106</v>
      </c>
    </row>
    <row r="158" spans="1:2" x14ac:dyDescent="0.3">
      <c r="A158" t="s">
        <v>923</v>
      </c>
      <c r="B158" t="s">
        <v>59</v>
      </c>
    </row>
    <row r="159" spans="1:2" x14ac:dyDescent="0.3">
      <c r="A159" t="s">
        <v>745</v>
      </c>
      <c r="B159" t="s">
        <v>84</v>
      </c>
    </row>
    <row r="160" spans="1:2" x14ac:dyDescent="0.3">
      <c r="A160" t="s">
        <v>862</v>
      </c>
      <c r="B160" t="s">
        <v>87</v>
      </c>
    </row>
    <row r="161" spans="1:2" x14ac:dyDescent="0.3">
      <c r="A161" t="s">
        <v>867</v>
      </c>
      <c r="B161" t="s">
        <v>134</v>
      </c>
    </row>
    <row r="162" spans="1:2" x14ac:dyDescent="0.3">
      <c r="A162" t="s">
        <v>838</v>
      </c>
      <c r="B162" t="s">
        <v>89</v>
      </c>
    </row>
    <row r="163" spans="1:2" x14ac:dyDescent="0.3">
      <c r="A163" t="s">
        <v>775</v>
      </c>
      <c r="B163" t="s">
        <v>106</v>
      </c>
    </row>
    <row r="164" spans="1:2" x14ac:dyDescent="0.3">
      <c r="A164" t="s">
        <v>704</v>
      </c>
      <c r="B164" t="s">
        <v>35</v>
      </c>
    </row>
    <row r="165" spans="1:2" x14ac:dyDescent="0.3">
      <c r="A165" t="s">
        <v>773</v>
      </c>
      <c r="B165" t="s">
        <v>106</v>
      </c>
    </row>
    <row r="166" spans="1:2" x14ac:dyDescent="0.3">
      <c r="A166" t="s">
        <v>695</v>
      </c>
      <c r="B166" t="s">
        <v>106</v>
      </c>
    </row>
    <row r="167" spans="1:2" x14ac:dyDescent="0.3">
      <c r="A167" t="s">
        <v>799</v>
      </c>
      <c r="B167" t="s">
        <v>88</v>
      </c>
    </row>
    <row r="168" spans="1:2" x14ac:dyDescent="0.3">
      <c r="A168" t="s">
        <v>796</v>
      </c>
      <c r="B168" t="s">
        <v>83</v>
      </c>
    </row>
    <row r="169" spans="1:2" x14ac:dyDescent="0.3">
      <c r="A169" t="s">
        <v>781</v>
      </c>
      <c r="B169" t="s">
        <v>88</v>
      </c>
    </row>
    <row r="170" spans="1:2" x14ac:dyDescent="0.3">
      <c r="A170" t="s">
        <v>703</v>
      </c>
      <c r="B170" t="s">
        <v>106</v>
      </c>
    </row>
    <row r="171" spans="1:2" x14ac:dyDescent="0.3">
      <c r="A171" t="s">
        <v>817</v>
      </c>
      <c r="B171" t="s">
        <v>106</v>
      </c>
    </row>
    <row r="172" spans="1:2" x14ac:dyDescent="0.3">
      <c r="A172" t="s">
        <v>851</v>
      </c>
      <c r="B172" t="s">
        <v>42</v>
      </c>
    </row>
    <row r="173" spans="1:2" x14ac:dyDescent="0.3">
      <c r="A173" t="s">
        <v>764</v>
      </c>
      <c r="B173" t="s">
        <v>106</v>
      </c>
    </row>
    <row r="174" spans="1:2" x14ac:dyDescent="0.3">
      <c r="A174" t="s">
        <v>707</v>
      </c>
      <c r="B174" t="s">
        <v>101</v>
      </c>
    </row>
    <row r="175" spans="1:2" x14ac:dyDescent="0.3">
      <c r="A175" t="s">
        <v>774</v>
      </c>
      <c r="B175" t="s">
        <v>123</v>
      </c>
    </row>
    <row r="176" spans="1:2" x14ac:dyDescent="0.3">
      <c r="A176" t="s">
        <v>737</v>
      </c>
      <c r="B176" t="s">
        <v>88</v>
      </c>
    </row>
    <row r="177" spans="1:2" x14ac:dyDescent="0.3">
      <c r="A177" t="s">
        <v>845</v>
      </c>
      <c r="B177" t="s">
        <v>149</v>
      </c>
    </row>
    <row r="178" spans="1:2" x14ac:dyDescent="0.3">
      <c r="A178" t="s">
        <v>721</v>
      </c>
      <c r="B178" t="s">
        <v>83</v>
      </c>
    </row>
    <row r="179" spans="1:2" x14ac:dyDescent="0.3">
      <c r="A179" t="s">
        <v>794</v>
      </c>
      <c r="B179" t="s">
        <v>37</v>
      </c>
    </row>
    <row r="180" spans="1:2" x14ac:dyDescent="0.3">
      <c r="A180" t="s">
        <v>734</v>
      </c>
      <c r="B180" t="s">
        <v>106</v>
      </c>
    </row>
    <row r="181" spans="1:2" x14ac:dyDescent="0.3">
      <c r="A181" t="s">
        <v>757</v>
      </c>
      <c r="B181" t="s">
        <v>106</v>
      </c>
    </row>
    <row r="182" spans="1:2" x14ac:dyDescent="0.3">
      <c r="A182" t="s">
        <v>739</v>
      </c>
      <c r="B182" t="s">
        <v>106</v>
      </c>
    </row>
    <row r="183" spans="1:2" x14ac:dyDescent="0.3">
      <c r="A183" t="s">
        <v>850</v>
      </c>
      <c r="B183" t="s">
        <v>175</v>
      </c>
    </row>
    <row r="184" spans="1:2" x14ac:dyDescent="0.3">
      <c r="A184" t="s">
        <v>724</v>
      </c>
      <c r="B184" t="s">
        <v>106</v>
      </c>
    </row>
    <row r="185" spans="1:2" x14ac:dyDescent="0.3">
      <c r="A185" t="s">
        <v>892</v>
      </c>
      <c r="B185" t="s">
        <v>141</v>
      </c>
    </row>
    <row r="186" spans="1:2" x14ac:dyDescent="0.3">
      <c r="A186" t="s">
        <v>864</v>
      </c>
      <c r="B186" t="s">
        <v>161</v>
      </c>
    </row>
    <row r="187" spans="1:2" x14ac:dyDescent="0.3">
      <c r="A187" t="s">
        <v>872</v>
      </c>
      <c r="B187" t="s">
        <v>86</v>
      </c>
    </row>
    <row r="188" spans="1:2" x14ac:dyDescent="0.3">
      <c r="A188" t="s">
        <v>768</v>
      </c>
      <c r="B188" t="s">
        <v>106</v>
      </c>
    </row>
    <row r="189" spans="1:2" x14ac:dyDescent="0.3">
      <c r="A189" t="s">
        <v>831</v>
      </c>
      <c r="B189" t="s">
        <v>123</v>
      </c>
    </row>
    <row r="190" spans="1:2" x14ac:dyDescent="0.3">
      <c r="A190" t="s">
        <v>901</v>
      </c>
      <c r="B190" t="s">
        <v>115</v>
      </c>
    </row>
    <row r="191" spans="1:2" x14ac:dyDescent="0.3">
      <c r="A191" t="s">
        <v>879</v>
      </c>
      <c r="B191" t="s">
        <v>47</v>
      </c>
    </row>
    <row r="192" spans="1:2" x14ac:dyDescent="0.3">
      <c r="A192" t="s">
        <v>780</v>
      </c>
      <c r="B192" t="s">
        <v>106</v>
      </c>
    </row>
    <row r="193" spans="1:2" x14ac:dyDescent="0.3">
      <c r="A193" t="s">
        <v>795</v>
      </c>
      <c r="B193" t="s">
        <v>950</v>
      </c>
    </row>
    <row r="194" spans="1:2" x14ac:dyDescent="0.3">
      <c r="A194" t="s">
        <v>906</v>
      </c>
      <c r="B194" t="s">
        <v>141</v>
      </c>
    </row>
    <row r="195" spans="1:2" x14ac:dyDescent="0.3">
      <c r="A195" t="s">
        <v>705</v>
      </c>
      <c r="B195" t="s">
        <v>81</v>
      </c>
    </row>
    <row r="196" spans="1:2" x14ac:dyDescent="0.3">
      <c r="A196" t="s">
        <v>860</v>
      </c>
      <c r="B196" t="s">
        <v>128</v>
      </c>
    </row>
    <row r="197" spans="1:2" x14ac:dyDescent="0.3">
      <c r="A197" t="s">
        <v>880</v>
      </c>
      <c r="B197" t="s">
        <v>141</v>
      </c>
    </row>
    <row r="198" spans="1:2" x14ac:dyDescent="0.3">
      <c r="A198" t="s">
        <v>785</v>
      </c>
      <c r="B198" t="s">
        <v>106</v>
      </c>
    </row>
    <row r="199" spans="1:2" x14ac:dyDescent="0.3">
      <c r="A199" t="s">
        <v>793</v>
      </c>
      <c r="B199" t="s">
        <v>89</v>
      </c>
    </row>
    <row r="200" spans="1:2" x14ac:dyDescent="0.3">
      <c r="A200" t="s">
        <v>747</v>
      </c>
      <c r="B200" t="s">
        <v>77</v>
      </c>
    </row>
    <row r="201" spans="1:2" x14ac:dyDescent="0.3">
      <c r="A201" t="s">
        <v>726</v>
      </c>
      <c r="B201" t="s">
        <v>106</v>
      </c>
    </row>
    <row r="202" spans="1:2" x14ac:dyDescent="0.3">
      <c r="A202" t="s">
        <v>893</v>
      </c>
      <c r="B202" t="s">
        <v>180</v>
      </c>
    </row>
    <row r="203" spans="1:2" x14ac:dyDescent="0.3">
      <c r="A203" t="s">
        <v>758</v>
      </c>
      <c r="B203" t="s">
        <v>106</v>
      </c>
    </row>
    <row r="204" spans="1:2" x14ac:dyDescent="0.3">
      <c r="A204" t="s">
        <v>916</v>
      </c>
      <c r="B204" t="s">
        <v>141</v>
      </c>
    </row>
    <row r="205" spans="1:2" x14ac:dyDescent="0.3">
      <c r="A205" t="s">
        <v>820</v>
      </c>
      <c r="B205" t="s">
        <v>106</v>
      </c>
    </row>
    <row r="206" spans="1:2" x14ac:dyDescent="0.3">
      <c r="A206" t="s">
        <v>722</v>
      </c>
      <c r="B206" t="s">
        <v>106</v>
      </c>
    </row>
    <row r="207" spans="1:2" x14ac:dyDescent="0.3">
      <c r="A207" t="s">
        <v>697</v>
      </c>
      <c r="B207" t="s">
        <v>106</v>
      </c>
    </row>
    <row r="208" spans="1:2" x14ac:dyDescent="0.3">
      <c r="A208" t="s">
        <v>714</v>
      </c>
      <c r="B208" t="s">
        <v>106</v>
      </c>
    </row>
    <row r="209" spans="1:2" x14ac:dyDescent="0.3">
      <c r="A209" t="s">
        <v>847</v>
      </c>
      <c r="B209" t="s">
        <v>43</v>
      </c>
    </row>
    <row r="210" spans="1:2" x14ac:dyDescent="0.3">
      <c r="A210" t="s">
        <v>816</v>
      </c>
      <c r="B210" t="s">
        <v>40</v>
      </c>
    </row>
    <row r="211" spans="1:2" x14ac:dyDescent="0.3">
      <c r="A211" t="s">
        <v>920</v>
      </c>
      <c r="B211" t="s">
        <v>115</v>
      </c>
    </row>
    <row r="212" spans="1:2" x14ac:dyDescent="0.3">
      <c r="A212" t="s">
        <v>868</v>
      </c>
      <c r="B212" t="s">
        <v>46</v>
      </c>
    </row>
    <row r="213" spans="1:2" x14ac:dyDescent="0.3">
      <c r="A213" t="s">
        <v>909</v>
      </c>
      <c r="B213" t="s">
        <v>55</v>
      </c>
    </row>
    <row r="214" spans="1:2" x14ac:dyDescent="0.3">
      <c r="A214" t="s">
        <v>849</v>
      </c>
      <c r="B214" t="s">
        <v>87</v>
      </c>
    </row>
    <row r="215" spans="1:2" x14ac:dyDescent="0.3">
      <c r="A215" t="s">
        <v>876</v>
      </c>
      <c r="B215" t="s">
        <v>49</v>
      </c>
    </row>
    <row r="216" spans="1:2" x14ac:dyDescent="0.3">
      <c r="A216" t="s">
        <v>940</v>
      </c>
      <c r="B216" t="s">
        <v>58</v>
      </c>
    </row>
    <row r="217" spans="1:2" x14ac:dyDescent="0.3">
      <c r="A217" t="s">
        <v>887</v>
      </c>
      <c r="B217" t="s">
        <v>145</v>
      </c>
    </row>
    <row r="218" spans="1:2" x14ac:dyDescent="0.3">
      <c r="A218" t="s">
        <v>908</v>
      </c>
      <c r="B218" t="s">
        <v>141</v>
      </c>
    </row>
    <row r="219" spans="1:2" x14ac:dyDescent="0.3">
      <c r="A219" t="s">
        <v>871</v>
      </c>
      <c r="B219" t="s">
        <v>141</v>
      </c>
    </row>
    <row r="220" spans="1:2" x14ac:dyDescent="0.3">
      <c r="A220" t="s">
        <v>907</v>
      </c>
      <c r="B220" t="s">
        <v>183</v>
      </c>
    </row>
    <row r="221" spans="1:2" x14ac:dyDescent="0.3">
      <c r="A221" t="s">
        <v>712</v>
      </c>
      <c r="B221" t="s">
        <v>106</v>
      </c>
    </row>
    <row r="222" spans="1:2" x14ac:dyDescent="0.3">
      <c r="A222" t="s">
        <v>800</v>
      </c>
      <c r="B222" t="s">
        <v>91</v>
      </c>
    </row>
    <row r="223" spans="1:2" x14ac:dyDescent="0.3">
      <c r="A223" t="s">
        <v>853</v>
      </c>
      <c r="B223" t="s">
        <v>87</v>
      </c>
    </row>
    <row r="224" spans="1:2" x14ac:dyDescent="0.3">
      <c r="A224" t="s">
        <v>835</v>
      </c>
      <c r="B224" t="s">
        <v>82</v>
      </c>
    </row>
    <row r="225" spans="1:2" x14ac:dyDescent="0.3">
      <c r="A225" t="s">
        <v>861</v>
      </c>
      <c r="B225" t="s">
        <v>82</v>
      </c>
    </row>
    <row r="226" spans="1:2" x14ac:dyDescent="0.3">
      <c r="A226" t="s">
        <v>162</v>
      </c>
      <c r="B226" t="s">
        <v>162</v>
      </c>
    </row>
    <row r="227" spans="1:2" x14ac:dyDescent="0.3">
      <c r="A227" t="s">
        <v>900</v>
      </c>
      <c r="B227" t="s">
        <v>54</v>
      </c>
    </row>
    <row r="228" spans="1:2" x14ac:dyDescent="0.3">
      <c r="A228" t="s">
        <v>789</v>
      </c>
      <c r="B228" t="s">
        <v>106</v>
      </c>
    </row>
    <row r="229" spans="1:2" x14ac:dyDescent="0.3">
      <c r="A229" t="s">
        <v>792</v>
      </c>
      <c r="B229" t="s">
        <v>106</v>
      </c>
    </row>
    <row r="230" spans="1:2" x14ac:dyDescent="0.3">
      <c r="A230" t="s">
        <v>731</v>
      </c>
      <c r="B230" t="s">
        <v>71</v>
      </c>
    </row>
    <row r="231" spans="1:2" x14ac:dyDescent="0.3">
      <c r="A231" t="s">
        <v>784</v>
      </c>
      <c r="B231" t="s">
        <v>84</v>
      </c>
    </row>
    <row r="232" spans="1:2" x14ac:dyDescent="0.3">
      <c r="A232" t="s">
        <v>728</v>
      </c>
      <c r="B232" t="s">
        <v>37</v>
      </c>
    </row>
    <row r="233" spans="1:2" x14ac:dyDescent="0.3">
      <c r="A233" t="s">
        <v>811</v>
      </c>
      <c r="B233" t="s">
        <v>99</v>
      </c>
    </row>
    <row r="234" spans="1:2" x14ac:dyDescent="0.3">
      <c r="A234" t="s">
        <v>855</v>
      </c>
      <c r="B234" t="s">
        <v>44</v>
      </c>
    </row>
    <row r="235" spans="1:2" x14ac:dyDescent="0.3">
      <c r="A235" t="s">
        <v>772</v>
      </c>
      <c r="B235" t="s">
        <v>106</v>
      </c>
    </row>
    <row r="236" spans="1:2" x14ac:dyDescent="0.3">
      <c r="A236" t="s">
        <v>939</v>
      </c>
      <c r="B236" t="s">
        <v>61</v>
      </c>
    </row>
    <row r="237" spans="1:2" x14ac:dyDescent="0.3">
      <c r="A237" t="s">
        <v>725</v>
      </c>
      <c r="B237" t="s">
        <v>36</v>
      </c>
    </row>
    <row r="238" spans="1:2" x14ac:dyDescent="0.3">
      <c r="A238" t="s">
        <v>743</v>
      </c>
      <c r="B238" t="s">
        <v>77</v>
      </c>
    </row>
    <row r="239" spans="1:2" x14ac:dyDescent="0.3">
      <c r="A239" t="s">
        <v>848</v>
      </c>
      <c r="B239" t="s">
        <v>85</v>
      </c>
    </row>
    <row r="240" spans="1:2" x14ac:dyDescent="0.3">
      <c r="A240" t="s">
        <v>884</v>
      </c>
      <c r="B240" t="s">
        <v>115</v>
      </c>
    </row>
    <row r="241" spans="1:2" x14ac:dyDescent="0.3">
      <c r="A241" t="s">
        <v>889</v>
      </c>
      <c r="B241" t="s">
        <v>51</v>
      </c>
    </row>
    <row r="242" spans="1:2" x14ac:dyDescent="0.3">
      <c r="A242" t="s">
        <v>715</v>
      </c>
      <c r="B242" t="s">
        <v>72</v>
      </c>
    </row>
    <row r="243" spans="1:2" x14ac:dyDescent="0.3">
      <c r="A243" t="s">
        <v>730</v>
      </c>
      <c r="B243" t="s">
        <v>123</v>
      </c>
    </row>
    <row r="244" spans="1:2" x14ac:dyDescent="0.3">
      <c r="A244" t="s">
        <v>824</v>
      </c>
      <c r="B244" t="s">
        <v>106</v>
      </c>
    </row>
    <row r="245" spans="1:2" x14ac:dyDescent="0.3">
      <c r="A245" t="s">
        <v>941</v>
      </c>
      <c r="B245" t="s">
        <v>120</v>
      </c>
    </row>
    <row r="246" spans="1:2" x14ac:dyDescent="0.3">
      <c r="A246" t="s">
        <v>834</v>
      </c>
      <c r="B246" t="s">
        <v>89</v>
      </c>
    </row>
    <row r="247" spans="1:2" x14ac:dyDescent="0.3">
      <c r="A247" t="s">
        <v>841</v>
      </c>
      <c r="B247" t="s">
        <v>87</v>
      </c>
    </row>
    <row r="248" spans="1:2" x14ac:dyDescent="0.3">
      <c r="A248" t="s">
        <v>827</v>
      </c>
      <c r="B248" t="s">
        <v>41</v>
      </c>
    </row>
    <row r="249" spans="1:2" x14ac:dyDescent="0.3">
      <c r="A249" t="s">
        <v>746</v>
      </c>
      <c r="B249" t="s">
        <v>123</v>
      </c>
    </row>
    <row r="250" spans="1:2" x14ac:dyDescent="0.3">
      <c r="A250" t="s">
        <v>814</v>
      </c>
      <c r="B250" t="s">
        <v>89</v>
      </c>
    </row>
    <row r="251" spans="1:2" x14ac:dyDescent="0.3">
      <c r="A251" t="s">
        <v>770</v>
      </c>
      <c r="B251" t="s">
        <v>123</v>
      </c>
    </row>
    <row r="252" spans="1:2" x14ac:dyDescent="0.3">
      <c r="A252" t="s">
        <v>815</v>
      </c>
      <c r="B252" t="s">
        <v>39</v>
      </c>
    </row>
    <row r="253" spans="1:2" x14ac:dyDescent="0.3">
      <c r="A253" t="s">
        <v>863</v>
      </c>
      <c r="B253" t="s">
        <v>174</v>
      </c>
    </row>
    <row r="254" spans="1:2" x14ac:dyDescent="0.3">
      <c r="A254" t="s">
        <v>866</v>
      </c>
      <c r="B254" t="s">
        <v>127</v>
      </c>
    </row>
    <row r="255" spans="1:2" x14ac:dyDescent="0.3">
      <c r="A255" t="s">
        <v>702</v>
      </c>
      <c r="B255" t="s">
        <v>106</v>
      </c>
    </row>
    <row r="256" spans="1:2" x14ac:dyDescent="0.3">
      <c r="A256" t="s">
        <v>752</v>
      </c>
      <c r="B256" t="s">
        <v>124</v>
      </c>
    </row>
    <row r="257" spans="1:2" x14ac:dyDescent="0.3">
      <c r="A257" t="s">
        <v>821</v>
      </c>
      <c r="B257" t="s">
        <v>123</v>
      </c>
    </row>
    <row r="258" spans="1:2" x14ac:dyDescent="0.3">
      <c r="A258" t="s">
        <v>897</v>
      </c>
      <c r="B258" t="s">
        <v>127</v>
      </c>
    </row>
    <row r="259" spans="1:2" x14ac:dyDescent="0.3">
      <c r="A259" t="s">
        <v>930</v>
      </c>
      <c r="B259" t="s">
        <v>180</v>
      </c>
    </row>
    <row r="260" spans="1:2" x14ac:dyDescent="0.3">
      <c r="A260" t="s">
        <v>857</v>
      </c>
      <c r="B260" t="s">
        <v>107</v>
      </c>
    </row>
    <row r="261" spans="1:2" x14ac:dyDescent="0.3">
      <c r="A261" t="s">
        <v>910</v>
      </c>
      <c r="B261" t="s">
        <v>115</v>
      </c>
    </row>
    <row r="262" spans="1:2" x14ac:dyDescent="0.3">
      <c r="A262" t="s">
        <v>852</v>
      </c>
      <c r="B262" t="s">
        <v>87</v>
      </c>
    </row>
    <row r="263" spans="1:2" x14ac:dyDescent="0.3">
      <c r="A263" t="s">
        <v>693</v>
      </c>
      <c r="B263" t="s">
        <v>98</v>
      </c>
    </row>
  </sheetData>
  <autoFilter ref="A1:B263" xr:uid="{DF8F6900-3350-4055-9F6F-3680E09533C9}"/>
  <sortState xmlns:xlrd2="http://schemas.microsoft.com/office/spreadsheetml/2017/richdata2" ref="A2:A263">
    <sortCondition ref="A2:A26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3F4B8-20EC-4BBE-92B4-A5C3CDBE4D26}">
  <dimension ref="A1:B92"/>
  <sheetViews>
    <sheetView topLeftCell="A67" workbookViewId="0">
      <selection activeCell="G4" sqref="G4"/>
    </sheetView>
  </sheetViews>
  <sheetFormatPr defaultRowHeight="14.4" x14ac:dyDescent="0.3"/>
  <sheetData>
    <row r="1" spans="1:2" x14ac:dyDescent="0.3">
      <c r="A1" t="s">
        <v>33</v>
      </c>
      <c r="B1" t="s">
        <v>961</v>
      </c>
    </row>
    <row r="2" spans="1:2" x14ac:dyDescent="0.3">
      <c r="A2" t="s">
        <v>88</v>
      </c>
      <c r="B2" t="s">
        <v>963</v>
      </c>
    </row>
    <row r="3" spans="1:2" x14ac:dyDescent="0.3">
      <c r="A3" t="s">
        <v>198</v>
      </c>
      <c r="B3" t="s">
        <v>966</v>
      </c>
    </row>
    <row r="4" spans="1:2" x14ac:dyDescent="0.3">
      <c r="A4" t="s">
        <v>37</v>
      </c>
      <c r="B4" t="s">
        <v>965</v>
      </c>
    </row>
    <row r="5" spans="1:2" x14ac:dyDescent="0.3">
      <c r="A5" t="s">
        <v>115</v>
      </c>
      <c r="B5" t="s">
        <v>962</v>
      </c>
    </row>
    <row r="6" spans="1:2" x14ac:dyDescent="0.3">
      <c r="A6" t="s">
        <v>106</v>
      </c>
      <c r="B6" t="s">
        <v>962</v>
      </c>
    </row>
    <row r="7" spans="1:2" x14ac:dyDescent="0.3">
      <c r="A7" t="s">
        <v>87</v>
      </c>
      <c r="B7" t="s">
        <v>963</v>
      </c>
    </row>
    <row r="8" spans="1:2" x14ac:dyDescent="0.3">
      <c r="A8" t="s">
        <v>184</v>
      </c>
      <c r="B8" t="s">
        <v>964</v>
      </c>
    </row>
    <row r="9" spans="1:2" x14ac:dyDescent="0.3">
      <c r="A9" t="s">
        <v>133</v>
      </c>
      <c r="B9" t="s">
        <v>966</v>
      </c>
    </row>
    <row r="10" spans="1:2" x14ac:dyDescent="0.3">
      <c r="A10" t="s">
        <v>77</v>
      </c>
      <c r="B10" t="s">
        <v>963</v>
      </c>
    </row>
    <row r="11" spans="1:2" x14ac:dyDescent="0.3">
      <c r="A11" t="s">
        <v>121</v>
      </c>
      <c r="B11" t="s">
        <v>963</v>
      </c>
    </row>
    <row r="12" spans="1:2" x14ac:dyDescent="0.3">
      <c r="A12" t="s">
        <v>75</v>
      </c>
      <c r="B12" t="s">
        <v>963</v>
      </c>
    </row>
    <row r="13" spans="1:2" x14ac:dyDescent="0.3">
      <c r="A13" t="s">
        <v>60</v>
      </c>
      <c r="B13" t="s">
        <v>967</v>
      </c>
    </row>
    <row r="14" spans="1:2" x14ac:dyDescent="0.3">
      <c r="A14" t="s">
        <v>85</v>
      </c>
      <c r="B14" t="s">
        <v>963</v>
      </c>
    </row>
    <row r="15" spans="1:2" x14ac:dyDescent="0.3">
      <c r="A15" t="s">
        <v>124</v>
      </c>
      <c r="B15" t="s">
        <v>965</v>
      </c>
    </row>
    <row r="16" spans="1:2" x14ac:dyDescent="0.3">
      <c r="A16" t="s">
        <v>143</v>
      </c>
      <c r="B16" t="s">
        <v>964</v>
      </c>
    </row>
    <row r="17" spans="1:2" x14ac:dyDescent="0.3">
      <c r="A17" t="s">
        <v>59</v>
      </c>
      <c r="B17" t="s">
        <v>964</v>
      </c>
    </row>
    <row r="18" spans="1:2" x14ac:dyDescent="0.3">
      <c r="A18" t="s">
        <v>119</v>
      </c>
      <c r="B18" t="s">
        <v>964</v>
      </c>
    </row>
    <row r="19" spans="1:2" x14ac:dyDescent="0.3">
      <c r="A19" t="s">
        <v>58</v>
      </c>
      <c r="B19" t="s">
        <v>967</v>
      </c>
    </row>
    <row r="20" spans="1:2" x14ac:dyDescent="0.3">
      <c r="A20" t="s">
        <v>98</v>
      </c>
      <c r="B20" t="s">
        <v>963</v>
      </c>
    </row>
    <row r="21" spans="1:2" x14ac:dyDescent="0.3">
      <c r="A21" t="s">
        <v>82</v>
      </c>
      <c r="B21" t="s">
        <v>964</v>
      </c>
    </row>
    <row r="22" spans="1:2" x14ac:dyDescent="0.3">
      <c r="A22" t="s">
        <v>154</v>
      </c>
      <c r="B22" t="s">
        <v>966</v>
      </c>
    </row>
    <row r="23" spans="1:2" x14ac:dyDescent="0.3">
      <c r="A23" t="s">
        <v>50</v>
      </c>
      <c r="B23" t="s">
        <v>963</v>
      </c>
    </row>
    <row r="24" spans="1:2" x14ac:dyDescent="0.3">
      <c r="A24" t="s">
        <v>141</v>
      </c>
      <c r="B24" t="s">
        <v>967</v>
      </c>
    </row>
    <row r="25" spans="1:2" x14ac:dyDescent="0.3">
      <c r="A25" t="s">
        <v>84</v>
      </c>
      <c r="B25" t="s">
        <v>963</v>
      </c>
    </row>
    <row r="26" spans="1:2" x14ac:dyDescent="0.3">
      <c r="A26" t="s">
        <v>89</v>
      </c>
      <c r="B26" t="s">
        <v>963</v>
      </c>
    </row>
    <row r="27" spans="1:2" x14ac:dyDescent="0.3">
      <c r="A27" t="s">
        <v>150</v>
      </c>
      <c r="B27" t="s">
        <v>963</v>
      </c>
    </row>
    <row r="28" spans="1:2" x14ac:dyDescent="0.3">
      <c r="A28" t="s">
        <v>189</v>
      </c>
      <c r="B28" t="s">
        <v>963</v>
      </c>
    </row>
    <row r="29" spans="1:2" x14ac:dyDescent="0.3">
      <c r="A29" t="s">
        <v>172</v>
      </c>
      <c r="B29" t="s">
        <v>963</v>
      </c>
    </row>
    <row r="30" spans="1:2" x14ac:dyDescent="0.3">
      <c r="A30" t="s">
        <v>159</v>
      </c>
      <c r="B30" t="s">
        <v>966</v>
      </c>
    </row>
    <row r="31" spans="1:2" x14ac:dyDescent="0.3">
      <c r="A31" t="s">
        <v>123</v>
      </c>
      <c r="B31" t="s">
        <v>962</v>
      </c>
    </row>
    <row r="32" spans="1:2" x14ac:dyDescent="0.3">
      <c r="A32" t="s">
        <v>86</v>
      </c>
      <c r="B32" t="s">
        <v>968</v>
      </c>
    </row>
    <row r="33" spans="1:2" x14ac:dyDescent="0.3">
      <c r="A33" t="s">
        <v>102</v>
      </c>
      <c r="B33" t="s">
        <v>968</v>
      </c>
    </row>
    <row r="34" spans="1:2" x14ac:dyDescent="0.3">
      <c r="A34" t="s">
        <v>169</v>
      </c>
      <c r="B34" t="s">
        <v>963</v>
      </c>
    </row>
    <row r="35" spans="1:2" x14ac:dyDescent="0.3">
      <c r="A35" t="s">
        <v>55</v>
      </c>
      <c r="B35" t="s">
        <v>967</v>
      </c>
    </row>
    <row r="36" spans="1:2" x14ac:dyDescent="0.3">
      <c r="A36" t="s">
        <v>73</v>
      </c>
      <c r="B36" t="s">
        <v>963</v>
      </c>
    </row>
    <row r="37" spans="1:2" x14ac:dyDescent="0.3">
      <c r="A37" t="s">
        <v>80</v>
      </c>
      <c r="B37" t="s">
        <v>963</v>
      </c>
    </row>
    <row r="38" spans="1:2" x14ac:dyDescent="0.3">
      <c r="A38" t="s">
        <v>52</v>
      </c>
      <c r="B38" t="s">
        <v>968</v>
      </c>
    </row>
    <row r="39" spans="1:2" x14ac:dyDescent="0.3">
      <c r="A39" t="s">
        <v>38</v>
      </c>
      <c r="B39" t="s">
        <v>966</v>
      </c>
    </row>
    <row r="40" spans="1:2" x14ac:dyDescent="0.3">
      <c r="A40" t="s">
        <v>144</v>
      </c>
      <c r="B40" t="s">
        <v>968</v>
      </c>
    </row>
    <row r="41" spans="1:2" x14ac:dyDescent="0.3">
      <c r="A41" t="s">
        <v>71</v>
      </c>
      <c r="B41" t="s">
        <v>963</v>
      </c>
    </row>
    <row r="42" spans="1:2" x14ac:dyDescent="0.3">
      <c r="A42" t="s">
        <v>194</v>
      </c>
      <c r="B42" t="s">
        <v>969</v>
      </c>
    </row>
    <row r="43" spans="1:2" x14ac:dyDescent="0.3">
      <c r="A43" t="s">
        <v>53</v>
      </c>
      <c r="B43" t="s">
        <v>969</v>
      </c>
    </row>
    <row r="44" spans="1:2" x14ac:dyDescent="0.3">
      <c r="A44" t="s">
        <v>47</v>
      </c>
      <c r="B44" t="s">
        <v>967</v>
      </c>
    </row>
    <row r="45" spans="1:2" x14ac:dyDescent="0.3">
      <c r="A45" t="s">
        <v>36</v>
      </c>
      <c r="B45" t="s">
        <v>966</v>
      </c>
    </row>
    <row r="46" spans="1:2" x14ac:dyDescent="0.3">
      <c r="A46" t="s">
        <v>192</v>
      </c>
      <c r="B46" t="s">
        <v>969</v>
      </c>
    </row>
    <row r="47" spans="1:2" x14ac:dyDescent="0.3">
      <c r="A47" t="s">
        <v>74</v>
      </c>
      <c r="B47" t="s">
        <v>963</v>
      </c>
    </row>
    <row r="48" spans="1:2" x14ac:dyDescent="0.3">
      <c r="A48" t="s">
        <v>57</v>
      </c>
      <c r="B48" t="s">
        <v>964</v>
      </c>
    </row>
    <row r="49" spans="1:2" x14ac:dyDescent="0.3">
      <c r="A49" t="s">
        <v>1</v>
      </c>
      <c r="B49" t="s">
        <v>964</v>
      </c>
    </row>
    <row r="50" spans="1:2" x14ac:dyDescent="0.3">
      <c r="A50" t="s">
        <v>48</v>
      </c>
      <c r="B50" t="s">
        <v>965</v>
      </c>
    </row>
    <row r="51" spans="1:2" x14ac:dyDescent="0.3">
      <c r="A51" t="s">
        <v>56</v>
      </c>
      <c r="B51" t="s">
        <v>968</v>
      </c>
    </row>
    <row r="52" spans="1:2" x14ac:dyDescent="0.3">
      <c r="A52" t="s">
        <v>170</v>
      </c>
      <c r="B52" t="s">
        <v>963</v>
      </c>
    </row>
    <row r="53" spans="1:2" x14ac:dyDescent="0.3">
      <c r="A53" t="s">
        <v>127</v>
      </c>
      <c r="B53" t="s">
        <v>963</v>
      </c>
    </row>
    <row r="54" spans="1:2" x14ac:dyDescent="0.3">
      <c r="A54" t="s">
        <v>137</v>
      </c>
      <c r="B54" t="s">
        <v>965</v>
      </c>
    </row>
    <row r="55" spans="1:2" x14ac:dyDescent="0.3">
      <c r="A55" t="s">
        <v>139</v>
      </c>
      <c r="B55" t="s">
        <v>967</v>
      </c>
    </row>
    <row r="56" spans="1:2" x14ac:dyDescent="0.3">
      <c r="A56" t="s">
        <v>111</v>
      </c>
      <c r="B56" t="s">
        <v>966</v>
      </c>
    </row>
    <row r="57" spans="1:2" x14ac:dyDescent="0.3">
      <c r="A57" t="s">
        <v>42</v>
      </c>
      <c r="B57" t="s">
        <v>963</v>
      </c>
    </row>
    <row r="58" spans="1:2" x14ac:dyDescent="0.3">
      <c r="A58" t="s">
        <v>78</v>
      </c>
      <c r="B58" t="s">
        <v>963</v>
      </c>
    </row>
    <row r="59" spans="1:2" x14ac:dyDescent="0.3">
      <c r="A59" t="s">
        <v>79</v>
      </c>
      <c r="B59" t="s">
        <v>963</v>
      </c>
    </row>
    <row r="60" spans="1:2" x14ac:dyDescent="0.3">
      <c r="A60" t="s">
        <v>83</v>
      </c>
      <c r="B60" t="s">
        <v>963</v>
      </c>
    </row>
    <row r="61" spans="1:2" x14ac:dyDescent="0.3">
      <c r="A61" t="s">
        <v>191</v>
      </c>
      <c r="B61" t="s">
        <v>964</v>
      </c>
    </row>
    <row r="62" spans="1:2" x14ac:dyDescent="0.3">
      <c r="A62" t="s">
        <v>117</v>
      </c>
      <c r="B62" t="s">
        <v>965</v>
      </c>
    </row>
    <row r="63" spans="1:2" x14ac:dyDescent="0.3">
      <c r="A63" t="s">
        <v>45</v>
      </c>
      <c r="B63" t="s">
        <v>967</v>
      </c>
    </row>
    <row r="64" spans="1:2" x14ac:dyDescent="0.3">
      <c r="A64" t="s">
        <v>180</v>
      </c>
      <c r="B64" t="s">
        <v>963</v>
      </c>
    </row>
    <row r="65" spans="1:2" x14ac:dyDescent="0.3">
      <c r="A65" t="s">
        <v>134</v>
      </c>
      <c r="B65" t="s">
        <v>968</v>
      </c>
    </row>
    <row r="66" spans="1:2" x14ac:dyDescent="0.3">
      <c r="A66" t="s">
        <v>35</v>
      </c>
      <c r="B66" t="s">
        <v>969</v>
      </c>
    </row>
    <row r="67" spans="1:2" x14ac:dyDescent="0.3">
      <c r="A67" t="s">
        <v>101</v>
      </c>
      <c r="B67" t="s">
        <v>963</v>
      </c>
    </row>
    <row r="68" spans="1:2" x14ac:dyDescent="0.3">
      <c r="A68" t="s">
        <v>149</v>
      </c>
      <c r="B68" t="s">
        <v>969</v>
      </c>
    </row>
    <row r="69" spans="1:2" x14ac:dyDescent="0.3">
      <c r="A69" t="s">
        <v>175</v>
      </c>
      <c r="B69" t="s">
        <v>968</v>
      </c>
    </row>
    <row r="70" spans="1:2" x14ac:dyDescent="0.3">
      <c r="A70" t="s">
        <v>161</v>
      </c>
      <c r="B70" t="s">
        <v>963</v>
      </c>
    </row>
    <row r="71" spans="1:2" x14ac:dyDescent="0.3">
      <c r="A71" t="s">
        <v>950</v>
      </c>
      <c r="B71" t="s">
        <v>966</v>
      </c>
    </row>
    <row r="72" spans="1:2" x14ac:dyDescent="0.3">
      <c r="A72" t="s">
        <v>81</v>
      </c>
      <c r="B72" t="s">
        <v>963</v>
      </c>
    </row>
    <row r="73" spans="1:2" x14ac:dyDescent="0.3">
      <c r="A73" t="s">
        <v>128</v>
      </c>
      <c r="B73" t="s">
        <v>963</v>
      </c>
    </row>
    <row r="74" spans="1:2" x14ac:dyDescent="0.3">
      <c r="A74" t="s">
        <v>43</v>
      </c>
      <c r="B74" t="s">
        <v>969</v>
      </c>
    </row>
    <row r="75" spans="1:2" x14ac:dyDescent="0.3">
      <c r="A75" t="s">
        <v>40</v>
      </c>
      <c r="B75" t="s">
        <v>969</v>
      </c>
    </row>
    <row r="76" spans="1:2" x14ac:dyDescent="0.3">
      <c r="A76" t="s">
        <v>46</v>
      </c>
      <c r="B76" t="s">
        <v>969</v>
      </c>
    </row>
    <row r="77" spans="1:2" x14ac:dyDescent="0.3">
      <c r="A77" t="s">
        <v>49</v>
      </c>
      <c r="B77" t="s">
        <v>967</v>
      </c>
    </row>
    <row r="78" spans="1:2" x14ac:dyDescent="0.3">
      <c r="A78" t="s">
        <v>145</v>
      </c>
      <c r="B78" t="s">
        <v>969</v>
      </c>
    </row>
    <row r="79" spans="1:2" x14ac:dyDescent="0.3">
      <c r="A79" t="s">
        <v>183</v>
      </c>
      <c r="B79" t="s">
        <v>963</v>
      </c>
    </row>
    <row r="80" spans="1:2" x14ac:dyDescent="0.3">
      <c r="A80" t="s">
        <v>91</v>
      </c>
      <c r="B80" t="s">
        <v>964</v>
      </c>
    </row>
    <row r="81" spans="1:2" x14ac:dyDescent="0.3">
      <c r="A81" t="s">
        <v>162</v>
      </c>
      <c r="B81" t="s">
        <v>964</v>
      </c>
    </row>
    <row r="82" spans="1:2" x14ac:dyDescent="0.3">
      <c r="A82" t="s">
        <v>54</v>
      </c>
      <c r="B82" t="s">
        <v>963</v>
      </c>
    </row>
    <row r="83" spans="1:2" x14ac:dyDescent="0.3">
      <c r="A83" t="s">
        <v>99</v>
      </c>
      <c r="B83" t="s">
        <v>964</v>
      </c>
    </row>
    <row r="84" spans="1:2" x14ac:dyDescent="0.3">
      <c r="A84" t="s">
        <v>44</v>
      </c>
      <c r="B84" t="s">
        <v>963</v>
      </c>
    </row>
    <row r="85" spans="1:2" x14ac:dyDescent="0.3">
      <c r="A85" t="s">
        <v>61</v>
      </c>
      <c r="B85" t="s">
        <v>963</v>
      </c>
    </row>
    <row r="86" spans="1:2" x14ac:dyDescent="0.3">
      <c r="A86" t="s">
        <v>51</v>
      </c>
      <c r="B86" t="s">
        <v>963</v>
      </c>
    </row>
    <row r="87" spans="1:2" x14ac:dyDescent="0.3">
      <c r="A87" t="s">
        <v>72</v>
      </c>
      <c r="B87" t="s">
        <v>964</v>
      </c>
    </row>
    <row r="88" spans="1:2" x14ac:dyDescent="0.3">
      <c r="A88" t="s">
        <v>120</v>
      </c>
      <c r="B88" t="s">
        <v>968</v>
      </c>
    </row>
    <row r="89" spans="1:2" x14ac:dyDescent="0.3">
      <c r="A89" t="s">
        <v>41</v>
      </c>
      <c r="B89" t="s">
        <v>963</v>
      </c>
    </row>
    <row r="90" spans="1:2" x14ac:dyDescent="0.3">
      <c r="A90" t="s">
        <v>39</v>
      </c>
      <c r="B90" t="s">
        <v>963</v>
      </c>
    </row>
    <row r="91" spans="1:2" x14ac:dyDescent="0.3">
      <c r="A91" t="s">
        <v>174</v>
      </c>
      <c r="B91" t="s">
        <v>963</v>
      </c>
    </row>
    <row r="92" spans="1:2" x14ac:dyDescent="0.3">
      <c r="A92" t="s">
        <v>107</v>
      </c>
      <c r="B92" t="s">
        <v>963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3C7D-FD80-48B6-8E8A-CD279672AC75}">
  <dimension ref="A1:E161"/>
  <sheetViews>
    <sheetView topLeftCell="A137" workbookViewId="0">
      <selection activeCell="A161" sqref="A161"/>
    </sheetView>
  </sheetViews>
  <sheetFormatPr defaultRowHeight="14.4" x14ac:dyDescent="0.3"/>
  <sheetData>
    <row r="1" spans="1:5" x14ac:dyDescent="0.3">
      <c r="A1" t="s">
        <v>33</v>
      </c>
      <c r="B1" t="s">
        <v>64</v>
      </c>
      <c r="C1" t="s">
        <v>65</v>
      </c>
      <c r="D1" t="s">
        <v>66</v>
      </c>
      <c r="E1" t="s">
        <v>67</v>
      </c>
    </row>
    <row r="2" spans="1:5" x14ac:dyDescent="0.3">
      <c r="A2" t="s">
        <v>68</v>
      </c>
      <c r="B2">
        <v>60</v>
      </c>
      <c r="C2">
        <v>60</v>
      </c>
      <c r="D2" s="2">
        <v>44183</v>
      </c>
      <c r="E2" t="s">
        <v>69</v>
      </c>
    </row>
    <row r="3" spans="1:5" x14ac:dyDescent="0.3">
      <c r="A3" t="s">
        <v>70</v>
      </c>
      <c r="B3">
        <v>60</v>
      </c>
      <c r="C3">
        <v>60</v>
      </c>
      <c r="D3" s="2">
        <v>44183</v>
      </c>
      <c r="E3" t="s">
        <v>69</v>
      </c>
    </row>
    <row r="4" spans="1:5" x14ac:dyDescent="0.3">
      <c r="A4" t="s">
        <v>71</v>
      </c>
      <c r="B4">
        <v>57.2</v>
      </c>
      <c r="C4">
        <v>57.2</v>
      </c>
      <c r="D4" s="2">
        <v>44185</v>
      </c>
      <c r="E4" t="s">
        <v>69</v>
      </c>
    </row>
    <row r="5" spans="1:5" x14ac:dyDescent="0.3">
      <c r="A5" t="s">
        <v>72</v>
      </c>
      <c r="B5">
        <v>55.95</v>
      </c>
      <c r="C5">
        <v>55.95</v>
      </c>
      <c r="D5" s="2">
        <v>44183</v>
      </c>
      <c r="E5" t="s">
        <v>69</v>
      </c>
    </row>
    <row r="6" spans="1:5" x14ac:dyDescent="0.3">
      <c r="A6" t="s">
        <v>73</v>
      </c>
      <c r="B6">
        <v>55.8</v>
      </c>
      <c r="C6">
        <v>55.8</v>
      </c>
      <c r="D6" s="2">
        <v>44183</v>
      </c>
      <c r="E6" t="s">
        <v>69</v>
      </c>
    </row>
    <row r="7" spans="1:5" x14ac:dyDescent="0.3">
      <c r="A7" t="s">
        <v>39</v>
      </c>
      <c r="B7">
        <v>55</v>
      </c>
      <c r="C7">
        <v>55</v>
      </c>
      <c r="D7" s="2">
        <v>44183</v>
      </c>
      <c r="E7" t="s">
        <v>69</v>
      </c>
    </row>
    <row r="8" spans="1:5" x14ac:dyDescent="0.3">
      <c r="A8" t="s">
        <v>74</v>
      </c>
      <c r="B8">
        <v>53.75</v>
      </c>
      <c r="C8">
        <v>53.75</v>
      </c>
      <c r="D8" s="2">
        <v>44185</v>
      </c>
      <c r="E8" t="s">
        <v>69</v>
      </c>
    </row>
    <row r="9" spans="1:5" x14ac:dyDescent="0.3">
      <c r="A9" t="s">
        <v>75</v>
      </c>
      <c r="B9">
        <v>53.7</v>
      </c>
      <c r="C9">
        <v>53.7</v>
      </c>
      <c r="D9" s="2">
        <v>44183</v>
      </c>
      <c r="E9" t="s">
        <v>69</v>
      </c>
    </row>
    <row r="10" spans="1:5" x14ac:dyDescent="0.3">
      <c r="A10" t="s">
        <v>76</v>
      </c>
      <c r="B10">
        <v>52</v>
      </c>
      <c r="C10">
        <v>52</v>
      </c>
      <c r="D10" s="2">
        <v>44185</v>
      </c>
      <c r="E10" t="s">
        <v>69</v>
      </c>
    </row>
    <row r="11" spans="1:5" x14ac:dyDescent="0.3">
      <c r="A11" t="s">
        <v>77</v>
      </c>
      <c r="B11">
        <v>51.75</v>
      </c>
      <c r="C11">
        <v>51.75</v>
      </c>
      <c r="D11" s="2">
        <v>44185</v>
      </c>
      <c r="E11" t="s">
        <v>69</v>
      </c>
    </row>
    <row r="12" spans="1:5" x14ac:dyDescent="0.3">
      <c r="A12" t="s">
        <v>36</v>
      </c>
      <c r="B12">
        <v>50</v>
      </c>
      <c r="C12">
        <v>50</v>
      </c>
      <c r="D12" s="2">
        <v>44184</v>
      </c>
      <c r="E12" t="s">
        <v>69</v>
      </c>
    </row>
    <row r="13" spans="1:5" x14ac:dyDescent="0.3">
      <c r="A13" t="s">
        <v>78</v>
      </c>
      <c r="B13">
        <v>50</v>
      </c>
      <c r="C13">
        <v>50</v>
      </c>
      <c r="D13" s="2">
        <v>44183</v>
      </c>
      <c r="E13" t="s">
        <v>69</v>
      </c>
    </row>
    <row r="14" spans="1:5" x14ac:dyDescent="0.3">
      <c r="A14" t="s">
        <v>79</v>
      </c>
      <c r="B14">
        <v>48.78</v>
      </c>
      <c r="C14">
        <v>48.78</v>
      </c>
      <c r="D14" s="2">
        <v>44183</v>
      </c>
      <c r="E14" t="s">
        <v>69</v>
      </c>
    </row>
    <row r="15" spans="1:5" x14ac:dyDescent="0.3">
      <c r="A15" t="s">
        <v>80</v>
      </c>
      <c r="B15">
        <v>48</v>
      </c>
      <c r="C15">
        <v>48</v>
      </c>
      <c r="D15" s="2">
        <v>44185</v>
      </c>
      <c r="E15" t="s">
        <v>69</v>
      </c>
    </row>
    <row r="16" spans="1:5" x14ac:dyDescent="0.3">
      <c r="A16" t="s">
        <v>42</v>
      </c>
      <c r="B16">
        <v>48</v>
      </c>
      <c r="C16">
        <v>48</v>
      </c>
      <c r="D16" s="2">
        <v>44185</v>
      </c>
      <c r="E16" t="s">
        <v>69</v>
      </c>
    </row>
    <row r="17" spans="1:5" x14ac:dyDescent="0.3">
      <c r="A17" t="s">
        <v>81</v>
      </c>
      <c r="B17">
        <v>46.24</v>
      </c>
      <c r="C17">
        <v>46.24</v>
      </c>
      <c r="D17" s="2">
        <v>44185</v>
      </c>
      <c r="E17" t="s">
        <v>69</v>
      </c>
    </row>
    <row r="18" spans="1:5" x14ac:dyDescent="0.3">
      <c r="A18" t="s">
        <v>37</v>
      </c>
      <c r="B18">
        <v>45</v>
      </c>
      <c r="C18">
        <v>45</v>
      </c>
      <c r="D18" s="2">
        <v>44185</v>
      </c>
      <c r="E18" t="s">
        <v>69</v>
      </c>
    </row>
    <row r="19" spans="1:5" x14ac:dyDescent="0.3">
      <c r="A19" t="s">
        <v>82</v>
      </c>
      <c r="B19">
        <v>45</v>
      </c>
      <c r="C19">
        <v>45</v>
      </c>
      <c r="D19" s="2">
        <v>44184</v>
      </c>
      <c r="E19" t="s">
        <v>69</v>
      </c>
    </row>
    <row r="20" spans="1:5" x14ac:dyDescent="0.3">
      <c r="A20" t="s">
        <v>83</v>
      </c>
      <c r="B20">
        <v>45</v>
      </c>
      <c r="C20">
        <v>45</v>
      </c>
      <c r="D20" s="2">
        <v>44185</v>
      </c>
      <c r="E20" t="s">
        <v>69</v>
      </c>
    </row>
    <row r="21" spans="1:5" x14ac:dyDescent="0.3">
      <c r="A21" t="s">
        <v>84</v>
      </c>
      <c r="B21">
        <v>45</v>
      </c>
      <c r="C21">
        <v>45</v>
      </c>
      <c r="D21" s="2">
        <v>44185</v>
      </c>
      <c r="E21" t="s">
        <v>69</v>
      </c>
    </row>
    <row r="22" spans="1:5" x14ac:dyDescent="0.3">
      <c r="A22" t="s">
        <v>85</v>
      </c>
      <c r="B22">
        <v>45</v>
      </c>
      <c r="C22">
        <v>45</v>
      </c>
      <c r="D22" s="2">
        <v>44185</v>
      </c>
      <c r="E22" t="s">
        <v>69</v>
      </c>
    </row>
    <row r="23" spans="1:5" x14ac:dyDescent="0.3">
      <c r="A23" t="s">
        <v>86</v>
      </c>
      <c r="B23">
        <v>45</v>
      </c>
      <c r="C23">
        <v>45</v>
      </c>
      <c r="D23" s="2">
        <v>44183</v>
      </c>
      <c r="E23" t="s">
        <v>69</v>
      </c>
    </row>
    <row r="24" spans="1:5" x14ac:dyDescent="0.3">
      <c r="A24" t="s">
        <v>87</v>
      </c>
      <c r="B24">
        <v>45</v>
      </c>
      <c r="C24">
        <v>45</v>
      </c>
      <c r="D24" s="2">
        <v>44185</v>
      </c>
      <c r="E24" t="s">
        <v>69</v>
      </c>
    </row>
    <row r="25" spans="1:5" x14ac:dyDescent="0.3">
      <c r="A25" t="s">
        <v>88</v>
      </c>
      <c r="B25">
        <v>45</v>
      </c>
      <c r="C25">
        <v>45</v>
      </c>
      <c r="D25" s="2">
        <v>44185</v>
      </c>
      <c r="E25" t="s">
        <v>69</v>
      </c>
    </row>
    <row r="26" spans="1:5" x14ac:dyDescent="0.3">
      <c r="A26" t="s">
        <v>89</v>
      </c>
      <c r="B26">
        <v>43</v>
      </c>
      <c r="C26">
        <v>43</v>
      </c>
      <c r="D26" s="2">
        <v>44185</v>
      </c>
      <c r="E26" t="s">
        <v>69</v>
      </c>
    </row>
    <row r="27" spans="1:5" x14ac:dyDescent="0.3">
      <c r="A27" t="s">
        <v>90</v>
      </c>
      <c r="B27">
        <v>42</v>
      </c>
      <c r="C27">
        <v>42</v>
      </c>
      <c r="D27" s="2">
        <v>44185</v>
      </c>
      <c r="E27" t="s">
        <v>69</v>
      </c>
    </row>
    <row r="28" spans="1:5" x14ac:dyDescent="0.3">
      <c r="A28" t="s">
        <v>91</v>
      </c>
      <c r="B28">
        <v>42</v>
      </c>
      <c r="C28">
        <v>42</v>
      </c>
      <c r="D28" s="2">
        <v>44184</v>
      </c>
      <c r="E28" t="s">
        <v>69</v>
      </c>
    </row>
    <row r="29" spans="1:5" x14ac:dyDescent="0.3">
      <c r="A29" t="s">
        <v>92</v>
      </c>
      <c r="B29">
        <v>41.5</v>
      </c>
      <c r="C29">
        <v>42.4</v>
      </c>
      <c r="D29" s="2">
        <v>44183</v>
      </c>
      <c r="E29" t="s">
        <v>69</v>
      </c>
    </row>
    <row r="30" spans="1:5" x14ac:dyDescent="0.3">
      <c r="A30" t="s">
        <v>93</v>
      </c>
      <c r="B30">
        <v>40</v>
      </c>
      <c r="C30">
        <v>40</v>
      </c>
      <c r="D30" s="2">
        <v>44185</v>
      </c>
      <c r="E30" t="s">
        <v>69</v>
      </c>
    </row>
    <row r="31" spans="1:5" x14ac:dyDescent="0.3">
      <c r="A31" t="s">
        <v>94</v>
      </c>
      <c r="B31">
        <v>40</v>
      </c>
      <c r="C31">
        <v>40</v>
      </c>
      <c r="D31" s="2">
        <v>44183</v>
      </c>
      <c r="E31" t="s">
        <v>69</v>
      </c>
    </row>
    <row r="32" spans="1:5" x14ac:dyDescent="0.3">
      <c r="A32" t="s">
        <v>95</v>
      </c>
      <c r="B32">
        <v>40</v>
      </c>
      <c r="C32">
        <v>40</v>
      </c>
      <c r="D32" s="2">
        <v>44183</v>
      </c>
      <c r="E32" t="s">
        <v>69</v>
      </c>
    </row>
    <row r="33" spans="1:5" x14ac:dyDescent="0.3">
      <c r="A33" t="s">
        <v>96</v>
      </c>
      <c r="B33">
        <v>40</v>
      </c>
      <c r="C33">
        <v>40</v>
      </c>
      <c r="D33" s="2">
        <v>44185</v>
      </c>
      <c r="E33" t="s">
        <v>69</v>
      </c>
    </row>
    <row r="34" spans="1:5" x14ac:dyDescent="0.3">
      <c r="A34" t="s">
        <v>97</v>
      </c>
      <c r="B34">
        <v>40</v>
      </c>
      <c r="C34">
        <v>40</v>
      </c>
      <c r="D34" s="2">
        <v>44183</v>
      </c>
      <c r="E34" t="s">
        <v>69</v>
      </c>
    </row>
    <row r="35" spans="1:5" x14ac:dyDescent="0.3">
      <c r="A35" t="s">
        <v>98</v>
      </c>
      <c r="B35">
        <v>40</v>
      </c>
      <c r="C35">
        <v>40</v>
      </c>
      <c r="D35" s="2">
        <v>44185</v>
      </c>
      <c r="E35" t="s">
        <v>69</v>
      </c>
    </row>
    <row r="36" spans="1:5" x14ac:dyDescent="0.3">
      <c r="A36" t="s">
        <v>99</v>
      </c>
      <c r="B36">
        <v>40</v>
      </c>
      <c r="C36">
        <v>40</v>
      </c>
      <c r="D36" s="2">
        <v>44184</v>
      </c>
      <c r="E36" t="s">
        <v>69</v>
      </c>
    </row>
    <row r="37" spans="1:5" x14ac:dyDescent="0.3">
      <c r="A37" t="s">
        <v>56</v>
      </c>
      <c r="B37">
        <v>40</v>
      </c>
      <c r="C37">
        <v>40</v>
      </c>
      <c r="D37" s="2">
        <v>44183</v>
      </c>
      <c r="E37" t="s">
        <v>69</v>
      </c>
    </row>
    <row r="38" spans="1:5" x14ac:dyDescent="0.3">
      <c r="A38" t="s">
        <v>58</v>
      </c>
      <c r="B38">
        <v>39</v>
      </c>
      <c r="C38">
        <v>39</v>
      </c>
      <c r="D38" s="2">
        <v>44185</v>
      </c>
      <c r="E38" t="s">
        <v>69</v>
      </c>
    </row>
    <row r="39" spans="1:5" x14ac:dyDescent="0.3">
      <c r="A39" t="s">
        <v>100</v>
      </c>
      <c r="B39">
        <v>38.6</v>
      </c>
      <c r="C39">
        <v>39.200000000000003</v>
      </c>
      <c r="D39" s="2">
        <v>44183</v>
      </c>
      <c r="E39" t="s">
        <v>69</v>
      </c>
    </row>
    <row r="40" spans="1:5" x14ac:dyDescent="0.3">
      <c r="A40" t="s">
        <v>101</v>
      </c>
      <c r="B40">
        <v>38.200000000000003</v>
      </c>
      <c r="C40">
        <v>38.200000000000003</v>
      </c>
      <c r="D40" s="2">
        <v>44185</v>
      </c>
      <c r="E40" t="s">
        <v>69</v>
      </c>
    </row>
    <row r="41" spans="1:5" x14ac:dyDescent="0.3">
      <c r="A41" t="s">
        <v>102</v>
      </c>
      <c r="B41">
        <v>38</v>
      </c>
      <c r="C41">
        <v>38</v>
      </c>
      <c r="D41" s="2">
        <v>44183</v>
      </c>
      <c r="E41" t="s">
        <v>69</v>
      </c>
    </row>
    <row r="42" spans="1:5" x14ac:dyDescent="0.3">
      <c r="A42" t="s">
        <v>103</v>
      </c>
      <c r="B42">
        <v>38</v>
      </c>
      <c r="C42">
        <v>38</v>
      </c>
      <c r="D42" s="2">
        <v>44185</v>
      </c>
      <c r="E42" t="s">
        <v>69</v>
      </c>
    </row>
    <row r="43" spans="1:5" x14ac:dyDescent="0.3">
      <c r="A43" t="s">
        <v>104</v>
      </c>
      <c r="B43">
        <v>37.5</v>
      </c>
      <c r="C43">
        <v>37.5</v>
      </c>
      <c r="D43" s="2">
        <v>44183</v>
      </c>
      <c r="E43" t="s">
        <v>69</v>
      </c>
    </row>
    <row r="44" spans="1:5" x14ac:dyDescent="0.3">
      <c r="A44" t="s">
        <v>105</v>
      </c>
      <c r="B44">
        <v>37</v>
      </c>
      <c r="C44">
        <v>37</v>
      </c>
      <c r="D44" s="2">
        <v>44183</v>
      </c>
      <c r="E44" t="s">
        <v>69</v>
      </c>
    </row>
    <row r="45" spans="1:5" x14ac:dyDescent="0.3">
      <c r="A45" t="s">
        <v>106</v>
      </c>
      <c r="B45">
        <v>37</v>
      </c>
      <c r="C45">
        <v>37</v>
      </c>
      <c r="D45" s="2">
        <v>44185</v>
      </c>
      <c r="E45" t="s">
        <v>69</v>
      </c>
    </row>
    <row r="46" spans="1:5" x14ac:dyDescent="0.3">
      <c r="A46" t="s">
        <v>107</v>
      </c>
      <c r="B46">
        <v>36</v>
      </c>
      <c r="C46">
        <v>36</v>
      </c>
      <c r="D46" s="2">
        <v>44184</v>
      </c>
      <c r="E46" t="s">
        <v>69</v>
      </c>
    </row>
    <row r="47" spans="1:5" x14ac:dyDescent="0.3">
      <c r="A47" t="s">
        <v>45</v>
      </c>
      <c r="B47">
        <v>36</v>
      </c>
      <c r="C47">
        <v>36</v>
      </c>
      <c r="D47" s="2">
        <v>44185</v>
      </c>
      <c r="E47" t="s">
        <v>69</v>
      </c>
    </row>
    <row r="48" spans="1:5" x14ac:dyDescent="0.3">
      <c r="A48" t="s">
        <v>59</v>
      </c>
      <c r="B48">
        <v>35.880000000000003</v>
      </c>
      <c r="C48">
        <v>35.880000000000003</v>
      </c>
      <c r="D48" s="2">
        <v>44185</v>
      </c>
      <c r="E48" t="s">
        <v>69</v>
      </c>
    </row>
    <row r="49" spans="1:5" x14ac:dyDescent="0.3">
      <c r="A49" t="s">
        <v>108</v>
      </c>
      <c r="B49">
        <v>35</v>
      </c>
      <c r="C49">
        <v>35</v>
      </c>
      <c r="D49" s="2">
        <v>44185</v>
      </c>
      <c r="E49" t="s">
        <v>69</v>
      </c>
    </row>
    <row r="50" spans="1:5" x14ac:dyDescent="0.3">
      <c r="A50" t="s">
        <v>109</v>
      </c>
      <c r="B50">
        <v>35</v>
      </c>
      <c r="C50">
        <v>35</v>
      </c>
      <c r="D50" s="2">
        <v>44185</v>
      </c>
      <c r="E50" t="s">
        <v>69</v>
      </c>
    </row>
    <row r="51" spans="1:5" x14ac:dyDescent="0.3">
      <c r="A51" t="s">
        <v>110</v>
      </c>
      <c r="B51">
        <v>35</v>
      </c>
      <c r="C51">
        <v>35</v>
      </c>
      <c r="D51" s="2">
        <v>44183</v>
      </c>
      <c r="E51" t="s">
        <v>69</v>
      </c>
    </row>
    <row r="52" spans="1:5" x14ac:dyDescent="0.3">
      <c r="A52" t="s">
        <v>49</v>
      </c>
      <c r="B52">
        <v>35</v>
      </c>
      <c r="C52">
        <v>35</v>
      </c>
      <c r="D52" s="2">
        <v>44185</v>
      </c>
      <c r="E52" t="s">
        <v>69</v>
      </c>
    </row>
    <row r="53" spans="1:5" x14ac:dyDescent="0.3">
      <c r="A53" t="s">
        <v>111</v>
      </c>
      <c r="B53">
        <v>35</v>
      </c>
      <c r="C53">
        <v>35</v>
      </c>
      <c r="D53" s="2">
        <v>44183</v>
      </c>
      <c r="E53" t="s">
        <v>69</v>
      </c>
    </row>
    <row r="54" spans="1:5" x14ac:dyDescent="0.3">
      <c r="A54" t="s">
        <v>47</v>
      </c>
      <c r="B54">
        <v>35</v>
      </c>
      <c r="C54">
        <v>35</v>
      </c>
      <c r="D54" s="2">
        <v>44185</v>
      </c>
      <c r="E54" t="s">
        <v>69</v>
      </c>
    </row>
    <row r="55" spans="1:5" x14ac:dyDescent="0.3">
      <c r="A55" t="s">
        <v>112</v>
      </c>
      <c r="B55">
        <v>35</v>
      </c>
      <c r="C55">
        <v>35</v>
      </c>
      <c r="D55" s="2">
        <v>44183</v>
      </c>
      <c r="E55" t="s">
        <v>69</v>
      </c>
    </row>
    <row r="56" spans="1:5" x14ac:dyDescent="0.3">
      <c r="A56" t="s">
        <v>113</v>
      </c>
      <c r="B56">
        <v>35</v>
      </c>
      <c r="C56">
        <v>35</v>
      </c>
      <c r="D56" s="2">
        <v>44185</v>
      </c>
      <c r="E56" t="s">
        <v>69</v>
      </c>
    </row>
    <row r="57" spans="1:5" x14ac:dyDescent="0.3">
      <c r="A57" t="s">
        <v>114</v>
      </c>
      <c r="B57">
        <v>35</v>
      </c>
      <c r="C57">
        <v>35</v>
      </c>
      <c r="D57" s="2">
        <v>44183</v>
      </c>
      <c r="E57" t="s">
        <v>69</v>
      </c>
    </row>
    <row r="58" spans="1:5" x14ac:dyDescent="0.3">
      <c r="A58" t="s">
        <v>41</v>
      </c>
      <c r="B58">
        <v>35</v>
      </c>
      <c r="C58">
        <v>35</v>
      </c>
      <c r="D58" s="2">
        <v>44183</v>
      </c>
      <c r="E58" t="s">
        <v>69</v>
      </c>
    </row>
    <row r="59" spans="1:5" x14ac:dyDescent="0.3">
      <c r="A59" t="s">
        <v>115</v>
      </c>
      <c r="B59">
        <v>35</v>
      </c>
      <c r="C59">
        <v>35</v>
      </c>
      <c r="D59" s="2">
        <v>44185</v>
      </c>
      <c r="E59" t="s">
        <v>69</v>
      </c>
    </row>
    <row r="60" spans="1:5" x14ac:dyDescent="0.3">
      <c r="A60" t="s">
        <v>116</v>
      </c>
      <c r="B60">
        <v>35</v>
      </c>
      <c r="C60">
        <v>20</v>
      </c>
      <c r="D60" s="2">
        <v>44184</v>
      </c>
      <c r="E60" t="s">
        <v>69</v>
      </c>
    </row>
    <row r="61" spans="1:5" x14ac:dyDescent="0.3">
      <c r="A61" t="s">
        <v>117</v>
      </c>
      <c r="B61">
        <v>35</v>
      </c>
      <c r="C61">
        <v>35</v>
      </c>
      <c r="D61" s="2">
        <v>44184</v>
      </c>
      <c r="E61" t="s">
        <v>69</v>
      </c>
    </row>
    <row r="62" spans="1:5" x14ac:dyDescent="0.3">
      <c r="A62" t="s">
        <v>118</v>
      </c>
      <c r="B62">
        <v>35</v>
      </c>
      <c r="C62">
        <v>35</v>
      </c>
      <c r="D62" s="2">
        <v>44183</v>
      </c>
      <c r="E62" t="s">
        <v>69</v>
      </c>
    </row>
    <row r="63" spans="1:5" x14ac:dyDescent="0.3">
      <c r="A63" t="s">
        <v>119</v>
      </c>
      <c r="B63">
        <v>35</v>
      </c>
      <c r="C63">
        <v>35</v>
      </c>
      <c r="D63" s="2">
        <v>44184</v>
      </c>
      <c r="E63" t="s">
        <v>69</v>
      </c>
    </row>
    <row r="64" spans="1:5" x14ac:dyDescent="0.3">
      <c r="A64" t="s">
        <v>120</v>
      </c>
      <c r="B64">
        <v>35</v>
      </c>
      <c r="C64">
        <v>35</v>
      </c>
      <c r="D64" s="2">
        <v>44183</v>
      </c>
      <c r="E64" t="s">
        <v>69</v>
      </c>
    </row>
    <row r="65" spans="1:5" x14ac:dyDescent="0.3">
      <c r="A65" t="s">
        <v>121</v>
      </c>
      <c r="B65">
        <v>35</v>
      </c>
      <c r="C65">
        <v>35</v>
      </c>
      <c r="D65" s="2">
        <v>44185</v>
      </c>
      <c r="E65" t="s">
        <v>69</v>
      </c>
    </row>
    <row r="66" spans="1:5" x14ac:dyDescent="0.3">
      <c r="A66" t="s">
        <v>57</v>
      </c>
      <c r="B66">
        <v>35</v>
      </c>
      <c r="C66">
        <v>35</v>
      </c>
      <c r="D66" s="2">
        <v>44184</v>
      </c>
      <c r="E66" t="s">
        <v>69</v>
      </c>
    </row>
    <row r="67" spans="1:5" x14ac:dyDescent="0.3">
      <c r="A67" t="s">
        <v>122</v>
      </c>
      <c r="B67">
        <v>34</v>
      </c>
      <c r="C67">
        <v>34</v>
      </c>
      <c r="D67" s="2">
        <v>44185</v>
      </c>
      <c r="E67" t="s">
        <v>69</v>
      </c>
    </row>
    <row r="68" spans="1:5" x14ac:dyDescent="0.3">
      <c r="A68" t="s">
        <v>123</v>
      </c>
      <c r="B68">
        <v>33</v>
      </c>
      <c r="C68">
        <v>33</v>
      </c>
      <c r="D68" s="2">
        <v>44185</v>
      </c>
      <c r="E68" t="s">
        <v>69</v>
      </c>
    </row>
    <row r="69" spans="1:5" x14ac:dyDescent="0.3">
      <c r="A69" t="s">
        <v>124</v>
      </c>
      <c r="B69">
        <v>33</v>
      </c>
      <c r="C69">
        <v>33</v>
      </c>
      <c r="D69" s="2">
        <v>44185</v>
      </c>
      <c r="E69" t="s">
        <v>69</v>
      </c>
    </row>
    <row r="70" spans="1:5" x14ac:dyDescent="0.3">
      <c r="A70" t="s">
        <v>40</v>
      </c>
      <c r="B70">
        <v>33</v>
      </c>
      <c r="C70">
        <v>33</v>
      </c>
      <c r="D70" s="2">
        <v>44185</v>
      </c>
      <c r="E70" t="s">
        <v>69</v>
      </c>
    </row>
    <row r="71" spans="1:5" x14ac:dyDescent="0.3">
      <c r="A71" t="s">
        <v>125</v>
      </c>
      <c r="B71">
        <v>33</v>
      </c>
      <c r="C71">
        <v>33</v>
      </c>
      <c r="D71" s="2">
        <v>44183</v>
      </c>
      <c r="E71" t="s">
        <v>69</v>
      </c>
    </row>
    <row r="72" spans="1:5" x14ac:dyDescent="0.3">
      <c r="A72" t="s">
        <v>126</v>
      </c>
      <c r="B72">
        <v>32</v>
      </c>
      <c r="C72">
        <v>32</v>
      </c>
      <c r="D72" s="2">
        <v>44183</v>
      </c>
      <c r="E72" t="s">
        <v>69</v>
      </c>
    </row>
    <row r="73" spans="1:5" x14ac:dyDescent="0.3">
      <c r="A73" t="s">
        <v>127</v>
      </c>
      <c r="B73">
        <v>32</v>
      </c>
      <c r="C73">
        <v>32</v>
      </c>
      <c r="D73" s="2">
        <v>44185</v>
      </c>
      <c r="E73" t="s">
        <v>69</v>
      </c>
    </row>
    <row r="74" spans="1:5" x14ac:dyDescent="0.3">
      <c r="A74" t="s">
        <v>128</v>
      </c>
      <c r="B74">
        <v>31.4</v>
      </c>
      <c r="C74">
        <v>23</v>
      </c>
      <c r="D74" s="2">
        <v>44183</v>
      </c>
      <c r="E74" t="s">
        <v>69</v>
      </c>
    </row>
    <row r="75" spans="1:5" x14ac:dyDescent="0.3">
      <c r="A75" t="s">
        <v>129</v>
      </c>
      <c r="B75">
        <v>30</v>
      </c>
      <c r="C75">
        <v>30</v>
      </c>
      <c r="D75" s="2">
        <v>44184</v>
      </c>
      <c r="E75" t="s">
        <v>69</v>
      </c>
    </row>
    <row r="76" spans="1:5" x14ac:dyDescent="0.3">
      <c r="A76" t="s">
        <v>130</v>
      </c>
      <c r="B76">
        <v>30</v>
      </c>
      <c r="C76">
        <v>30</v>
      </c>
      <c r="D76" s="2">
        <v>44185</v>
      </c>
      <c r="E76" t="s">
        <v>69</v>
      </c>
    </row>
    <row r="77" spans="1:5" x14ac:dyDescent="0.3">
      <c r="A77" t="s">
        <v>46</v>
      </c>
      <c r="B77">
        <v>30</v>
      </c>
      <c r="C77">
        <v>30</v>
      </c>
      <c r="D77" s="2">
        <v>44185</v>
      </c>
      <c r="E77" t="s">
        <v>69</v>
      </c>
    </row>
    <row r="78" spans="1:5" x14ac:dyDescent="0.3">
      <c r="A78" t="s">
        <v>131</v>
      </c>
      <c r="B78">
        <v>30</v>
      </c>
      <c r="C78">
        <v>30</v>
      </c>
      <c r="D78" s="2">
        <v>44183</v>
      </c>
      <c r="E78" t="s">
        <v>69</v>
      </c>
    </row>
    <row r="79" spans="1:5" x14ac:dyDescent="0.3">
      <c r="A79" t="s">
        <v>48</v>
      </c>
      <c r="B79">
        <v>30</v>
      </c>
      <c r="C79">
        <v>30</v>
      </c>
      <c r="D79" s="2">
        <v>44184</v>
      </c>
      <c r="E79" t="s">
        <v>69</v>
      </c>
    </row>
    <row r="80" spans="1:5" x14ac:dyDescent="0.3">
      <c r="A80" t="s">
        <v>132</v>
      </c>
      <c r="B80">
        <v>30</v>
      </c>
      <c r="C80">
        <v>30</v>
      </c>
      <c r="D80" s="2">
        <v>44185</v>
      </c>
      <c r="E80" t="s">
        <v>69</v>
      </c>
    </row>
    <row r="81" spans="1:5" x14ac:dyDescent="0.3">
      <c r="A81" t="s">
        <v>133</v>
      </c>
      <c r="B81">
        <v>30</v>
      </c>
      <c r="C81">
        <v>20</v>
      </c>
      <c r="D81" s="2">
        <v>44184</v>
      </c>
      <c r="E81" t="s">
        <v>69</v>
      </c>
    </row>
    <row r="82" spans="1:5" x14ac:dyDescent="0.3">
      <c r="A82" t="s">
        <v>134</v>
      </c>
      <c r="B82">
        <v>30</v>
      </c>
      <c r="C82">
        <v>30</v>
      </c>
      <c r="D82" s="2">
        <v>44183</v>
      </c>
      <c r="E82" t="s">
        <v>69</v>
      </c>
    </row>
    <row r="83" spans="1:5" x14ac:dyDescent="0.3">
      <c r="A83" t="s">
        <v>135</v>
      </c>
      <c r="B83">
        <v>30</v>
      </c>
      <c r="C83">
        <v>30</v>
      </c>
      <c r="D83" s="2">
        <v>44183</v>
      </c>
      <c r="E83" t="s">
        <v>69</v>
      </c>
    </row>
    <row r="84" spans="1:5" x14ac:dyDescent="0.3">
      <c r="A84" t="s">
        <v>136</v>
      </c>
      <c r="B84">
        <v>30</v>
      </c>
      <c r="C84">
        <v>30</v>
      </c>
      <c r="D84" s="2">
        <v>44183</v>
      </c>
      <c r="E84" t="s">
        <v>69</v>
      </c>
    </row>
    <row r="85" spans="1:5" x14ac:dyDescent="0.3">
      <c r="A85" t="s">
        <v>137</v>
      </c>
      <c r="B85">
        <v>30</v>
      </c>
      <c r="C85">
        <v>28</v>
      </c>
      <c r="D85" s="2">
        <v>44185</v>
      </c>
      <c r="E85" t="s">
        <v>69</v>
      </c>
    </row>
    <row r="86" spans="1:5" x14ac:dyDescent="0.3">
      <c r="A86" t="s">
        <v>138</v>
      </c>
      <c r="B86">
        <v>30</v>
      </c>
      <c r="C86">
        <v>30</v>
      </c>
      <c r="D86" s="2">
        <v>44185</v>
      </c>
      <c r="E86" t="s">
        <v>69</v>
      </c>
    </row>
    <row r="87" spans="1:5" x14ac:dyDescent="0.3">
      <c r="A87" t="s">
        <v>139</v>
      </c>
      <c r="B87">
        <v>30</v>
      </c>
      <c r="C87">
        <v>30</v>
      </c>
      <c r="D87" s="2">
        <v>44185</v>
      </c>
      <c r="E87" t="s">
        <v>69</v>
      </c>
    </row>
    <row r="88" spans="1:5" x14ac:dyDescent="0.3">
      <c r="A88" t="s">
        <v>140</v>
      </c>
      <c r="B88">
        <v>30</v>
      </c>
      <c r="C88">
        <v>30</v>
      </c>
      <c r="D88" s="2">
        <v>44183</v>
      </c>
      <c r="E88" t="s">
        <v>69</v>
      </c>
    </row>
    <row r="89" spans="1:5" x14ac:dyDescent="0.3">
      <c r="A89" t="s">
        <v>52</v>
      </c>
      <c r="B89">
        <v>30</v>
      </c>
      <c r="C89">
        <v>30</v>
      </c>
      <c r="D89" s="2">
        <v>44183</v>
      </c>
      <c r="E89" t="s">
        <v>69</v>
      </c>
    </row>
    <row r="90" spans="1:5" x14ac:dyDescent="0.3">
      <c r="A90" t="s">
        <v>141</v>
      </c>
      <c r="B90">
        <v>27.5</v>
      </c>
      <c r="C90">
        <v>27.5</v>
      </c>
      <c r="D90" s="2">
        <v>44185</v>
      </c>
      <c r="E90" t="s">
        <v>69</v>
      </c>
    </row>
    <row r="91" spans="1:5" x14ac:dyDescent="0.3">
      <c r="A91" t="s">
        <v>142</v>
      </c>
      <c r="B91">
        <v>27</v>
      </c>
      <c r="C91">
        <v>27</v>
      </c>
      <c r="D91" s="2">
        <v>44185</v>
      </c>
      <c r="E91" t="s">
        <v>69</v>
      </c>
    </row>
    <row r="92" spans="1:5" x14ac:dyDescent="0.3">
      <c r="A92" t="s">
        <v>143</v>
      </c>
      <c r="B92">
        <v>25</v>
      </c>
      <c r="C92">
        <v>25</v>
      </c>
      <c r="D92" s="2">
        <v>44184</v>
      </c>
      <c r="E92" t="s">
        <v>69</v>
      </c>
    </row>
    <row r="93" spans="1:5" x14ac:dyDescent="0.3">
      <c r="A93" t="s">
        <v>144</v>
      </c>
      <c r="B93">
        <v>25</v>
      </c>
      <c r="C93">
        <v>25</v>
      </c>
      <c r="D93" s="2">
        <v>44185</v>
      </c>
      <c r="E93" t="s">
        <v>69</v>
      </c>
    </row>
    <row r="94" spans="1:5" x14ac:dyDescent="0.3">
      <c r="A94" t="s">
        <v>145</v>
      </c>
      <c r="B94">
        <v>25</v>
      </c>
      <c r="C94">
        <v>25</v>
      </c>
      <c r="D94" s="2">
        <v>44185</v>
      </c>
      <c r="E94" t="s">
        <v>69</v>
      </c>
    </row>
    <row r="95" spans="1:5" x14ac:dyDescent="0.3">
      <c r="A95" t="s">
        <v>146</v>
      </c>
      <c r="B95">
        <v>25</v>
      </c>
      <c r="C95">
        <v>25</v>
      </c>
      <c r="D95" s="2">
        <v>44183</v>
      </c>
      <c r="E95" t="s">
        <v>69</v>
      </c>
    </row>
    <row r="96" spans="1:5" x14ac:dyDescent="0.3">
      <c r="A96" t="s">
        <v>147</v>
      </c>
      <c r="B96">
        <v>25</v>
      </c>
      <c r="C96">
        <v>25</v>
      </c>
      <c r="D96" s="2">
        <v>44185</v>
      </c>
      <c r="E96" t="s">
        <v>69</v>
      </c>
    </row>
    <row r="97" spans="1:5" x14ac:dyDescent="0.3">
      <c r="A97" t="s">
        <v>148</v>
      </c>
      <c r="B97">
        <v>25</v>
      </c>
      <c r="C97">
        <v>25</v>
      </c>
      <c r="D97" s="2">
        <v>44184</v>
      </c>
      <c r="E97" t="s">
        <v>69</v>
      </c>
    </row>
    <row r="98" spans="1:5" x14ac:dyDescent="0.3">
      <c r="A98" t="s">
        <v>149</v>
      </c>
      <c r="B98">
        <v>25</v>
      </c>
      <c r="C98">
        <v>25</v>
      </c>
      <c r="D98" s="2">
        <v>44185</v>
      </c>
      <c r="E98" t="s">
        <v>69</v>
      </c>
    </row>
    <row r="99" spans="1:5" x14ac:dyDescent="0.3">
      <c r="A99" t="s">
        <v>150</v>
      </c>
      <c r="B99">
        <v>25</v>
      </c>
      <c r="C99">
        <v>25</v>
      </c>
      <c r="D99" s="2">
        <v>44183</v>
      </c>
      <c r="E99" t="s">
        <v>69</v>
      </c>
    </row>
    <row r="100" spans="1:5" x14ac:dyDescent="0.3">
      <c r="A100" t="s">
        <v>151</v>
      </c>
      <c r="B100">
        <v>25</v>
      </c>
      <c r="C100">
        <v>25</v>
      </c>
      <c r="D100" s="2">
        <v>44185</v>
      </c>
      <c r="E100" t="s">
        <v>69</v>
      </c>
    </row>
    <row r="101" spans="1:5" x14ac:dyDescent="0.3">
      <c r="A101" t="s">
        <v>152</v>
      </c>
      <c r="B101">
        <v>24.72</v>
      </c>
      <c r="C101">
        <v>25.75</v>
      </c>
      <c r="D101" s="2">
        <v>44185</v>
      </c>
      <c r="E101" t="s">
        <v>69</v>
      </c>
    </row>
    <row r="102" spans="1:5" x14ac:dyDescent="0.3">
      <c r="A102" t="s">
        <v>153</v>
      </c>
      <c r="B102">
        <v>24</v>
      </c>
      <c r="C102">
        <v>24</v>
      </c>
      <c r="D102" s="2">
        <v>44184</v>
      </c>
      <c r="E102" t="s">
        <v>69</v>
      </c>
    </row>
    <row r="103" spans="1:5" x14ac:dyDescent="0.3">
      <c r="A103" t="s">
        <v>154</v>
      </c>
      <c r="B103">
        <v>24</v>
      </c>
      <c r="C103">
        <v>20</v>
      </c>
      <c r="D103" s="2">
        <v>44184</v>
      </c>
      <c r="E103" t="s">
        <v>69</v>
      </c>
    </row>
    <row r="104" spans="1:5" x14ac:dyDescent="0.3">
      <c r="A104" t="s">
        <v>155</v>
      </c>
      <c r="B104">
        <v>24</v>
      </c>
      <c r="C104">
        <v>24</v>
      </c>
      <c r="D104" s="2">
        <v>44183</v>
      </c>
      <c r="E104" t="s">
        <v>69</v>
      </c>
    </row>
    <row r="105" spans="1:5" x14ac:dyDescent="0.3">
      <c r="A105" t="s">
        <v>156</v>
      </c>
      <c r="B105">
        <v>24</v>
      </c>
      <c r="C105">
        <v>24</v>
      </c>
      <c r="D105" s="2">
        <v>44184</v>
      </c>
      <c r="E105" t="s">
        <v>69</v>
      </c>
    </row>
    <row r="106" spans="1:5" x14ac:dyDescent="0.3">
      <c r="A106" t="s">
        <v>51</v>
      </c>
      <c r="B106">
        <v>23</v>
      </c>
      <c r="C106">
        <v>23</v>
      </c>
      <c r="D106" s="2">
        <v>44183</v>
      </c>
      <c r="E106" t="s">
        <v>69</v>
      </c>
    </row>
    <row r="107" spans="1:5" x14ac:dyDescent="0.3">
      <c r="A107" t="s">
        <v>157</v>
      </c>
      <c r="B107">
        <v>23</v>
      </c>
      <c r="C107">
        <v>36</v>
      </c>
      <c r="D107" s="2">
        <v>44185</v>
      </c>
      <c r="E107" t="s">
        <v>69</v>
      </c>
    </row>
    <row r="108" spans="1:5" x14ac:dyDescent="0.3">
      <c r="A108" t="s">
        <v>158</v>
      </c>
      <c r="B108">
        <v>23</v>
      </c>
      <c r="C108">
        <v>23</v>
      </c>
      <c r="D108" s="2">
        <v>44183</v>
      </c>
      <c r="E108" t="s">
        <v>69</v>
      </c>
    </row>
    <row r="109" spans="1:5" x14ac:dyDescent="0.3">
      <c r="A109" t="s">
        <v>159</v>
      </c>
      <c r="B109">
        <v>22.5</v>
      </c>
      <c r="C109">
        <v>22.5</v>
      </c>
      <c r="D109" s="2">
        <v>44183</v>
      </c>
      <c r="E109" t="s">
        <v>69</v>
      </c>
    </row>
    <row r="110" spans="1:5" x14ac:dyDescent="0.3">
      <c r="A110" t="s">
        <v>160</v>
      </c>
      <c r="B110">
        <v>22.4</v>
      </c>
      <c r="C110">
        <v>22.4</v>
      </c>
      <c r="D110" s="2">
        <v>44184</v>
      </c>
      <c r="E110" t="s">
        <v>69</v>
      </c>
    </row>
    <row r="111" spans="1:5" x14ac:dyDescent="0.3">
      <c r="A111" t="s">
        <v>161</v>
      </c>
      <c r="B111">
        <v>22</v>
      </c>
      <c r="C111">
        <v>22</v>
      </c>
      <c r="D111" s="2">
        <v>44184</v>
      </c>
      <c r="E111" t="s">
        <v>69</v>
      </c>
    </row>
    <row r="112" spans="1:5" x14ac:dyDescent="0.3">
      <c r="A112" t="s">
        <v>162</v>
      </c>
      <c r="B112">
        <v>22</v>
      </c>
      <c r="C112">
        <v>22</v>
      </c>
      <c r="D112" s="2">
        <v>44185</v>
      </c>
      <c r="E112" t="s">
        <v>69</v>
      </c>
    </row>
    <row r="113" spans="1:5" x14ac:dyDescent="0.3">
      <c r="A113" t="s">
        <v>163</v>
      </c>
      <c r="B113">
        <v>22</v>
      </c>
      <c r="C113">
        <v>22</v>
      </c>
      <c r="D113" s="2">
        <v>44184</v>
      </c>
      <c r="E113" t="s">
        <v>69</v>
      </c>
    </row>
    <row r="114" spans="1:5" x14ac:dyDescent="0.3">
      <c r="A114" t="s">
        <v>164</v>
      </c>
      <c r="B114">
        <v>20</v>
      </c>
      <c r="C114">
        <v>20</v>
      </c>
      <c r="D114" s="2">
        <v>44184</v>
      </c>
      <c r="E114" t="s">
        <v>69</v>
      </c>
    </row>
    <row r="115" spans="1:5" x14ac:dyDescent="0.3">
      <c r="A115" t="s">
        <v>165</v>
      </c>
      <c r="B115">
        <v>20</v>
      </c>
      <c r="C115">
        <v>20</v>
      </c>
      <c r="D115" s="2">
        <v>44184</v>
      </c>
      <c r="E115" t="s">
        <v>69</v>
      </c>
    </row>
    <row r="116" spans="1:5" x14ac:dyDescent="0.3">
      <c r="A116" t="s">
        <v>44</v>
      </c>
      <c r="B116">
        <v>20</v>
      </c>
      <c r="C116">
        <v>20</v>
      </c>
      <c r="D116" s="2">
        <v>44183</v>
      </c>
      <c r="E116" t="s">
        <v>69</v>
      </c>
    </row>
    <row r="117" spans="1:5" x14ac:dyDescent="0.3">
      <c r="A117" t="s">
        <v>166</v>
      </c>
      <c r="B117">
        <v>20</v>
      </c>
      <c r="C117">
        <v>20</v>
      </c>
      <c r="D117" s="2">
        <v>44185</v>
      </c>
      <c r="E117" t="s">
        <v>69</v>
      </c>
    </row>
    <row r="118" spans="1:5" x14ac:dyDescent="0.3">
      <c r="A118" t="s">
        <v>61</v>
      </c>
      <c r="B118">
        <v>20</v>
      </c>
      <c r="C118">
        <v>20</v>
      </c>
      <c r="D118" s="2">
        <v>44184</v>
      </c>
      <c r="E118" t="s">
        <v>69</v>
      </c>
    </row>
    <row r="119" spans="1:5" x14ac:dyDescent="0.3">
      <c r="A119" t="s">
        <v>167</v>
      </c>
      <c r="B119">
        <v>20</v>
      </c>
      <c r="C119">
        <v>20</v>
      </c>
      <c r="D119" s="2">
        <v>44185</v>
      </c>
      <c r="E119" t="s">
        <v>69</v>
      </c>
    </row>
    <row r="120" spans="1:5" x14ac:dyDescent="0.3">
      <c r="A120" t="s">
        <v>168</v>
      </c>
      <c r="B120">
        <v>20</v>
      </c>
      <c r="C120">
        <v>20</v>
      </c>
      <c r="D120" s="2">
        <v>44183</v>
      </c>
      <c r="E120" t="s">
        <v>69</v>
      </c>
    </row>
    <row r="121" spans="1:5" x14ac:dyDescent="0.3">
      <c r="A121" t="s">
        <v>169</v>
      </c>
      <c r="B121">
        <v>18</v>
      </c>
      <c r="C121">
        <v>18</v>
      </c>
      <c r="D121" s="2">
        <v>44183</v>
      </c>
      <c r="E121" t="s">
        <v>69</v>
      </c>
    </row>
    <row r="122" spans="1:5" x14ac:dyDescent="0.3">
      <c r="A122" t="s">
        <v>170</v>
      </c>
      <c r="B122">
        <v>18</v>
      </c>
      <c r="C122">
        <v>18</v>
      </c>
      <c r="D122" s="2">
        <v>44185</v>
      </c>
      <c r="E122" t="s">
        <v>69</v>
      </c>
    </row>
    <row r="123" spans="1:5" x14ac:dyDescent="0.3">
      <c r="A123" t="s">
        <v>171</v>
      </c>
      <c r="B123">
        <v>17</v>
      </c>
      <c r="C123">
        <v>17</v>
      </c>
      <c r="D123" s="2">
        <v>44185</v>
      </c>
      <c r="E123" t="s">
        <v>69</v>
      </c>
    </row>
    <row r="124" spans="1:5" x14ac:dyDescent="0.3">
      <c r="A124" t="s">
        <v>1</v>
      </c>
      <c r="B124">
        <v>17</v>
      </c>
      <c r="C124">
        <v>15</v>
      </c>
      <c r="D124" s="2">
        <v>44184</v>
      </c>
      <c r="E124" t="s">
        <v>69</v>
      </c>
    </row>
    <row r="125" spans="1:5" x14ac:dyDescent="0.3">
      <c r="A125" t="s">
        <v>43</v>
      </c>
      <c r="B125">
        <v>15</v>
      </c>
      <c r="C125">
        <v>15</v>
      </c>
      <c r="D125" s="2">
        <v>44185</v>
      </c>
      <c r="E125" t="s">
        <v>69</v>
      </c>
    </row>
    <row r="126" spans="1:5" x14ac:dyDescent="0.3">
      <c r="A126" t="s">
        <v>172</v>
      </c>
      <c r="B126">
        <v>15</v>
      </c>
      <c r="C126">
        <v>15</v>
      </c>
      <c r="D126" s="2">
        <v>44185</v>
      </c>
      <c r="E126" t="s">
        <v>69</v>
      </c>
    </row>
    <row r="127" spans="1:5" x14ac:dyDescent="0.3">
      <c r="A127" t="s">
        <v>173</v>
      </c>
      <c r="B127">
        <v>15</v>
      </c>
      <c r="C127">
        <v>15</v>
      </c>
      <c r="D127" s="2">
        <v>44184</v>
      </c>
      <c r="E127" t="s">
        <v>69</v>
      </c>
    </row>
    <row r="128" spans="1:5" x14ac:dyDescent="0.3">
      <c r="A128" t="s">
        <v>174</v>
      </c>
      <c r="B128">
        <v>15</v>
      </c>
      <c r="C128">
        <v>15</v>
      </c>
      <c r="D128" s="2">
        <v>44183</v>
      </c>
      <c r="E128" t="s">
        <v>69</v>
      </c>
    </row>
    <row r="129" spans="1:5" x14ac:dyDescent="0.3">
      <c r="A129" t="s">
        <v>175</v>
      </c>
      <c r="B129">
        <v>15</v>
      </c>
      <c r="C129">
        <v>15</v>
      </c>
      <c r="D129" s="2">
        <v>44183</v>
      </c>
      <c r="E129" t="s">
        <v>69</v>
      </c>
    </row>
    <row r="130" spans="1:5" x14ac:dyDescent="0.3">
      <c r="A130" t="s">
        <v>176</v>
      </c>
      <c r="B130">
        <v>15</v>
      </c>
      <c r="C130">
        <v>15</v>
      </c>
      <c r="D130" s="2">
        <v>44183</v>
      </c>
      <c r="E130" t="s">
        <v>69</v>
      </c>
    </row>
    <row r="131" spans="1:5" x14ac:dyDescent="0.3">
      <c r="A131" t="s">
        <v>177</v>
      </c>
      <c r="B131">
        <v>15</v>
      </c>
      <c r="C131">
        <v>15</v>
      </c>
      <c r="D131" s="2">
        <v>44183</v>
      </c>
      <c r="E131" t="s">
        <v>69</v>
      </c>
    </row>
    <row r="132" spans="1:5" x14ac:dyDescent="0.3">
      <c r="A132" t="s">
        <v>178</v>
      </c>
      <c r="B132">
        <v>15</v>
      </c>
      <c r="C132">
        <v>15</v>
      </c>
      <c r="D132" s="2">
        <v>44184</v>
      </c>
      <c r="E132" t="s">
        <v>69</v>
      </c>
    </row>
    <row r="133" spans="1:5" x14ac:dyDescent="0.3">
      <c r="A133" t="s">
        <v>179</v>
      </c>
      <c r="B133">
        <v>13</v>
      </c>
      <c r="C133">
        <v>13</v>
      </c>
      <c r="D133" s="2">
        <v>44183</v>
      </c>
      <c r="E133" t="s">
        <v>69</v>
      </c>
    </row>
    <row r="134" spans="1:5" x14ac:dyDescent="0.3">
      <c r="A134" t="s">
        <v>55</v>
      </c>
      <c r="B134">
        <v>13</v>
      </c>
      <c r="C134">
        <v>13</v>
      </c>
      <c r="D134" s="2">
        <v>44185</v>
      </c>
      <c r="E134" t="s">
        <v>69</v>
      </c>
    </row>
    <row r="135" spans="1:5" x14ac:dyDescent="0.3">
      <c r="A135" t="s">
        <v>180</v>
      </c>
      <c r="B135">
        <v>13</v>
      </c>
      <c r="C135">
        <v>13</v>
      </c>
      <c r="D135" s="2">
        <v>44185</v>
      </c>
      <c r="E135" t="s">
        <v>69</v>
      </c>
    </row>
    <row r="136" spans="1:5" x14ac:dyDescent="0.3">
      <c r="A136" t="s">
        <v>181</v>
      </c>
      <c r="B136">
        <v>13</v>
      </c>
      <c r="C136">
        <v>13</v>
      </c>
      <c r="D136" s="2">
        <v>44184</v>
      </c>
      <c r="E136" t="s">
        <v>69</v>
      </c>
    </row>
    <row r="137" spans="1:5" x14ac:dyDescent="0.3">
      <c r="A137" t="s">
        <v>182</v>
      </c>
      <c r="B137">
        <v>12</v>
      </c>
      <c r="C137">
        <v>12</v>
      </c>
      <c r="D137" s="2">
        <v>44184</v>
      </c>
      <c r="E137" t="s">
        <v>69</v>
      </c>
    </row>
    <row r="138" spans="1:5" x14ac:dyDescent="0.3">
      <c r="A138" t="s">
        <v>183</v>
      </c>
      <c r="B138">
        <v>10</v>
      </c>
      <c r="C138">
        <v>10</v>
      </c>
      <c r="D138" s="2">
        <v>44183</v>
      </c>
      <c r="E138" t="s">
        <v>69</v>
      </c>
    </row>
    <row r="139" spans="1:5" x14ac:dyDescent="0.3">
      <c r="A139" t="s">
        <v>54</v>
      </c>
      <c r="B139">
        <v>10</v>
      </c>
      <c r="C139">
        <v>10</v>
      </c>
      <c r="D139" s="2">
        <v>44184</v>
      </c>
      <c r="E139" t="s">
        <v>69</v>
      </c>
    </row>
    <row r="140" spans="1:5" x14ac:dyDescent="0.3">
      <c r="A140" t="s">
        <v>184</v>
      </c>
      <c r="B140">
        <v>10</v>
      </c>
      <c r="C140">
        <v>10</v>
      </c>
      <c r="D140" s="2">
        <v>44184</v>
      </c>
      <c r="E140" t="s">
        <v>69</v>
      </c>
    </row>
    <row r="141" spans="1:5" x14ac:dyDescent="0.3">
      <c r="A141" t="s">
        <v>185</v>
      </c>
      <c r="B141">
        <v>10</v>
      </c>
      <c r="C141">
        <v>10</v>
      </c>
      <c r="D141" s="2">
        <v>44185</v>
      </c>
      <c r="E141" t="s">
        <v>69</v>
      </c>
    </row>
    <row r="142" spans="1:5" x14ac:dyDescent="0.3">
      <c r="A142" t="s">
        <v>186</v>
      </c>
      <c r="B142">
        <v>10</v>
      </c>
      <c r="C142">
        <v>10</v>
      </c>
      <c r="D142" s="2">
        <v>44183</v>
      </c>
      <c r="E142" t="s">
        <v>69</v>
      </c>
    </row>
    <row r="143" spans="1:5" x14ac:dyDescent="0.3">
      <c r="A143" t="s">
        <v>187</v>
      </c>
      <c r="B143">
        <v>10</v>
      </c>
      <c r="C143">
        <v>10</v>
      </c>
      <c r="D143" s="2">
        <v>44183</v>
      </c>
      <c r="E143" t="s">
        <v>69</v>
      </c>
    </row>
    <row r="144" spans="1:5" x14ac:dyDescent="0.3">
      <c r="A144" t="s">
        <v>188</v>
      </c>
      <c r="B144">
        <v>10</v>
      </c>
      <c r="C144">
        <v>10</v>
      </c>
      <c r="D144" s="2">
        <v>44184</v>
      </c>
      <c r="E144" t="s">
        <v>69</v>
      </c>
    </row>
    <row r="145" spans="1:5" x14ac:dyDescent="0.3">
      <c r="A145" t="s">
        <v>189</v>
      </c>
      <c r="B145">
        <v>10</v>
      </c>
      <c r="C145">
        <v>10</v>
      </c>
      <c r="D145" s="2">
        <v>44185</v>
      </c>
      <c r="E145" t="s">
        <v>69</v>
      </c>
    </row>
    <row r="146" spans="1:5" x14ac:dyDescent="0.3">
      <c r="A146" t="s">
        <v>50</v>
      </c>
      <c r="B146">
        <v>10</v>
      </c>
      <c r="C146">
        <v>10</v>
      </c>
      <c r="D146" s="2">
        <v>44184</v>
      </c>
      <c r="E146" t="s">
        <v>69</v>
      </c>
    </row>
    <row r="147" spans="1:5" x14ac:dyDescent="0.3">
      <c r="A147" t="s">
        <v>190</v>
      </c>
      <c r="B147">
        <v>9</v>
      </c>
      <c r="C147">
        <v>9</v>
      </c>
      <c r="D147" s="2">
        <v>44183</v>
      </c>
      <c r="E147" t="s">
        <v>69</v>
      </c>
    </row>
    <row r="148" spans="1:5" x14ac:dyDescent="0.3">
      <c r="A148" t="s">
        <v>53</v>
      </c>
      <c r="B148">
        <v>7</v>
      </c>
      <c r="C148">
        <v>7</v>
      </c>
      <c r="D148" s="2">
        <v>44185</v>
      </c>
      <c r="E148" t="s">
        <v>69</v>
      </c>
    </row>
    <row r="149" spans="1:5" x14ac:dyDescent="0.3">
      <c r="A149" t="s">
        <v>35</v>
      </c>
      <c r="B149">
        <v>0</v>
      </c>
      <c r="C149">
        <v>0</v>
      </c>
      <c r="D149" s="2">
        <v>44185</v>
      </c>
      <c r="E149" t="s">
        <v>69</v>
      </c>
    </row>
    <row r="150" spans="1:5" x14ac:dyDescent="0.3">
      <c r="A150" t="s">
        <v>191</v>
      </c>
      <c r="B150">
        <v>0</v>
      </c>
      <c r="C150">
        <v>0</v>
      </c>
      <c r="D150" s="2">
        <v>44184</v>
      </c>
      <c r="E150" t="s">
        <v>69</v>
      </c>
    </row>
    <row r="151" spans="1:5" x14ac:dyDescent="0.3">
      <c r="A151" t="s">
        <v>192</v>
      </c>
      <c r="B151">
        <v>0</v>
      </c>
      <c r="C151">
        <v>0</v>
      </c>
      <c r="D151" s="2">
        <v>44185</v>
      </c>
      <c r="E151" t="s">
        <v>69</v>
      </c>
    </row>
    <row r="152" spans="1:5" x14ac:dyDescent="0.3">
      <c r="A152" t="s">
        <v>193</v>
      </c>
      <c r="B152">
        <v>0</v>
      </c>
      <c r="C152">
        <v>0</v>
      </c>
      <c r="D152" s="2">
        <v>44184</v>
      </c>
      <c r="E152" t="s">
        <v>69</v>
      </c>
    </row>
    <row r="153" spans="1:5" x14ac:dyDescent="0.3">
      <c r="A153" t="s">
        <v>194</v>
      </c>
      <c r="B153">
        <v>0</v>
      </c>
      <c r="C153">
        <v>0</v>
      </c>
      <c r="D153" s="2">
        <v>44185</v>
      </c>
      <c r="E153" t="s">
        <v>69</v>
      </c>
    </row>
    <row r="154" spans="1:5" x14ac:dyDescent="0.3">
      <c r="A154" t="s">
        <v>195</v>
      </c>
      <c r="B154">
        <v>0</v>
      </c>
      <c r="C154">
        <v>0</v>
      </c>
      <c r="D154" s="2">
        <v>44184</v>
      </c>
      <c r="E154" t="s">
        <v>69</v>
      </c>
    </row>
    <row r="155" spans="1:5" x14ac:dyDescent="0.3">
      <c r="A155" t="s">
        <v>196</v>
      </c>
      <c r="B155">
        <v>0</v>
      </c>
      <c r="C155">
        <v>0</v>
      </c>
      <c r="D155" s="2">
        <v>44184</v>
      </c>
      <c r="E155" t="s">
        <v>69</v>
      </c>
    </row>
    <row r="156" spans="1:5" x14ac:dyDescent="0.3">
      <c r="A156" t="s">
        <v>38</v>
      </c>
      <c r="B156">
        <v>0</v>
      </c>
      <c r="C156">
        <v>0</v>
      </c>
      <c r="D156" s="2">
        <v>44184</v>
      </c>
      <c r="E156" t="s">
        <v>69</v>
      </c>
    </row>
    <row r="157" spans="1:5" x14ac:dyDescent="0.3">
      <c r="A157" t="s">
        <v>197</v>
      </c>
      <c r="B157">
        <v>0</v>
      </c>
      <c r="C157">
        <v>0</v>
      </c>
      <c r="D157" s="2">
        <v>44185</v>
      </c>
      <c r="E157" t="s">
        <v>69</v>
      </c>
    </row>
    <row r="158" spans="1:5" x14ac:dyDescent="0.3">
      <c r="A158" t="s">
        <v>198</v>
      </c>
      <c r="B158">
        <v>0</v>
      </c>
      <c r="C158">
        <v>0</v>
      </c>
      <c r="D158" s="2">
        <v>44184</v>
      </c>
      <c r="E158" t="s">
        <v>69</v>
      </c>
    </row>
    <row r="161" spans="1:1" x14ac:dyDescent="0.3">
      <c r="A161" s="3" t="s">
        <v>199</v>
      </c>
    </row>
  </sheetData>
  <autoFilter ref="A1:E158" xr:uid="{52CF571A-6479-47E1-93D3-90AB39822DB6}"/>
  <hyperlinks>
    <hyperlink ref="A161" r:id="rId1" display="https://tradingeconomics.com/country-list/personal-income-tax-rate" xr:uid="{3234A841-061D-480C-8A36-934809442C1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Offer Review</vt:lpstr>
      <vt:lpstr>Dashboard</vt:lpstr>
      <vt:lpstr>Cost of living database</vt:lpstr>
      <vt:lpstr>PivotTables</vt:lpstr>
      <vt:lpstr>Available cities</vt:lpstr>
      <vt:lpstr>Region per country</vt:lpstr>
      <vt:lpstr>Tax per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Tatiatus</dc:creator>
  <cp:lastModifiedBy>Guillermo Alcocer</cp:lastModifiedBy>
  <dcterms:created xsi:type="dcterms:W3CDTF">2020-03-10T19:01:50Z</dcterms:created>
  <dcterms:modified xsi:type="dcterms:W3CDTF">2020-03-27T02:34:26Z</dcterms:modified>
</cp:coreProperties>
</file>