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Wilkinson Laboratory FORUM_Octo" sheetId="1" r:id="rId1"/>
  </sheets>
  <definedNames>
    <definedName name="Wilkinson_Laboratory_Cell_Press_December_26__2018_10.43" localSheetId="0">'Wilkinson Laboratory FORUM_Octo'!$AT$2:$BF$54</definedName>
  </definedName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L52" i="1" l="1"/>
  <c r="BK52" i="1"/>
  <c r="BJ52" i="1"/>
  <c r="BL51" i="1"/>
  <c r="BK51" i="1"/>
  <c r="BJ51" i="1"/>
  <c r="BN51" i="1" s="1"/>
  <c r="BL50" i="1"/>
  <c r="BK50" i="1"/>
  <c r="BJ50" i="1"/>
  <c r="BL49" i="1"/>
  <c r="BK49" i="1"/>
  <c r="BJ49" i="1"/>
  <c r="BL48" i="1"/>
  <c r="BK48" i="1"/>
  <c r="BJ48" i="1"/>
  <c r="BL47" i="1"/>
  <c r="BK47" i="1"/>
  <c r="BJ47" i="1"/>
  <c r="BL46" i="1"/>
  <c r="BK46" i="1"/>
  <c r="BJ46" i="1"/>
  <c r="BL45" i="1"/>
  <c r="BK45" i="1"/>
  <c r="BJ45" i="1"/>
  <c r="BN45" i="1" s="1"/>
  <c r="BL44" i="1"/>
  <c r="BK44" i="1"/>
  <c r="BJ44" i="1"/>
  <c r="BL43" i="1"/>
  <c r="BK43" i="1"/>
  <c r="BJ43" i="1"/>
  <c r="BL42" i="1"/>
  <c r="BK42" i="1"/>
  <c r="BJ42" i="1"/>
  <c r="BL41" i="1"/>
  <c r="BK41" i="1"/>
  <c r="BJ41" i="1"/>
  <c r="BL40" i="1"/>
  <c r="BK40" i="1"/>
  <c r="BJ40" i="1"/>
  <c r="BN40" i="1" s="1"/>
  <c r="BR40" i="1" s="1"/>
  <c r="BV40" i="1" s="1"/>
  <c r="BL39" i="1"/>
  <c r="BK39" i="1"/>
  <c r="BJ39" i="1"/>
  <c r="BN39" i="1" s="1"/>
  <c r="BR39" i="1" s="1"/>
  <c r="BV39" i="1" s="1"/>
  <c r="BL38" i="1"/>
  <c r="BK38" i="1"/>
  <c r="BJ38" i="1"/>
  <c r="BL37" i="1"/>
  <c r="BK37" i="1"/>
  <c r="BJ37" i="1"/>
  <c r="BL36" i="1"/>
  <c r="BK36" i="1"/>
  <c r="BJ36" i="1"/>
  <c r="BL35" i="1"/>
  <c r="BK35" i="1"/>
  <c r="BJ35" i="1"/>
  <c r="BN35" i="1" s="1"/>
  <c r="BL34" i="1"/>
  <c r="BK34" i="1"/>
  <c r="BJ34" i="1"/>
  <c r="BL33" i="1"/>
  <c r="BK33" i="1"/>
  <c r="BJ33" i="1"/>
  <c r="BN33" i="1" s="1"/>
  <c r="BL32" i="1"/>
  <c r="BK32" i="1"/>
  <c r="BJ32" i="1"/>
  <c r="BN32" i="1" s="1"/>
  <c r="BL31" i="1"/>
  <c r="BK31" i="1"/>
  <c r="BJ31" i="1"/>
  <c r="BL30" i="1"/>
  <c r="BK30" i="1"/>
  <c r="BJ30" i="1"/>
  <c r="BL29" i="1"/>
  <c r="BK29" i="1"/>
  <c r="BJ29" i="1"/>
  <c r="BL28" i="1"/>
  <c r="BK28" i="1"/>
  <c r="BJ28" i="1"/>
  <c r="BL27" i="1"/>
  <c r="BK27" i="1"/>
  <c r="BJ27" i="1"/>
  <c r="BN27" i="1" s="1"/>
  <c r="BQ27" i="1" s="1"/>
  <c r="BU27" i="1" s="1"/>
  <c r="BL26" i="1"/>
  <c r="BK26" i="1"/>
  <c r="BJ26" i="1"/>
  <c r="BL25" i="1"/>
  <c r="BK25" i="1"/>
  <c r="BJ25" i="1"/>
  <c r="BL24" i="1"/>
  <c r="BK24" i="1"/>
  <c r="BJ24" i="1"/>
  <c r="BL23" i="1"/>
  <c r="BK23" i="1"/>
  <c r="BJ23" i="1"/>
  <c r="BL22" i="1"/>
  <c r="BK22" i="1"/>
  <c r="BJ22" i="1"/>
  <c r="BN22" i="1" s="1"/>
  <c r="BL21" i="1"/>
  <c r="BK21" i="1"/>
  <c r="BJ21" i="1"/>
  <c r="BN21" i="1" s="1"/>
  <c r="BR21" i="1" s="1"/>
  <c r="BV21" i="1" s="1"/>
  <c r="BL20" i="1"/>
  <c r="BK20" i="1"/>
  <c r="BJ20" i="1"/>
  <c r="BN20" i="1" s="1"/>
  <c r="BL19" i="1"/>
  <c r="BN19" i="1" s="1"/>
  <c r="BK19" i="1"/>
  <c r="BJ19" i="1"/>
  <c r="BL18" i="1"/>
  <c r="BK18" i="1"/>
  <c r="BJ18" i="1"/>
  <c r="BL17" i="1"/>
  <c r="BK17" i="1"/>
  <c r="BJ17" i="1"/>
  <c r="BL16" i="1"/>
  <c r="BK16" i="1"/>
  <c r="BJ16" i="1"/>
  <c r="BN16" i="1" s="1"/>
  <c r="BL15" i="1"/>
  <c r="BN15" i="1" s="1"/>
  <c r="BK15" i="1"/>
  <c r="BJ15" i="1"/>
  <c r="BP14" i="1"/>
  <c r="BT14" i="1" s="1"/>
  <c r="CE14" i="1" s="1"/>
  <c r="BL14" i="1"/>
  <c r="BK14" i="1"/>
  <c r="BJ14" i="1"/>
  <c r="BN14" i="1" s="1"/>
  <c r="BL13" i="1"/>
  <c r="BK13" i="1"/>
  <c r="BJ13" i="1"/>
  <c r="BL12" i="1"/>
  <c r="BK12" i="1"/>
  <c r="BN12" i="1" s="1"/>
  <c r="BJ12" i="1"/>
  <c r="BL11" i="1"/>
  <c r="BK11" i="1"/>
  <c r="BJ11" i="1"/>
  <c r="BN11" i="1" s="1"/>
  <c r="BL10" i="1"/>
  <c r="BK10" i="1"/>
  <c r="BJ10" i="1"/>
  <c r="BL9" i="1"/>
  <c r="BK9" i="1"/>
  <c r="BJ9" i="1"/>
  <c r="BL8" i="1"/>
  <c r="BN8" i="1" s="1"/>
  <c r="BK8" i="1"/>
  <c r="BJ8" i="1"/>
  <c r="BP23" i="1" l="1"/>
  <c r="BT23" i="1" s="1"/>
  <c r="CE23" i="1" s="1"/>
  <c r="BR32" i="1"/>
  <c r="BV32" i="1" s="1"/>
  <c r="CG32" i="1" s="1"/>
  <c r="BQ32" i="1"/>
  <c r="BU32" i="1" s="1"/>
  <c r="BR11" i="1"/>
  <c r="BV11" i="1" s="1"/>
  <c r="CL11" i="1" s="1"/>
  <c r="BQ21" i="1"/>
  <c r="BU21" i="1" s="1"/>
  <c r="BR22" i="1"/>
  <c r="BV22" i="1" s="1"/>
  <c r="BR23" i="1"/>
  <c r="BV23" i="1" s="1"/>
  <c r="CL23" i="1" s="1"/>
  <c r="BN24" i="1"/>
  <c r="BP24" i="1" s="1"/>
  <c r="BT24" i="1" s="1"/>
  <c r="BN31" i="1"/>
  <c r="BN34" i="1"/>
  <c r="BR34" i="1" s="1"/>
  <c r="BV34" i="1" s="1"/>
  <c r="BN42" i="1"/>
  <c r="BR42" i="1" s="1"/>
  <c r="BV42" i="1" s="1"/>
  <c r="BN43" i="1"/>
  <c r="BR43" i="1" s="1"/>
  <c r="BV43" i="1" s="1"/>
  <c r="CB43" i="1" s="1"/>
  <c r="BN44" i="1"/>
  <c r="BQ45" i="1"/>
  <c r="BU45" i="1" s="1"/>
  <c r="BR47" i="1"/>
  <c r="BV47" i="1" s="1"/>
  <c r="BP51" i="1"/>
  <c r="BT51" i="1" s="1"/>
  <c r="BP8" i="1"/>
  <c r="BT8" i="1" s="1"/>
  <c r="BX8" i="1" s="1"/>
  <c r="BN17" i="1"/>
  <c r="BQ17" i="1" s="1"/>
  <c r="BU17" i="1" s="1"/>
  <c r="BN29" i="1"/>
  <c r="BN41" i="1"/>
  <c r="BR41" i="1" s="1"/>
  <c r="BV41" i="1" s="1"/>
  <c r="BQ42" i="1"/>
  <c r="BU42" i="1" s="1"/>
  <c r="BZ42" i="1" s="1"/>
  <c r="BQ43" i="1"/>
  <c r="BU43" i="1" s="1"/>
  <c r="BQ44" i="1"/>
  <c r="BU44" i="1" s="1"/>
  <c r="BR45" i="1"/>
  <c r="BV45" i="1" s="1"/>
  <c r="BN49" i="1"/>
  <c r="BP49" i="1" s="1"/>
  <c r="BT49" i="1" s="1"/>
  <c r="BQ8" i="1"/>
  <c r="BU8" i="1" s="1"/>
  <c r="BZ8" i="1" s="1"/>
  <c r="BP11" i="1"/>
  <c r="BT11" i="1" s="1"/>
  <c r="BR14" i="1"/>
  <c r="BV14" i="1" s="1"/>
  <c r="BQ19" i="1"/>
  <c r="BU19" i="1" s="1"/>
  <c r="CF19" i="1" s="1"/>
  <c r="BR20" i="1"/>
  <c r="BV20" i="1" s="1"/>
  <c r="CG20" i="1" s="1"/>
  <c r="BP22" i="1"/>
  <c r="BT22" i="1" s="1"/>
  <c r="BN23" i="1"/>
  <c r="BN26" i="1"/>
  <c r="BR26" i="1" s="1"/>
  <c r="BV26" i="1" s="1"/>
  <c r="CC26" i="1" s="1"/>
  <c r="BQ29" i="1"/>
  <c r="BU29" i="1" s="1"/>
  <c r="BZ29" i="1" s="1"/>
  <c r="BQ31" i="1"/>
  <c r="BU31" i="1" s="1"/>
  <c r="BZ31" i="1" s="1"/>
  <c r="BQ41" i="1"/>
  <c r="BU41" i="1" s="1"/>
  <c r="BR44" i="1"/>
  <c r="BV44" i="1" s="1"/>
  <c r="CB44" i="1" s="1"/>
  <c r="BN46" i="1"/>
  <c r="BR46" i="1" s="1"/>
  <c r="BV46" i="1" s="1"/>
  <c r="BN47" i="1"/>
  <c r="BN48" i="1"/>
  <c r="BR48" i="1" s="1"/>
  <c r="BV48" i="1" s="1"/>
  <c r="BQ49" i="1"/>
  <c r="BU49" i="1" s="1"/>
  <c r="BQ11" i="1"/>
  <c r="BU11" i="1" s="1"/>
  <c r="BZ11" i="1" s="1"/>
  <c r="BQ23" i="1"/>
  <c r="BU23" i="1" s="1"/>
  <c r="BP31" i="1"/>
  <c r="BT31" i="1" s="1"/>
  <c r="CE31" i="1" s="1"/>
  <c r="BP32" i="1"/>
  <c r="BT32" i="1" s="1"/>
  <c r="BQ35" i="1"/>
  <c r="BU35" i="1" s="1"/>
  <c r="BQ40" i="1"/>
  <c r="BU40" i="1" s="1"/>
  <c r="BQ46" i="1"/>
  <c r="BU46" i="1" s="1"/>
  <c r="BZ46" i="1" s="1"/>
  <c r="BQ47" i="1"/>
  <c r="BU47" i="1" s="1"/>
  <c r="BQ48" i="1"/>
  <c r="BU48" i="1" s="1"/>
  <c r="CC11" i="1"/>
  <c r="CG11" i="1"/>
  <c r="CJ8" i="1"/>
  <c r="BY8" i="1"/>
  <c r="CF8" i="1"/>
  <c r="CA8" i="1"/>
  <c r="CJ11" i="1"/>
  <c r="BY11" i="1"/>
  <c r="CE11" i="1"/>
  <c r="BX11" i="1"/>
  <c r="CA11" i="1"/>
  <c r="CF11" i="1"/>
  <c r="BQ12" i="1"/>
  <c r="BU12" i="1" s="1"/>
  <c r="BR12" i="1"/>
  <c r="BV12" i="1" s="1"/>
  <c r="BN9" i="1"/>
  <c r="BP9" i="1" s="1"/>
  <c r="BT9" i="1" s="1"/>
  <c r="BN13" i="1"/>
  <c r="BP13" i="1" s="1"/>
  <c r="BT13" i="1" s="1"/>
  <c r="BR15" i="1"/>
  <c r="BV15" i="1" s="1"/>
  <c r="BP15" i="1"/>
  <c r="BT15" i="1" s="1"/>
  <c r="BQ16" i="1"/>
  <c r="BU16" i="1" s="1"/>
  <c r="CA21" i="1"/>
  <c r="CF21" i="1"/>
  <c r="BZ21" i="1"/>
  <c r="CK21" i="1"/>
  <c r="CL22" i="1"/>
  <c r="CC22" i="1"/>
  <c r="CB22" i="1"/>
  <c r="CG22" i="1"/>
  <c r="CG23" i="1"/>
  <c r="CB23" i="1"/>
  <c r="CB34" i="1"/>
  <c r="CG34" i="1"/>
  <c r="CL34" i="1"/>
  <c r="CC34" i="1"/>
  <c r="BR8" i="1"/>
  <c r="BV8" i="1" s="1"/>
  <c r="BN10" i="1"/>
  <c r="BQ10" i="1" s="1"/>
  <c r="BU10" i="1" s="1"/>
  <c r="CA23" i="1"/>
  <c r="CK23" i="1"/>
  <c r="BZ23" i="1"/>
  <c r="CF23" i="1"/>
  <c r="BQ13" i="1"/>
  <c r="BU13" i="1" s="1"/>
  <c r="BQ14" i="1"/>
  <c r="BU14" i="1" s="1"/>
  <c r="BQ15" i="1"/>
  <c r="BU15" i="1" s="1"/>
  <c r="BR16" i="1"/>
  <c r="BV16" i="1" s="1"/>
  <c r="BP19" i="1"/>
  <c r="BT19" i="1" s="1"/>
  <c r="BP12" i="1"/>
  <c r="BT12" i="1" s="1"/>
  <c r="CG14" i="1"/>
  <c r="CB14" i="1"/>
  <c r="CL14" i="1"/>
  <c r="CC14" i="1"/>
  <c r="BP16" i="1"/>
  <c r="BT16" i="1" s="1"/>
  <c r="BZ19" i="1"/>
  <c r="CK19" i="1"/>
  <c r="CL20" i="1"/>
  <c r="CB20" i="1"/>
  <c r="CE22" i="1"/>
  <c r="BY22" i="1"/>
  <c r="BX22" i="1"/>
  <c r="CJ22" i="1"/>
  <c r="CL26" i="1"/>
  <c r="CG26" i="1"/>
  <c r="CA29" i="1"/>
  <c r="CF29" i="1"/>
  <c r="BX14" i="1"/>
  <c r="CJ14" i="1"/>
  <c r="BY14" i="1"/>
  <c r="CC21" i="1"/>
  <c r="CG21" i="1"/>
  <c r="CL21" i="1"/>
  <c r="CB21" i="1"/>
  <c r="CF27" i="1"/>
  <c r="BZ27" i="1"/>
  <c r="CK27" i="1"/>
  <c r="CA27" i="1"/>
  <c r="CJ31" i="1"/>
  <c r="BY31" i="1"/>
  <c r="CK35" i="1"/>
  <c r="CF35" i="1"/>
  <c r="BZ35" i="1"/>
  <c r="CA35" i="1"/>
  <c r="BN18" i="1"/>
  <c r="BR18" i="1" s="1"/>
  <c r="BV18" i="1" s="1"/>
  <c r="BP20" i="1"/>
  <c r="BT20" i="1" s="1"/>
  <c r="BP21" i="1"/>
  <c r="BT21" i="1" s="1"/>
  <c r="BN25" i="1"/>
  <c r="BP25" i="1" s="1"/>
  <c r="BT25" i="1" s="1"/>
  <c r="BP27" i="1"/>
  <c r="BT27" i="1" s="1"/>
  <c r="BP29" i="1"/>
  <c r="BT29" i="1" s="1"/>
  <c r="BR31" i="1"/>
  <c r="BV31" i="1" s="1"/>
  <c r="CE32" i="1"/>
  <c r="BY32" i="1"/>
  <c r="CK32" i="1"/>
  <c r="BZ32" i="1"/>
  <c r="CA32" i="1"/>
  <c r="CF32" i="1"/>
  <c r="CC32" i="1"/>
  <c r="BQ33" i="1"/>
  <c r="BU33" i="1" s="1"/>
  <c r="BQ34" i="1"/>
  <c r="BU34" i="1" s="1"/>
  <c r="CF45" i="1"/>
  <c r="CA45" i="1"/>
  <c r="CK45" i="1"/>
  <c r="BZ45" i="1"/>
  <c r="BR17" i="1"/>
  <c r="BV17" i="1" s="1"/>
  <c r="BR19" i="1"/>
  <c r="BV19" i="1" s="1"/>
  <c r="BQ20" i="1"/>
  <c r="BU20" i="1" s="1"/>
  <c r="BQ24" i="1"/>
  <c r="BU24" i="1" s="1"/>
  <c r="BP26" i="1"/>
  <c r="BT26" i="1" s="1"/>
  <c r="BN28" i="1"/>
  <c r="BR28" i="1" s="1"/>
  <c r="BV28" i="1" s="1"/>
  <c r="CK31" i="1"/>
  <c r="CA31" i="1"/>
  <c r="BR33" i="1"/>
  <c r="BV33" i="1" s="1"/>
  <c r="BP34" i="1"/>
  <c r="BT34" i="1" s="1"/>
  <c r="CF44" i="1"/>
  <c r="CA44" i="1"/>
  <c r="CK44" i="1"/>
  <c r="BZ44" i="1"/>
  <c r="BY23" i="1"/>
  <c r="BX23" i="1"/>
  <c r="CF31" i="1"/>
  <c r="CL32" i="1"/>
  <c r="CF41" i="1"/>
  <c r="CA41" i="1"/>
  <c r="CK41" i="1"/>
  <c r="BZ41" i="1"/>
  <c r="BQ22" i="1"/>
  <c r="BU22" i="1" s="1"/>
  <c r="BR27" i="1"/>
  <c r="BV27" i="1" s="1"/>
  <c r="BN30" i="1"/>
  <c r="BQ30" i="1" s="1"/>
  <c r="BU30" i="1" s="1"/>
  <c r="CB32" i="1"/>
  <c r="BP33" i="1"/>
  <c r="BT33" i="1" s="1"/>
  <c r="BP35" i="1"/>
  <c r="BT35" i="1" s="1"/>
  <c r="CF40" i="1"/>
  <c r="CA40" i="1"/>
  <c r="CK40" i="1"/>
  <c r="BZ40" i="1"/>
  <c r="CF48" i="1"/>
  <c r="CA48" i="1"/>
  <c r="CK48" i="1"/>
  <c r="BZ48" i="1"/>
  <c r="BR29" i="1"/>
  <c r="BV29" i="1" s="1"/>
  <c r="BN36" i="1"/>
  <c r="BQ36" i="1" s="1"/>
  <c r="BU36" i="1" s="1"/>
  <c r="CC39" i="1"/>
  <c r="CL39" i="1"/>
  <c r="CB39" i="1"/>
  <c r="CG39" i="1"/>
  <c r="CC43" i="1"/>
  <c r="CL43" i="1"/>
  <c r="CC45" i="1"/>
  <c r="CL45" i="1"/>
  <c r="CB45" i="1"/>
  <c r="CG45" i="1"/>
  <c r="BP28" i="1"/>
  <c r="BT28" i="1" s="1"/>
  <c r="BR35" i="1"/>
  <c r="BV35" i="1" s="1"/>
  <c r="BP36" i="1"/>
  <c r="BT36" i="1" s="1"/>
  <c r="BN38" i="1"/>
  <c r="BR38" i="1" s="1"/>
  <c r="BV38" i="1" s="1"/>
  <c r="BQ39" i="1"/>
  <c r="BU39" i="1" s="1"/>
  <c r="CL40" i="1"/>
  <c r="CC40" i="1"/>
  <c r="CB40" i="1"/>
  <c r="CG40" i="1"/>
  <c r="BN37" i="1"/>
  <c r="BR37" i="1" s="1"/>
  <c r="BV37" i="1" s="1"/>
  <c r="BQ38" i="1"/>
  <c r="BU38" i="1" s="1"/>
  <c r="CC41" i="1"/>
  <c r="CL41" i="1"/>
  <c r="CB41" i="1"/>
  <c r="CG41" i="1"/>
  <c r="CA42" i="1"/>
  <c r="CK42" i="1"/>
  <c r="CA46" i="1"/>
  <c r="CK46" i="1"/>
  <c r="CC47" i="1"/>
  <c r="CL47" i="1"/>
  <c r="CB47" i="1"/>
  <c r="CG47" i="1"/>
  <c r="CJ51" i="1"/>
  <c r="BY51" i="1"/>
  <c r="BX51" i="1"/>
  <c r="CE51" i="1"/>
  <c r="CL42" i="1"/>
  <c r="CC42" i="1"/>
  <c r="CB42" i="1"/>
  <c r="CG42" i="1"/>
  <c r="CF43" i="1"/>
  <c r="CA43" i="1"/>
  <c r="CK43" i="1"/>
  <c r="BZ43" i="1"/>
  <c r="CL44" i="1"/>
  <c r="CC44" i="1"/>
  <c r="CF47" i="1"/>
  <c r="CA47" i="1"/>
  <c r="CK47" i="1"/>
  <c r="BZ47" i="1"/>
  <c r="CF49" i="1"/>
  <c r="CA49" i="1"/>
  <c r="BZ49" i="1"/>
  <c r="CK49" i="1"/>
  <c r="BP39" i="1"/>
  <c r="BT39" i="1" s="1"/>
  <c r="BP40" i="1"/>
  <c r="BT40" i="1" s="1"/>
  <c r="BP41" i="1"/>
  <c r="BT41" i="1" s="1"/>
  <c r="BP42" i="1"/>
  <c r="BT42" i="1" s="1"/>
  <c r="BP43" i="1"/>
  <c r="BT43" i="1" s="1"/>
  <c r="BP44" i="1"/>
  <c r="BT44" i="1" s="1"/>
  <c r="BP45" i="1"/>
  <c r="BT45" i="1" s="1"/>
  <c r="BP46" i="1"/>
  <c r="BT46" i="1" s="1"/>
  <c r="BP47" i="1"/>
  <c r="BT47" i="1" s="1"/>
  <c r="BP48" i="1"/>
  <c r="BT48" i="1" s="1"/>
  <c r="BQ51" i="1"/>
  <c r="BU51" i="1" s="1"/>
  <c r="BR51" i="1"/>
  <c r="BV51" i="1" s="1"/>
  <c r="BN50" i="1"/>
  <c r="BR50" i="1" s="1"/>
  <c r="BV50" i="1" s="1"/>
  <c r="BN52" i="1"/>
  <c r="BR52" i="1" s="1"/>
  <c r="BV52" i="1" s="1"/>
  <c r="CL46" i="1" l="1"/>
  <c r="CC46" i="1"/>
  <c r="CB46" i="1"/>
  <c r="CG46" i="1"/>
  <c r="BZ17" i="1"/>
  <c r="CF17" i="1"/>
  <c r="CA17" i="1"/>
  <c r="CK17" i="1"/>
  <c r="CC48" i="1"/>
  <c r="CB48" i="1"/>
  <c r="CG48" i="1"/>
  <c r="CL48" i="1"/>
  <c r="CE49" i="1"/>
  <c r="BX49" i="1"/>
  <c r="CJ49" i="1"/>
  <c r="BY49" i="1"/>
  <c r="BP50" i="1"/>
  <c r="BT50" i="1" s="1"/>
  <c r="BQ50" i="1"/>
  <c r="BU50" i="1" s="1"/>
  <c r="CG44" i="1"/>
  <c r="BQ37" i="1"/>
  <c r="BU37" i="1" s="1"/>
  <c r="CF37" i="1" s="1"/>
  <c r="CF46" i="1"/>
  <c r="CF42" i="1"/>
  <c r="CG43" i="1"/>
  <c r="BQ26" i="1"/>
  <c r="BU26" i="1" s="1"/>
  <c r="CF26" i="1" s="1"/>
  <c r="CJ23" i="1"/>
  <c r="BR24" i="1"/>
  <c r="BV24" i="1" s="1"/>
  <c r="BX31" i="1"/>
  <c r="CK29" i="1"/>
  <c r="CB26" i="1"/>
  <c r="CC20" i="1"/>
  <c r="CA19" i="1"/>
  <c r="CC23" i="1"/>
  <c r="CK11" i="1"/>
  <c r="CK8" i="1"/>
  <c r="CE8" i="1"/>
  <c r="CB11" i="1"/>
  <c r="BR49" i="1"/>
  <c r="BV49" i="1" s="1"/>
  <c r="BP30" i="1"/>
  <c r="BT30" i="1" s="1"/>
  <c r="BR25" i="1"/>
  <c r="BV25" i="1" s="1"/>
  <c r="BP17" i="1"/>
  <c r="BT17" i="1" s="1"/>
  <c r="CJ32" i="1"/>
  <c r="BX32" i="1"/>
  <c r="BR30" i="1"/>
  <c r="BV30" i="1" s="1"/>
  <c r="CL50" i="1"/>
  <c r="CC50" i="1"/>
  <c r="CB50" i="1"/>
  <c r="CG50" i="1"/>
  <c r="CF36" i="1"/>
  <c r="CA36" i="1"/>
  <c r="CK36" i="1"/>
  <c r="BZ36" i="1"/>
  <c r="CG18" i="1"/>
  <c r="CB18" i="1"/>
  <c r="CL18" i="1"/>
  <c r="CC18" i="1"/>
  <c r="CE13" i="1"/>
  <c r="BY13" i="1"/>
  <c r="BX13" i="1"/>
  <c r="CJ13" i="1"/>
  <c r="CF10" i="1"/>
  <c r="CA10" i="1"/>
  <c r="CK10" i="1"/>
  <c r="BZ10" i="1"/>
  <c r="CL28" i="1"/>
  <c r="CC28" i="1"/>
  <c r="CB28" i="1"/>
  <c r="CG28" i="1"/>
  <c r="CJ9" i="1"/>
  <c r="BX9" i="1"/>
  <c r="CE9" i="1"/>
  <c r="BY9" i="1"/>
  <c r="CL52" i="1"/>
  <c r="CC52" i="1"/>
  <c r="CG52" i="1"/>
  <c r="CB52" i="1"/>
  <c r="BQ52" i="1"/>
  <c r="BU52" i="1" s="1"/>
  <c r="CJ47" i="1"/>
  <c r="BY47" i="1"/>
  <c r="BX47" i="1"/>
  <c r="CE47" i="1"/>
  <c r="CJ43" i="1"/>
  <c r="BY43" i="1"/>
  <c r="BX43" i="1"/>
  <c r="CE43" i="1"/>
  <c r="CJ39" i="1"/>
  <c r="BY39" i="1"/>
  <c r="BX39" i="1"/>
  <c r="CE39" i="1"/>
  <c r="CC37" i="1"/>
  <c r="CL37" i="1"/>
  <c r="CG37" i="1"/>
  <c r="CB37" i="1"/>
  <c r="CL38" i="1"/>
  <c r="CC38" i="1"/>
  <c r="CG38" i="1"/>
  <c r="CB38" i="1"/>
  <c r="BX35" i="1"/>
  <c r="CE35" i="1"/>
  <c r="BY35" i="1"/>
  <c r="CJ35" i="1"/>
  <c r="CG27" i="1"/>
  <c r="CB27" i="1"/>
  <c r="CL27" i="1"/>
  <c r="CC27" i="1"/>
  <c r="CL30" i="1"/>
  <c r="CC30" i="1"/>
  <c r="CB30" i="1"/>
  <c r="CG30" i="1"/>
  <c r="CE26" i="1"/>
  <c r="BX26" i="1"/>
  <c r="CJ26" i="1"/>
  <c r="BY26" i="1"/>
  <c r="CC17" i="1"/>
  <c r="CG17" i="1"/>
  <c r="CB17" i="1"/>
  <c r="CL17" i="1"/>
  <c r="BX29" i="1"/>
  <c r="CJ29" i="1"/>
  <c r="BY29" i="1"/>
  <c r="CE29" i="1"/>
  <c r="CE24" i="1"/>
  <c r="CJ24" i="1"/>
  <c r="BY24" i="1"/>
  <c r="BX24" i="1"/>
  <c r="BP18" i="1"/>
  <c r="BT18" i="1" s="1"/>
  <c r="CG16" i="1"/>
  <c r="CB16" i="1"/>
  <c r="CL16" i="1"/>
  <c r="CC16" i="1"/>
  <c r="BQ18" i="1"/>
  <c r="BU18" i="1" s="1"/>
  <c r="CK12" i="1"/>
  <c r="BZ12" i="1"/>
  <c r="CA12" i="1"/>
  <c r="CF12" i="1"/>
  <c r="BR10" i="1"/>
  <c r="BV10" i="1" s="1"/>
  <c r="CF51" i="1"/>
  <c r="CA51" i="1"/>
  <c r="BZ51" i="1"/>
  <c r="CK51" i="1"/>
  <c r="CJ46" i="1"/>
  <c r="BY46" i="1"/>
  <c r="BX46" i="1"/>
  <c r="CE46" i="1"/>
  <c r="CJ42" i="1"/>
  <c r="BY42" i="1"/>
  <c r="BX42" i="1"/>
  <c r="CE42" i="1"/>
  <c r="BP52" i="1"/>
  <c r="BT52" i="1" s="1"/>
  <c r="BZ37" i="1"/>
  <c r="BX36" i="1"/>
  <c r="CE36" i="1"/>
  <c r="CJ36" i="1"/>
  <c r="BY36" i="1"/>
  <c r="CE30" i="1"/>
  <c r="BY30" i="1"/>
  <c r="BX30" i="1"/>
  <c r="CJ30" i="1"/>
  <c r="BX33" i="1"/>
  <c r="CE33" i="1"/>
  <c r="BY33" i="1"/>
  <c r="CJ33" i="1"/>
  <c r="CF22" i="1"/>
  <c r="CA22" i="1"/>
  <c r="CK22" i="1"/>
  <c r="BZ22" i="1"/>
  <c r="BZ26" i="1"/>
  <c r="CF24" i="1"/>
  <c r="CA24" i="1"/>
  <c r="CK24" i="1"/>
  <c r="BZ24" i="1"/>
  <c r="BR36" i="1"/>
  <c r="BV36" i="1" s="1"/>
  <c r="BX27" i="1"/>
  <c r="CE27" i="1"/>
  <c r="BY27" i="1"/>
  <c r="CJ27" i="1"/>
  <c r="CJ21" i="1"/>
  <c r="BY21" i="1"/>
  <c r="CE21" i="1"/>
  <c r="BX21" i="1"/>
  <c r="BX16" i="1"/>
  <c r="CJ16" i="1"/>
  <c r="BY16" i="1"/>
  <c r="CE16" i="1"/>
  <c r="CK15" i="1"/>
  <c r="BZ15" i="1"/>
  <c r="CF15" i="1"/>
  <c r="CA15" i="1"/>
  <c r="CF16" i="1"/>
  <c r="CA16" i="1"/>
  <c r="CK16" i="1"/>
  <c r="BZ16" i="1"/>
  <c r="BP10" i="1"/>
  <c r="BT10" i="1" s="1"/>
  <c r="BQ9" i="1"/>
  <c r="BU9" i="1" s="1"/>
  <c r="CC51" i="1"/>
  <c r="CG51" i="1"/>
  <c r="CB51" i="1"/>
  <c r="CL51" i="1"/>
  <c r="CE50" i="1"/>
  <c r="CJ50" i="1"/>
  <c r="BY50" i="1"/>
  <c r="BX50" i="1"/>
  <c r="CJ45" i="1"/>
  <c r="BY45" i="1"/>
  <c r="BX45" i="1"/>
  <c r="CE45" i="1"/>
  <c r="CJ41" i="1"/>
  <c r="BY41" i="1"/>
  <c r="BX41" i="1"/>
  <c r="CE41" i="1"/>
  <c r="CF38" i="1"/>
  <c r="CA38" i="1"/>
  <c r="CK38" i="1"/>
  <c r="BZ38" i="1"/>
  <c r="CF39" i="1"/>
  <c r="CA39" i="1"/>
  <c r="CK39" i="1"/>
  <c r="BZ39" i="1"/>
  <c r="CG35" i="1"/>
  <c r="CB35" i="1"/>
  <c r="CC35" i="1"/>
  <c r="CL35" i="1"/>
  <c r="CG29" i="1"/>
  <c r="CB29" i="1"/>
  <c r="CL29" i="1"/>
  <c r="CC29" i="1"/>
  <c r="CC25" i="1"/>
  <c r="CG25" i="1"/>
  <c r="CB25" i="1"/>
  <c r="CL25" i="1"/>
  <c r="CE34" i="1"/>
  <c r="CJ34" i="1"/>
  <c r="BY34" i="1"/>
  <c r="BX34" i="1"/>
  <c r="CF20" i="1"/>
  <c r="CA20" i="1"/>
  <c r="BZ20" i="1"/>
  <c r="CK20" i="1"/>
  <c r="CK34" i="1"/>
  <c r="BZ34" i="1"/>
  <c r="CA34" i="1"/>
  <c r="CF34" i="1"/>
  <c r="CJ25" i="1"/>
  <c r="BY25" i="1"/>
  <c r="BX25" i="1"/>
  <c r="CE25" i="1"/>
  <c r="CJ20" i="1"/>
  <c r="CE20" i="1"/>
  <c r="BY20" i="1"/>
  <c r="BX20" i="1"/>
  <c r="CE12" i="1"/>
  <c r="BX12" i="1"/>
  <c r="CJ12" i="1"/>
  <c r="BY12" i="1"/>
  <c r="CF14" i="1"/>
  <c r="CA14" i="1"/>
  <c r="CK14" i="1"/>
  <c r="BZ14" i="1"/>
  <c r="CL8" i="1"/>
  <c r="CG8" i="1"/>
  <c r="CB8" i="1"/>
  <c r="CC8" i="1"/>
  <c r="CE15" i="1"/>
  <c r="CJ15" i="1"/>
  <c r="BY15" i="1"/>
  <c r="BX15" i="1"/>
  <c r="BR13" i="1"/>
  <c r="BV13" i="1" s="1"/>
  <c r="BR9" i="1"/>
  <c r="BV9" i="1" s="1"/>
  <c r="CF50" i="1"/>
  <c r="CA50" i="1"/>
  <c r="CK50" i="1"/>
  <c r="BZ50" i="1"/>
  <c r="CJ48" i="1"/>
  <c r="BY48" i="1"/>
  <c r="BX48" i="1"/>
  <c r="CE48" i="1"/>
  <c r="CJ44" i="1"/>
  <c r="BY44" i="1"/>
  <c r="BX44" i="1"/>
  <c r="CE44" i="1"/>
  <c r="CJ40" i="1"/>
  <c r="BY40" i="1"/>
  <c r="BX40" i="1"/>
  <c r="CE40" i="1"/>
  <c r="BP37" i="1"/>
  <c r="BT37" i="1" s="1"/>
  <c r="BP38" i="1"/>
  <c r="BT38" i="1" s="1"/>
  <c r="CE28" i="1"/>
  <c r="BX28" i="1"/>
  <c r="CJ28" i="1"/>
  <c r="BY28" i="1"/>
  <c r="CK30" i="1"/>
  <c r="BZ30" i="1"/>
  <c r="CF30" i="1"/>
  <c r="CA30" i="1"/>
  <c r="CG33" i="1"/>
  <c r="CB33" i="1"/>
  <c r="CL33" i="1"/>
  <c r="CC33" i="1"/>
  <c r="BQ28" i="1"/>
  <c r="BU28" i="1" s="1"/>
  <c r="CL19" i="1"/>
  <c r="CC19" i="1"/>
  <c r="CG19" i="1"/>
  <c r="CB19" i="1"/>
  <c r="CK33" i="1"/>
  <c r="CF33" i="1"/>
  <c r="CA33" i="1"/>
  <c r="BZ33" i="1"/>
  <c r="CG31" i="1"/>
  <c r="CB31" i="1"/>
  <c r="CC31" i="1"/>
  <c r="CL31" i="1"/>
  <c r="CL24" i="1"/>
  <c r="CG24" i="1"/>
  <c r="CC24" i="1"/>
  <c r="CB24" i="1"/>
  <c r="BQ25" i="1"/>
  <c r="BU25" i="1" s="1"/>
  <c r="CJ19" i="1"/>
  <c r="CE19" i="1"/>
  <c r="BY19" i="1"/>
  <c r="BX19" i="1"/>
  <c r="CK13" i="1"/>
  <c r="CF13" i="1"/>
  <c r="CA13" i="1"/>
  <c r="BZ13" i="1"/>
  <c r="CC15" i="1"/>
  <c r="CL15" i="1"/>
  <c r="CG15" i="1"/>
  <c r="CB15" i="1"/>
  <c r="CL12" i="1"/>
  <c r="CC12" i="1"/>
  <c r="CB12" i="1"/>
  <c r="CG12" i="1"/>
  <c r="BX17" i="1" l="1"/>
  <c r="CE17" i="1"/>
  <c r="CJ17" i="1"/>
  <c r="BY17" i="1"/>
  <c r="CK26" i="1"/>
  <c r="CK37" i="1"/>
  <c r="CA26" i="1"/>
  <c r="CA37" i="1"/>
  <c r="CC49" i="1"/>
  <c r="CG49" i="1"/>
  <c r="CB49" i="1"/>
  <c r="CL49" i="1"/>
  <c r="CJ38" i="1"/>
  <c r="BY38" i="1"/>
  <c r="BX38" i="1"/>
  <c r="CE38" i="1"/>
  <c r="CF9" i="1"/>
  <c r="CA9" i="1"/>
  <c r="CK9" i="1"/>
  <c r="CP8" i="1" s="1"/>
  <c r="BZ9" i="1"/>
  <c r="CG10" i="1"/>
  <c r="CB10" i="1"/>
  <c r="CL10" i="1"/>
  <c r="CC10" i="1"/>
  <c r="CJ37" i="1"/>
  <c r="BY37" i="1"/>
  <c r="BX37" i="1"/>
  <c r="CE37" i="1"/>
  <c r="BX10" i="1"/>
  <c r="CJ10" i="1"/>
  <c r="BY10" i="1"/>
  <c r="CE10" i="1"/>
  <c r="CF18" i="1"/>
  <c r="CA18" i="1"/>
  <c r="CK18" i="1"/>
  <c r="BZ18" i="1"/>
  <c r="CK25" i="1"/>
  <c r="BZ25" i="1"/>
  <c r="CF25" i="1"/>
  <c r="CA25" i="1"/>
  <c r="CL9" i="1"/>
  <c r="CC9" i="1"/>
  <c r="CG9" i="1"/>
  <c r="CB9" i="1"/>
  <c r="CL36" i="1"/>
  <c r="CC36" i="1"/>
  <c r="CB36" i="1"/>
  <c r="CG36" i="1"/>
  <c r="BX18" i="1"/>
  <c r="CE18" i="1"/>
  <c r="CJ18" i="1"/>
  <c r="BY18" i="1"/>
  <c r="CK28" i="1"/>
  <c r="BZ28" i="1"/>
  <c r="CF28" i="1"/>
  <c r="CA28" i="1"/>
  <c r="CL13" i="1"/>
  <c r="CG13" i="1"/>
  <c r="CC13" i="1"/>
  <c r="CB13" i="1"/>
  <c r="CE52" i="1"/>
  <c r="CJ52" i="1"/>
  <c r="BY52" i="1"/>
  <c r="BX52" i="1"/>
  <c r="CF52" i="1"/>
  <c r="CA52" i="1"/>
  <c r="CK52" i="1"/>
  <c r="BZ52" i="1"/>
  <c r="CP9" i="1" l="1"/>
  <c r="CP6" i="1"/>
  <c r="CP7" i="1"/>
  <c r="CP12" i="1" l="1"/>
  <c r="CQ10" i="1" l="1"/>
  <c r="CQ11" i="1"/>
  <c r="CQ8" i="1"/>
  <c r="CQ9" i="1"/>
</calcChain>
</file>

<file path=xl/sharedStrings.xml><?xml version="1.0" encoding="utf-8"?>
<sst xmlns="http://schemas.openxmlformats.org/spreadsheetml/2006/main" count="488" uniqueCount="316">
  <si>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</si>
  <si>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</si>
  <si>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</si>
  <si>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</si>
  <si>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</si>
  <si>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</si>
  <si>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</si>
  <si>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</si>
  <si>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</si>
  <si>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</si>
  <si>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</si>
  <si>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</si>
  <si>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</si>
  <si>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</si>
  <si>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</si>
  <si>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</si>
  <si>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</si>
  <si>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</si>
  <si>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</si>
  <si>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</si>
  <si>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</si>
  <si>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</si>
  <si>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</si>
  <si>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</si>
  <si>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</si>
  <si>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</si>
  <si>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</si>
  <si>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</si>
  <si>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</si>
  <si>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</si>
  <si>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</si>
  <si>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</si>
  <si>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</si>
  <si>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</si>
  <si>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</si>
  <si>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</si>
  <si>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</si>
  <si>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</si>
  <si>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</si>
  <si>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</si>
  <si>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</si>
  <si>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</si>
  <si>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</si>
  <si>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</si>
  <si>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</si>
  <si>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</si>
  <si>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</si>
  <si>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</si>
  <si>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</si>
  <si>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</si>
  <si>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</si>
  <si>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</si>
  <si>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</si>
  <si>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</si>
  <si>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</si>
  <si>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</si>
  <si>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</si>
  <si>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</si>
  <si>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</si>
  <si>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StartDate</t>
  </si>
  <si>
    <t>2018-09-20 02:23:56</t>
  </si>
  <si>
    <t>2018-09-20 02:23:27</t>
  </si>
  <si>
    <t>2018-09-20 03:41:34</t>
  </si>
  <si>
    <t>2018-09-20 03:23:42</t>
  </si>
  <si>
    <t>2018-09-20 03:28:18</t>
  </si>
  <si>
    <t>2018-09-21 04:27:52</t>
  </si>
  <si>
    <t>2018-09-21 11:33:38</t>
  </si>
  <si>
    <t>2018-09-24 01:33:31</t>
  </si>
  <si>
    <t>2018-09-24 04:12:24</t>
  </si>
  <si>
    <t>2018-09-24 04:12:57</t>
  </si>
  <si>
    <t>2018-09-24 04:02:37</t>
  </si>
  <si>
    <t>2018-09-24 04:30:32</t>
  </si>
  <si>
    <t>2018-09-24 04:34:51</t>
  </si>
  <si>
    <t>2018-09-24 04:50:32</t>
  </si>
  <si>
    <t>2018-09-24 06:00:54</t>
  </si>
  <si>
    <t>2018-09-24 06:07:44</t>
  </si>
  <si>
    <t>2018-09-24 06:57:18</t>
  </si>
  <si>
    <t>2018-09-24 04:44:10</t>
  </si>
  <si>
    <t>2018-09-17 10:22:08</t>
  </si>
  <si>
    <t>2018-09-24 05:32:00</t>
  </si>
  <si>
    <t>2018-09-25 08:21:39</t>
  </si>
  <si>
    <t>2018-09-25 09:11:18</t>
  </si>
  <si>
    <t>2018-09-26 09:03:43</t>
  </si>
  <si>
    <t>2018-09-26 13:40:47</t>
  </si>
  <si>
    <t>2018-09-20 03:23:54</t>
  </si>
  <si>
    <t>2018-10-01 00:54:36</t>
  </si>
  <si>
    <t>2018-09-24 05:50:55</t>
  </si>
  <si>
    <t>2018-09-24 06:16:29</t>
  </si>
  <si>
    <t>2018-09-24 06:48:46</t>
  </si>
  <si>
    <t>2018-10-01 07:52:58</t>
  </si>
  <si>
    <t>2018-10-01 07:55:36</t>
  </si>
  <si>
    <t>2018-04-30 10:34:35</t>
  </si>
  <si>
    <t>2018-06-14 14:26:32</t>
  </si>
  <si>
    <t>2018-06-14 15:05:42</t>
  </si>
  <si>
    <t>2018-06-14 15:06:57</t>
  </si>
  <si>
    <t>2018-06-14 18:26:36</t>
  </si>
  <si>
    <t>2018-06-14 18:52:31</t>
  </si>
  <si>
    <t>2018-06-14 18:50:53</t>
  </si>
  <si>
    <t>2018-06-15 05:12:27</t>
  </si>
  <si>
    <t>2018-06-15 06:19:03</t>
  </si>
  <si>
    <t>2018-06-15 07:11:56</t>
  </si>
  <si>
    <t>2018-06-15 07:27:24</t>
  </si>
  <si>
    <t>2018-06-14 15:25:43</t>
  </si>
  <si>
    <t>2018-06-14 15:36:52</t>
  </si>
  <si>
    <t>2018-06-15 07:06:14</t>
  </si>
  <si>
    <t>2018-06-29 10:45:20</t>
  </si>
  <si>
    <t>2018-05-25 08:11:43</t>
  </si>
  <si>
    <t>2018-05-25 08:07:45</t>
  </si>
  <si>
    <t>2018-05-25 08:56:33</t>
  </si>
  <si>
    <t>2018-05-25 10:26:23</t>
  </si>
  <si>
    <t>2018-05-25 11:48:12</t>
  </si>
  <si>
    <t>2018-05-25 08:27:52</t>
  </si>
  <si>
    <t>2018-05-27 03:03:21</t>
  </si>
  <si>
    <t>2018-05-28 00:27:53</t>
  </si>
  <si>
    <t>2018-05-28 02:14:11</t>
  </si>
  <si>
    <t>2018-05-25 08:05:42</t>
  </si>
  <si>
    <t>2018-05-25 08:52:52</t>
  </si>
  <si>
    <t>2018-05-25 10:50:14</t>
  </si>
  <si>
    <t>2018-06-22 04:09:22</t>
  </si>
  <si>
    <t>EndDate</t>
  </si>
  <si>
    <t>2018-09-20 03:21:05</t>
  </si>
  <si>
    <t>2018-09-20 03:37:54</t>
  </si>
  <si>
    <t>2018-09-20 03:58:16</t>
  </si>
  <si>
    <t>2018-09-20 04:08:27</t>
  </si>
  <si>
    <t>2018-09-20 04:47:33</t>
  </si>
  <si>
    <t>2018-09-21 04:45:49</t>
  </si>
  <si>
    <t>2018-09-21 12:27:49</t>
  </si>
  <si>
    <t>2018-09-24 01:58:19</t>
  </si>
  <si>
    <t>2018-09-24 04:26:15</t>
  </si>
  <si>
    <t>2018-09-24 04:29:06</t>
  </si>
  <si>
    <t>2018-09-24 04:34:12</t>
  </si>
  <si>
    <t>2018-09-24 04:44:24</t>
  </si>
  <si>
    <t>2018-09-24 04:48:11</t>
  </si>
  <si>
    <t>2018-09-24 06:01:16</t>
  </si>
  <si>
    <t>2018-09-24 06:19:52</t>
  </si>
  <si>
    <t>2018-09-24 06:36:09</t>
  </si>
  <si>
    <t>2018-09-24 07:17:59</t>
  </si>
  <si>
    <t>2018-09-24 07:57:59</t>
  </si>
  <si>
    <t>2018-09-17 10:24:55</t>
  </si>
  <si>
    <t>2018-09-24 21:41:44</t>
  </si>
  <si>
    <t>2018-09-25 08:31:43</t>
  </si>
  <si>
    <t>2018-09-25 09:18:58</t>
  </si>
  <si>
    <t>2018-09-26 09:16:41</t>
  </si>
  <si>
    <t>2018-09-26 13:51:05</t>
  </si>
  <si>
    <t>2018-09-20 03:26:39</t>
  </si>
  <si>
    <t>2018-10-01 01:39:34</t>
  </si>
  <si>
    <t>2018-09-24 05:58:59</t>
  </si>
  <si>
    <t>2018-09-24 06:22:03</t>
  </si>
  <si>
    <t>2018-09-24 06:55:48</t>
  </si>
  <si>
    <t>2018-10-01 08:03:45</t>
  </si>
  <si>
    <t>2018-10-01 08:13:22</t>
  </si>
  <si>
    <t>2018-04-30 14:03:43</t>
  </si>
  <si>
    <t>2018-06-14 14:47:30</t>
  </si>
  <si>
    <t>2018-06-14 15:12:26</t>
  </si>
  <si>
    <t>2018-06-14 15:22:04</t>
  </si>
  <si>
    <t>2018-06-14 18:46:26</t>
  </si>
  <si>
    <t>2018-06-14 19:03:02</t>
  </si>
  <si>
    <t>2018-06-14 20:24:03</t>
  </si>
  <si>
    <t>2018-06-15 05:24:44</t>
  </si>
  <si>
    <t>2018-06-15 06:38:45</t>
  </si>
  <si>
    <t>2018-06-15 07:25:40</t>
  </si>
  <si>
    <t>2018-06-15 07:49:32</t>
  </si>
  <si>
    <t>2018-06-14 15:44:38</t>
  </si>
  <si>
    <t>2018-06-14 15:47:46</t>
  </si>
  <si>
    <t>2018-06-15 07:20:37</t>
  </si>
  <si>
    <t>2018-06-29 10:54:32</t>
  </si>
  <si>
    <t>2018-05-25 08:29:00</t>
  </si>
  <si>
    <t>2018-05-25 08:29:07</t>
  </si>
  <si>
    <t>2018-05-25 09:11:35</t>
  </si>
  <si>
    <t>2018-05-25 10:33:19</t>
  </si>
  <si>
    <t>2018-05-25 12:09:00</t>
  </si>
  <si>
    <t>2018-05-26 16:23:57</t>
  </si>
  <si>
    <t>2018-05-27 03:18:18</t>
  </si>
  <si>
    <t>2018-05-28 00:43:46</t>
  </si>
  <si>
    <t>2018-05-28 02:28:55</t>
  </si>
  <si>
    <t>2018-05-25 08:38:03</t>
  </si>
  <si>
    <t>2018-05-25 09:01:23</t>
  </si>
  <si>
    <t>2018-05-25 10:58:14</t>
  </si>
  <si>
    <t>2018-06-22 04:48:16</t>
  </si>
  <si>
    <t>Progress</t>
  </si>
  <si>
    <t>Duration (in seconds)</t>
  </si>
  <si>
    <t>RecordedDate</t>
  </si>
  <si>
    <t>2018-09-20 03:58:17</t>
  </si>
  <si>
    <t>2018-09-20 04:47:34</t>
  </si>
  <si>
    <t>2018-09-24 01:58:20</t>
  </si>
  <si>
    <t>2018-09-24 04:26:16</t>
  </si>
  <si>
    <t>2018-09-24 04:29:07</t>
  </si>
  <si>
    <t>2018-09-24 04:34:13</t>
  </si>
  <si>
    <t>2018-09-24 04:44:25</t>
  </si>
  <si>
    <t>2018-09-24 06:36:10</t>
  </si>
  <si>
    <t>2018-09-24 07:18:00</t>
  </si>
  <si>
    <t>2018-09-24 10:24:56</t>
  </si>
  <si>
    <t>2018-09-24 21:41:45</t>
  </si>
  <si>
    <t>2018-09-27 03:26:56</t>
  </si>
  <si>
    <t>2018-10-01 05:59:13</t>
  </si>
  <si>
    <t>2018-10-01 06:22:40</t>
  </si>
  <si>
    <t>2018-10-01 06:55:50</t>
  </si>
  <si>
    <t>2018-05-07 14:04:10</t>
  </si>
  <si>
    <t>2018-06-14 14:47:31</t>
  </si>
  <si>
    <t>2018-06-14 15:22:05</t>
  </si>
  <si>
    <t>2018-06-14 18:46:27</t>
  </si>
  <si>
    <t>2018-06-14 19:03:03</t>
  </si>
  <si>
    <t>2018-06-14 20:24:04</t>
  </si>
  <si>
    <t>2018-06-15 06:38:46</t>
  </si>
  <si>
    <t>2018-06-15 07:25:41</t>
  </si>
  <si>
    <t>2018-06-15 07:49:33</t>
  </si>
  <si>
    <t>2018-06-21 15:44:44</t>
  </si>
  <si>
    <t>2018-06-21 15:51:58</t>
  </si>
  <si>
    <t>2018-06-22 07:21:11</t>
  </si>
  <si>
    <t>2018-05-25 08:29:08</t>
  </si>
  <si>
    <t>2018-05-25 09:11:36</t>
  </si>
  <si>
    <t>2018-05-27 03:18:19</t>
  </si>
  <si>
    <t>2018-05-28 02:28:56</t>
  </si>
  <si>
    <t>2018-06-01 08:38:32</t>
  </si>
  <si>
    <t>2018-06-01 09:01:41</t>
  </si>
  <si>
    <t>2018-06-01 10:58:33</t>
  </si>
  <si>
    <t>Probabilities Observed</t>
  </si>
  <si>
    <t>G Index</t>
  </si>
  <si>
    <t>Confidence Intervals</t>
  </si>
  <si>
    <t>Standar Error</t>
  </si>
  <si>
    <t>Fair</t>
  </si>
  <si>
    <t>ResponseId</t>
  </si>
  <si>
    <t>R_aUVWqp4QKAfAo93</t>
  </si>
  <si>
    <t>R_2XgI6hKajY4QzRu</t>
  </si>
  <si>
    <t>R_1GQgWgZGXacqPJl</t>
  </si>
  <si>
    <t>R_3D1SkVB2YUkaTTW</t>
  </si>
  <si>
    <t>R_31TQlGAUDxkJHyF</t>
  </si>
  <si>
    <t>R_2PyR1vjDSYe3XHB</t>
  </si>
  <si>
    <t>R_3JyGNNtjuBNCQrp</t>
  </si>
  <si>
    <t>R_2B8xjwKhZ0OCBdb</t>
  </si>
  <si>
    <t>R_3LbR9uOGepL6t0i</t>
  </si>
  <si>
    <t>R_1N3UDPaiUETDKUm</t>
  </si>
  <si>
    <t>R_2rOwZRyfpS2q4Zl</t>
  </si>
  <si>
    <t>R_2XiIALp9NBduxqo</t>
  </si>
  <si>
    <t>R_3fiY8GachJ49PVO</t>
  </si>
  <si>
    <t>R_wT68zIamW6hspFv</t>
  </si>
  <si>
    <t>R_2wmdZNrK0dQcGW5</t>
  </si>
  <si>
    <t>R_2cdCIOB8o4iyqCM</t>
  </si>
  <si>
    <t>R_1pMCZRG8DLULbjO</t>
  </si>
  <si>
    <t>R_3nO7yFC6FmdmseW</t>
  </si>
  <si>
    <t>R_1OposORH5kDi0sS</t>
  </si>
  <si>
    <t>R_sbAReXsUUxXnnln</t>
  </si>
  <si>
    <t>R_3G7cKgup2IxQ1Lv</t>
  </si>
  <si>
    <t>R_3JJK22tZUg994gM</t>
  </si>
  <si>
    <t>R_1psd5UfJKIJiNYm</t>
  </si>
  <si>
    <t>R_QmtL4acO8oaDD9L</t>
  </si>
  <si>
    <t>R_1cTWVR9VtGC4EB2</t>
  </si>
  <si>
    <t>R_3RknzukTmltIeqF</t>
  </si>
  <si>
    <t>R_xxWsYfdtuZqRe3n</t>
  </si>
  <si>
    <t>R_33pruSDkk4wnqP3</t>
  </si>
  <si>
    <t>R_ST1xYnQ12rjX0uB</t>
  </si>
  <si>
    <t>R_2zHHzLtyCnWhprW</t>
  </si>
  <si>
    <t>R_1KrtRRxgY5CgIv3</t>
  </si>
  <si>
    <t>R_1Gy0SCTkANCq1K2</t>
  </si>
  <si>
    <t>R_3qdHTS8VFKdy0Vs</t>
  </si>
  <si>
    <t>R_2V1Nq1UZD2tHqTh</t>
  </si>
  <si>
    <t>R_3g0neK5hGeuK6A5</t>
  </si>
  <si>
    <t>R_1MJQhgxDKIKjSUY</t>
  </si>
  <si>
    <t>R_a4Wmb5RLnr4NRAZ</t>
  </si>
  <si>
    <t>R_3HLYlk0OjTiIp1i</t>
  </si>
  <si>
    <t>R_2OHCeWaoKnjoWAn</t>
  </si>
  <si>
    <t>R_1ouSykHbWkVxP4R</t>
  </si>
  <si>
    <t>R_2sXEisM2t25bmHT</t>
  </si>
  <si>
    <t>R_1nMYnuqw5X0uXyP</t>
  </si>
  <si>
    <t>R_AdtgnHnnCwzK62d</t>
  </si>
  <si>
    <t>R_3sEbEN150kzqFdT</t>
  </si>
  <si>
    <t>R_2TYoWJvi5p5W8af</t>
  </si>
  <si>
    <t>R_eUQE6c4zYxDYs8h</t>
  </si>
  <si>
    <t>R_UDE8TesraRshN4d</t>
  </si>
  <si>
    <t>R_pmbpxw4GVheaxG1</t>
  </si>
  <si>
    <t>R_25GYh17zgloxwtL</t>
  </si>
  <si>
    <t>R_3Gfigq5WJVR1bFo</t>
  </si>
  <si>
    <t>R_1N8NO2AFIL5HSzz</t>
  </si>
  <si>
    <t>R_1kRL2pN04ZuK9qN</t>
  </si>
  <si>
    <t>R_a4SBRlgZoKMlwnT</t>
  </si>
  <si>
    <t>R_1LSvQokKd5PEzbT</t>
  </si>
  <si>
    <t>R_1OJkVH8CJxDeruR</t>
  </si>
  <si>
    <t>R_AjkoKEDBbxoCM4V</t>
  </si>
  <si>
    <t>R_DOlyF8fhjtg6tTH</t>
  </si>
  <si>
    <t>R_6AmJDalu7c7eIqB</t>
  </si>
  <si>
    <t>R_Aj8OP3PkCFaquQx</t>
  </si>
  <si>
    <t>Moderate</t>
  </si>
  <si>
    <t>Substantial</t>
  </si>
  <si>
    <t>Almost Perfect</t>
  </si>
  <si>
    <t>Poor</t>
  </si>
  <si>
    <t>Double Classified</t>
  </si>
  <si>
    <t>Total</t>
  </si>
  <si>
    <t>Classified</t>
  </si>
  <si>
    <t>Not Classified</t>
  </si>
  <si>
    <t>1(High)</t>
  </si>
  <si>
    <t>2(Medium)</t>
  </si>
  <si>
    <t>3(Low)</t>
  </si>
  <si>
    <t>1, 6, 8, 9, 10, 11, 12, 13, 18, 19, 20, 31, 32, 45</t>
  </si>
  <si>
    <t>21, 24, 36, 44</t>
  </si>
  <si>
    <t>4, 25, 30, 41, 43</t>
  </si>
  <si>
    <t>2, 16, 17, 23, 26, 33, 34, 35, 37, 40</t>
  </si>
  <si>
    <t>27, 28, 29, 38, 42</t>
  </si>
  <si>
    <t>3, 15</t>
  </si>
  <si>
    <t>5, 7, 14, 39</t>
  </si>
  <si>
    <t>Double Classfied</t>
  </si>
  <si>
    <t>Category 1</t>
  </si>
  <si>
    <t>Category 2</t>
  </si>
  <si>
    <t>Category 3</t>
  </si>
  <si>
    <t>PO-Category 1</t>
  </si>
  <si>
    <t>PO-Category 2</t>
  </si>
  <si>
    <t>PO-Category 3</t>
  </si>
  <si>
    <t>G-Category 1</t>
  </si>
  <si>
    <t>G-Category 2</t>
  </si>
  <si>
    <t>G-Category 3</t>
  </si>
  <si>
    <t>CI-Category 1</t>
  </si>
  <si>
    <t>CI-Category 2</t>
  </si>
  <si>
    <t>CI-Category 3</t>
  </si>
  <si>
    <t>landis &amp; koch 1977</t>
  </si>
  <si>
    <t>Error-Category 1</t>
  </si>
  <si>
    <t>Error-Category 2</t>
  </si>
  <si>
    <t>Error-Category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</si>
</sst>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 %"/>
    <numFmt numFmtId="165" formatCode="0.0%"/>
  </numFmts>
  <fonts count="3" x14ac:knownFonts="1">
    <font>
      <sz val="10"/>
      <name val="Arial"/>
      <family val="2"/>
      <charset val="1"/>
    </font>
    <font>
      <sz val="11"/>
      <color rgb="FF00000A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9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165" fontId="0" fillId="0" borderId="0" xfId="1" applyNumberFormat="1" applyFont="1" applyBorder="1" applyAlignment="1" applyProtection="1"/>
    <xf numFmtId="164" fontId="0" fillId="0" borderId="0" xfId="1" applyFont="1" applyBorder="1" applyAlignment="1" applyProtection="1"/>
    <xf numFmtId="0" fontId="0" fillId="0" borderId="0" xfId="0" applyAlignment="1">
      <alignment vertical="top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48576"/>
  <sheetViews>
    <sheetView tabSelected="1" topLeftCell="BX1" zoomScaleNormal="100" workbookViewId="0">
      <selection activeCell="CG7" sqref="CG7"/>
    </sheetView>
  </sheetViews>
  <sheetFormatPr baseColWidth="10" defaultColWidth="8.88671875" defaultRowHeight="13.2" x14ac:dyDescent="0.25"/>
  <cols>
    <col min="1" max="92" width="10.6640625" customWidth="1"/>
    <col min="93" max="96" width="41.21875" customWidth="1"/>
    <col min="97" max="1024" width="10.6640625" customWidth="1"/>
  </cols>
  <sheetData>
    <row r="1" spans="1:95" ht="12.7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95" ht="12.75" customHeight="1" x14ac:dyDescent="0.25">
      <c r="A2" t="s">
        <v>59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74</v>
      </c>
      <c r="Q2" t="s">
        <v>75</v>
      </c>
      <c r="R2" t="s">
        <v>76</v>
      </c>
      <c r="S2" t="s">
        <v>77</v>
      </c>
      <c r="T2" t="s">
        <v>78</v>
      </c>
      <c r="U2" t="s">
        <v>79</v>
      </c>
      <c r="V2" t="s">
        <v>80</v>
      </c>
      <c r="W2" t="s">
        <v>81</v>
      </c>
      <c r="X2" t="s">
        <v>82</v>
      </c>
      <c r="Y2" t="s">
        <v>83</v>
      </c>
      <c r="Z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G2" t="s">
        <v>91</v>
      </c>
      <c r="AH2" t="s">
        <v>92</v>
      </c>
      <c r="AI2" t="s">
        <v>93</v>
      </c>
      <c r="AJ2" t="s">
        <v>94</v>
      </c>
      <c r="AK2" t="s">
        <v>95</v>
      </c>
      <c r="AL2" t="s">
        <v>96</v>
      </c>
      <c r="AM2" t="s">
        <v>97</v>
      </c>
      <c r="AN2" t="s">
        <v>98</v>
      </c>
      <c r="AO2" t="s">
        <v>99</v>
      </c>
      <c r="AP2" t="s">
        <v>100</v>
      </c>
      <c r="AQ2" t="s">
        <v>101</v>
      </c>
      <c r="AR2" t="s">
        <v>102</v>
      </c>
      <c r="AS2" t="s">
        <v>103</v>
      </c>
      <c r="AT2" t="s">
        <v>104</v>
      </c>
      <c r="AU2" t="s">
        <v>105</v>
      </c>
      <c r="AV2" t="s">
        <v>106</v>
      </c>
      <c r="AW2" t="s">
        <v>107</v>
      </c>
      <c r="AX2" t="s">
        <v>108</v>
      </c>
      <c r="AY2" t="s">
        <v>109</v>
      </c>
      <c r="AZ2" t="s">
        <v>110</v>
      </c>
      <c r="BA2" t="s">
        <v>111</v>
      </c>
      <c r="BB2" t="s">
        <v>112</v>
      </c>
      <c r="BC2" t="s">
        <v>113</v>
      </c>
      <c r="BD2" t="s">
        <v>114</v>
      </c>
      <c r="BE2" t="s">
        <v>115</v>
      </c>
      <c r="BF2" t="s">
        <v>116</v>
      </c>
      <c r="BG2" t="s">
        <v>117</v>
      </c>
      <c r="BH2" t="s">
        <v>118</v>
      </c>
    </row>
    <row r="3" spans="1:95" ht="12.75" customHeight="1" x14ac:dyDescent="0.25">
      <c r="A3" t="s">
        <v>119</v>
      </c>
      <c r="B3" t="s">
        <v>120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  <c r="H3" t="s">
        <v>126</v>
      </c>
      <c r="I3" t="s">
        <v>127</v>
      </c>
      <c r="J3" t="s">
        <v>128</v>
      </c>
      <c r="K3" t="s">
        <v>129</v>
      </c>
      <c r="L3" t="s">
        <v>130</v>
      </c>
      <c r="M3" t="s">
        <v>131</v>
      </c>
      <c r="N3" t="s">
        <v>132</v>
      </c>
      <c r="O3" t="s">
        <v>133</v>
      </c>
      <c r="P3" t="s">
        <v>134</v>
      </c>
      <c r="Q3" t="s">
        <v>135</v>
      </c>
      <c r="R3" t="s">
        <v>136</v>
      </c>
      <c r="S3" t="s">
        <v>137</v>
      </c>
      <c r="T3" t="s">
        <v>138</v>
      </c>
      <c r="U3" t="s">
        <v>139</v>
      </c>
      <c r="V3" t="s">
        <v>140</v>
      </c>
      <c r="W3" t="s">
        <v>141</v>
      </c>
      <c r="X3" t="s">
        <v>142</v>
      </c>
      <c r="Y3" t="s">
        <v>143</v>
      </c>
      <c r="Z3" t="s">
        <v>144</v>
      </c>
      <c r="AA3" t="s">
        <v>145</v>
      </c>
      <c r="AB3" t="s">
        <v>146</v>
      </c>
      <c r="AC3" t="s">
        <v>147</v>
      </c>
      <c r="AD3" t="s">
        <v>148</v>
      </c>
      <c r="AE3" t="s">
        <v>149</v>
      </c>
      <c r="AF3" t="s">
        <v>150</v>
      </c>
      <c r="AG3" t="s">
        <v>151</v>
      </c>
      <c r="AH3" t="s">
        <v>152</v>
      </c>
      <c r="AI3" t="s">
        <v>153</v>
      </c>
      <c r="AJ3" t="s">
        <v>154</v>
      </c>
      <c r="AK3" t="s">
        <v>155</v>
      </c>
      <c r="AL3" t="s">
        <v>156</v>
      </c>
      <c r="AM3" t="s">
        <v>157</v>
      </c>
      <c r="AN3" t="s">
        <v>158</v>
      </c>
      <c r="AO3" t="s">
        <v>159</v>
      </c>
      <c r="AP3" t="s">
        <v>160</v>
      </c>
      <c r="AQ3" t="s">
        <v>161</v>
      </c>
      <c r="AR3" t="s">
        <v>162</v>
      </c>
      <c r="AS3" t="s">
        <v>163</v>
      </c>
      <c r="AT3" t="s">
        <v>164</v>
      </c>
      <c r="AU3" t="s">
        <v>165</v>
      </c>
      <c r="AV3" t="s">
        <v>166</v>
      </c>
      <c r="AW3" t="s">
        <v>167</v>
      </c>
      <c r="AX3" t="s">
        <v>168</v>
      </c>
      <c r="AY3" t="s">
        <v>169</v>
      </c>
      <c r="AZ3" t="s">
        <v>170</v>
      </c>
      <c r="BA3" t="s">
        <v>171</v>
      </c>
      <c r="BB3" t="s">
        <v>172</v>
      </c>
      <c r="BC3" t="s">
        <v>173</v>
      </c>
      <c r="BD3" t="s">
        <v>174</v>
      </c>
      <c r="BE3" t="s">
        <v>175</v>
      </c>
      <c r="BF3" t="s">
        <v>176</v>
      </c>
      <c r="BG3" t="s">
        <v>177</v>
      </c>
      <c r="BH3" t="s">
        <v>178</v>
      </c>
    </row>
    <row r="4" spans="1:95" ht="12.75" customHeight="1" x14ac:dyDescent="0.25">
      <c r="A4" t="s">
        <v>179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65</v>
      </c>
      <c r="U4">
        <v>100</v>
      </c>
      <c r="V4">
        <v>100</v>
      </c>
      <c r="W4">
        <v>100</v>
      </c>
      <c r="X4">
        <v>100</v>
      </c>
      <c r="Y4">
        <v>100</v>
      </c>
      <c r="Z4">
        <v>57</v>
      </c>
      <c r="AA4">
        <v>100</v>
      </c>
      <c r="AB4">
        <v>76</v>
      </c>
      <c r="AC4">
        <v>61</v>
      </c>
      <c r="AD4">
        <v>76</v>
      </c>
      <c r="AE4">
        <v>100</v>
      </c>
      <c r="AF4">
        <v>100</v>
      </c>
      <c r="AG4">
        <v>57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59</v>
      </c>
      <c r="AS4">
        <v>99</v>
      </c>
      <c r="AT4">
        <v>67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97</v>
      </c>
      <c r="BF4">
        <v>84</v>
      </c>
      <c r="BG4">
        <v>90</v>
      </c>
      <c r="BH4">
        <v>100</v>
      </c>
    </row>
    <row r="5" spans="1:95" ht="12.75" customHeight="1" x14ac:dyDescent="0.25">
      <c r="A5" t="s">
        <v>180</v>
      </c>
      <c r="B5">
        <v>3429</v>
      </c>
      <c r="C5">
        <v>4467</v>
      </c>
      <c r="D5">
        <v>1001</v>
      </c>
      <c r="E5">
        <v>2685</v>
      </c>
      <c r="F5">
        <v>4755</v>
      </c>
      <c r="G5">
        <v>1076</v>
      </c>
      <c r="H5">
        <v>3250</v>
      </c>
      <c r="I5">
        <v>1488</v>
      </c>
      <c r="J5">
        <v>831</v>
      </c>
      <c r="K5">
        <v>968</v>
      </c>
      <c r="L5">
        <v>1895</v>
      </c>
      <c r="M5">
        <v>832</v>
      </c>
      <c r="N5">
        <v>799</v>
      </c>
      <c r="O5">
        <v>4244</v>
      </c>
      <c r="P5">
        <v>1138</v>
      </c>
      <c r="Q5">
        <v>1704</v>
      </c>
      <c r="R5">
        <v>1241</v>
      </c>
      <c r="S5">
        <v>11628</v>
      </c>
      <c r="T5">
        <v>166</v>
      </c>
      <c r="U5">
        <v>58183</v>
      </c>
      <c r="V5">
        <v>603</v>
      </c>
      <c r="W5">
        <v>459</v>
      </c>
      <c r="X5">
        <v>778</v>
      </c>
      <c r="Y5">
        <v>617</v>
      </c>
      <c r="Z5">
        <v>165</v>
      </c>
      <c r="AA5">
        <v>2697</v>
      </c>
      <c r="AB5">
        <v>484</v>
      </c>
      <c r="AC5">
        <v>333</v>
      </c>
      <c r="AD5">
        <v>421</v>
      </c>
      <c r="AE5">
        <v>646</v>
      </c>
      <c r="AF5">
        <v>1065</v>
      </c>
      <c r="AG5">
        <v>12547</v>
      </c>
      <c r="AH5">
        <v>1257</v>
      </c>
      <c r="AI5">
        <v>403</v>
      </c>
      <c r="AJ5">
        <v>907</v>
      </c>
      <c r="AK5">
        <v>1189</v>
      </c>
      <c r="AL5">
        <v>630</v>
      </c>
      <c r="AM5">
        <v>5590</v>
      </c>
      <c r="AN5">
        <v>736</v>
      </c>
      <c r="AO5">
        <v>1182</v>
      </c>
      <c r="AP5">
        <v>823</v>
      </c>
      <c r="AQ5">
        <v>1327</v>
      </c>
      <c r="AR5">
        <v>1135</v>
      </c>
      <c r="AS5">
        <v>653</v>
      </c>
      <c r="AT5">
        <v>862</v>
      </c>
      <c r="AU5">
        <v>552</v>
      </c>
      <c r="AV5">
        <v>1036</v>
      </c>
      <c r="AW5">
        <v>1281</v>
      </c>
      <c r="AX5">
        <v>902</v>
      </c>
      <c r="AY5">
        <v>416</v>
      </c>
      <c r="AZ5">
        <v>1247</v>
      </c>
      <c r="BA5">
        <v>114964</v>
      </c>
      <c r="BB5">
        <v>897</v>
      </c>
      <c r="BC5">
        <v>953</v>
      </c>
      <c r="BD5">
        <v>883</v>
      </c>
      <c r="BE5">
        <v>1940</v>
      </c>
      <c r="BF5">
        <v>510</v>
      </c>
      <c r="BG5">
        <v>480</v>
      </c>
      <c r="BH5">
        <v>2334</v>
      </c>
      <c r="BP5" s="2" t="s">
        <v>216</v>
      </c>
      <c r="BQ5" s="2"/>
      <c r="BR5" s="2"/>
      <c r="BT5" s="2" t="s">
        <v>217</v>
      </c>
      <c r="BU5" s="2"/>
      <c r="BV5" s="2"/>
      <c r="BZ5" s="1" t="s">
        <v>218</v>
      </c>
      <c r="CA5" s="1"/>
      <c r="CE5" s="2" t="s">
        <v>219</v>
      </c>
      <c r="CF5" s="2"/>
      <c r="CG5" s="2"/>
      <c r="CI5" s="8" t="s">
        <v>312</v>
      </c>
      <c r="CJ5" s="8"/>
      <c r="CK5" s="8"/>
      <c r="CL5" s="8"/>
    </row>
    <row r="6" spans="1:95" ht="12.75" customHeight="1" x14ac:dyDescent="0.25">
      <c r="A6" t="s">
        <v>181</v>
      </c>
      <c r="B6" t="s">
        <v>120</v>
      </c>
      <c r="C6" t="s">
        <v>121</v>
      </c>
      <c r="D6" t="s">
        <v>182</v>
      </c>
      <c r="E6" t="s">
        <v>123</v>
      </c>
      <c r="F6" t="s">
        <v>183</v>
      </c>
      <c r="G6" t="s">
        <v>125</v>
      </c>
      <c r="H6" t="s">
        <v>126</v>
      </c>
      <c r="I6" t="s">
        <v>184</v>
      </c>
      <c r="J6" t="s">
        <v>185</v>
      </c>
      <c r="K6" t="s">
        <v>186</v>
      </c>
      <c r="L6" t="s">
        <v>187</v>
      </c>
      <c r="M6" t="s">
        <v>188</v>
      </c>
      <c r="N6" t="s">
        <v>132</v>
      </c>
      <c r="O6" t="s">
        <v>133</v>
      </c>
      <c r="P6" t="s">
        <v>134</v>
      </c>
      <c r="Q6" t="s">
        <v>189</v>
      </c>
      <c r="R6" t="s">
        <v>190</v>
      </c>
      <c r="S6" t="s">
        <v>137</v>
      </c>
      <c r="T6" t="s">
        <v>191</v>
      </c>
      <c r="U6" t="s">
        <v>192</v>
      </c>
      <c r="V6" t="s">
        <v>140</v>
      </c>
      <c r="W6" t="s">
        <v>141</v>
      </c>
      <c r="X6" t="s">
        <v>142</v>
      </c>
      <c r="Y6" t="s">
        <v>143</v>
      </c>
      <c r="Z6" t="s">
        <v>193</v>
      </c>
      <c r="AA6" t="s">
        <v>145</v>
      </c>
      <c r="AB6" t="s">
        <v>194</v>
      </c>
      <c r="AC6" t="s">
        <v>195</v>
      </c>
      <c r="AD6" t="s">
        <v>196</v>
      </c>
      <c r="AE6" t="s">
        <v>149</v>
      </c>
      <c r="AF6" t="s">
        <v>150</v>
      </c>
      <c r="AG6" t="s">
        <v>197</v>
      </c>
      <c r="AH6" t="s">
        <v>198</v>
      </c>
      <c r="AI6" t="s">
        <v>153</v>
      </c>
      <c r="AJ6" t="s">
        <v>199</v>
      </c>
      <c r="AK6" t="s">
        <v>200</v>
      </c>
      <c r="AL6" t="s">
        <v>201</v>
      </c>
      <c r="AM6" t="s">
        <v>202</v>
      </c>
      <c r="AN6" t="s">
        <v>158</v>
      </c>
      <c r="AO6" t="s">
        <v>203</v>
      </c>
      <c r="AP6" t="s">
        <v>204</v>
      </c>
      <c r="AQ6" t="s">
        <v>205</v>
      </c>
      <c r="AR6" t="s">
        <v>206</v>
      </c>
      <c r="AS6" t="s">
        <v>207</v>
      </c>
      <c r="AT6" t="s">
        <v>208</v>
      </c>
      <c r="AU6" t="s">
        <v>165</v>
      </c>
      <c r="AV6" t="s">
        <v>166</v>
      </c>
      <c r="AW6" t="s">
        <v>209</v>
      </c>
      <c r="AX6" t="s">
        <v>210</v>
      </c>
      <c r="AY6" t="s">
        <v>169</v>
      </c>
      <c r="AZ6" t="s">
        <v>170</v>
      </c>
      <c r="BA6" t="s">
        <v>171</v>
      </c>
      <c r="BB6" t="s">
        <v>211</v>
      </c>
      <c r="BC6" t="s">
        <v>173</v>
      </c>
      <c r="BD6" t="s">
        <v>212</v>
      </c>
      <c r="BE6" t="s">
        <v>213</v>
      </c>
      <c r="BF6" t="s">
        <v>214</v>
      </c>
      <c r="BG6" t="s">
        <v>215</v>
      </c>
      <c r="BH6" t="s">
        <v>178</v>
      </c>
      <c r="CO6" t="s">
        <v>220</v>
      </c>
      <c r="CP6">
        <f>COUNTIF(CJ8:CL52,"fair")</f>
        <v>19</v>
      </c>
    </row>
    <row r="7" spans="1:95" ht="12.75" customHeight="1" x14ac:dyDescent="0.25">
      <c r="A7" t="s">
        <v>221</v>
      </c>
      <c r="B7" t="s">
        <v>222</v>
      </c>
      <c r="C7" t="s">
        <v>223</v>
      </c>
      <c r="D7" t="s">
        <v>224</v>
      </c>
      <c r="E7" t="s">
        <v>225</v>
      </c>
      <c r="F7" t="s">
        <v>226</v>
      </c>
      <c r="G7" t="s">
        <v>227</v>
      </c>
      <c r="H7" t="s">
        <v>228</v>
      </c>
      <c r="I7" t="s">
        <v>229</v>
      </c>
      <c r="J7" t="s">
        <v>230</v>
      </c>
      <c r="K7" t="s">
        <v>231</v>
      </c>
      <c r="L7" t="s">
        <v>232</v>
      </c>
      <c r="M7" t="s">
        <v>233</v>
      </c>
      <c r="N7" t="s">
        <v>234</v>
      </c>
      <c r="O7" t="s">
        <v>235</v>
      </c>
      <c r="P7" t="s">
        <v>236</v>
      </c>
      <c r="Q7" t="s">
        <v>237</v>
      </c>
      <c r="R7" t="s">
        <v>238</v>
      </c>
      <c r="S7" t="s">
        <v>239</v>
      </c>
      <c r="T7" t="s">
        <v>240</v>
      </c>
      <c r="U7" t="s">
        <v>241</v>
      </c>
      <c r="V7" t="s">
        <v>242</v>
      </c>
      <c r="W7" t="s">
        <v>243</v>
      </c>
      <c r="X7" t="s">
        <v>244</v>
      </c>
      <c r="Y7" t="s">
        <v>245</v>
      </c>
      <c r="Z7" t="s">
        <v>246</v>
      </c>
      <c r="AA7" t="s">
        <v>247</v>
      </c>
      <c r="AB7" t="s">
        <v>248</v>
      </c>
      <c r="AC7" t="s">
        <v>249</v>
      </c>
      <c r="AD7" t="s">
        <v>250</v>
      </c>
      <c r="AE7" t="s">
        <v>251</v>
      </c>
      <c r="AF7" t="s">
        <v>252</v>
      </c>
      <c r="AG7" t="s">
        <v>253</v>
      </c>
      <c r="AH7" t="s">
        <v>254</v>
      </c>
      <c r="AI7" t="s">
        <v>255</v>
      </c>
      <c r="AJ7" t="s">
        <v>256</v>
      </c>
      <c r="AK7" t="s">
        <v>257</v>
      </c>
      <c r="AL7" t="s">
        <v>258</v>
      </c>
      <c r="AM7" t="s">
        <v>259</v>
      </c>
      <c r="AN7" t="s">
        <v>260</v>
      </c>
      <c r="AO7" t="s">
        <v>261</v>
      </c>
      <c r="AP7" t="s">
        <v>262</v>
      </c>
      <c r="AQ7" t="s">
        <v>263</v>
      </c>
      <c r="AR7" t="s">
        <v>264</v>
      </c>
      <c r="AS7" t="s">
        <v>265</v>
      </c>
      <c r="AT7" t="s">
        <v>266</v>
      </c>
      <c r="AU7" t="s">
        <v>267</v>
      </c>
      <c r="AV7" t="s">
        <v>268</v>
      </c>
      <c r="AW7" t="s">
        <v>269</v>
      </c>
      <c r="AX7" t="s">
        <v>270</v>
      </c>
      <c r="AY7" t="s">
        <v>271</v>
      </c>
      <c r="AZ7" t="s">
        <v>272</v>
      </c>
      <c r="BA7" t="s">
        <v>273</v>
      </c>
      <c r="BB7" t="s">
        <v>274</v>
      </c>
      <c r="BC7" t="s">
        <v>275</v>
      </c>
      <c r="BD7" t="s">
        <v>276</v>
      </c>
      <c r="BE7" t="s">
        <v>277</v>
      </c>
      <c r="BF7" t="s">
        <v>278</v>
      </c>
      <c r="BG7" t="s">
        <v>279</v>
      </c>
      <c r="BH7" t="s">
        <v>280</v>
      </c>
      <c r="BJ7" t="s">
        <v>300</v>
      </c>
      <c r="BK7" t="s">
        <v>301</v>
      </c>
      <c r="BL7" t="s">
        <v>302</v>
      </c>
      <c r="BP7" t="s">
        <v>303</v>
      </c>
      <c r="BQ7" t="s">
        <v>304</v>
      </c>
      <c r="BR7" t="s">
        <v>305</v>
      </c>
      <c r="BT7" t="s">
        <v>306</v>
      </c>
      <c r="BU7" t="s">
        <v>307</v>
      </c>
      <c r="BV7" t="s">
        <v>308</v>
      </c>
      <c r="BX7" t="s">
        <v>309</v>
      </c>
      <c r="BY7" t="s">
        <v>309</v>
      </c>
      <c r="BZ7" t="s">
        <v>310</v>
      </c>
      <c r="CA7" t="s">
        <v>310</v>
      </c>
      <c r="CB7" t="s">
        <v>311</v>
      </c>
      <c r="CC7" t="s">
        <v>311</v>
      </c>
      <c r="CE7" t="s">
        <v>313</v>
      </c>
      <c r="CF7" t="s">
        <v>314</v>
      </c>
      <c r="CG7" t="s">
        <v>315</v>
      </c>
      <c r="CJ7" t="s">
        <v>300</v>
      </c>
      <c r="CK7" t="s">
        <v>301</v>
      </c>
      <c r="CL7" t="s">
        <v>302</v>
      </c>
      <c r="CO7" t="s">
        <v>281</v>
      </c>
      <c r="CP7">
        <f>COUNTIF(CJ8:CL52,"moderate")</f>
        <v>15</v>
      </c>
    </row>
    <row r="8" spans="1:95" ht="12.75" customHeight="1" x14ac:dyDescent="0.25">
      <c r="A8" t="s">
        <v>0</v>
      </c>
      <c r="C8">
        <v>2</v>
      </c>
      <c r="F8">
        <v>3</v>
      </c>
      <c r="H8">
        <v>3</v>
      </c>
      <c r="J8">
        <v>1</v>
      </c>
      <c r="K8">
        <v>2</v>
      </c>
      <c r="O8">
        <v>2</v>
      </c>
      <c r="V8">
        <v>2</v>
      </c>
      <c r="AA8">
        <v>3</v>
      </c>
      <c r="AE8">
        <v>2</v>
      </c>
      <c r="AI8">
        <v>1</v>
      </c>
      <c r="AK8">
        <v>3</v>
      </c>
      <c r="AL8">
        <v>3</v>
      </c>
      <c r="AO8">
        <v>2</v>
      </c>
      <c r="AQ8">
        <v>3</v>
      </c>
      <c r="AS8">
        <v>3</v>
      </c>
      <c r="AY8">
        <v>2</v>
      </c>
      <c r="BA8">
        <v>2</v>
      </c>
      <c r="BB8">
        <v>2</v>
      </c>
      <c r="BD8">
        <v>3</v>
      </c>
      <c r="BE8">
        <v>2</v>
      </c>
      <c r="BH8">
        <v>2</v>
      </c>
      <c r="BJ8">
        <f t="shared" ref="BJ8:BJ52" si="0">(COUNTIF(B8:BH8,"1"))</f>
        <v>2</v>
      </c>
      <c r="BK8">
        <f t="shared" ref="BK8:BK52" si="1">(COUNTIF(B8:BH8,"2"))</f>
        <v>11</v>
      </c>
      <c r="BL8">
        <f t="shared" ref="BL8:BL52" si="2">(COUNTIF(B8:BH8,"3"))</f>
        <v>8</v>
      </c>
      <c r="BN8">
        <f>SUM(BJ8:BL8)</f>
        <v>21</v>
      </c>
      <c r="BO8" t="s">
        <v>0</v>
      </c>
      <c r="BP8">
        <f>(BJ8/BN8)</f>
        <v>9.5238095238095233E-2</v>
      </c>
      <c r="BQ8">
        <f>(BK8/BN8)</f>
        <v>0.52380952380952384</v>
      </c>
      <c r="BR8">
        <f>(BL8/BN8)</f>
        <v>0.38095238095238093</v>
      </c>
      <c r="BT8">
        <f t="shared" ref="BT8:BT52" si="3">((BP8-0.333)/(1-0.333))</f>
        <v>-0.35646462483044195</v>
      </c>
      <c r="BU8">
        <f t="shared" ref="BU8:BU52" si="4">((BQ8-0.333)/(1-0.333))</f>
        <v>0.28607125008924111</v>
      </c>
      <c r="BV8">
        <f t="shared" ref="BV8:BV52" si="5">((BR8-0.333)/(1-0.333))</f>
        <v>7.1892625116013353E-2</v>
      </c>
      <c r="BX8">
        <f t="shared" ref="BX8:BX52" si="6">BT8-((POWER((BP8*(1-BP8))/(BN8*POWER(1-(1/3),2)),1/2))*1.645)</f>
        <v>-0.514523911477061</v>
      </c>
      <c r="BY8">
        <f t="shared" ref="BY8:BY52" si="7">BT8+((POWER((BP8*(1-BP8))/(BN8*POWER(1-(1/3),2)),1/2))*1.645)</f>
        <v>-0.19840533818382292</v>
      </c>
      <c r="BZ8">
        <f t="shared" ref="BZ8:BZ52" si="8">BU8-((POWER((BQ8*(1-BQ8))/(BN8*POWER(1-(1/3),2)),1/2))*1.645)</f>
        <v>1.7150346511716374E-2</v>
      </c>
      <c r="CA8">
        <f t="shared" ref="CA8:CA52" si="9">BU8+((POWER((BQ8*(1-BQ8))/(BN8*POWER(1-(1/3),2)),1/2))*1.645)</f>
        <v>0.55499215366676591</v>
      </c>
      <c r="CB8">
        <f t="shared" ref="CB8:CB52" si="10">BV8-((POWER((BR8*(1-BR8))/(BN8*POWER(1-(1/3),2)),1/2))*1.645)</f>
        <v>-0.1895912358081544</v>
      </c>
      <c r="CC8">
        <f t="shared" ref="CC8:CC52" si="11">BV8+((POWER((BR8*(1-BR8))/(BN8*POWER(1-(1/3),2)),1/2))*1.645)</f>
        <v>0.33337648604018111</v>
      </c>
      <c r="CE8">
        <f t="shared" ref="CE8:CE52" si="12">(BT8/(POWER((BP8*(1-BP8))/(BN8*POWER(1-(1/3),2)),1/2)))</f>
        <v>-3.7099010142762783</v>
      </c>
      <c r="CF8">
        <f t="shared" ref="CF8:CF52" si="13">(BU8/(POWER((BQ8*(1-BQ8))/(BN8*POWER(1-(1/3),2)),1/2)))</f>
        <v>1.7499093604716391</v>
      </c>
      <c r="CG8">
        <f t="shared" ref="CG8:CG52" si="14">(BV8/(POWER((BR8*(1-BR8))/(BN8*POWER(1-(1/3),2)),1/2)))</f>
        <v>0.45227788781250722</v>
      </c>
      <c r="CI8" t="s">
        <v>0</v>
      </c>
      <c r="CJ8" t="str">
        <f t="shared" ref="CJ8:CJ52" si="15">IF(BT8&lt;0,"Poor",IF(BT8&lt;=0.2,"Poor",IF(BT8&lt;0.4,"Fair",IF(BT8&lt;0.6,"Moderate",IF(BT8&lt;0.8,"Substantial",IF(BT8&lt;=1,"Almost Perfect"))))))</f>
        <v>Poor</v>
      </c>
      <c r="CK8" t="str">
        <f t="shared" ref="CK8:CK52" si="16">IF(BU8&lt;0,"Poor",IF(BU8&lt;=0.2,"Poor",IF(BU8&lt;0.4,"Fair",IF(BU8&lt;0.6,"Moderate",IF(BU8&lt;0.8,"Substantial",IF(BU8&lt;=1,"Almost Perfect"))))))</f>
        <v>Fair</v>
      </c>
      <c r="CL8" t="str">
        <f t="shared" ref="CL8:CL52" si="17">IF(BV8&lt;0,"Poor",IF(BV8&lt;=0.2,"Poor",IF(BV8&lt;0.4,"Fair",IF(BV8&lt;0.6,"Moderate",IF(BV8&lt;0.8,"Substantial",IF(BV8&lt;=1,"Almost Perfect"))))))</f>
        <v>Poor</v>
      </c>
      <c r="CO8" t="s">
        <v>282</v>
      </c>
      <c r="CP8">
        <f>COUNTIF(CJ8:CL52,"Substantial")</f>
        <v>4</v>
      </c>
      <c r="CQ8" s="4">
        <f>(CP8/CP12)</f>
        <v>0.36363636363636365</v>
      </c>
    </row>
    <row r="9" spans="1:95" ht="12.75" customHeight="1" x14ac:dyDescent="0.25">
      <c r="A9" t="s">
        <v>1</v>
      </c>
      <c r="B9">
        <v>2</v>
      </c>
      <c r="F9">
        <v>3</v>
      </c>
      <c r="G9">
        <v>3</v>
      </c>
      <c r="I9">
        <v>2</v>
      </c>
      <c r="K9">
        <v>2</v>
      </c>
      <c r="M9">
        <v>1</v>
      </c>
      <c r="P9">
        <v>2</v>
      </c>
      <c r="Q9">
        <v>2</v>
      </c>
      <c r="U9">
        <v>1</v>
      </c>
      <c r="W9">
        <v>2</v>
      </c>
      <c r="X9">
        <v>2</v>
      </c>
      <c r="AF9">
        <v>2</v>
      </c>
      <c r="AH9">
        <v>1</v>
      </c>
      <c r="AJ9">
        <v>1</v>
      </c>
      <c r="AL9">
        <v>3</v>
      </c>
      <c r="AM9">
        <v>2</v>
      </c>
      <c r="AN9">
        <v>2</v>
      </c>
      <c r="AP9">
        <v>2</v>
      </c>
      <c r="AV9">
        <v>2</v>
      </c>
      <c r="AY9">
        <v>2</v>
      </c>
      <c r="BB9">
        <v>3</v>
      </c>
      <c r="BC9">
        <v>2</v>
      </c>
      <c r="BE9">
        <v>2</v>
      </c>
      <c r="BF9">
        <v>3</v>
      </c>
      <c r="BJ9">
        <f t="shared" si="0"/>
        <v>4</v>
      </c>
      <c r="BK9">
        <f t="shared" si="1"/>
        <v>15</v>
      </c>
      <c r="BL9">
        <f t="shared" si="2"/>
        <v>5</v>
      </c>
      <c r="BN9">
        <f>SUM(BJ9:BL9)</f>
        <v>24</v>
      </c>
      <c r="BO9" t="s">
        <v>1</v>
      </c>
      <c r="BP9">
        <f>(BJ9/BN9)</f>
        <v>0.16666666666666666</v>
      </c>
      <c r="BQ9">
        <f>(BK9/BN9)</f>
        <v>0.625</v>
      </c>
      <c r="BR9">
        <f>(BL9/BN9)</f>
        <v>0.20833333333333334</v>
      </c>
      <c r="BT9">
        <f t="shared" si="3"/>
        <v>-0.24937531234382812</v>
      </c>
      <c r="BU9">
        <f t="shared" si="4"/>
        <v>0.43778110944527732</v>
      </c>
      <c r="BV9">
        <f t="shared" si="5"/>
        <v>-0.18690654672663667</v>
      </c>
      <c r="BX9">
        <f t="shared" si="6"/>
        <v>-0.43708439715549441</v>
      </c>
      <c r="BY9">
        <f t="shared" si="7"/>
        <v>-6.1666227532161833E-2</v>
      </c>
      <c r="BZ9">
        <f t="shared" si="8"/>
        <v>0.19393985549323117</v>
      </c>
      <c r="CA9">
        <f t="shared" si="9"/>
        <v>0.68162236339732352</v>
      </c>
      <c r="CB9">
        <f t="shared" si="10"/>
        <v>-0.39145777959627642</v>
      </c>
      <c r="CC9">
        <f t="shared" si="11"/>
        <v>1.7644686143003074E-2</v>
      </c>
      <c r="CE9">
        <f t="shared" si="12"/>
        <v>-2.1854157416897788</v>
      </c>
      <c r="CF9">
        <f t="shared" si="13"/>
        <v>2.9533555678773946</v>
      </c>
      <c r="CG9">
        <f t="shared" si="14"/>
        <v>-1.5031015215697185</v>
      </c>
      <c r="CI9" t="s">
        <v>1</v>
      </c>
      <c r="CJ9" t="str">
        <f t="shared" si="15"/>
        <v>Poor</v>
      </c>
      <c r="CK9" t="str">
        <f t="shared" si="16"/>
        <v>Moderate</v>
      </c>
      <c r="CL9" t="str">
        <f t="shared" si="17"/>
        <v>Poor</v>
      </c>
      <c r="CO9" t="s">
        <v>283</v>
      </c>
      <c r="CP9">
        <f>COUNTIF(CJ8:CL52,"Almost Perfect")</f>
        <v>3</v>
      </c>
      <c r="CQ9" s="4">
        <f>(CP9/CP12)</f>
        <v>0.27272727272727271</v>
      </c>
    </row>
    <row r="10" spans="1:95" ht="12.75" customHeight="1" x14ac:dyDescent="0.25">
      <c r="A10" t="s">
        <v>2</v>
      </c>
      <c r="D10">
        <v>1</v>
      </c>
      <c r="E10">
        <v>1</v>
      </c>
      <c r="H10">
        <v>1</v>
      </c>
      <c r="J10">
        <v>1</v>
      </c>
      <c r="L10">
        <v>1</v>
      </c>
      <c r="M10">
        <v>1</v>
      </c>
      <c r="O10">
        <v>1</v>
      </c>
      <c r="P10">
        <v>2</v>
      </c>
      <c r="R10">
        <v>1</v>
      </c>
      <c r="X10">
        <v>1</v>
      </c>
      <c r="AA10">
        <v>1</v>
      </c>
      <c r="AB10">
        <v>2</v>
      </c>
      <c r="AF10">
        <v>1</v>
      </c>
      <c r="AI10">
        <v>3</v>
      </c>
      <c r="AK10">
        <v>1</v>
      </c>
      <c r="AN10">
        <v>1</v>
      </c>
      <c r="AO10">
        <v>1</v>
      </c>
      <c r="AP10">
        <v>1</v>
      </c>
      <c r="AS10">
        <v>1</v>
      </c>
      <c r="AW10">
        <v>1</v>
      </c>
      <c r="AY10">
        <v>1</v>
      </c>
      <c r="AZ10">
        <v>1</v>
      </c>
      <c r="BA10">
        <v>1</v>
      </c>
      <c r="BD10">
        <v>1</v>
      </c>
      <c r="BJ10">
        <f t="shared" si="0"/>
        <v>21</v>
      </c>
      <c r="BK10">
        <f t="shared" si="1"/>
        <v>2</v>
      </c>
      <c r="BL10">
        <f t="shared" si="2"/>
        <v>1</v>
      </c>
      <c r="BN10">
        <f>SUM(BJ10:BL10)</f>
        <v>24</v>
      </c>
      <c r="BO10" t="s">
        <v>2</v>
      </c>
      <c r="BP10">
        <f>(BJ10/BN10)</f>
        <v>0.875</v>
      </c>
      <c r="BQ10">
        <f>(BK10/BN10)</f>
        <v>8.3333333333333329E-2</v>
      </c>
      <c r="BR10">
        <f>(BL10/BN10)</f>
        <v>4.1666666666666664E-2</v>
      </c>
      <c r="BT10">
        <f t="shared" si="3"/>
        <v>0.81259370314842583</v>
      </c>
      <c r="BU10">
        <f t="shared" si="4"/>
        <v>-0.37431284357821093</v>
      </c>
      <c r="BV10">
        <f t="shared" si="5"/>
        <v>-0.43678160919540227</v>
      </c>
      <c r="BX10">
        <f t="shared" si="6"/>
        <v>0.64601841488466127</v>
      </c>
      <c r="BY10">
        <f t="shared" si="7"/>
        <v>0.97916899141219038</v>
      </c>
      <c r="BZ10">
        <f t="shared" si="8"/>
        <v>-0.51352162665765</v>
      </c>
      <c r="CA10">
        <f t="shared" si="9"/>
        <v>-0.23510406049877183</v>
      </c>
      <c r="CB10">
        <f t="shared" si="10"/>
        <v>-0.53742939307433113</v>
      </c>
      <c r="CC10">
        <f t="shared" si="11"/>
        <v>-0.33613382531647334</v>
      </c>
      <c r="CE10">
        <f t="shared" si="12"/>
        <v>8.0246995554498426</v>
      </c>
      <c r="CF10">
        <f t="shared" si="13"/>
        <v>-4.4231736968405508</v>
      </c>
      <c r="CG10">
        <f t="shared" si="14"/>
        <v>-7.1388133889837126</v>
      </c>
      <c r="CI10" t="s">
        <v>2</v>
      </c>
      <c r="CJ10" t="str">
        <f t="shared" si="15"/>
        <v>Almost Perfect</v>
      </c>
      <c r="CK10" t="str">
        <f t="shared" si="16"/>
        <v>Poor</v>
      </c>
      <c r="CL10" t="str">
        <f t="shared" si="17"/>
        <v>Poor</v>
      </c>
      <c r="CO10" t="s">
        <v>284</v>
      </c>
      <c r="CP10">
        <v>4</v>
      </c>
      <c r="CQ10" s="4">
        <f>(CP10/CP12)</f>
        <v>0.36363636363636365</v>
      </c>
    </row>
    <row r="11" spans="1:95" ht="12.75" customHeight="1" x14ac:dyDescent="0.25">
      <c r="A11" t="s">
        <v>3</v>
      </c>
      <c r="B11">
        <v>1</v>
      </c>
      <c r="D11">
        <v>2</v>
      </c>
      <c r="E11">
        <v>3</v>
      </c>
      <c r="H11">
        <v>1</v>
      </c>
      <c r="L11">
        <v>1</v>
      </c>
      <c r="M11">
        <v>1</v>
      </c>
      <c r="O11">
        <v>1</v>
      </c>
      <c r="P11">
        <v>3</v>
      </c>
      <c r="R11">
        <v>1</v>
      </c>
      <c r="T11">
        <v>3</v>
      </c>
      <c r="U11">
        <v>2</v>
      </c>
      <c r="X11">
        <v>1</v>
      </c>
      <c r="Y11">
        <v>3</v>
      </c>
      <c r="AE11">
        <v>1</v>
      </c>
      <c r="AH11">
        <v>3</v>
      </c>
      <c r="AJ11">
        <v>1</v>
      </c>
      <c r="AN11">
        <v>3</v>
      </c>
      <c r="AO11">
        <v>1</v>
      </c>
      <c r="AQ11">
        <v>1</v>
      </c>
      <c r="AU11">
        <v>1</v>
      </c>
      <c r="AV11">
        <v>1</v>
      </c>
      <c r="AY11">
        <v>1</v>
      </c>
      <c r="BD11">
        <v>2</v>
      </c>
      <c r="BE11">
        <v>1</v>
      </c>
      <c r="BG11">
        <v>1</v>
      </c>
      <c r="BJ11">
        <f t="shared" si="0"/>
        <v>16</v>
      </c>
      <c r="BK11">
        <f t="shared" si="1"/>
        <v>3</v>
      </c>
      <c r="BL11">
        <f t="shared" si="2"/>
        <v>6</v>
      </c>
      <c r="BN11">
        <f>SUM(BJ11:BL11)</f>
        <v>25</v>
      </c>
      <c r="BO11" t="s">
        <v>3</v>
      </c>
      <c r="BP11">
        <f>(BJ11/BN11)</f>
        <v>0.64</v>
      </c>
      <c r="BQ11">
        <f>(BK11/BN11)</f>
        <v>0.12</v>
      </c>
      <c r="BR11">
        <f>(BL11/BN11)</f>
        <v>0.24</v>
      </c>
      <c r="BT11">
        <f t="shared" si="3"/>
        <v>0.46026986506746626</v>
      </c>
      <c r="BU11">
        <f t="shared" si="4"/>
        <v>-0.31934032983508248</v>
      </c>
      <c r="BV11">
        <f t="shared" si="5"/>
        <v>-0.13943028485757125</v>
      </c>
      <c r="BX11">
        <f t="shared" si="6"/>
        <v>0.22338986506746628</v>
      </c>
      <c r="BY11">
        <f t="shared" si="7"/>
        <v>0.69714986506746623</v>
      </c>
      <c r="BZ11">
        <f t="shared" si="8"/>
        <v>-0.47970884794259633</v>
      </c>
      <c r="CA11">
        <f t="shared" si="9"/>
        <v>-0.15897181172756863</v>
      </c>
      <c r="CB11">
        <f t="shared" si="10"/>
        <v>-0.35019580955266938</v>
      </c>
      <c r="CC11">
        <f t="shared" si="11"/>
        <v>7.1335239837526848E-2</v>
      </c>
      <c r="CE11">
        <f t="shared" si="12"/>
        <v>3.1963185074129603</v>
      </c>
      <c r="CF11">
        <f t="shared" si="13"/>
        <v>-3.2756731107693495</v>
      </c>
      <c r="CG11">
        <f t="shared" si="14"/>
        <v>-1.0882368875199595</v>
      </c>
      <c r="CI11" t="s">
        <v>3</v>
      </c>
      <c r="CJ11" t="str">
        <f t="shared" si="15"/>
        <v>Moderate</v>
      </c>
      <c r="CK11" t="str">
        <f t="shared" si="16"/>
        <v>Poor</v>
      </c>
      <c r="CL11" t="str">
        <f t="shared" si="17"/>
        <v>Poor</v>
      </c>
      <c r="CO11" t="s">
        <v>285</v>
      </c>
      <c r="CP11">
        <v>0</v>
      </c>
      <c r="CQ11" s="4">
        <f>(CP11/CP12)</f>
        <v>0</v>
      </c>
    </row>
    <row r="12" spans="1:95" ht="12.75" customHeight="1" x14ac:dyDescent="0.25">
      <c r="A12" t="s">
        <v>4</v>
      </c>
      <c r="C12">
        <v>2</v>
      </c>
      <c r="H12">
        <v>3</v>
      </c>
      <c r="L12">
        <v>1</v>
      </c>
      <c r="M12">
        <v>2</v>
      </c>
      <c r="P12">
        <v>3</v>
      </c>
      <c r="S12">
        <v>1</v>
      </c>
      <c r="U12">
        <v>3</v>
      </c>
      <c r="V12">
        <v>1</v>
      </c>
      <c r="AA12">
        <v>3</v>
      </c>
      <c r="AF12">
        <v>2</v>
      </c>
      <c r="AH12">
        <v>2</v>
      </c>
      <c r="AI12">
        <v>1</v>
      </c>
      <c r="AL12">
        <v>2</v>
      </c>
      <c r="AQ12">
        <v>2</v>
      </c>
      <c r="AU12">
        <v>2</v>
      </c>
      <c r="AV12">
        <v>1</v>
      </c>
      <c r="AX12">
        <v>2</v>
      </c>
      <c r="AY12">
        <v>1</v>
      </c>
      <c r="BB12">
        <v>1</v>
      </c>
      <c r="BD12">
        <v>1</v>
      </c>
      <c r="BE12">
        <v>1</v>
      </c>
      <c r="BJ12">
        <f t="shared" si="0"/>
        <v>9</v>
      </c>
      <c r="BK12">
        <f t="shared" si="1"/>
        <v>8</v>
      </c>
      <c r="BL12">
        <f t="shared" si="2"/>
        <v>4</v>
      </c>
      <c r="BN12">
        <f>SUM(BJ12:BL12)</f>
        <v>21</v>
      </c>
      <c r="BO12" t="s">
        <v>4</v>
      </c>
      <c r="BP12">
        <f>(BJ12/BN12)</f>
        <v>0.42857142857142855</v>
      </c>
      <c r="BQ12">
        <f>(BK12/BN12)</f>
        <v>0.38095238095238093</v>
      </c>
      <c r="BR12">
        <f>(BL12/BN12)</f>
        <v>0.19047619047619047</v>
      </c>
      <c r="BT12">
        <f t="shared" si="3"/>
        <v>0.14328550010708924</v>
      </c>
      <c r="BU12">
        <f t="shared" si="4"/>
        <v>7.1892625116013353E-2</v>
      </c>
      <c r="BV12">
        <f t="shared" si="5"/>
        <v>-0.21367887484829018</v>
      </c>
      <c r="BX12">
        <f t="shared" si="6"/>
        <v>-0.12317945336441594</v>
      </c>
      <c r="BY12">
        <f t="shared" si="7"/>
        <v>0.40975045357859441</v>
      </c>
      <c r="BZ12">
        <f t="shared" si="8"/>
        <v>-0.1895912358081544</v>
      </c>
      <c r="CA12">
        <f t="shared" si="9"/>
        <v>0.33337648604018111</v>
      </c>
      <c r="CB12">
        <f t="shared" si="10"/>
        <v>-0.42511669639626293</v>
      </c>
      <c r="CC12">
        <f t="shared" si="11"/>
        <v>-2.2410533003174027E-3</v>
      </c>
      <c r="CE12">
        <f t="shared" si="12"/>
        <v>0.88456153278471283</v>
      </c>
      <c r="CF12">
        <f t="shared" si="13"/>
        <v>0.45227788781250722</v>
      </c>
      <c r="CG12">
        <f t="shared" si="14"/>
        <v>-1.6624355403968525</v>
      </c>
      <c r="CI12" t="s">
        <v>4</v>
      </c>
      <c r="CJ12" t="str">
        <f t="shared" si="15"/>
        <v>Poor</v>
      </c>
      <c r="CK12" t="str">
        <f t="shared" si="16"/>
        <v>Poor</v>
      </c>
      <c r="CL12" t="str">
        <f t="shared" si="17"/>
        <v>Poor</v>
      </c>
      <c r="CO12" t="s">
        <v>286</v>
      </c>
      <c r="CP12">
        <f>SUM(CP8:CP11)</f>
        <v>11</v>
      </c>
    </row>
    <row r="13" spans="1:95" ht="12.75" customHeight="1" x14ac:dyDescent="0.25">
      <c r="A13" t="s">
        <v>5</v>
      </c>
      <c r="B13">
        <v>1</v>
      </c>
      <c r="C13">
        <v>2</v>
      </c>
      <c r="D13">
        <v>2</v>
      </c>
      <c r="E13">
        <v>3</v>
      </c>
      <c r="I13">
        <v>3</v>
      </c>
      <c r="J13">
        <v>1</v>
      </c>
      <c r="M13">
        <v>1</v>
      </c>
      <c r="Q13">
        <v>1</v>
      </c>
      <c r="R13">
        <v>2</v>
      </c>
      <c r="U13">
        <v>2</v>
      </c>
      <c r="W13">
        <v>1</v>
      </c>
      <c r="X13">
        <v>1</v>
      </c>
      <c r="AB13">
        <v>1</v>
      </c>
      <c r="AF13">
        <v>3</v>
      </c>
      <c r="AM13">
        <v>2</v>
      </c>
      <c r="AN13">
        <v>2</v>
      </c>
      <c r="AP13">
        <v>2</v>
      </c>
      <c r="AS13">
        <v>2</v>
      </c>
      <c r="AV13">
        <v>2</v>
      </c>
      <c r="AW13">
        <v>2</v>
      </c>
      <c r="AY13">
        <v>2</v>
      </c>
      <c r="BB13">
        <v>2</v>
      </c>
      <c r="BD13">
        <v>3</v>
      </c>
      <c r="BF13">
        <v>3</v>
      </c>
      <c r="BH13">
        <v>2</v>
      </c>
      <c r="BJ13">
        <f t="shared" si="0"/>
        <v>7</v>
      </c>
      <c r="BK13">
        <f t="shared" si="1"/>
        <v>13</v>
      </c>
      <c r="BL13">
        <f t="shared" si="2"/>
        <v>5</v>
      </c>
      <c r="BN13">
        <f>SUM(BJ13:BL13)</f>
        <v>25</v>
      </c>
      <c r="BO13" t="s">
        <v>5</v>
      </c>
      <c r="BP13">
        <f>(BJ13/BN13)</f>
        <v>0.28000000000000003</v>
      </c>
      <c r="BQ13">
        <f>(BK13/BN13)</f>
        <v>0.52</v>
      </c>
      <c r="BR13">
        <f>(BL13/BN13)</f>
        <v>0.2</v>
      </c>
      <c r="BT13">
        <f t="shared" si="3"/>
        <v>-7.9460269865067448E-2</v>
      </c>
      <c r="BU13">
        <f t="shared" si="4"/>
        <v>0.28035982008995503</v>
      </c>
      <c r="BV13">
        <f t="shared" si="5"/>
        <v>-0.19940029985007496</v>
      </c>
      <c r="BX13">
        <f t="shared" si="6"/>
        <v>-0.30104122030982022</v>
      </c>
      <c r="BY13">
        <f t="shared" si="7"/>
        <v>0.14212068057968535</v>
      </c>
      <c r="BZ13">
        <f t="shared" si="8"/>
        <v>3.3807299113186307E-2</v>
      </c>
      <c r="CA13">
        <f t="shared" si="9"/>
        <v>0.5269123410667238</v>
      </c>
      <c r="CB13">
        <f t="shared" si="10"/>
        <v>-0.39680029985007498</v>
      </c>
      <c r="CC13">
        <f t="shared" si="11"/>
        <v>-2.000299850074938E-3</v>
      </c>
      <c r="CE13">
        <f t="shared" si="12"/>
        <v>-0.58990695574539775</v>
      </c>
      <c r="CF13">
        <f t="shared" si="13"/>
        <v>1.8705625163387867</v>
      </c>
      <c r="CG13">
        <f t="shared" si="14"/>
        <v>-1.6616691654172913</v>
      </c>
      <c r="CI13" t="s">
        <v>5</v>
      </c>
      <c r="CJ13" t="str">
        <f t="shared" si="15"/>
        <v>Poor</v>
      </c>
      <c r="CK13" t="str">
        <f t="shared" si="16"/>
        <v>Fair</v>
      </c>
      <c r="CL13" t="str">
        <f t="shared" si="17"/>
        <v>Poor</v>
      </c>
    </row>
    <row r="14" spans="1:95" ht="12.75" customHeight="1" x14ac:dyDescent="0.25">
      <c r="A14" t="s">
        <v>6</v>
      </c>
      <c r="B14">
        <v>1</v>
      </c>
      <c r="D14">
        <v>2</v>
      </c>
      <c r="F14">
        <v>3</v>
      </c>
      <c r="H14">
        <v>3</v>
      </c>
      <c r="I14">
        <v>1</v>
      </c>
      <c r="J14">
        <v>1</v>
      </c>
      <c r="N14">
        <v>2</v>
      </c>
      <c r="Q14">
        <v>1</v>
      </c>
      <c r="R14">
        <v>1</v>
      </c>
      <c r="S14">
        <v>2</v>
      </c>
      <c r="V14">
        <v>3</v>
      </c>
      <c r="AA14">
        <v>3</v>
      </c>
      <c r="AE14">
        <v>2</v>
      </c>
      <c r="AH14">
        <v>1</v>
      </c>
      <c r="AI14">
        <v>1</v>
      </c>
      <c r="AM14">
        <v>1</v>
      </c>
      <c r="AP14">
        <v>2</v>
      </c>
      <c r="AX14">
        <v>2</v>
      </c>
      <c r="AZ14">
        <v>3</v>
      </c>
      <c r="BA14">
        <v>2</v>
      </c>
      <c r="BD14">
        <v>2</v>
      </c>
      <c r="BE14">
        <v>3</v>
      </c>
      <c r="BH14">
        <v>2</v>
      </c>
      <c r="BJ14">
        <f t="shared" si="0"/>
        <v>8</v>
      </c>
      <c r="BK14">
        <f t="shared" si="1"/>
        <v>9</v>
      </c>
      <c r="BL14">
        <f t="shared" si="2"/>
        <v>6</v>
      </c>
      <c r="BN14">
        <f>SUM(BJ14:BL14)</f>
        <v>23</v>
      </c>
      <c r="BO14" t="s">
        <v>6</v>
      </c>
      <c r="BP14">
        <f>(BJ14/BN14)</f>
        <v>0.34782608695652173</v>
      </c>
      <c r="BQ14">
        <f>(BK14/BN14)</f>
        <v>0.39130434782608697</v>
      </c>
      <c r="BR14">
        <f>(BL14/BN14)</f>
        <v>0.2608695652173913</v>
      </c>
      <c r="BT14">
        <f t="shared" si="3"/>
        <v>2.222801642656928E-2</v>
      </c>
      <c r="BU14">
        <f t="shared" si="4"/>
        <v>8.7412815331464694E-2</v>
      </c>
      <c r="BV14">
        <f t="shared" si="5"/>
        <v>-0.10814158138322147</v>
      </c>
      <c r="BX14">
        <f t="shared" si="6"/>
        <v>-0.22282273035203881</v>
      </c>
      <c r="BY14">
        <f t="shared" si="7"/>
        <v>0.26727876320517735</v>
      </c>
      <c r="BZ14">
        <f t="shared" si="8"/>
        <v>-0.16368947840873829</v>
      </c>
      <c r="CA14">
        <f t="shared" si="9"/>
        <v>0.33851510907166771</v>
      </c>
      <c r="CB14">
        <f t="shared" si="10"/>
        <v>-0.33406720680504137</v>
      </c>
      <c r="CC14">
        <f t="shared" si="11"/>
        <v>0.11778404403859843</v>
      </c>
      <c r="CE14">
        <f t="shared" si="12"/>
        <v>0.14921434642572756</v>
      </c>
      <c r="CF14">
        <f t="shared" si="13"/>
        <v>0.57265140464639708</v>
      </c>
      <c r="CG14">
        <f t="shared" si="14"/>
        <v>-0.78739585668186196</v>
      </c>
      <c r="CI14" t="s">
        <v>6</v>
      </c>
      <c r="CJ14" t="str">
        <f t="shared" si="15"/>
        <v>Poor</v>
      </c>
      <c r="CK14" t="str">
        <f t="shared" si="16"/>
        <v>Poor</v>
      </c>
      <c r="CL14" t="str">
        <f t="shared" si="17"/>
        <v>Poor</v>
      </c>
    </row>
    <row r="15" spans="1:95" ht="12.75" customHeight="1" x14ac:dyDescent="0.25">
      <c r="A15" t="s">
        <v>7</v>
      </c>
      <c r="C15">
        <v>1</v>
      </c>
      <c r="E15">
        <v>2</v>
      </c>
      <c r="H15">
        <v>3</v>
      </c>
      <c r="J15">
        <v>2</v>
      </c>
      <c r="L15">
        <v>2</v>
      </c>
      <c r="N15">
        <v>1</v>
      </c>
      <c r="O15">
        <v>2</v>
      </c>
      <c r="U15">
        <v>3</v>
      </c>
      <c r="V15">
        <v>2</v>
      </c>
      <c r="X15">
        <v>2</v>
      </c>
      <c r="Y15">
        <v>1</v>
      </c>
      <c r="AE15">
        <v>3</v>
      </c>
      <c r="AI15">
        <v>2</v>
      </c>
      <c r="AM15">
        <v>2</v>
      </c>
      <c r="AO15">
        <v>2</v>
      </c>
      <c r="AQ15">
        <v>3</v>
      </c>
      <c r="AS15">
        <v>1</v>
      </c>
      <c r="AV15">
        <v>2</v>
      </c>
      <c r="AW15">
        <v>2</v>
      </c>
      <c r="AZ15">
        <v>3</v>
      </c>
      <c r="BC15">
        <v>2</v>
      </c>
      <c r="BH15">
        <v>2</v>
      </c>
      <c r="BJ15">
        <f t="shared" si="0"/>
        <v>4</v>
      </c>
      <c r="BK15">
        <f t="shared" si="1"/>
        <v>13</v>
      </c>
      <c r="BL15">
        <f t="shared" si="2"/>
        <v>5</v>
      </c>
      <c r="BN15">
        <f>SUM(BJ15:BL15)</f>
        <v>22</v>
      </c>
      <c r="BO15" t="s">
        <v>7</v>
      </c>
      <c r="BP15">
        <f>(BJ15/BN15)</f>
        <v>0.18181818181818182</v>
      </c>
      <c r="BQ15">
        <f>(BK15/BN15)</f>
        <v>0.59090909090909094</v>
      </c>
      <c r="BR15">
        <f>(BL15/BN15)</f>
        <v>0.22727272727272727</v>
      </c>
      <c r="BT15">
        <f t="shared" si="3"/>
        <v>-0.2266593975739403</v>
      </c>
      <c r="BU15">
        <f t="shared" si="4"/>
        <v>0.38667030121302987</v>
      </c>
      <c r="BV15">
        <f t="shared" si="5"/>
        <v>-0.15851165326427699</v>
      </c>
      <c r="BX15">
        <f t="shared" si="6"/>
        <v>-0.42956282741365803</v>
      </c>
      <c r="BY15">
        <f t="shared" si="7"/>
        <v>-2.3755967734222561E-2</v>
      </c>
      <c r="BZ15">
        <f t="shared" si="8"/>
        <v>0.12801816418112361</v>
      </c>
      <c r="CA15">
        <f t="shared" si="9"/>
        <v>0.64532243824493607</v>
      </c>
      <c r="CB15">
        <f t="shared" si="10"/>
        <v>-0.37897307457010276</v>
      </c>
      <c r="CC15">
        <f t="shared" si="11"/>
        <v>6.1949768041548808E-2</v>
      </c>
      <c r="CE15">
        <f t="shared" si="12"/>
        <v>-1.8375968770151692</v>
      </c>
      <c r="CF15">
        <f t="shared" si="13"/>
        <v>2.4591818679501989</v>
      </c>
      <c r="CG15">
        <f t="shared" si="14"/>
        <v>-1.1827541892602558</v>
      </c>
      <c r="CI15" t="s">
        <v>7</v>
      </c>
      <c r="CJ15" t="str">
        <f t="shared" si="15"/>
        <v>Poor</v>
      </c>
      <c r="CK15" t="str">
        <f t="shared" si="16"/>
        <v>Fair</v>
      </c>
      <c r="CL15" t="str">
        <f t="shared" si="17"/>
        <v>Poor</v>
      </c>
      <c r="CO15" t="s">
        <v>287</v>
      </c>
      <c r="CP15" s="5">
        <v>0.91</v>
      </c>
    </row>
    <row r="16" spans="1:95" ht="12.75" customHeight="1" x14ac:dyDescent="0.25">
      <c r="A16" t="s">
        <v>8</v>
      </c>
      <c r="B16">
        <v>3</v>
      </c>
      <c r="E16">
        <v>1</v>
      </c>
      <c r="F16">
        <v>2</v>
      </c>
      <c r="G16">
        <v>2</v>
      </c>
      <c r="I16">
        <v>2</v>
      </c>
      <c r="K16">
        <v>2</v>
      </c>
      <c r="N16">
        <v>2</v>
      </c>
      <c r="O16">
        <v>3</v>
      </c>
      <c r="P16">
        <v>2</v>
      </c>
      <c r="U16">
        <v>2</v>
      </c>
      <c r="V16">
        <v>3</v>
      </c>
      <c r="Y16">
        <v>2</v>
      </c>
      <c r="AD16">
        <v>3</v>
      </c>
      <c r="AF16">
        <v>3</v>
      </c>
      <c r="AI16">
        <v>2</v>
      </c>
      <c r="AJ16">
        <v>1</v>
      </c>
      <c r="AL16">
        <v>2</v>
      </c>
      <c r="AM16">
        <v>2</v>
      </c>
      <c r="AN16">
        <v>2</v>
      </c>
      <c r="AP16">
        <v>2</v>
      </c>
      <c r="AU16">
        <v>2</v>
      </c>
      <c r="AW16">
        <v>2</v>
      </c>
      <c r="AX16">
        <v>2</v>
      </c>
      <c r="AY16">
        <v>1</v>
      </c>
      <c r="BC16">
        <v>3</v>
      </c>
      <c r="BE16">
        <v>1</v>
      </c>
      <c r="BG16">
        <v>1</v>
      </c>
      <c r="BJ16">
        <f t="shared" si="0"/>
        <v>5</v>
      </c>
      <c r="BK16">
        <f t="shared" si="1"/>
        <v>16</v>
      </c>
      <c r="BL16">
        <f t="shared" si="2"/>
        <v>6</v>
      </c>
      <c r="BN16">
        <f>SUM(BJ16:BL16)</f>
        <v>27</v>
      </c>
      <c r="BO16" t="s">
        <v>8</v>
      </c>
      <c r="BP16">
        <f>(BJ16/BN16)</f>
        <v>0.18518518518518517</v>
      </c>
      <c r="BQ16">
        <f>(BK16/BN16)</f>
        <v>0.59259259259259256</v>
      </c>
      <c r="BR16">
        <f>(BL16/BN16)</f>
        <v>0.22222222222222221</v>
      </c>
      <c r="BT16">
        <f t="shared" si="3"/>
        <v>-0.22161141651396526</v>
      </c>
      <c r="BU16">
        <f t="shared" si="4"/>
        <v>0.38919429174301728</v>
      </c>
      <c r="BV16">
        <f t="shared" si="5"/>
        <v>-0.16608362485423958</v>
      </c>
      <c r="BX16">
        <f t="shared" si="6"/>
        <v>-0.40607381771731244</v>
      </c>
      <c r="BY16">
        <f t="shared" si="7"/>
        <v>-3.7149015310618066E-2</v>
      </c>
      <c r="BZ16">
        <f t="shared" si="8"/>
        <v>0.15586575955647269</v>
      </c>
      <c r="CA16">
        <f t="shared" si="9"/>
        <v>0.62252282392956193</v>
      </c>
      <c r="CB16">
        <f t="shared" si="10"/>
        <v>-0.36350618872240492</v>
      </c>
      <c r="CC16">
        <f t="shared" si="11"/>
        <v>3.133893901392576E-2</v>
      </c>
      <c r="CE16">
        <f t="shared" si="12"/>
        <v>-1.9762877301136306</v>
      </c>
      <c r="CF16">
        <f t="shared" si="13"/>
        <v>2.7438762157274796</v>
      </c>
      <c r="CG16">
        <f t="shared" si="14"/>
        <v>-1.3838720231982522</v>
      </c>
      <c r="CI16" t="s">
        <v>8</v>
      </c>
      <c r="CJ16" t="str">
        <f t="shared" si="15"/>
        <v>Poor</v>
      </c>
      <c r="CK16" t="str">
        <f t="shared" si="16"/>
        <v>Fair</v>
      </c>
      <c r="CL16" t="str">
        <f t="shared" si="17"/>
        <v>Poor</v>
      </c>
      <c r="CO16" t="s">
        <v>288</v>
      </c>
      <c r="CP16" s="5">
        <v>0.09</v>
      </c>
    </row>
    <row r="17" spans="1:96" ht="12.75" customHeight="1" x14ac:dyDescent="0.25">
      <c r="A17" t="s">
        <v>9</v>
      </c>
      <c r="B17">
        <v>3</v>
      </c>
      <c r="G17">
        <v>3</v>
      </c>
      <c r="I17">
        <v>1</v>
      </c>
      <c r="K17">
        <v>2</v>
      </c>
      <c r="N17">
        <v>2</v>
      </c>
      <c r="Q17">
        <v>2</v>
      </c>
      <c r="R17">
        <v>2</v>
      </c>
      <c r="S17">
        <v>2</v>
      </c>
      <c r="U17">
        <v>3</v>
      </c>
      <c r="W17">
        <v>1</v>
      </c>
      <c r="X17">
        <v>3</v>
      </c>
      <c r="AF17">
        <v>3</v>
      </c>
      <c r="AH17">
        <v>3</v>
      </c>
      <c r="AI17">
        <v>2</v>
      </c>
      <c r="AM17">
        <v>2</v>
      </c>
      <c r="AP17">
        <v>2</v>
      </c>
      <c r="AT17">
        <v>2</v>
      </c>
      <c r="AX17">
        <v>2</v>
      </c>
      <c r="AY17">
        <v>3</v>
      </c>
      <c r="BA17">
        <v>3</v>
      </c>
      <c r="BB17">
        <v>2</v>
      </c>
      <c r="BD17">
        <v>2</v>
      </c>
      <c r="BG17">
        <v>1</v>
      </c>
      <c r="BJ17">
        <f t="shared" si="0"/>
        <v>3</v>
      </c>
      <c r="BK17">
        <f t="shared" si="1"/>
        <v>12</v>
      </c>
      <c r="BL17">
        <f t="shared" si="2"/>
        <v>8</v>
      </c>
      <c r="BN17">
        <f>SUM(BJ17:BL17)</f>
        <v>23</v>
      </c>
      <c r="BO17" t="s">
        <v>9</v>
      </c>
      <c r="BP17">
        <f>(BJ17/BN17)</f>
        <v>0.13043478260869565</v>
      </c>
      <c r="BQ17">
        <f>(BK17/BN17)</f>
        <v>0.52173913043478259</v>
      </c>
      <c r="BR17">
        <f>(BL17/BN17)</f>
        <v>0.34782608695652173</v>
      </c>
      <c r="BT17">
        <f t="shared" si="3"/>
        <v>-0.3036959780979076</v>
      </c>
      <c r="BU17">
        <f t="shared" si="4"/>
        <v>0.28296721204615077</v>
      </c>
      <c r="BV17">
        <f t="shared" si="5"/>
        <v>2.222801642656928E-2</v>
      </c>
      <c r="BX17">
        <f t="shared" si="6"/>
        <v>-0.47697302287988891</v>
      </c>
      <c r="BY17">
        <f t="shared" si="7"/>
        <v>-0.1304189333159263</v>
      </c>
      <c r="BZ17">
        <f t="shared" si="8"/>
        <v>2.5955820574043387E-2</v>
      </c>
      <c r="CA17">
        <f t="shared" si="9"/>
        <v>0.5399786035182581</v>
      </c>
      <c r="CB17">
        <f t="shared" si="10"/>
        <v>-0.22282273035203881</v>
      </c>
      <c r="CC17">
        <f t="shared" si="11"/>
        <v>0.26727876320517735</v>
      </c>
      <c r="CE17">
        <f t="shared" si="12"/>
        <v>-2.883127909987349</v>
      </c>
      <c r="CF17">
        <f t="shared" si="13"/>
        <v>1.8111300870741176</v>
      </c>
      <c r="CG17">
        <f t="shared" si="14"/>
        <v>0.14921434642572756</v>
      </c>
      <c r="CI17" t="s">
        <v>9</v>
      </c>
      <c r="CJ17" t="str">
        <f t="shared" si="15"/>
        <v>Poor</v>
      </c>
      <c r="CK17" t="str">
        <f t="shared" si="16"/>
        <v>Fair</v>
      </c>
      <c r="CL17" t="str">
        <f t="shared" si="17"/>
        <v>Poor</v>
      </c>
      <c r="CO17" t="s">
        <v>285</v>
      </c>
      <c r="CP17" s="5">
        <v>0</v>
      </c>
    </row>
    <row r="18" spans="1:96" ht="12.75" customHeight="1" x14ac:dyDescent="0.25">
      <c r="A18" t="s">
        <v>10</v>
      </c>
      <c r="B18">
        <v>2</v>
      </c>
      <c r="C18">
        <v>3</v>
      </c>
      <c r="E18">
        <v>3</v>
      </c>
      <c r="H18">
        <v>3</v>
      </c>
      <c r="I18">
        <v>2</v>
      </c>
      <c r="K18">
        <v>2</v>
      </c>
      <c r="N18">
        <v>3</v>
      </c>
      <c r="O18">
        <v>2</v>
      </c>
      <c r="Q18">
        <v>3</v>
      </c>
      <c r="V18">
        <v>1</v>
      </c>
      <c r="Y18">
        <v>2</v>
      </c>
      <c r="AB18">
        <v>2</v>
      </c>
      <c r="AF18">
        <v>2</v>
      </c>
      <c r="AH18">
        <v>2</v>
      </c>
      <c r="AK18">
        <v>3</v>
      </c>
      <c r="AN18">
        <v>3</v>
      </c>
      <c r="AQ18">
        <v>3</v>
      </c>
      <c r="AS18">
        <v>3</v>
      </c>
      <c r="AT18">
        <v>2</v>
      </c>
      <c r="AW18">
        <v>2</v>
      </c>
      <c r="BB18">
        <v>3</v>
      </c>
      <c r="BC18">
        <v>2</v>
      </c>
      <c r="BD18">
        <v>2</v>
      </c>
      <c r="BJ18">
        <f t="shared" si="0"/>
        <v>1</v>
      </c>
      <c r="BK18">
        <f t="shared" si="1"/>
        <v>12</v>
      </c>
      <c r="BL18">
        <f t="shared" si="2"/>
        <v>10</v>
      </c>
      <c r="BN18">
        <f>SUM(BJ18:BL18)</f>
        <v>23</v>
      </c>
      <c r="BO18" t="s">
        <v>10</v>
      </c>
      <c r="BP18">
        <f>(BJ18/BN18)</f>
        <v>4.3478260869565216E-2</v>
      </c>
      <c r="BQ18">
        <f>(BK18/BN18)</f>
        <v>0.52173913043478259</v>
      </c>
      <c r="BR18">
        <f>(BL18/BN18)</f>
        <v>0.43478260869565216</v>
      </c>
      <c r="BT18">
        <f t="shared" si="3"/>
        <v>-0.43406557590769829</v>
      </c>
      <c r="BU18">
        <f t="shared" si="4"/>
        <v>0.28296721204615077</v>
      </c>
      <c r="BV18">
        <f t="shared" si="5"/>
        <v>0.15259761423636004</v>
      </c>
      <c r="BX18">
        <f t="shared" si="6"/>
        <v>-0.53899003710592486</v>
      </c>
      <c r="BY18">
        <f t="shared" si="7"/>
        <v>-0.32914111470947177</v>
      </c>
      <c r="BZ18">
        <f t="shared" si="8"/>
        <v>2.5955820574043387E-2</v>
      </c>
      <c r="CA18">
        <f t="shared" si="9"/>
        <v>0.5399786035182581</v>
      </c>
      <c r="CB18">
        <f t="shared" si="10"/>
        <v>-0.10245928962004669</v>
      </c>
      <c r="CC18">
        <f t="shared" si="11"/>
        <v>0.40765451809276676</v>
      </c>
      <c r="CE18">
        <f t="shared" si="12"/>
        <v>-6.8052565075286049</v>
      </c>
      <c r="CF18">
        <f t="shared" si="13"/>
        <v>1.8111300870741176</v>
      </c>
      <c r="CG18">
        <f t="shared" si="14"/>
        <v>0.98418459419602522</v>
      </c>
      <c r="CI18" t="s">
        <v>10</v>
      </c>
      <c r="CJ18" t="str">
        <f t="shared" si="15"/>
        <v>Poor</v>
      </c>
      <c r="CK18" t="str">
        <f t="shared" si="16"/>
        <v>Fair</v>
      </c>
      <c r="CL18" t="str">
        <f t="shared" si="17"/>
        <v>Poor</v>
      </c>
    </row>
    <row r="19" spans="1:96" ht="12.75" customHeight="1" x14ac:dyDescent="0.25">
      <c r="A19" t="s">
        <v>11</v>
      </c>
      <c r="C19">
        <v>1</v>
      </c>
      <c r="F19">
        <v>3</v>
      </c>
      <c r="G19">
        <v>2</v>
      </c>
      <c r="K19">
        <v>2</v>
      </c>
      <c r="N19">
        <v>2</v>
      </c>
      <c r="P19">
        <v>3</v>
      </c>
      <c r="R19">
        <v>2</v>
      </c>
      <c r="S19">
        <v>3</v>
      </c>
      <c r="W19">
        <v>2</v>
      </c>
      <c r="Y19">
        <v>1</v>
      </c>
      <c r="AF19">
        <v>2</v>
      </c>
      <c r="AH19">
        <v>2</v>
      </c>
      <c r="AK19">
        <v>3</v>
      </c>
      <c r="AM19">
        <v>3</v>
      </c>
      <c r="AO19">
        <v>2</v>
      </c>
      <c r="AS19">
        <v>2</v>
      </c>
      <c r="AT19">
        <v>2</v>
      </c>
      <c r="AU19">
        <v>2</v>
      </c>
      <c r="AV19">
        <v>3</v>
      </c>
      <c r="AW19">
        <v>2</v>
      </c>
      <c r="AX19">
        <v>3</v>
      </c>
      <c r="BC19">
        <v>2</v>
      </c>
      <c r="BJ19">
        <f t="shared" si="0"/>
        <v>2</v>
      </c>
      <c r="BK19">
        <f t="shared" si="1"/>
        <v>13</v>
      </c>
      <c r="BL19">
        <f t="shared" si="2"/>
        <v>7</v>
      </c>
      <c r="BN19">
        <f>SUM(BJ19:BL19)</f>
        <v>22</v>
      </c>
      <c r="BO19" t="s">
        <v>11</v>
      </c>
      <c r="BP19">
        <f>(BJ19/BN19)</f>
        <v>9.0909090909090912E-2</v>
      </c>
      <c r="BQ19">
        <f>(BK19/BN19)</f>
        <v>0.59090909090909094</v>
      </c>
      <c r="BR19">
        <f>(BL19/BN19)</f>
        <v>0.31818181818181818</v>
      </c>
      <c r="BT19">
        <f t="shared" si="3"/>
        <v>-0.36295488619326699</v>
      </c>
      <c r="BU19">
        <f t="shared" si="4"/>
        <v>0.38667030121302987</v>
      </c>
      <c r="BV19">
        <f t="shared" si="5"/>
        <v>-2.2216164644950284E-2</v>
      </c>
      <c r="BX19">
        <f t="shared" si="6"/>
        <v>-0.51419017352308971</v>
      </c>
      <c r="BY19">
        <f t="shared" si="7"/>
        <v>-0.21171959886344427</v>
      </c>
      <c r="BZ19">
        <f t="shared" si="8"/>
        <v>0.12801816418112361</v>
      </c>
      <c r="CA19">
        <f t="shared" si="9"/>
        <v>0.64532243824493607</v>
      </c>
      <c r="CB19">
        <f t="shared" si="10"/>
        <v>-0.26724533505339743</v>
      </c>
      <c r="CC19">
        <f t="shared" si="11"/>
        <v>0.22281300576349683</v>
      </c>
      <c r="CE19">
        <f t="shared" si="12"/>
        <v>-3.9478933675433785</v>
      </c>
      <c r="CF19">
        <f t="shared" si="13"/>
        <v>2.4591818679501989</v>
      </c>
      <c r="CG19">
        <f t="shared" si="14"/>
        <v>-0.14914791891930326</v>
      </c>
      <c r="CI19" t="s">
        <v>11</v>
      </c>
      <c r="CJ19" t="str">
        <f t="shared" si="15"/>
        <v>Poor</v>
      </c>
      <c r="CK19" t="str">
        <f t="shared" si="16"/>
        <v>Fair</v>
      </c>
      <c r="CL19" t="str">
        <f t="shared" si="17"/>
        <v>Poor</v>
      </c>
    </row>
    <row r="20" spans="1:96" ht="12.75" customHeight="1" x14ac:dyDescent="0.25">
      <c r="A20" t="s">
        <v>12</v>
      </c>
      <c r="B20">
        <v>2</v>
      </c>
      <c r="C20">
        <v>3</v>
      </c>
      <c r="F20">
        <v>3</v>
      </c>
      <c r="H20">
        <v>3</v>
      </c>
      <c r="J20">
        <v>2</v>
      </c>
      <c r="L20">
        <v>3</v>
      </c>
      <c r="M20">
        <v>3</v>
      </c>
      <c r="O20">
        <v>2</v>
      </c>
      <c r="R20">
        <v>2</v>
      </c>
      <c r="X20">
        <v>2</v>
      </c>
      <c r="Y20">
        <v>2</v>
      </c>
      <c r="AA20">
        <v>3</v>
      </c>
      <c r="AH20">
        <v>2</v>
      </c>
      <c r="AJ20">
        <v>1</v>
      </c>
      <c r="AL20">
        <v>3</v>
      </c>
      <c r="AM20">
        <v>2</v>
      </c>
      <c r="AO20">
        <v>2</v>
      </c>
      <c r="AQ20">
        <v>3</v>
      </c>
      <c r="AW20">
        <v>2</v>
      </c>
      <c r="AX20">
        <v>3</v>
      </c>
      <c r="AY20">
        <v>1</v>
      </c>
      <c r="AZ20">
        <v>3</v>
      </c>
      <c r="BD20">
        <v>2</v>
      </c>
      <c r="BE20">
        <v>2</v>
      </c>
      <c r="BJ20">
        <f t="shared" si="0"/>
        <v>2</v>
      </c>
      <c r="BK20">
        <f t="shared" si="1"/>
        <v>12</v>
      </c>
      <c r="BL20">
        <f t="shared" si="2"/>
        <v>10</v>
      </c>
      <c r="BN20">
        <f>SUM(BJ20:BL20)</f>
        <v>24</v>
      </c>
      <c r="BO20" t="s">
        <v>12</v>
      </c>
      <c r="BP20">
        <f>(BJ20/BN20)</f>
        <v>8.3333333333333329E-2</v>
      </c>
      <c r="BQ20">
        <f>(BK20/BN20)</f>
        <v>0.5</v>
      </c>
      <c r="BR20">
        <f>(BL20/BN20)</f>
        <v>0.41666666666666669</v>
      </c>
      <c r="BT20">
        <f t="shared" si="3"/>
        <v>-0.37431284357821093</v>
      </c>
      <c r="BU20">
        <f t="shared" si="4"/>
        <v>0.25037481259370309</v>
      </c>
      <c r="BV20">
        <f t="shared" si="5"/>
        <v>0.12543728135932034</v>
      </c>
      <c r="BX20">
        <f t="shared" si="6"/>
        <v>-0.51352162665765</v>
      </c>
      <c r="BY20">
        <f t="shared" si="7"/>
        <v>-0.23510406049877183</v>
      </c>
      <c r="BZ20">
        <f t="shared" si="8"/>
        <v>-1.463351586192374E-3</v>
      </c>
      <c r="CA20">
        <f t="shared" si="9"/>
        <v>0.50221297677359855</v>
      </c>
      <c r="CB20">
        <f t="shared" si="10"/>
        <v>-0.12287849726027991</v>
      </c>
      <c r="CC20">
        <f t="shared" si="11"/>
        <v>0.37375305997892061</v>
      </c>
      <c r="CE20">
        <f t="shared" si="12"/>
        <v>-4.4231736968405508</v>
      </c>
      <c r="CF20">
        <f t="shared" si="13"/>
        <v>1.6354414274654301</v>
      </c>
      <c r="CG20">
        <f t="shared" si="14"/>
        <v>0.83097549814659522</v>
      </c>
      <c r="CI20" t="s">
        <v>12</v>
      </c>
      <c r="CJ20" t="str">
        <f t="shared" si="15"/>
        <v>Poor</v>
      </c>
      <c r="CK20" t="str">
        <f t="shared" si="16"/>
        <v>Fair</v>
      </c>
      <c r="CL20" t="str">
        <f t="shared" si="17"/>
        <v>Poor</v>
      </c>
    </row>
    <row r="21" spans="1:96" ht="12.75" customHeight="1" x14ac:dyDescent="0.25">
      <c r="A21" t="s">
        <v>13</v>
      </c>
      <c r="B21">
        <v>2</v>
      </c>
      <c r="D21">
        <v>3</v>
      </c>
      <c r="E21">
        <v>1</v>
      </c>
      <c r="G21">
        <v>3</v>
      </c>
      <c r="K21">
        <v>2</v>
      </c>
      <c r="L21">
        <v>3</v>
      </c>
      <c r="M21">
        <v>2</v>
      </c>
      <c r="O21">
        <v>1</v>
      </c>
      <c r="R21">
        <v>1</v>
      </c>
      <c r="X21">
        <v>3</v>
      </c>
      <c r="Y21">
        <v>2</v>
      </c>
      <c r="AA21">
        <v>3</v>
      </c>
      <c r="AB21">
        <v>1</v>
      </c>
      <c r="AC21">
        <v>3</v>
      </c>
      <c r="AJ21">
        <v>2</v>
      </c>
      <c r="AK21">
        <v>3</v>
      </c>
      <c r="AM21">
        <v>2</v>
      </c>
      <c r="AO21">
        <v>2</v>
      </c>
      <c r="AU21">
        <v>1</v>
      </c>
      <c r="AV21">
        <v>3</v>
      </c>
      <c r="AY21">
        <v>2</v>
      </c>
      <c r="AZ21">
        <v>3</v>
      </c>
      <c r="BC21">
        <v>2</v>
      </c>
      <c r="BE21">
        <v>3</v>
      </c>
      <c r="BJ21">
        <f t="shared" si="0"/>
        <v>5</v>
      </c>
      <c r="BK21">
        <f t="shared" si="1"/>
        <v>9</v>
      </c>
      <c r="BL21">
        <f t="shared" si="2"/>
        <v>10</v>
      </c>
      <c r="BN21">
        <f>SUM(BJ21:BL21)</f>
        <v>24</v>
      </c>
      <c r="BO21" t="s">
        <v>13</v>
      </c>
      <c r="BP21">
        <f>(BJ21/BN21)</f>
        <v>0.20833333333333334</v>
      </c>
      <c r="BQ21">
        <f>(BK21/BN21)</f>
        <v>0.375</v>
      </c>
      <c r="BR21">
        <f>(BL21/BN21)</f>
        <v>0.41666666666666669</v>
      </c>
      <c r="BT21">
        <f t="shared" si="3"/>
        <v>-0.18690654672663667</v>
      </c>
      <c r="BU21">
        <f t="shared" si="4"/>
        <v>6.2968515742128903E-2</v>
      </c>
      <c r="BV21">
        <f t="shared" si="5"/>
        <v>0.12543728135932034</v>
      </c>
      <c r="BX21">
        <f t="shared" si="6"/>
        <v>-0.39145777959627642</v>
      </c>
      <c r="BY21">
        <f t="shared" si="7"/>
        <v>1.7644686143003074E-2</v>
      </c>
      <c r="BZ21">
        <f t="shared" si="8"/>
        <v>-0.18087273820991723</v>
      </c>
      <c r="CA21">
        <f t="shared" si="9"/>
        <v>0.30680976969417506</v>
      </c>
      <c r="CB21">
        <f t="shared" si="10"/>
        <v>-0.12287849726027991</v>
      </c>
      <c r="CC21">
        <f t="shared" si="11"/>
        <v>0.37375305997892061</v>
      </c>
      <c r="CE21">
        <f t="shared" si="12"/>
        <v>-1.5031015215697185</v>
      </c>
      <c r="CF21">
        <f t="shared" si="13"/>
        <v>0.42479771866729632</v>
      </c>
      <c r="CG21">
        <f t="shared" si="14"/>
        <v>0.83097549814659522</v>
      </c>
      <c r="CI21" t="s">
        <v>13</v>
      </c>
      <c r="CJ21" t="str">
        <f t="shared" si="15"/>
        <v>Poor</v>
      </c>
      <c r="CK21" t="str">
        <f t="shared" si="16"/>
        <v>Poor</v>
      </c>
      <c r="CL21" t="str">
        <f t="shared" si="17"/>
        <v>Poor</v>
      </c>
      <c r="CO21" s="6"/>
      <c r="CP21" s="7" t="s">
        <v>289</v>
      </c>
      <c r="CQ21" s="7" t="s">
        <v>290</v>
      </c>
      <c r="CR21" s="7" t="s">
        <v>291</v>
      </c>
    </row>
    <row r="22" spans="1:96" ht="12.75" customHeight="1" x14ac:dyDescent="0.25">
      <c r="A22" t="s">
        <v>14</v>
      </c>
      <c r="C22">
        <v>1</v>
      </c>
      <c r="E22">
        <v>1</v>
      </c>
      <c r="F22">
        <v>1</v>
      </c>
      <c r="G22">
        <v>1</v>
      </c>
      <c r="I22">
        <v>1</v>
      </c>
      <c r="K22">
        <v>1</v>
      </c>
      <c r="M22">
        <v>1</v>
      </c>
      <c r="P22">
        <v>3</v>
      </c>
      <c r="Q22">
        <v>1</v>
      </c>
      <c r="S22">
        <v>1</v>
      </c>
      <c r="W22">
        <v>1</v>
      </c>
      <c r="Y22">
        <v>1</v>
      </c>
      <c r="AD22">
        <v>1</v>
      </c>
      <c r="AF22">
        <v>1</v>
      </c>
      <c r="AH22">
        <v>1</v>
      </c>
      <c r="AK22">
        <v>1</v>
      </c>
      <c r="AN22">
        <v>1</v>
      </c>
      <c r="AQ22">
        <v>1</v>
      </c>
      <c r="AS22">
        <v>1</v>
      </c>
      <c r="AW22">
        <v>1</v>
      </c>
      <c r="BB22">
        <v>1</v>
      </c>
      <c r="BC22">
        <v>1</v>
      </c>
      <c r="BF22">
        <v>1</v>
      </c>
      <c r="BJ22">
        <f t="shared" si="0"/>
        <v>22</v>
      </c>
      <c r="BK22">
        <f t="shared" si="1"/>
        <v>0</v>
      </c>
      <c r="BL22">
        <f t="shared" si="2"/>
        <v>1</v>
      </c>
      <c r="BN22">
        <f>SUM(BJ22:BL22)</f>
        <v>23</v>
      </c>
      <c r="BO22" t="s">
        <v>14</v>
      </c>
      <c r="BP22">
        <f>(BJ22/BN22)</f>
        <v>0.95652173913043481</v>
      </c>
      <c r="BQ22">
        <f>(BK22/BN22)</f>
        <v>0</v>
      </c>
      <c r="BR22">
        <f>(BL22/BN22)</f>
        <v>4.3478260869565216E-2</v>
      </c>
      <c r="BT22">
        <f t="shared" si="3"/>
        <v>0.93481520109510463</v>
      </c>
      <c r="BU22">
        <f t="shared" si="4"/>
        <v>-0.49925037481259371</v>
      </c>
      <c r="BV22">
        <f t="shared" si="5"/>
        <v>-0.43406557590769829</v>
      </c>
      <c r="BX22">
        <f t="shared" si="6"/>
        <v>0.82989073989687812</v>
      </c>
      <c r="BY22">
        <f t="shared" si="7"/>
        <v>1.039739662293331</v>
      </c>
      <c r="BZ22">
        <f t="shared" si="8"/>
        <v>-0.49925037481259371</v>
      </c>
      <c r="CA22">
        <f t="shared" si="9"/>
        <v>-0.49925037481259371</v>
      </c>
      <c r="CB22">
        <f t="shared" si="10"/>
        <v>-0.53899003710592486</v>
      </c>
      <c r="CC22">
        <f t="shared" si="11"/>
        <v>-0.32914111470947177</v>
      </c>
      <c r="CE22">
        <f t="shared" si="12"/>
        <v>14.655981915372845</v>
      </c>
      <c r="CF22" t="e">
        <f t="shared" si="13"/>
        <v>#DIV/0!</v>
      </c>
      <c r="CG22">
        <f t="shared" si="14"/>
        <v>-6.8052565075286049</v>
      </c>
      <c r="CI22" t="s">
        <v>14</v>
      </c>
      <c r="CJ22" t="str">
        <f t="shared" si="15"/>
        <v>Almost Perfect</v>
      </c>
      <c r="CK22" t="str">
        <f t="shared" si="16"/>
        <v>Poor</v>
      </c>
      <c r="CL22" t="str">
        <f t="shared" si="17"/>
        <v>Poor</v>
      </c>
      <c r="CO22" s="7" t="s">
        <v>220</v>
      </c>
      <c r="CP22" s="7">
        <v>22</v>
      </c>
      <c r="CQ22" s="7" t="s">
        <v>292</v>
      </c>
      <c r="CR22" s="7" t="s">
        <v>293</v>
      </c>
    </row>
    <row r="23" spans="1:96" ht="12.75" customHeight="1" x14ac:dyDescent="0.25">
      <c r="A23" t="s">
        <v>15</v>
      </c>
      <c r="C23">
        <v>2</v>
      </c>
      <c r="F23">
        <v>3</v>
      </c>
      <c r="G23">
        <v>3</v>
      </c>
      <c r="K23">
        <v>2</v>
      </c>
      <c r="L23">
        <v>3</v>
      </c>
      <c r="M23">
        <v>2</v>
      </c>
      <c r="P23">
        <v>2</v>
      </c>
      <c r="Q23">
        <v>2</v>
      </c>
      <c r="S23">
        <v>2</v>
      </c>
      <c r="V23">
        <v>2</v>
      </c>
      <c r="AA23">
        <v>2</v>
      </c>
      <c r="AD23">
        <v>2</v>
      </c>
      <c r="AF23">
        <v>2</v>
      </c>
      <c r="AI23">
        <v>2</v>
      </c>
      <c r="AK23">
        <v>3</v>
      </c>
      <c r="AN23">
        <v>3</v>
      </c>
      <c r="AO23">
        <v>2</v>
      </c>
      <c r="AS23">
        <v>3</v>
      </c>
      <c r="AX23">
        <v>3</v>
      </c>
      <c r="AY23">
        <v>2</v>
      </c>
      <c r="AZ23">
        <v>2</v>
      </c>
      <c r="BA23">
        <v>2</v>
      </c>
      <c r="BC23">
        <v>2</v>
      </c>
      <c r="BE23">
        <v>2</v>
      </c>
      <c r="BH23">
        <v>2</v>
      </c>
      <c r="BJ23">
        <f t="shared" si="0"/>
        <v>0</v>
      </c>
      <c r="BK23">
        <f t="shared" si="1"/>
        <v>18</v>
      </c>
      <c r="BL23">
        <f t="shared" si="2"/>
        <v>7</v>
      </c>
      <c r="BN23">
        <f>SUM(BJ23:BL23)</f>
        <v>25</v>
      </c>
      <c r="BO23" t="s">
        <v>15</v>
      </c>
      <c r="BP23">
        <f>(BJ23/BN23)</f>
        <v>0</v>
      </c>
      <c r="BQ23">
        <f>(BK23/BN23)</f>
        <v>0.72</v>
      </c>
      <c r="BR23">
        <f>(BL23/BN23)</f>
        <v>0.28000000000000003</v>
      </c>
      <c r="BT23">
        <f t="shared" si="3"/>
        <v>-0.49925037481259371</v>
      </c>
      <c r="BU23">
        <f t="shared" si="4"/>
        <v>0.58020989505247367</v>
      </c>
      <c r="BV23">
        <f t="shared" si="5"/>
        <v>-7.9460269865067448E-2</v>
      </c>
      <c r="BX23">
        <f t="shared" si="6"/>
        <v>-0.49925037481259371</v>
      </c>
      <c r="BY23">
        <f t="shared" si="7"/>
        <v>-0.49925037481259371</v>
      </c>
      <c r="BZ23">
        <f t="shared" si="8"/>
        <v>0.35862894460772088</v>
      </c>
      <c r="CA23">
        <f t="shared" si="9"/>
        <v>0.80179084549722646</v>
      </c>
      <c r="CB23">
        <f t="shared" si="10"/>
        <v>-0.30104122030982022</v>
      </c>
      <c r="CC23">
        <f t="shared" si="11"/>
        <v>0.14212068057968535</v>
      </c>
      <c r="CE23" t="e">
        <f t="shared" si="12"/>
        <v>#DIV/0!</v>
      </c>
      <c r="CF23">
        <f t="shared" si="13"/>
        <v>4.3074338089333768</v>
      </c>
      <c r="CG23">
        <f t="shared" si="14"/>
        <v>-0.58990695574539775</v>
      </c>
      <c r="CI23" t="s">
        <v>15</v>
      </c>
      <c r="CJ23" t="str">
        <f t="shared" si="15"/>
        <v>Poor</v>
      </c>
      <c r="CK23" t="str">
        <f t="shared" si="16"/>
        <v>Moderate</v>
      </c>
      <c r="CL23" t="str">
        <f t="shared" si="17"/>
        <v>Poor</v>
      </c>
      <c r="CO23" s="7" t="s">
        <v>281</v>
      </c>
      <c r="CP23" s="7" t="s">
        <v>294</v>
      </c>
      <c r="CQ23" s="7" t="s">
        <v>295</v>
      </c>
      <c r="CR23" s="7">
        <v>0</v>
      </c>
    </row>
    <row r="24" spans="1:96" ht="12.75" customHeight="1" x14ac:dyDescent="0.25">
      <c r="A24" t="s">
        <v>16</v>
      </c>
      <c r="E24">
        <v>2</v>
      </c>
      <c r="F24">
        <v>2</v>
      </c>
      <c r="I24">
        <v>3</v>
      </c>
      <c r="L24">
        <v>3</v>
      </c>
      <c r="M24">
        <v>2</v>
      </c>
      <c r="O24">
        <v>2</v>
      </c>
      <c r="W24">
        <v>2</v>
      </c>
      <c r="Y24">
        <v>2</v>
      </c>
      <c r="AA24">
        <v>3</v>
      </c>
      <c r="AD24">
        <v>1</v>
      </c>
      <c r="AJ24">
        <v>2</v>
      </c>
      <c r="AN24">
        <v>2</v>
      </c>
      <c r="AP24">
        <v>3</v>
      </c>
      <c r="AX24">
        <v>2</v>
      </c>
      <c r="AZ24">
        <v>2</v>
      </c>
      <c r="BA24">
        <v>2</v>
      </c>
      <c r="BC24">
        <v>1</v>
      </c>
      <c r="BH24">
        <v>1</v>
      </c>
      <c r="BJ24">
        <f t="shared" si="0"/>
        <v>3</v>
      </c>
      <c r="BK24">
        <f t="shared" si="1"/>
        <v>11</v>
      </c>
      <c r="BL24">
        <f t="shared" si="2"/>
        <v>4</v>
      </c>
      <c r="BN24">
        <f>SUM(BJ24:BL24)</f>
        <v>18</v>
      </c>
      <c r="BO24" t="s">
        <v>16</v>
      </c>
      <c r="BP24">
        <f>(BJ24/BN24)</f>
        <v>0.16666666666666666</v>
      </c>
      <c r="BQ24">
        <f>(BK24/BN24)</f>
        <v>0.61111111111111116</v>
      </c>
      <c r="BR24">
        <f>(BL24/BN24)</f>
        <v>0.22222222222222221</v>
      </c>
      <c r="BT24">
        <f t="shared" si="3"/>
        <v>-0.24937531234382812</v>
      </c>
      <c r="BU24">
        <f t="shared" si="4"/>
        <v>0.41695818757288022</v>
      </c>
      <c r="BV24">
        <f t="shared" si="5"/>
        <v>-0.16608362485423958</v>
      </c>
      <c r="BX24">
        <f t="shared" si="6"/>
        <v>-0.46612309363453575</v>
      </c>
      <c r="BY24">
        <f t="shared" si="7"/>
        <v>-3.2627531053120495E-2</v>
      </c>
      <c r="BZ24">
        <f t="shared" si="8"/>
        <v>0.13343161607767251</v>
      </c>
      <c r="CA24">
        <f t="shared" si="9"/>
        <v>0.70048475906808794</v>
      </c>
      <c r="CB24">
        <f t="shared" si="10"/>
        <v>-0.40787589744875352</v>
      </c>
      <c r="CC24">
        <f t="shared" si="11"/>
        <v>7.570864774027436E-2</v>
      </c>
      <c r="CE24">
        <f t="shared" si="12"/>
        <v>-1.8926255501337592</v>
      </c>
      <c r="CF24">
        <f t="shared" si="13"/>
        <v>2.4191602746093279</v>
      </c>
      <c r="CG24">
        <f t="shared" si="14"/>
        <v>-1.1299267753829076</v>
      </c>
      <c r="CI24" t="s">
        <v>16</v>
      </c>
      <c r="CJ24" t="str">
        <f t="shared" si="15"/>
        <v>Poor</v>
      </c>
      <c r="CK24" t="str">
        <f t="shared" si="16"/>
        <v>Moderate</v>
      </c>
      <c r="CL24" t="str">
        <f t="shared" si="17"/>
        <v>Poor</v>
      </c>
      <c r="CO24" s="7" t="s">
        <v>282</v>
      </c>
      <c r="CP24" s="7" t="s">
        <v>296</v>
      </c>
      <c r="CQ24" s="7">
        <v>0</v>
      </c>
      <c r="CR24" s="7">
        <v>0</v>
      </c>
    </row>
    <row r="25" spans="1:96" ht="12.75" customHeight="1" x14ac:dyDescent="0.25">
      <c r="A25" t="s">
        <v>17</v>
      </c>
      <c r="B25">
        <v>2</v>
      </c>
      <c r="E25">
        <v>2</v>
      </c>
      <c r="G25">
        <v>3</v>
      </c>
      <c r="K25">
        <v>2</v>
      </c>
      <c r="M25">
        <v>2</v>
      </c>
      <c r="O25">
        <v>1</v>
      </c>
      <c r="P25">
        <v>1</v>
      </c>
      <c r="R25">
        <v>2</v>
      </c>
      <c r="V25">
        <v>3</v>
      </c>
      <c r="W25">
        <v>2</v>
      </c>
      <c r="Y25">
        <v>2</v>
      </c>
      <c r="AB25">
        <v>1</v>
      </c>
      <c r="AF25">
        <v>3</v>
      </c>
      <c r="AL25">
        <v>3</v>
      </c>
      <c r="AP25">
        <v>2</v>
      </c>
      <c r="AR25">
        <v>2</v>
      </c>
      <c r="AS25">
        <v>3</v>
      </c>
      <c r="AX25">
        <v>2</v>
      </c>
      <c r="BA25">
        <v>2</v>
      </c>
      <c r="BB25">
        <v>2</v>
      </c>
      <c r="BG25">
        <v>3</v>
      </c>
      <c r="BH25">
        <v>2</v>
      </c>
      <c r="BJ25">
        <f t="shared" si="0"/>
        <v>3</v>
      </c>
      <c r="BK25">
        <f t="shared" si="1"/>
        <v>13</v>
      </c>
      <c r="BL25">
        <f t="shared" si="2"/>
        <v>6</v>
      </c>
      <c r="BN25">
        <f>SUM(BJ25:BL25)</f>
        <v>22</v>
      </c>
      <c r="BO25" t="s">
        <v>17</v>
      </c>
      <c r="BP25">
        <f>(BJ25/BN25)</f>
        <v>0.13636363636363635</v>
      </c>
      <c r="BQ25">
        <f>(BK25/BN25)</f>
        <v>0.59090909090909094</v>
      </c>
      <c r="BR25">
        <f>(BL25/BN25)</f>
        <v>0.27272727272727271</v>
      </c>
      <c r="BT25">
        <f t="shared" si="3"/>
        <v>-0.29480714188360368</v>
      </c>
      <c r="BU25">
        <f t="shared" si="4"/>
        <v>0.38667030121302987</v>
      </c>
      <c r="BV25">
        <f t="shared" si="5"/>
        <v>-9.0363908954613659E-2</v>
      </c>
      <c r="BX25">
        <f t="shared" si="6"/>
        <v>-0.47534179171728796</v>
      </c>
      <c r="BY25">
        <f t="shared" si="7"/>
        <v>-0.11427249204991941</v>
      </c>
      <c r="BZ25">
        <f t="shared" si="8"/>
        <v>0.12801816418112361</v>
      </c>
      <c r="CA25">
        <f t="shared" si="9"/>
        <v>0.64532243824493607</v>
      </c>
      <c r="CB25">
        <f t="shared" si="10"/>
        <v>-0.32465660862953238</v>
      </c>
      <c r="CC25">
        <f t="shared" si="11"/>
        <v>0.14392879072030509</v>
      </c>
      <c r="CE25">
        <f t="shared" si="12"/>
        <v>-2.6862308639659509</v>
      </c>
      <c r="CF25">
        <f t="shared" si="13"/>
        <v>2.4591818679501989</v>
      </c>
      <c r="CG25">
        <f t="shared" si="14"/>
        <v>-0.63445694397046737</v>
      </c>
      <c r="CI25" t="s">
        <v>17</v>
      </c>
      <c r="CJ25" t="str">
        <f t="shared" si="15"/>
        <v>Poor</v>
      </c>
      <c r="CK25" t="str">
        <f t="shared" si="16"/>
        <v>Fair</v>
      </c>
      <c r="CL25" t="str">
        <f t="shared" si="17"/>
        <v>Poor</v>
      </c>
      <c r="CO25" s="7" t="s">
        <v>283</v>
      </c>
      <c r="CP25" s="7" t="s">
        <v>297</v>
      </c>
      <c r="CQ25" s="7">
        <v>0</v>
      </c>
      <c r="CR25" s="7">
        <v>0</v>
      </c>
    </row>
    <row r="26" spans="1:96" ht="12.75" customHeight="1" x14ac:dyDescent="0.25">
      <c r="A26" t="s">
        <v>18</v>
      </c>
      <c r="E26">
        <v>2</v>
      </c>
      <c r="H26">
        <v>3</v>
      </c>
      <c r="I26">
        <v>2</v>
      </c>
      <c r="J26">
        <v>1</v>
      </c>
      <c r="N26">
        <v>2</v>
      </c>
      <c r="Q26">
        <v>2</v>
      </c>
      <c r="R26">
        <v>1</v>
      </c>
      <c r="U26">
        <v>1</v>
      </c>
      <c r="W26">
        <v>3</v>
      </c>
      <c r="Y26">
        <v>2</v>
      </c>
      <c r="AE26">
        <v>3</v>
      </c>
      <c r="AI26">
        <v>2</v>
      </c>
      <c r="AJ26">
        <v>1</v>
      </c>
      <c r="AM26">
        <v>2</v>
      </c>
      <c r="AO26">
        <v>3</v>
      </c>
      <c r="AQ26">
        <v>2</v>
      </c>
      <c r="AV26">
        <v>2</v>
      </c>
      <c r="AZ26">
        <v>2</v>
      </c>
      <c r="BA26">
        <v>2</v>
      </c>
      <c r="BB26">
        <v>2</v>
      </c>
      <c r="BD26">
        <v>3</v>
      </c>
      <c r="BJ26">
        <f t="shared" si="0"/>
        <v>4</v>
      </c>
      <c r="BK26">
        <f t="shared" si="1"/>
        <v>12</v>
      </c>
      <c r="BL26">
        <f t="shared" si="2"/>
        <v>5</v>
      </c>
      <c r="BN26">
        <f>SUM(BJ26:BL26)</f>
        <v>21</v>
      </c>
      <c r="BO26" t="s">
        <v>18</v>
      </c>
      <c r="BP26">
        <f>(BJ26/BN26)</f>
        <v>0.19047619047619047</v>
      </c>
      <c r="BQ26">
        <f>(BK26/BN26)</f>
        <v>0.5714285714285714</v>
      </c>
      <c r="BR26">
        <f>(BL26/BN26)</f>
        <v>0.23809523809523808</v>
      </c>
      <c r="BT26">
        <f t="shared" si="3"/>
        <v>-0.21367887484829018</v>
      </c>
      <c r="BU26">
        <f t="shared" si="4"/>
        <v>0.35746412508031689</v>
      </c>
      <c r="BV26">
        <f t="shared" si="5"/>
        <v>-0.1422859998572143</v>
      </c>
      <c r="BX26">
        <f t="shared" si="6"/>
        <v>-0.42511669639626293</v>
      </c>
      <c r="BY26">
        <f t="shared" si="7"/>
        <v>-2.2410533003174027E-3</v>
      </c>
      <c r="BZ26">
        <f t="shared" si="8"/>
        <v>9.0999171608811713E-2</v>
      </c>
      <c r="CA26">
        <f t="shared" si="9"/>
        <v>0.62392907855182211</v>
      </c>
      <c r="CB26">
        <f t="shared" si="10"/>
        <v>-0.37162251700011956</v>
      </c>
      <c r="CC26">
        <f t="shared" si="11"/>
        <v>8.7050517285690965E-2</v>
      </c>
      <c r="CE26">
        <f t="shared" si="12"/>
        <v>-1.6624355403968525</v>
      </c>
      <c r="CF26">
        <f t="shared" si="13"/>
        <v>2.2067760810428791</v>
      </c>
      <c r="CG26">
        <f t="shared" si="14"/>
        <v>-1.0205983446555467</v>
      </c>
      <c r="CI26" t="s">
        <v>18</v>
      </c>
      <c r="CJ26" t="str">
        <f t="shared" si="15"/>
        <v>Poor</v>
      </c>
      <c r="CK26" t="str">
        <f t="shared" si="16"/>
        <v>Fair</v>
      </c>
      <c r="CL26" t="str">
        <f t="shared" si="17"/>
        <v>Poor</v>
      </c>
      <c r="CO26" s="7" t="s">
        <v>288</v>
      </c>
      <c r="CP26" s="7" t="s">
        <v>298</v>
      </c>
    </row>
    <row r="27" spans="1:96" ht="12.75" customHeight="1" x14ac:dyDescent="0.25">
      <c r="A27" t="s">
        <v>19</v>
      </c>
      <c r="B27">
        <v>2</v>
      </c>
      <c r="D27">
        <v>2</v>
      </c>
      <c r="E27">
        <v>1</v>
      </c>
      <c r="G27">
        <v>2</v>
      </c>
      <c r="I27">
        <v>3</v>
      </c>
      <c r="K27">
        <v>2</v>
      </c>
      <c r="N27">
        <v>1</v>
      </c>
      <c r="O27">
        <v>1</v>
      </c>
      <c r="P27">
        <v>3</v>
      </c>
      <c r="Q27">
        <v>2</v>
      </c>
      <c r="R27">
        <v>1</v>
      </c>
      <c r="W27">
        <v>2</v>
      </c>
      <c r="AA27">
        <v>3</v>
      </c>
      <c r="AE27">
        <v>2</v>
      </c>
      <c r="AH27">
        <v>2</v>
      </c>
      <c r="AK27">
        <v>2</v>
      </c>
      <c r="AM27">
        <v>2</v>
      </c>
      <c r="AN27">
        <v>2</v>
      </c>
      <c r="AQ27">
        <v>2</v>
      </c>
      <c r="AS27">
        <v>2</v>
      </c>
      <c r="AW27">
        <v>1</v>
      </c>
      <c r="AZ27">
        <v>3</v>
      </c>
      <c r="BC27">
        <v>2</v>
      </c>
      <c r="BH27">
        <v>1</v>
      </c>
      <c r="BJ27">
        <f t="shared" si="0"/>
        <v>6</v>
      </c>
      <c r="BK27">
        <f t="shared" si="1"/>
        <v>14</v>
      </c>
      <c r="BL27">
        <f t="shared" si="2"/>
        <v>4</v>
      </c>
      <c r="BN27">
        <f>SUM(BJ27:BL27)</f>
        <v>24</v>
      </c>
      <c r="BO27" t="s">
        <v>19</v>
      </c>
      <c r="BP27">
        <f>(BJ27/BN27)</f>
        <v>0.25</v>
      </c>
      <c r="BQ27">
        <f>(BK27/BN27)</f>
        <v>0.58333333333333337</v>
      </c>
      <c r="BR27">
        <f>(BL27/BN27)</f>
        <v>0.16666666666666666</v>
      </c>
      <c r="BT27">
        <f t="shared" si="3"/>
        <v>-0.1244377811094453</v>
      </c>
      <c r="BU27">
        <f t="shared" si="4"/>
        <v>0.37531234382808598</v>
      </c>
      <c r="BV27">
        <f t="shared" si="5"/>
        <v>-0.24937531234382812</v>
      </c>
      <c r="BX27">
        <f t="shared" si="6"/>
        <v>-0.34253602893167101</v>
      </c>
      <c r="BY27">
        <f t="shared" si="7"/>
        <v>9.366046671278043E-2</v>
      </c>
      <c r="BZ27">
        <f t="shared" si="8"/>
        <v>0.12699656520848571</v>
      </c>
      <c r="CA27">
        <f t="shared" si="9"/>
        <v>0.62362812244768628</v>
      </c>
      <c r="CB27">
        <f t="shared" si="10"/>
        <v>-0.43708439715549441</v>
      </c>
      <c r="CC27">
        <f t="shared" si="11"/>
        <v>-6.1666227532161833E-2</v>
      </c>
      <c r="CE27">
        <f t="shared" si="12"/>
        <v>-0.93856852115515776</v>
      </c>
      <c r="CF27">
        <f t="shared" si="13"/>
        <v>2.4863051757294539</v>
      </c>
      <c r="CG27">
        <f t="shared" si="14"/>
        <v>-2.1854157416897788</v>
      </c>
      <c r="CI27" t="s">
        <v>19</v>
      </c>
      <c r="CJ27" t="str">
        <f t="shared" si="15"/>
        <v>Poor</v>
      </c>
      <c r="CK27" t="str">
        <f t="shared" si="16"/>
        <v>Fair</v>
      </c>
      <c r="CL27" t="str">
        <f t="shared" si="17"/>
        <v>Poor</v>
      </c>
      <c r="CO27" s="7" t="s">
        <v>299</v>
      </c>
      <c r="CP27">
        <v>0</v>
      </c>
    </row>
    <row r="28" spans="1:96" ht="12.75" customHeight="1" x14ac:dyDescent="0.25">
      <c r="A28" t="s">
        <v>20</v>
      </c>
      <c r="C28">
        <v>2</v>
      </c>
      <c r="E28">
        <v>3</v>
      </c>
      <c r="I28">
        <v>3</v>
      </c>
      <c r="K28">
        <v>2</v>
      </c>
      <c r="N28">
        <v>3</v>
      </c>
      <c r="P28">
        <v>1</v>
      </c>
      <c r="R28">
        <v>3</v>
      </c>
      <c r="S28">
        <v>3</v>
      </c>
      <c r="T28">
        <v>2</v>
      </c>
      <c r="U28">
        <v>2</v>
      </c>
      <c r="X28">
        <v>3</v>
      </c>
      <c r="Y28">
        <v>3</v>
      </c>
      <c r="AF28">
        <v>3</v>
      </c>
      <c r="AI28">
        <v>1</v>
      </c>
      <c r="AJ28">
        <v>1</v>
      </c>
      <c r="AL28">
        <v>3</v>
      </c>
      <c r="AO28">
        <v>2</v>
      </c>
      <c r="AP28">
        <v>2</v>
      </c>
      <c r="AW28">
        <v>3</v>
      </c>
      <c r="AX28">
        <v>2</v>
      </c>
      <c r="BD28">
        <v>3</v>
      </c>
      <c r="BE28">
        <v>1</v>
      </c>
      <c r="BH28">
        <v>3</v>
      </c>
      <c r="BJ28">
        <f t="shared" si="0"/>
        <v>4</v>
      </c>
      <c r="BK28">
        <f t="shared" si="1"/>
        <v>7</v>
      </c>
      <c r="BL28">
        <f t="shared" si="2"/>
        <v>12</v>
      </c>
      <c r="BN28">
        <f>SUM(BJ28:BL28)</f>
        <v>23</v>
      </c>
      <c r="BO28" t="s">
        <v>20</v>
      </c>
      <c r="BP28">
        <f>(BJ28/BN28)</f>
        <v>0.17391304347826086</v>
      </c>
      <c r="BQ28">
        <f>(BK28/BN28)</f>
        <v>0.30434782608695654</v>
      </c>
      <c r="BR28">
        <f>(BL28/BN28)</f>
        <v>0.52173913043478259</v>
      </c>
      <c r="BT28">
        <f t="shared" si="3"/>
        <v>-0.23851117919301221</v>
      </c>
      <c r="BU28">
        <f t="shared" si="4"/>
        <v>-4.2956782478326051E-2</v>
      </c>
      <c r="BV28">
        <f t="shared" si="5"/>
        <v>0.28296721204615077</v>
      </c>
      <c r="BX28">
        <f t="shared" si="6"/>
        <v>-0.43352805892724755</v>
      </c>
      <c r="BY28">
        <f t="shared" si="7"/>
        <v>-4.3494299458776864E-2</v>
      </c>
      <c r="BZ28">
        <f t="shared" si="8"/>
        <v>-0.27969829537858459</v>
      </c>
      <c r="CA28">
        <f t="shared" si="9"/>
        <v>0.19378473042193248</v>
      </c>
      <c r="CB28">
        <f t="shared" si="10"/>
        <v>2.5955820574043387E-2</v>
      </c>
      <c r="CC28">
        <f t="shared" si="11"/>
        <v>0.5399786035182581</v>
      </c>
      <c r="CE28">
        <f t="shared" si="12"/>
        <v>-2.0118816909961441</v>
      </c>
      <c r="CF28">
        <f t="shared" si="13"/>
        <v>-0.2984854929376824</v>
      </c>
      <c r="CG28">
        <f t="shared" si="14"/>
        <v>1.8111300870741176</v>
      </c>
      <c r="CI28" t="s">
        <v>20</v>
      </c>
      <c r="CJ28" t="str">
        <f t="shared" si="15"/>
        <v>Poor</v>
      </c>
      <c r="CK28" t="str">
        <f t="shared" si="16"/>
        <v>Poor</v>
      </c>
      <c r="CL28" t="str">
        <f t="shared" si="17"/>
        <v>Fair</v>
      </c>
    </row>
    <row r="29" spans="1:96" ht="12.75" customHeight="1" x14ac:dyDescent="0.25">
      <c r="A29" t="s">
        <v>21</v>
      </c>
      <c r="C29">
        <v>2</v>
      </c>
      <c r="D29">
        <v>2</v>
      </c>
      <c r="F29">
        <v>1</v>
      </c>
      <c r="G29">
        <v>2</v>
      </c>
      <c r="I29">
        <v>2</v>
      </c>
      <c r="K29">
        <v>2</v>
      </c>
      <c r="N29">
        <v>2</v>
      </c>
      <c r="Q29">
        <v>2</v>
      </c>
      <c r="R29">
        <v>1</v>
      </c>
      <c r="S29">
        <v>1</v>
      </c>
      <c r="V29">
        <v>1</v>
      </c>
      <c r="X29">
        <v>2</v>
      </c>
      <c r="AB29">
        <v>1</v>
      </c>
      <c r="AE29">
        <v>2</v>
      </c>
      <c r="AI29">
        <v>3</v>
      </c>
      <c r="AJ29">
        <v>1</v>
      </c>
      <c r="AL29">
        <v>1</v>
      </c>
      <c r="AP29">
        <v>2</v>
      </c>
      <c r="AT29">
        <v>1</v>
      </c>
      <c r="AU29">
        <v>1</v>
      </c>
      <c r="AV29">
        <v>1</v>
      </c>
      <c r="AZ29">
        <v>1</v>
      </c>
      <c r="BA29">
        <v>2</v>
      </c>
      <c r="BB29">
        <v>1</v>
      </c>
      <c r="BJ29">
        <f t="shared" si="0"/>
        <v>12</v>
      </c>
      <c r="BK29">
        <f t="shared" si="1"/>
        <v>11</v>
      </c>
      <c r="BL29">
        <f t="shared" si="2"/>
        <v>1</v>
      </c>
      <c r="BN29">
        <f>SUM(BJ29:BL29)</f>
        <v>24</v>
      </c>
      <c r="BO29" t="s">
        <v>21</v>
      </c>
      <c r="BP29">
        <f>(BJ29/BN29)</f>
        <v>0.5</v>
      </c>
      <c r="BQ29">
        <f>(BK29/BN29)</f>
        <v>0.45833333333333331</v>
      </c>
      <c r="BR29">
        <f>(BL29/BN29)</f>
        <v>4.1666666666666664E-2</v>
      </c>
      <c r="BT29">
        <f t="shared" si="3"/>
        <v>0.25037481259370309</v>
      </c>
      <c r="BU29">
        <f t="shared" si="4"/>
        <v>0.18790604697651167</v>
      </c>
      <c r="BV29">
        <f t="shared" si="5"/>
        <v>-0.43678160919540227</v>
      </c>
      <c r="BX29">
        <f t="shared" si="6"/>
        <v>-1.463351586192374E-3</v>
      </c>
      <c r="BY29">
        <f t="shared" si="7"/>
        <v>0.50221297677359855</v>
      </c>
      <c r="BZ29">
        <f t="shared" si="8"/>
        <v>-6.3056155717419099E-2</v>
      </c>
      <c r="CA29">
        <f t="shared" si="9"/>
        <v>0.43886824967044247</v>
      </c>
      <c r="CB29">
        <f t="shared" si="10"/>
        <v>-0.53742939307433113</v>
      </c>
      <c r="CC29">
        <f t="shared" si="11"/>
        <v>-0.33613382531647334</v>
      </c>
      <c r="CE29">
        <f t="shared" si="12"/>
        <v>1.6354414274654301</v>
      </c>
      <c r="CF29">
        <f t="shared" si="13"/>
        <v>1.2316812809191886</v>
      </c>
      <c r="CG29">
        <f t="shared" si="14"/>
        <v>-7.1388133889837126</v>
      </c>
      <c r="CI29" t="s">
        <v>21</v>
      </c>
      <c r="CJ29" t="str">
        <f t="shared" si="15"/>
        <v>Fair</v>
      </c>
      <c r="CK29" t="str">
        <f t="shared" si="16"/>
        <v>Poor</v>
      </c>
      <c r="CL29" t="str">
        <f t="shared" si="17"/>
        <v>Poor</v>
      </c>
    </row>
    <row r="30" spans="1:96" ht="12.75" customHeight="1" x14ac:dyDescent="0.25">
      <c r="A30" t="s">
        <v>22</v>
      </c>
      <c r="B30">
        <v>2</v>
      </c>
      <c r="F30">
        <v>3</v>
      </c>
      <c r="I30">
        <v>3</v>
      </c>
      <c r="J30">
        <v>2</v>
      </c>
      <c r="N30">
        <v>2</v>
      </c>
      <c r="Q30">
        <v>2</v>
      </c>
      <c r="S30">
        <v>1</v>
      </c>
      <c r="W30">
        <v>2</v>
      </c>
      <c r="AA30">
        <v>3</v>
      </c>
      <c r="AF30">
        <v>2</v>
      </c>
      <c r="AI30">
        <v>2</v>
      </c>
      <c r="AJ30">
        <v>2</v>
      </c>
      <c r="AM30">
        <v>2</v>
      </c>
      <c r="AO30">
        <v>2</v>
      </c>
      <c r="AU30">
        <v>2</v>
      </c>
      <c r="AX30">
        <v>2</v>
      </c>
      <c r="BA30">
        <v>3</v>
      </c>
      <c r="BC30">
        <v>2</v>
      </c>
      <c r="BH30">
        <v>1</v>
      </c>
      <c r="BJ30">
        <f t="shared" si="0"/>
        <v>2</v>
      </c>
      <c r="BK30">
        <f t="shared" si="1"/>
        <v>13</v>
      </c>
      <c r="BL30">
        <f t="shared" si="2"/>
        <v>4</v>
      </c>
      <c r="BN30">
        <f>SUM(BJ30:BL30)</f>
        <v>19</v>
      </c>
      <c r="BO30" t="s">
        <v>22</v>
      </c>
      <c r="BP30">
        <f>(BJ30/BN30)</f>
        <v>0.10526315789473684</v>
      </c>
      <c r="BQ30">
        <f>(BK30/BN30)</f>
        <v>0.68421052631578949</v>
      </c>
      <c r="BR30">
        <f>(BL30/BN30)</f>
        <v>0.21052631578947367</v>
      </c>
      <c r="BT30">
        <f t="shared" si="3"/>
        <v>-0.34143454588495226</v>
      </c>
      <c r="BU30">
        <f t="shared" si="4"/>
        <v>0.52655251321707564</v>
      </c>
      <c r="BV30">
        <f t="shared" si="5"/>
        <v>-0.18361871695731086</v>
      </c>
      <c r="BX30">
        <f t="shared" si="6"/>
        <v>-0.51516110518946789</v>
      </c>
      <c r="BY30">
        <f t="shared" si="7"/>
        <v>-0.16770798658043662</v>
      </c>
      <c r="BZ30">
        <f t="shared" si="8"/>
        <v>0.26342027416297326</v>
      </c>
      <c r="CA30">
        <f t="shared" si="9"/>
        <v>0.78968475227117807</v>
      </c>
      <c r="CB30">
        <f t="shared" si="10"/>
        <v>-0.41440095735792559</v>
      </c>
      <c r="CC30">
        <f t="shared" si="11"/>
        <v>4.7163523443303906E-2</v>
      </c>
      <c r="CE30">
        <f t="shared" si="12"/>
        <v>-3.2330107165493573</v>
      </c>
      <c r="CF30">
        <f t="shared" si="13"/>
        <v>3.2918006830170099</v>
      </c>
      <c r="CG30">
        <f t="shared" si="14"/>
        <v>-1.308821635800238</v>
      </c>
      <c r="CI30" t="s">
        <v>22</v>
      </c>
      <c r="CJ30" t="str">
        <f t="shared" si="15"/>
        <v>Poor</v>
      </c>
      <c r="CK30" t="str">
        <f t="shared" si="16"/>
        <v>Moderate</v>
      </c>
      <c r="CL30" t="str">
        <f t="shared" si="17"/>
        <v>Poor</v>
      </c>
    </row>
    <row r="31" spans="1:96" ht="12.75" customHeight="1" x14ac:dyDescent="0.25">
      <c r="A31" t="s">
        <v>23</v>
      </c>
      <c r="E31">
        <v>1</v>
      </c>
      <c r="J31">
        <v>1</v>
      </c>
      <c r="L31">
        <v>3</v>
      </c>
      <c r="M31">
        <v>1</v>
      </c>
      <c r="Q31">
        <v>1</v>
      </c>
      <c r="S31">
        <v>3</v>
      </c>
      <c r="X31">
        <v>3</v>
      </c>
      <c r="Y31">
        <v>2</v>
      </c>
      <c r="AB31">
        <v>3</v>
      </c>
      <c r="AE31">
        <v>3</v>
      </c>
      <c r="AG31">
        <v>2</v>
      </c>
      <c r="AH31">
        <v>2</v>
      </c>
      <c r="AL31">
        <v>3</v>
      </c>
      <c r="AN31">
        <v>3</v>
      </c>
      <c r="AQ31">
        <v>2</v>
      </c>
      <c r="AS31">
        <v>3</v>
      </c>
      <c r="AW31">
        <v>2</v>
      </c>
      <c r="AY31">
        <v>3</v>
      </c>
      <c r="BC31">
        <v>1</v>
      </c>
      <c r="BD31">
        <v>3</v>
      </c>
      <c r="BE31">
        <v>2</v>
      </c>
      <c r="BJ31">
        <f t="shared" si="0"/>
        <v>5</v>
      </c>
      <c r="BK31">
        <f t="shared" si="1"/>
        <v>6</v>
      </c>
      <c r="BL31">
        <f t="shared" si="2"/>
        <v>10</v>
      </c>
      <c r="BN31">
        <f>SUM(BJ31:BL31)</f>
        <v>21</v>
      </c>
      <c r="BO31" t="s">
        <v>23</v>
      </c>
      <c r="BP31">
        <f>(BJ31/BN31)</f>
        <v>0.23809523809523808</v>
      </c>
      <c r="BQ31">
        <f>(BK31/BN31)</f>
        <v>0.2857142857142857</v>
      </c>
      <c r="BR31">
        <f>(BL31/BN31)</f>
        <v>0.47619047619047616</v>
      </c>
      <c r="BT31">
        <f t="shared" si="3"/>
        <v>-0.1422859998572143</v>
      </c>
      <c r="BU31">
        <f t="shared" si="4"/>
        <v>-7.0893124866138413E-2</v>
      </c>
      <c r="BV31">
        <f t="shared" si="5"/>
        <v>0.21467837509816512</v>
      </c>
      <c r="BX31">
        <f t="shared" si="6"/>
        <v>-0.37162251700011956</v>
      </c>
      <c r="BY31">
        <f t="shared" si="7"/>
        <v>8.7050517285690965E-2</v>
      </c>
      <c r="BZ31">
        <f t="shared" si="8"/>
        <v>-0.31414123453431825</v>
      </c>
      <c r="CA31">
        <f t="shared" si="9"/>
        <v>0.17235498480204142</v>
      </c>
      <c r="CB31">
        <f t="shared" si="10"/>
        <v>-5.424252847935962E-2</v>
      </c>
      <c r="CC31">
        <f t="shared" si="11"/>
        <v>0.48359927867568986</v>
      </c>
      <c r="CE31">
        <f t="shared" si="12"/>
        <v>-1.0205983446555467</v>
      </c>
      <c r="CF31">
        <f t="shared" si="13"/>
        <v>-0.47942485786993588</v>
      </c>
      <c r="CG31">
        <f t="shared" si="14"/>
        <v>1.3131962682650902</v>
      </c>
      <c r="CI31" t="s">
        <v>23</v>
      </c>
      <c r="CJ31" t="str">
        <f t="shared" si="15"/>
        <v>Poor</v>
      </c>
      <c r="CK31" t="str">
        <f t="shared" si="16"/>
        <v>Poor</v>
      </c>
      <c r="CL31" t="str">
        <f t="shared" si="17"/>
        <v>Fair</v>
      </c>
    </row>
    <row r="32" spans="1:96" ht="12.75" customHeight="1" x14ac:dyDescent="0.25">
      <c r="A32" t="s">
        <v>24</v>
      </c>
      <c r="B32">
        <v>1</v>
      </c>
      <c r="D32">
        <v>1</v>
      </c>
      <c r="F32">
        <v>2</v>
      </c>
      <c r="G32">
        <v>1</v>
      </c>
      <c r="I32">
        <v>1</v>
      </c>
      <c r="J32">
        <v>1</v>
      </c>
      <c r="N32">
        <v>1</v>
      </c>
      <c r="O32">
        <v>1</v>
      </c>
      <c r="P32">
        <v>3</v>
      </c>
      <c r="Q32">
        <v>2</v>
      </c>
      <c r="V32">
        <v>1</v>
      </c>
      <c r="X32">
        <v>1</v>
      </c>
      <c r="AD32">
        <v>2</v>
      </c>
      <c r="AF32">
        <v>1</v>
      </c>
      <c r="AH32">
        <v>1</v>
      </c>
      <c r="AJ32">
        <v>1</v>
      </c>
      <c r="AK32">
        <v>3</v>
      </c>
      <c r="AL32">
        <v>1</v>
      </c>
      <c r="AO32">
        <v>1</v>
      </c>
      <c r="AQ32">
        <v>2</v>
      </c>
      <c r="AU32">
        <v>2</v>
      </c>
      <c r="AV32">
        <v>1</v>
      </c>
      <c r="AX32">
        <v>1</v>
      </c>
      <c r="BB32">
        <v>1</v>
      </c>
      <c r="BE32">
        <v>1</v>
      </c>
      <c r="BJ32">
        <f t="shared" si="0"/>
        <v>18</v>
      </c>
      <c r="BK32">
        <f t="shared" si="1"/>
        <v>5</v>
      </c>
      <c r="BL32">
        <f t="shared" si="2"/>
        <v>2</v>
      </c>
      <c r="BN32">
        <f>SUM(BJ32:BL32)</f>
        <v>25</v>
      </c>
      <c r="BO32" t="s">
        <v>24</v>
      </c>
      <c r="BP32">
        <f>(BJ32/BN32)</f>
        <v>0.72</v>
      </c>
      <c r="BQ32">
        <f>(BK32/BN32)</f>
        <v>0.2</v>
      </c>
      <c r="BR32">
        <f>(BL32/BN32)</f>
        <v>0.08</v>
      </c>
      <c r="BT32">
        <f t="shared" si="3"/>
        <v>0.58020989505247367</v>
      </c>
      <c r="BU32">
        <f t="shared" si="4"/>
        <v>-0.19940029985007496</v>
      </c>
      <c r="BV32">
        <f t="shared" si="5"/>
        <v>-0.37931034482758619</v>
      </c>
      <c r="BX32">
        <f t="shared" si="6"/>
        <v>0.35862894460772088</v>
      </c>
      <c r="BY32">
        <f t="shared" si="7"/>
        <v>0.80179084549722646</v>
      </c>
      <c r="BZ32">
        <f t="shared" si="8"/>
        <v>-0.39680029985007498</v>
      </c>
      <c r="CA32">
        <f t="shared" si="9"/>
        <v>-2.000299850074938E-3</v>
      </c>
      <c r="CB32">
        <f t="shared" si="10"/>
        <v>-0.51319353869447903</v>
      </c>
      <c r="CC32">
        <f t="shared" si="11"/>
        <v>-0.2454271509606934</v>
      </c>
      <c r="CE32">
        <f t="shared" si="12"/>
        <v>4.3074338089333768</v>
      </c>
      <c r="CF32">
        <f t="shared" si="13"/>
        <v>-1.6616691654172913</v>
      </c>
      <c r="CG32">
        <f t="shared" si="14"/>
        <v>-4.6605216025973233</v>
      </c>
      <c r="CI32" t="s">
        <v>24</v>
      </c>
      <c r="CJ32" t="str">
        <f t="shared" si="15"/>
        <v>Moderate</v>
      </c>
      <c r="CK32" t="str">
        <f t="shared" si="16"/>
        <v>Poor</v>
      </c>
      <c r="CL32" t="str">
        <f t="shared" si="17"/>
        <v>Poor</v>
      </c>
    </row>
    <row r="33" spans="1:90" ht="12.75" customHeight="1" x14ac:dyDescent="0.25">
      <c r="A33" t="s">
        <v>25</v>
      </c>
      <c r="B33">
        <v>2</v>
      </c>
      <c r="D33">
        <v>2</v>
      </c>
      <c r="H33">
        <v>1</v>
      </c>
      <c r="J33">
        <v>2</v>
      </c>
      <c r="K33">
        <v>2</v>
      </c>
      <c r="L33">
        <v>2</v>
      </c>
      <c r="O33">
        <v>1</v>
      </c>
      <c r="P33">
        <v>1</v>
      </c>
      <c r="R33">
        <v>2</v>
      </c>
      <c r="V33">
        <v>2</v>
      </c>
      <c r="AA33">
        <v>2</v>
      </c>
      <c r="AE33">
        <v>2</v>
      </c>
      <c r="AI33">
        <v>2</v>
      </c>
      <c r="AJ33">
        <v>2</v>
      </c>
      <c r="AL33">
        <v>3</v>
      </c>
      <c r="AO33">
        <v>2</v>
      </c>
      <c r="AQ33">
        <v>3</v>
      </c>
      <c r="AU33">
        <v>2</v>
      </c>
      <c r="AW33">
        <v>2</v>
      </c>
      <c r="AX33">
        <v>3</v>
      </c>
      <c r="AY33">
        <v>1</v>
      </c>
      <c r="BA33">
        <v>2</v>
      </c>
      <c r="BB33">
        <v>2</v>
      </c>
      <c r="BD33">
        <v>2</v>
      </c>
      <c r="BH33">
        <v>3</v>
      </c>
      <c r="BJ33">
        <f t="shared" si="0"/>
        <v>4</v>
      </c>
      <c r="BK33">
        <f t="shared" si="1"/>
        <v>17</v>
      </c>
      <c r="BL33">
        <f t="shared" si="2"/>
        <v>4</v>
      </c>
      <c r="BN33">
        <f>SUM(BJ33:BL33)</f>
        <v>25</v>
      </c>
      <c r="BO33" t="s">
        <v>25</v>
      </c>
      <c r="BP33">
        <f>(BJ33/BN33)</f>
        <v>0.16</v>
      </c>
      <c r="BQ33">
        <f>(BK33/BN33)</f>
        <v>0.68</v>
      </c>
      <c r="BR33">
        <f>(BL33/BN33)</f>
        <v>0.16</v>
      </c>
      <c r="BT33">
        <f t="shared" si="3"/>
        <v>-0.25937031484257872</v>
      </c>
      <c r="BU33">
        <f t="shared" si="4"/>
        <v>0.52023988005997002</v>
      </c>
      <c r="BV33">
        <f t="shared" si="5"/>
        <v>-0.25937031484257872</v>
      </c>
      <c r="BX33">
        <f t="shared" si="6"/>
        <v>-0.44029040327943525</v>
      </c>
      <c r="BY33">
        <f t="shared" si="7"/>
        <v>-7.8450226405722162E-2</v>
      </c>
      <c r="BZ33">
        <f t="shared" si="8"/>
        <v>0.29003389925147754</v>
      </c>
      <c r="CA33">
        <f t="shared" si="9"/>
        <v>0.75044586086846254</v>
      </c>
      <c r="CB33">
        <f t="shared" si="10"/>
        <v>-0.44029040327943525</v>
      </c>
      <c r="CC33">
        <f t="shared" si="11"/>
        <v>-7.8450226405722162E-2</v>
      </c>
      <c r="CE33">
        <f t="shared" si="12"/>
        <v>-2.3583017872830263</v>
      </c>
      <c r="CF33">
        <f t="shared" si="13"/>
        <v>3.7175168068747229</v>
      </c>
      <c r="CG33">
        <f t="shared" si="14"/>
        <v>-2.3583017872830263</v>
      </c>
      <c r="CI33" t="s">
        <v>25</v>
      </c>
      <c r="CJ33" t="str">
        <f t="shared" si="15"/>
        <v>Poor</v>
      </c>
      <c r="CK33" t="str">
        <f t="shared" si="16"/>
        <v>Moderate</v>
      </c>
      <c r="CL33" t="str">
        <f t="shared" si="17"/>
        <v>Poor</v>
      </c>
    </row>
    <row r="34" spans="1:90" ht="12.75" customHeight="1" x14ac:dyDescent="0.25">
      <c r="A34" t="s">
        <v>26</v>
      </c>
      <c r="B34">
        <v>1</v>
      </c>
      <c r="F34">
        <v>1</v>
      </c>
      <c r="H34">
        <v>2</v>
      </c>
      <c r="L34">
        <v>1</v>
      </c>
      <c r="M34">
        <v>2</v>
      </c>
      <c r="Q34">
        <v>1</v>
      </c>
      <c r="S34">
        <v>1</v>
      </c>
      <c r="T34">
        <v>1</v>
      </c>
      <c r="U34">
        <v>1</v>
      </c>
      <c r="V34">
        <v>1</v>
      </c>
      <c r="Y34">
        <v>1</v>
      </c>
      <c r="AF34">
        <v>1</v>
      </c>
      <c r="AM34">
        <v>1</v>
      </c>
      <c r="AN34">
        <v>1</v>
      </c>
      <c r="AO34">
        <v>1</v>
      </c>
      <c r="AQ34">
        <v>1</v>
      </c>
      <c r="AS34">
        <v>1</v>
      </c>
      <c r="AU34">
        <v>1</v>
      </c>
      <c r="AV34">
        <v>1</v>
      </c>
      <c r="AW34">
        <v>1</v>
      </c>
      <c r="AX34">
        <v>1</v>
      </c>
      <c r="AZ34">
        <v>2</v>
      </c>
      <c r="BC34">
        <v>1</v>
      </c>
      <c r="BJ34">
        <f t="shared" si="0"/>
        <v>20</v>
      </c>
      <c r="BK34">
        <f t="shared" si="1"/>
        <v>3</v>
      </c>
      <c r="BL34">
        <f t="shared" si="2"/>
        <v>0</v>
      </c>
      <c r="BN34">
        <f>SUM(BJ34:BL34)</f>
        <v>23</v>
      </c>
      <c r="BO34" t="s">
        <v>26</v>
      </c>
      <c r="BP34">
        <f>(BJ34/BN34)</f>
        <v>0.86956521739130432</v>
      </c>
      <c r="BQ34">
        <f>(BK34/BN34)</f>
        <v>0.13043478260869565</v>
      </c>
      <c r="BR34">
        <f>(BL34/BN34)</f>
        <v>0</v>
      </c>
      <c r="BT34">
        <f t="shared" si="3"/>
        <v>0.80444560328531367</v>
      </c>
      <c r="BU34">
        <f t="shared" si="4"/>
        <v>-0.3036959780979076</v>
      </c>
      <c r="BV34">
        <f t="shared" si="5"/>
        <v>-0.49925037481259371</v>
      </c>
      <c r="BX34">
        <f t="shared" si="6"/>
        <v>0.63116855850333242</v>
      </c>
      <c r="BY34">
        <f t="shared" si="7"/>
        <v>0.97772264806729492</v>
      </c>
      <c r="BZ34">
        <f t="shared" si="8"/>
        <v>-0.47697302287988891</v>
      </c>
      <c r="CA34">
        <f t="shared" si="9"/>
        <v>-0.1304189333159263</v>
      </c>
      <c r="CB34">
        <f t="shared" si="10"/>
        <v>-0.49925037481259371</v>
      </c>
      <c r="CC34">
        <f t="shared" si="11"/>
        <v>-0.49925037481259371</v>
      </c>
      <c r="CE34">
        <f t="shared" si="12"/>
        <v>7.6369782221836999</v>
      </c>
      <c r="CF34">
        <f t="shared" si="13"/>
        <v>-2.883127909987349</v>
      </c>
      <c r="CG34" t="e">
        <f t="shared" si="14"/>
        <v>#DIV/0!</v>
      </c>
      <c r="CI34" t="s">
        <v>26</v>
      </c>
      <c r="CJ34" t="str">
        <f t="shared" si="15"/>
        <v>Almost Perfect</v>
      </c>
      <c r="CK34" t="str">
        <f t="shared" si="16"/>
        <v>Poor</v>
      </c>
      <c r="CL34" t="str">
        <f t="shared" si="17"/>
        <v>Poor</v>
      </c>
    </row>
    <row r="35" spans="1:90" ht="12.75" customHeight="1" x14ac:dyDescent="0.25">
      <c r="A35" t="s">
        <v>27</v>
      </c>
      <c r="D35">
        <v>1</v>
      </c>
      <c r="F35">
        <v>1</v>
      </c>
      <c r="H35">
        <v>1</v>
      </c>
      <c r="J35">
        <v>1</v>
      </c>
      <c r="L35">
        <v>1</v>
      </c>
      <c r="M35">
        <v>1</v>
      </c>
      <c r="Q35">
        <v>2</v>
      </c>
      <c r="S35">
        <v>1</v>
      </c>
      <c r="U35">
        <v>2</v>
      </c>
      <c r="X35">
        <v>1</v>
      </c>
      <c r="Y35">
        <v>2</v>
      </c>
      <c r="AE35">
        <v>1</v>
      </c>
      <c r="AH35">
        <v>1</v>
      </c>
      <c r="AJ35">
        <v>1</v>
      </c>
      <c r="AL35">
        <v>1</v>
      </c>
      <c r="AN35">
        <v>1</v>
      </c>
      <c r="AQ35">
        <v>2</v>
      </c>
      <c r="AU35">
        <v>1</v>
      </c>
      <c r="AV35">
        <v>1</v>
      </c>
      <c r="AW35">
        <v>1</v>
      </c>
      <c r="AY35">
        <v>1</v>
      </c>
      <c r="AZ35">
        <v>1</v>
      </c>
      <c r="BD35">
        <v>1</v>
      </c>
      <c r="BH35">
        <v>1</v>
      </c>
      <c r="BJ35">
        <f t="shared" si="0"/>
        <v>20</v>
      </c>
      <c r="BK35">
        <f t="shared" si="1"/>
        <v>4</v>
      </c>
      <c r="BL35">
        <f t="shared" si="2"/>
        <v>0</v>
      </c>
      <c r="BN35">
        <f>SUM(BJ35:BL35)</f>
        <v>24</v>
      </c>
      <c r="BO35" t="s">
        <v>27</v>
      </c>
      <c r="BP35">
        <f>(BJ35/BN35)</f>
        <v>0.83333333333333337</v>
      </c>
      <c r="BQ35">
        <f>(BK35/BN35)</f>
        <v>0.16666666666666666</v>
      </c>
      <c r="BR35">
        <f>(BL35/BN35)</f>
        <v>0</v>
      </c>
      <c r="BT35">
        <f t="shared" si="3"/>
        <v>0.75012493753123433</v>
      </c>
      <c r="BU35">
        <f t="shared" si="4"/>
        <v>-0.24937531234382812</v>
      </c>
      <c r="BV35">
        <f t="shared" si="5"/>
        <v>-0.49925037481259371</v>
      </c>
      <c r="BX35">
        <f t="shared" si="6"/>
        <v>0.56241585271956807</v>
      </c>
      <c r="BY35">
        <f t="shared" si="7"/>
        <v>0.93783402234290059</v>
      </c>
      <c r="BZ35">
        <f t="shared" si="8"/>
        <v>-0.43708439715549441</v>
      </c>
      <c r="CA35">
        <f t="shared" si="9"/>
        <v>-6.1666227532161833E-2</v>
      </c>
      <c r="CB35">
        <f t="shared" si="10"/>
        <v>-0.49925037481259371</v>
      </c>
      <c r="CC35">
        <f t="shared" si="11"/>
        <v>-0.49925037481259371</v>
      </c>
      <c r="CE35">
        <f t="shared" si="12"/>
        <v>6.5737655877281709</v>
      </c>
      <c r="CF35">
        <f t="shared" si="13"/>
        <v>-2.1854157416897788</v>
      </c>
      <c r="CG35" t="e">
        <f t="shared" si="14"/>
        <v>#DIV/0!</v>
      </c>
      <c r="CI35" t="s">
        <v>27</v>
      </c>
      <c r="CJ35" t="str">
        <f t="shared" si="15"/>
        <v>Substantial</v>
      </c>
      <c r="CK35" t="str">
        <f t="shared" si="16"/>
        <v>Poor</v>
      </c>
      <c r="CL35" t="str">
        <f t="shared" si="17"/>
        <v>Poor</v>
      </c>
    </row>
    <row r="36" spans="1:90" ht="12.75" customHeight="1" x14ac:dyDescent="0.25">
      <c r="A36" t="s">
        <v>28</v>
      </c>
      <c r="C36">
        <v>2</v>
      </c>
      <c r="D36">
        <v>1</v>
      </c>
      <c r="H36">
        <v>1</v>
      </c>
      <c r="I36">
        <v>1</v>
      </c>
      <c r="L36">
        <v>1</v>
      </c>
      <c r="N36">
        <v>1</v>
      </c>
      <c r="R36">
        <v>1</v>
      </c>
      <c r="S36">
        <v>1</v>
      </c>
      <c r="U36">
        <v>1</v>
      </c>
      <c r="V36">
        <v>1</v>
      </c>
      <c r="AA36">
        <v>3</v>
      </c>
      <c r="AF36">
        <v>1</v>
      </c>
      <c r="AH36">
        <v>1</v>
      </c>
      <c r="AJ36">
        <v>1</v>
      </c>
      <c r="AK36">
        <v>2</v>
      </c>
      <c r="AN36">
        <v>1</v>
      </c>
      <c r="AP36">
        <v>1</v>
      </c>
      <c r="AW36">
        <v>1</v>
      </c>
      <c r="AY36">
        <v>1</v>
      </c>
      <c r="AZ36">
        <v>3</v>
      </c>
      <c r="BA36">
        <v>1</v>
      </c>
      <c r="BD36">
        <v>1</v>
      </c>
      <c r="BE36">
        <v>1</v>
      </c>
      <c r="BJ36">
        <f t="shared" si="0"/>
        <v>19</v>
      </c>
      <c r="BK36">
        <f t="shared" si="1"/>
        <v>2</v>
      </c>
      <c r="BL36">
        <f t="shared" si="2"/>
        <v>2</v>
      </c>
      <c r="BN36">
        <f>SUM(BJ36:BL36)</f>
        <v>23</v>
      </c>
      <c r="BO36" t="s">
        <v>28</v>
      </c>
      <c r="BP36">
        <f>(BJ36/BN36)</f>
        <v>0.82608695652173914</v>
      </c>
      <c r="BQ36">
        <f>(BK36/BN36)</f>
        <v>8.6956521739130432E-2</v>
      </c>
      <c r="BR36">
        <f>(BL36/BN36)</f>
        <v>8.6956521739130432E-2</v>
      </c>
      <c r="BT36">
        <f t="shared" si="3"/>
        <v>0.73926080438041841</v>
      </c>
      <c r="BU36">
        <f t="shared" si="4"/>
        <v>-0.36888077700280297</v>
      </c>
      <c r="BV36">
        <f t="shared" si="5"/>
        <v>-0.36888077700280297</v>
      </c>
      <c r="BX36">
        <f t="shared" si="6"/>
        <v>0.5442439246461831</v>
      </c>
      <c r="BY36">
        <f t="shared" si="7"/>
        <v>0.93427768411465373</v>
      </c>
      <c r="BZ36">
        <f t="shared" si="8"/>
        <v>-0.51385475388784163</v>
      </c>
      <c r="CA36">
        <f t="shared" si="9"/>
        <v>-0.22390680011776429</v>
      </c>
      <c r="CB36">
        <f t="shared" si="10"/>
        <v>-0.51385475388784163</v>
      </c>
      <c r="CC36">
        <f t="shared" si="11"/>
        <v>-0.22390680011776429</v>
      </c>
      <c r="CE36">
        <f t="shared" si="12"/>
        <v>6.2357885371924757</v>
      </c>
      <c r="CF36">
        <f t="shared" si="13"/>
        <v>-4.1856400107641223</v>
      </c>
      <c r="CG36">
        <f t="shared" si="14"/>
        <v>-4.1856400107641223</v>
      </c>
      <c r="CI36" t="s">
        <v>28</v>
      </c>
      <c r="CJ36" t="str">
        <f t="shared" si="15"/>
        <v>Substantial</v>
      </c>
      <c r="CK36" t="str">
        <f t="shared" si="16"/>
        <v>Poor</v>
      </c>
      <c r="CL36" t="str">
        <f t="shared" si="17"/>
        <v>Poor</v>
      </c>
    </row>
    <row r="37" spans="1:90" ht="12.75" customHeight="1" x14ac:dyDescent="0.25">
      <c r="A37" t="s">
        <v>29</v>
      </c>
      <c r="C37">
        <v>1</v>
      </c>
      <c r="D37">
        <v>1</v>
      </c>
      <c r="H37">
        <v>1</v>
      </c>
      <c r="J37">
        <v>1</v>
      </c>
      <c r="L37">
        <v>1</v>
      </c>
      <c r="M37">
        <v>1</v>
      </c>
      <c r="P37">
        <v>3</v>
      </c>
      <c r="S37">
        <v>1</v>
      </c>
      <c r="U37">
        <v>2</v>
      </c>
      <c r="W37">
        <v>1</v>
      </c>
      <c r="X37">
        <v>1</v>
      </c>
      <c r="AE37">
        <v>3</v>
      </c>
      <c r="AI37">
        <v>3</v>
      </c>
      <c r="AJ37">
        <v>1</v>
      </c>
      <c r="AK37">
        <v>2</v>
      </c>
      <c r="AL37">
        <v>1</v>
      </c>
      <c r="AO37">
        <v>2</v>
      </c>
      <c r="AQ37">
        <v>1</v>
      </c>
      <c r="AV37">
        <v>2</v>
      </c>
      <c r="AX37">
        <v>1</v>
      </c>
      <c r="BC37">
        <v>1</v>
      </c>
      <c r="BE37">
        <v>1</v>
      </c>
      <c r="BJ37">
        <f t="shared" si="0"/>
        <v>15</v>
      </c>
      <c r="BK37">
        <f t="shared" si="1"/>
        <v>4</v>
      </c>
      <c r="BL37">
        <f t="shared" si="2"/>
        <v>3</v>
      </c>
      <c r="BN37">
        <f>SUM(BJ37:BL37)</f>
        <v>22</v>
      </c>
      <c r="BO37" t="s">
        <v>29</v>
      </c>
      <c r="BP37">
        <f>(BJ37/BN37)</f>
        <v>0.68181818181818177</v>
      </c>
      <c r="BQ37">
        <f>(BK37/BN37)</f>
        <v>0.18181818181818182</v>
      </c>
      <c r="BR37">
        <f>(BL37/BN37)</f>
        <v>0.13636363636363635</v>
      </c>
      <c r="BT37">
        <f t="shared" si="3"/>
        <v>0.52296578983235642</v>
      </c>
      <c r="BU37">
        <f t="shared" si="4"/>
        <v>-0.2266593975739403</v>
      </c>
      <c r="BV37">
        <f t="shared" si="5"/>
        <v>-0.29480714188360368</v>
      </c>
      <c r="BX37">
        <f t="shared" si="6"/>
        <v>0.27793661942390929</v>
      </c>
      <c r="BY37">
        <f t="shared" si="7"/>
        <v>0.7679949602408036</v>
      </c>
      <c r="BZ37">
        <f t="shared" si="8"/>
        <v>-0.42956282741365803</v>
      </c>
      <c r="CA37">
        <f t="shared" si="9"/>
        <v>-2.3755967734222561E-2</v>
      </c>
      <c r="CB37">
        <f t="shared" si="10"/>
        <v>-0.47534179171728796</v>
      </c>
      <c r="CC37">
        <f t="shared" si="11"/>
        <v>-0.11427249204991941</v>
      </c>
      <c r="CE37">
        <f t="shared" si="12"/>
        <v>3.5109237110022433</v>
      </c>
      <c r="CF37">
        <f t="shared" si="13"/>
        <v>-1.8375968770151692</v>
      </c>
      <c r="CG37">
        <f t="shared" si="14"/>
        <v>-2.6862308639659509</v>
      </c>
      <c r="CI37" t="s">
        <v>29</v>
      </c>
      <c r="CJ37" t="str">
        <f t="shared" si="15"/>
        <v>Moderate</v>
      </c>
      <c r="CK37" t="str">
        <f t="shared" si="16"/>
        <v>Poor</v>
      </c>
      <c r="CL37" t="str">
        <f t="shared" si="17"/>
        <v>Poor</v>
      </c>
    </row>
    <row r="38" spans="1:90" ht="12.75" customHeight="1" x14ac:dyDescent="0.25">
      <c r="A38" t="s">
        <v>30</v>
      </c>
      <c r="D38">
        <v>2</v>
      </c>
      <c r="F38">
        <v>3</v>
      </c>
      <c r="H38">
        <v>3</v>
      </c>
      <c r="I38">
        <v>2</v>
      </c>
      <c r="L38">
        <v>1</v>
      </c>
      <c r="M38">
        <v>1</v>
      </c>
      <c r="R38">
        <v>2</v>
      </c>
      <c r="S38">
        <v>2</v>
      </c>
      <c r="U38">
        <v>2</v>
      </c>
      <c r="V38">
        <v>2</v>
      </c>
      <c r="Z38">
        <v>2</v>
      </c>
      <c r="AA38">
        <v>3</v>
      </c>
      <c r="AF38">
        <v>3</v>
      </c>
      <c r="AH38">
        <v>2</v>
      </c>
      <c r="AK38">
        <v>3</v>
      </c>
      <c r="AL38">
        <v>3</v>
      </c>
      <c r="AO38">
        <v>2</v>
      </c>
      <c r="AQ38">
        <v>3</v>
      </c>
      <c r="AS38">
        <v>3</v>
      </c>
      <c r="AU38">
        <v>2</v>
      </c>
      <c r="AV38">
        <v>2</v>
      </c>
      <c r="AW38">
        <v>1</v>
      </c>
      <c r="AX38">
        <v>2</v>
      </c>
      <c r="BB38">
        <v>3</v>
      </c>
      <c r="BD38">
        <v>2</v>
      </c>
      <c r="BG38">
        <v>1</v>
      </c>
      <c r="BH38">
        <v>2</v>
      </c>
      <c r="BJ38">
        <f t="shared" si="0"/>
        <v>4</v>
      </c>
      <c r="BK38">
        <f t="shared" si="1"/>
        <v>14</v>
      </c>
      <c r="BL38">
        <f t="shared" si="2"/>
        <v>9</v>
      </c>
      <c r="BN38">
        <f>SUM(BJ38:BL38)</f>
        <v>27</v>
      </c>
      <c r="BO38" t="s">
        <v>30</v>
      </c>
      <c r="BP38">
        <f>(BJ38/BN38)</f>
        <v>0.14814814814814814</v>
      </c>
      <c r="BQ38">
        <f>(BK38/BN38)</f>
        <v>0.51851851851851849</v>
      </c>
      <c r="BR38">
        <f>(BL38/BN38)</f>
        <v>0.33333333333333331</v>
      </c>
      <c r="BT38">
        <f t="shared" si="3"/>
        <v>-0.27713920817369098</v>
      </c>
      <c r="BU38">
        <f t="shared" si="4"/>
        <v>0.27813870842356592</v>
      </c>
      <c r="BV38">
        <f t="shared" si="5"/>
        <v>4.9975012493747614E-4</v>
      </c>
      <c r="BX38">
        <f t="shared" si="6"/>
        <v>-0.44583545822924942</v>
      </c>
      <c r="BY38">
        <f t="shared" si="7"/>
        <v>-0.10844295811813257</v>
      </c>
      <c r="BZ38">
        <f t="shared" si="8"/>
        <v>4.0866316103487732E-2</v>
      </c>
      <c r="CA38">
        <f t="shared" si="9"/>
        <v>0.51541110074364416</v>
      </c>
      <c r="CB38">
        <f t="shared" si="10"/>
        <v>-0.22335639581274741</v>
      </c>
      <c r="CC38">
        <f t="shared" si="11"/>
        <v>0.22435589606262235</v>
      </c>
      <c r="CE38">
        <f t="shared" si="12"/>
        <v>-2.702454839959854</v>
      </c>
      <c r="CF38">
        <f t="shared" si="13"/>
        <v>1.9283245340214352</v>
      </c>
      <c r="CG38">
        <f t="shared" si="14"/>
        <v>3.6723984149668785E-3</v>
      </c>
      <c r="CI38" t="s">
        <v>30</v>
      </c>
      <c r="CJ38" t="str">
        <f t="shared" si="15"/>
        <v>Poor</v>
      </c>
      <c r="CK38" t="str">
        <f t="shared" si="16"/>
        <v>Fair</v>
      </c>
      <c r="CL38" t="str">
        <f t="shared" si="17"/>
        <v>Poor</v>
      </c>
    </row>
    <row r="39" spans="1:90" ht="12.75" customHeight="1" x14ac:dyDescent="0.25">
      <c r="A39" t="s">
        <v>31</v>
      </c>
      <c r="B39">
        <v>3</v>
      </c>
      <c r="D39">
        <v>2</v>
      </c>
      <c r="E39">
        <v>2</v>
      </c>
      <c r="G39">
        <v>2</v>
      </c>
      <c r="K39">
        <v>2</v>
      </c>
      <c r="L39">
        <v>3</v>
      </c>
      <c r="N39">
        <v>1</v>
      </c>
      <c r="O39">
        <v>2</v>
      </c>
      <c r="P39">
        <v>2</v>
      </c>
      <c r="W39">
        <v>3</v>
      </c>
      <c r="X39">
        <v>3</v>
      </c>
      <c r="AE39">
        <v>2</v>
      </c>
      <c r="AI39">
        <v>2</v>
      </c>
      <c r="AL39">
        <v>3</v>
      </c>
      <c r="AQ39">
        <v>3</v>
      </c>
      <c r="AS39">
        <v>3</v>
      </c>
      <c r="AU39">
        <v>2</v>
      </c>
      <c r="AV39">
        <v>2</v>
      </c>
      <c r="AZ39">
        <v>3</v>
      </c>
      <c r="BB39">
        <v>2</v>
      </c>
      <c r="BD39">
        <v>2</v>
      </c>
      <c r="BJ39">
        <f t="shared" si="0"/>
        <v>1</v>
      </c>
      <c r="BK39">
        <f t="shared" si="1"/>
        <v>12</v>
      </c>
      <c r="BL39">
        <f t="shared" si="2"/>
        <v>8</v>
      </c>
      <c r="BN39">
        <f>SUM(BJ39:BL39)</f>
        <v>21</v>
      </c>
      <c r="BO39" t="s">
        <v>31</v>
      </c>
      <c r="BP39">
        <f>(BJ39/BN39)</f>
        <v>4.7619047619047616E-2</v>
      </c>
      <c r="BQ39">
        <f>(BK39/BN39)</f>
        <v>0.5714285714285714</v>
      </c>
      <c r="BR39">
        <f>(BL39/BN39)</f>
        <v>0.38095238095238093</v>
      </c>
      <c r="BT39">
        <f t="shared" si="3"/>
        <v>-0.42785749982151783</v>
      </c>
      <c r="BU39">
        <f t="shared" si="4"/>
        <v>0.35746412508031689</v>
      </c>
      <c r="BV39">
        <f t="shared" si="5"/>
        <v>7.1892625116013353E-2</v>
      </c>
      <c r="BX39">
        <f t="shared" si="6"/>
        <v>-0.54252575839297046</v>
      </c>
      <c r="BY39">
        <f t="shared" si="7"/>
        <v>-0.3131892412500652</v>
      </c>
      <c r="BZ39">
        <f t="shared" si="8"/>
        <v>9.0999171608811713E-2</v>
      </c>
      <c r="CA39">
        <f t="shared" si="9"/>
        <v>0.62392907855182211</v>
      </c>
      <c r="CB39">
        <f t="shared" si="10"/>
        <v>-0.1895912358081544</v>
      </c>
      <c r="CC39">
        <f t="shared" si="11"/>
        <v>0.33337648604018111</v>
      </c>
      <c r="CE39">
        <f t="shared" si="12"/>
        <v>-6.1379286297247262</v>
      </c>
      <c r="CF39">
        <f t="shared" si="13"/>
        <v>2.2067760810428791</v>
      </c>
      <c r="CG39">
        <f t="shared" si="14"/>
        <v>0.45227788781250722</v>
      </c>
      <c r="CI39" t="s">
        <v>31</v>
      </c>
      <c r="CJ39" t="str">
        <f t="shared" si="15"/>
        <v>Poor</v>
      </c>
      <c r="CK39" t="str">
        <f t="shared" si="16"/>
        <v>Fair</v>
      </c>
      <c r="CL39" t="str">
        <f t="shared" si="17"/>
        <v>Poor</v>
      </c>
    </row>
    <row r="40" spans="1:90" ht="12.75" customHeight="1" x14ac:dyDescent="0.25">
      <c r="A40" t="s">
        <v>32</v>
      </c>
      <c r="C40">
        <v>2</v>
      </c>
      <c r="E40">
        <v>2</v>
      </c>
      <c r="G40">
        <v>3</v>
      </c>
      <c r="L40">
        <v>1</v>
      </c>
      <c r="M40">
        <v>2</v>
      </c>
      <c r="Q40">
        <v>1</v>
      </c>
      <c r="R40">
        <v>2</v>
      </c>
      <c r="S40">
        <v>2</v>
      </c>
      <c r="U40">
        <v>1</v>
      </c>
      <c r="W40">
        <v>3</v>
      </c>
      <c r="Y40">
        <v>3</v>
      </c>
      <c r="AF40">
        <v>2</v>
      </c>
      <c r="AJ40">
        <v>2</v>
      </c>
      <c r="AK40">
        <v>2</v>
      </c>
      <c r="AN40">
        <v>3</v>
      </c>
      <c r="AP40">
        <v>2</v>
      </c>
      <c r="AU40">
        <v>2</v>
      </c>
      <c r="AW40">
        <v>2</v>
      </c>
      <c r="BA40">
        <v>2</v>
      </c>
      <c r="BB40">
        <v>2</v>
      </c>
      <c r="BF40">
        <v>2</v>
      </c>
      <c r="BG40">
        <v>2</v>
      </c>
      <c r="BH40">
        <v>1</v>
      </c>
      <c r="BJ40">
        <f t="shared" si="0"/>
        <v>4</v>
      </c>
      <c r="BK40">
        <f t="shared" si="1"/>
        <v>15</v>
      </c>
      <c r="BL40">
        <f t="shared" si="2"/>
        <v>4</v>
      </c>
      <c r="BN40">
        <f>SUM(BJ40:BL40)</f>
        <v>23</v>
      </c>
      <c r="BO40" t="s">
        <v>32</v>
      </c>
      <c r="BP40">
        <f>(BJ40/BN40)</f>
        <v>0.17391304347826086</v>
      </c>
      <c r="BQ40">
        <f>(BK40/BN40)</f>
        <v>0.65217391304347827</v>
      </c>
      <c r="BR40">
        <f>(BL40/BN40)</f>
        <v>0.17391304347826086</v>
      </c>
      <c r="BT40">
        <f t="shared" si="3"/>
        <v>-0.23851117919301221</v>
      </c>
      <c r="BU40">
        <f t="shared" si="4"/>
        <v>0.47852160876083694</v>
      </c>
      <c r="BV40">
        <f t="shared" si="5"/>
        <v>-0.23851117919301221</v>
      </c>
      <c r="BX40">
        <f t="shared" si="6"/>
        <v>-0.43352805892724755</v>
      </c>
      <c r="BY40">
        <f t="shared" si="7"/>
        <v>-4.3494299458776864E-2</v>
      </c>
      <c r="BZ40">
        <f t="shared" si="8"/>
        <v>0.23347086198222886</v>
      </c>
      <c r="CA40">
        <f t="shared" si="9"/>
        <v>0.72357235553944499</v>
      </c>
      <c r="CB40">
        <f t="shared" si="10"/>
        <v>-0.43352805892724755</v>
      </c>
      <c r="CC40">
        <f t="shared" si="11"/>
        <v>-4.3494299458776864E-2</v>
      </c>
      <c r="CE40">
        <f t="shared" si="12"/>
        <v>-2.0118816909961441</v>
      </c>
      <c r="CF40">
        <f t="shared" si="13"/>
        <v>3.2122654460740998</v>
      </c>
      <c r="CG40">
        <f t="shared" si="14"/>
        <v>-2.0118816909961441</v>
      </c>
      <c r="CI40" t="s">
        <v>32</v>
      </c>
      <c r="CJ40" t="str">
        <f t="shared" si="15"/>
        <v>Poor</v>
      </c>
      <c r="CK40" t="str">
        <f t="shared" si="16"/>
        <v>Moderate</v>
      </c>
      <c r="CL40" t="str">
        <f t="shared" si="17"/>
        <v>Poor</v>
      </c>
    </row>
    <row r="41" spans="1:90" ht="12.75" customHeight="1" x14ac:dyDescent="0.25">
      <c r="A41" t="s">
        <v>33</v>
      </c>
      <c r="C41">
        <v>1</v>
      </c>
      <c r="D41">
        <v>2</v>
      </c>
      <c r="E41">
        <v>2</v>
      </c>
      <c r="G41">
        <v>3</v>
      </c>
      <c r="L41">
        <v>1</v>
      </c>
      <c r="N41">
        <v>2</v>
      </c>
      <c r="O41">
        <v>1</v>
      </c>
      <c r="P41">
        <v>1</v>
      </c>
      <c r="V41">
        <v>2</v>
      </c>
      <c r="W41">
        <v>2</v>
      </c>
      <c r="AA41">
        <v>2</v>
      </c>
      <c r="AE41">
        <v>2</v>
      </c>
      <c r="AH41">
        <v>2</v>
      </c>
      <c r="AK41">
        <v>2</v>
      </c>
      <c r="AN41">
        <v>2</v>
      </c>
      <c r="AO41">
        <v>2</v>
      </c>
      <c r="AP41">
        <v>2</v>
      </c>
      <c r="AS41">
        <v>3</v>
      </c>
      <c r="AX41">
        <v>2</v>
      </c>
      <c r="AY41">
        <v>2</v>
      </c>
      <c r="BA41">
        <v>3</v>
      </c>
      <c r="BC41">
        <v>2</v>
      </c>
      <c r="BH41">
        <v>2</v>
      </c>
      <c r="BJ41">
        <f t="shared" si="0"/>
        <v>4</v>
      </c>
      <c r="BK41">
        <f t="shared" si="1"/>
        <v>16</v>
      </c>
      <c r="BL41">
        <f t="shared" si="2"/>
        <v>3</v>
      </c>
      <c r="BN41">
        <f>SUM(BJ41:BL41)</f>
        <v>23</v>
      </c>
      <c r="BO41" t="s">
        <v>33</v>
      </c>
      <c r="BP41">
        <f>(BJ41/BN41)</f>
        <v>0.17391304347826086</v>
      </c>
      <c r="BQ41">
        <f>(BK41/BN41)</f>
        <v>0.69565217391304346</v>
      </c>
      <c r="BR41">
        <f>(BL41/BN41)</f>
        <v>0.13043478260869565</v>
      </c>
      <c r="BT41">
        <f t="shared" si="3"/>
        <v>-0.23851117919301221</v>
      </c>
      <c r="BU41">
        <f t="shared" si="4"/>
        <v>0.54370640766573231</v>
      </c>
      <c r="BV41">
        <f t="shared" si="5"/>
        <v>-0.3036959780979076</v>
      </c>
      <c r="BX41">
        <f t="shared" si="6"/>
        <v>-0.43352805892724755</v>
      </c>
      <c r="BY41">
        <f t="shared" si="7"/>
        <v>-4.3494299458776864E-2</v>
      </c>
      <c r="BZ41">
        <f t="shared" si="8"/>
        <v>0.30696489476547378</v>
      </c>
      <c r="CA41">
        <f t="shared" si="9"/>
        <v>0.78044792056599088</v>
      </c>
      <c r="CB41">
        <f t="shared" si="10"/>
        <v>-0.47697302287988891</v>
      </c>
      <c r="CC41">
        <f t="shared" si="11"/>
        <v>-0.1304189333159263</v>
      </c>
      <c r="CE41">
        <f t="shared" si="12"/>
        <v>-2.0118816909961441</v>
      </c>
      <c r="CF41">
        <f t="shared" si="13"/>
        <v>3.7779476427818039</v>
      </c>
      <c r="CG41">
        <f t="shared" si="14"/>
        <v>-2.883127909987349</v>
      </c>
      <c r="CI41" t="s">
        <v>33</v>
      </c>
      <c r="CJ41" t="str">
        <f t="shared" si="15"/>
        <v>Poor</v>
      </c>
      <c r="CK41" t="str">
        <f t="shared" si="16"/>
        <v>Moderate</v>
      </c>
      <c r="CL41" t="str">
        <f t="shared" si="17"/>
        <v>Poor</v>
      </c>
    </row>
    <row r="42" spans="1:90" ht="12.75" customHeight="1" x14ac:dyDescent="0.25">
      <c r="A42" t="s">
        <v>34</v>
      </c>
      <c r="D42">
        <v>2</v>
      </c>
      <c r="F42">
        <v>3</v>
      </c>
      <c r="G42">
        <v>3</v>
      </c>
      <c r="J42">
        <v>2</v>
      </c>
      <c r="N42">
        <v>2</v>
      </c>
      <c r="O42">
        <v>2</v>
      </c>
      <c r="X42">
        <v>2</v>
      </c>
      <c r="Y42">
        <v>2</v>
      </c>
      <c r="AD42">
        <v>1</v>
      </c>
      <c r="AE42">
        <v>1</v>
      </c>
      <c r="AI42">
        <v>3</v>
      </c>
      <c r="AK42">
        <v>2</v>
      </c>
      <c r="AL42">
        <v>3</v>
      </c>
      <c r="AO42">
        <v>2</v>
      </c>
      <c r="AQ42">
        <v>2</v>
      </c>
      <c r="AS42">
        <v>3</v>
      </c>
      <c r="AU42">
        <v>2</v>
      </c>
      <c r="AX42">
        <v>2</v>
      </c>
      <c r="AY42">
        <v>1</v>
      </c>
      <c r="BA42">
        <v>2</v>
      </c>
      <c r="BC42">
        <v>2</v>
      </c>
      <c r="BG42">
        <v>2</v>
      </c>
      <c r="BJ42">
        <f t="shared" si="0"/>
        <v>3</v>
      </c>
      <c r="BK42">
        <f t="shared" si="1"/>
        <v>14</v>
      </c>
      <c r="BL42">
        <f t="shared" si="2"/>
        <v>5</v>
      </c>
      <c r="BN42">
        <f>SUM(BJ42:BL42)</f>
        <v>22</v>
      </c>
      <c r="BO42" t="s">
        <v>34</v>
      </c>
      <c r="BP42">
        <f>(BJ42/BN42)</f>
        <v>0.13636363636363635</v>
      </c>
      <c r="BQ42">
        <f>(BK42/BN42)</f>
        <v>0.63636363636363635</v>
      </c>
      <c r="BR42">
        <f>(BL42/BN42)</f>
        <v>0.22727272727272727</v>
      </c>
      <c r="BT42">
        <f t="shared" si="3"/>
        <v>-0.29480714188360368</v>
      </c>
      <c r="BU42">
        <f t="shared" si="4"/>
        <v>0.45481804552269312</v>
      </c>
      <c r="BV42">
        <f t="shared" si="5"/>
        <v>-0.15851165326427699</v>
      </c>
      <c r="BX42">
        <f t="shared" si="6"/>
        <v>-0.47534179171728796</v>
      </c>
      <c r="BY42">
        <f t="shared" si="7"/>
        <v>-0.11427249204991941</v>
      </c>
      <c r="BZ42">
        <f t="shared" si="8"/>
        <v>0.20175300650217715</v>
      </c>
      <c r="CA42">
        <f t="shared" si="9"/>
        <v>0.70788308454320914</v>
      </c>
      <c r="CB42">
        <f t="shared" si="10"/>
        <v>-0.37897307457010276</v>
      </c>
      <c r="CC42">
        <f t="shared" si="11"/>
        <v>6.1949768041548808E-2</v>
      </c>
      <c r="CE42">
        <f t="shared" si="12"/>
        <v>-2.6862308639659509</v>
      </c>
      <c r="CF42">
        <f t="shared" si="13"/>
        <v>2.9564561259849711</v>
      </c>
      <c r="CG42">
        <f t="shared" si="14"/>
        <v>-1.1827541892602558</v>
      </c>
      <c r="CI42" t="s">
        <v>34</v>
      </c>
      <c r="CJ42" t="str">
        <f t="shared" si="15"/>
        <v>Poor</v>
      </c>
      <c r="CK42" t="str">
        <f t="shared" si="16"/>
        <v>Moderate</v>
      </c>
      <c r="CL42" t="str">
        <f t="shared" si="17"/>
        <v>Poor</v>
      </c>
    </row>
    <row r="43" spans="1:90" ht="12.75" customHeight="1" x14ac:dyDescent="0.25">
      <c r="A43" t="s">
        <v>35</v>
      </c>
      <c r="C43">
        <v>2</v>
      </c>
      <c r="D43">
        <v>3</v>
      </c>
      <c r="H43">
        <v>3</v>
      </c>
      <c r="K43">
        <v>2</v>
      </c>
      <c r="N43">
        <v>3</v>
      </c>
      <c r="O43">
        <v>2</v>
      </c>
      <c r="R43">
        <v>3</v>
      </c>
      <c r="W43">
        <v>3</v>
      </c>
      <c r="X43">
        <v>3</v>
      </c>
      <c r="AA43">
        <v>2</v>
      </c>
      <c r="AM43">
        <v>2</v>
      </c>
      <c r="AN43">
        <v>3</v>
      </c>
      <c r="AS43">
        <v>3</v>
      </c>
      <c r="AU43">
        <v>2</v>
      </c>
      <c r="AY43">
        <v>3</v>
      </c>
      <c r="BA43">
        <v>2</v>
      </c>
      <c r="BD43">
        <v>3</v>
      </c>
      <c r="BF43">
        <v>2</v>
      </c>
      <c r="BG43">
        <v>1</v>
      </c>
      <c r="BH43">
        <v>2</v>
      </c>
      <c r="BJ43">
        <f t="shared" si="0"/>
        <v>1</v>
      </c>
      <c r="BK43">
        <f t="shared" si="1"/>
        <v>9</v>
      </c>
      <c r="BL43">
        <f t="shared" si="2"/>
        <v>10</v>
      </c>
      <c r="BN43">
        <f>SUM(BJ43:BL43)</f>
        <v>20</v>
      </c>
      <c r="BO43" t="s">
        <v>35</v>
      </c>
      <c r="BP43">
        <f>(BJ43/BN43)</f>
        <v>0.05</v>
      </c>
      <c r="BQ43">
        <f>(BK43/BN43)</f>
        <v>0.45</v>
      </c>
      <c r="BR43">
        <f>(BL43/BN43)</f>
        <v>0.5</v>
      </c>
      <c r="BT43">
        <f t="shared" si="3"/>
        <v>-0.42428785607196406</v>
      </c>
      <c r="BU43">
        <f t="shared" si="4"/>
        <v>0.17541229385307344</v>
      </c>
      <c r="BV43">
        <f t="shared" si="5"/>
        <v>0.25037481259370309</v>
      </c>
      <c r="BX43">
        <f t="shared" si="6"/>
        <v>-0.54453893130104469</v>
      </c>
      <c r="BY43">
        <f t="shared" si="7"/>
        <v>-0.30403678084288349</v>
      </c>
      <c r="BZ43">
        <f t="shared" si="8"/>
        <v>-9.9079752650554742E-2</v>
      </c>
      <c r="CA43">
        <f t="shared" si="9"/>
        <v>0.44990434035670163</v>
      </c>
      <c r="CB43">
        <f t="shared" si="10"/>
        <v>-2.550007413033345E-2</v>
      </c>
      <c r="CC43">
        <f t="shared" si="11"/>
        <v>0.52624969931773968</v>
      </c>
      <c r="CE43">
        <f t="shared" si="12"/>
        <v>-5.8041354050994238</v>
      </c>
      <c r="CF43">
        <f t="shared" si="13"/>
        <v>1.0512261723564793</v>
      </c>
      <c r="CG43">
        <f t="shared" si="14"/>
        <v>1.4929469355021083</v>
      </c>
      <c r="CI43" t="s">
        <v>35</v>
      </c>
      <c r="CJ43" t="str">
        <f t="shared" si="15"/>
        <v>Poor</v>
      </c>
      <c r="CK43" t="str">
        <f t="shared" si="16"/>
        <v>Poor</v>
      </c>
      <c r="CL43" t="str">
        <f t="shared" si="17"/>
        <v>Fair</v>
      </c>
    </row>
    <row r="44" spans="1:90" ht="12.75" customHeight="1" x14ac:dyDescent="0.25">
      <c r="A44" t="s">
        <v>36</v>
      </c>
      <c r="B44">
        <v>1</v>
      </c>
      <c r="H44">
        <v>3</v>
      </c>
      <c r="I44">
        <v>2</v>
      </c>
      <c r="J44">
        <v>1</v>
      </c>
      <c r="L44">
        <v>2</v>
      </c>
      <c r="P44">
        <v>2</v>
      </c>
      <c r="Q44">
        <v>1</v>
      </c>
      <c r="U44">
        <v>2</v>
      </c>
      <c r="V44">
        <v>2</v>
      </c>
      <c r="X44">
        <v>2</v>
      </c>
      <c r="AF44">
        <v>2</v>
      </c>
      <c r="AI44">
        <v>3</v>
      </c>
      <c r="AL44">
        <v>2</v>
      </c>
      <c r="AM44">
        <v>2</v>
      </c>
      <c r="AQ44">
        <v>2</v>
      </c>
      <c r="AS44">
        <v>2</v>
      </c>
      <c r="AU44">
        <v>2</v>
      </c>
      <c r="AW44">
        <v>1</v>
      </c>
      <c r="BA44">
        <v>2</v>
      </c>
      <c r="BB44">
        <v>2</v>
      </c>
      <c r="BC44">
        <v>2</v>
      </c>
      <c r="BH44">
        <v>1</v>
      </c>
      <c r="BJ44">
        <f t="shared" si="0"/>
        <v>5</v>
      </c>
      <c r="BK44">
        <f t="shared" si="1"/>
        <v>15</v>
      </c>
      <c r="BL44">
        <f t="shared" si="2"/>
        <v>2</v>
      </c>
      <c r="BN44">
        <f>SUM(BJ44:BL44)</f>
        <v>22</v>
      </c>
      <c r="BO44" t="s">
        <v>36</v>
      </c>
      <c r="BP44">
        <f>(BJ44/BN44)</f>
        <v>0.22727272727272727</v>
      </c>
      <c r="BQ44">
        <f>(BK44/BN44)</f>
        <v>0.68181818181818177</v>
      </c>
      <c r="BR44">
        <f>(BL44/BN44)</f>
        <v>9.0909090909090912E-2</v>
      </c>
      <c r="BT44">
        <f t="shared" si="3"/>
        <v>-0.15851165326427699</v>
      </c>
      <c r="BU44">
        <f t="shared" si="4"/>
        <v>0.52296578983235642</v>
      </c>
      <c r="BV44">
        <f t="shared" si="5"/>
        <v>-0.36295488619326699</v>
      </c>
      <c r="BX44">
        <f t="shared" si="6"/>
        <v>-0.37897307457010276</v>
      </c>
      <c r="BY44">
        <f t="shared" si="7"/>
        <v>6.1949768041548808E-2</v>
      </c>
      <c r="BZ44">
        <f t="shared" si="8"/>
        <v>0.27793661942390929</v>
      </c>
      <c r="CA44">
        <f t="shared" si="9"/>
        <v>0.7679949602408036</v>
      </c>
      <c r="CB44">
        <f t="shared" si="10"/>
        <v>-0.51419017352308971</v>
      </c>
      <c r="CC44">
        <f t="shared" si="11"/>
        <v>-0.21171959886344427</v>
      </c>
      <c r="CE44">
        <f t="shared" si="12"/>
        <v>-1.1827541892602558</v>
      </c>
      <c r="CF44">
        <f t="shared" si="13"/>
        <v>3.5109237110022433</v>
      </c>
      <c r="CG44">
        <f t="shared" si="14"/>
        <v>-3.9478933675433785</v>
      </c>
      <c r="CI44" t="s">
        <v>36</v>
      </c>
      <c r="CJ44" t="str">
        <f t="shared" si="15"/>
        <v>Poor</v>
      </c>
      <c r="CK44" t="str">
        <f t="shared" si="16"/>
        <v>Moderate</v>
      </c>
      <c r="CL44" t="str">
        <f t="shared" si="17"/>
        <v>Poor</v>
      </c>
    </row>
    <row r="45" spans="1:90" ht="12.75" customHeight="1" x14ac:dyDescent="0.25">
      <c r="A45" t="s">
        <v>37</v>
      </c>
      <c r="C45">
        <v>1</v>
      </c>
      <c r="E45">
        <v>1</v>
      </c>
      <c r="H45">
        <v>1</v>
      </c>
      <c r="I45">
        <v>1</v>
      </c>
      <c r="K45">
        <v>1</v>
      </c>
      <c r="N45">
        <v>1</v>
      </c>
      <c r="P45">
        <v>3</v>
      </c>
      <c r="R45">
        <v>1</v>
      </c>
      <c r="S45">
        <v>1</v>
      </c>
      <c r="U45">
        <v>2</v>
      </c>
      <c r="V45">
        <v>1</v>
      </c>
      <c r="Y45">
        <v>1</v>
      </c>
      <c r="AA45">
        <v>1</v>
      </c>
      <c r="AI45">
        <v>3</v>
      </c>
      <c r="AL45">
        <v>1</v>
      </c>
      <c r="AP45">
        <v>1</v>
      </c>
      <c r="AS45">
        <v>1</v>
      </c>
      <c r="AT45">
        <v>1</v>
      </c>
      <c r="AY45">
        <v>2</v>
      </c>
      <c r="BA45">
        <v>1</v>
      </c>
      <c r="BB45">
        <v>1</v>
      </c>
      <c r="BC45">
        <v>1</v>
      </c>
      <c r="BE45">
        <v>1</v>
      </c>
      <c r="BH45">
        <v>1</v>
      </c>
      <c r="BJ45">
        <f t="shared" si="0"/>
        <v>20</v>
      </c>
      <c r="BK45">
        <f t="shared" si="1"/>
        <v>2</v>
      </c>
      <c r="BL45">
        <f t="shared" si="2"/>
        <v>2</v>
      </c>
      <c r="BN45">
        <f>SUM(BJ45:BL45)</f>
        <v>24</v>
      </c>
      <c r="BO45" t="s">
        <v>37</v>
      </c>
      <c r="BP45">
        <f>(BJ45/BN45)</f>
        <v>0.83333333333333337</v>
      </c>
      <c r="BQ45">
        <f>(BK45/BN45)</f>
        <v>8.3333333333333329E-2</v>
      </c>
      <c r="BR45">
        <f>(BL45/BN45)</f>
        <v>8.3333333333333329E-2</v>
      </c>
      <c r="BT45">
        <f t="shared" si="3"/>
        <v>0.75012493753123433</v>
      </c>
      <c r="BU45">
        <f t="shared" si="4"/>
        <v>-0.37431284357821093</v>
      </c>
      <c r="BV45">
        <f t="shared" si="5"/>
        <v>-0.37431284357821093</v>
      </c>
      <c r="BX45">
        <f t="shared" si="6"/>
        <v>0.56241585271956807</v>
      </c>
      <c r="BY45">
        <f t="shared" si="7"/>
        <v>0.93783402234290059</v>
      </c>
      <c r="BZ45">
        <f t="shared" si="8"/>
        <v>-0.51352162665765</v>
      </c>
      <c r="CA45">
        <f t="shared" si="9"/>
        <v>-0.23510406049877183</v>
      </c>
      <c r="CB45">
        <f t="shared" si="10"/>
        <v>-0.51352162665765</v>
      </c>
      <c r="CC45">
        <f t="shared" si="11"/>
        <v>-0.23510406049877183</v>
      </c>
      <c r="CE45">
        <f t="shared" si="12"/>
        <v>6.5737655877281709</v>
      </c>
      <c r="CF45">
        <f t="shared" si="13"/>
        <v>-4.4231736968405508</v>
      </c>
      <c r="CG45">
        <f t="shared" si="14"/>
        <v>-4.4231736968405508</v>
      </c>
      <c r="CI45" t="s">
        <v>37</v>
      </c>
      <c r="CJ45" t="str">
        <f t="shared" si="15"/>
        <v>Substantial</v>
      </c>
      <c r="CK45" t="str">
        <f t="shared" si="16"/>
        <v>Poor</v>
      </c>
      <c r="CL45" t="str">
        <f t="shared" si="17"/>
        <v>Poor</v>
      </c>
    </row>
    <row r="46" spans="1:90" ht="12.75" customHeight="1" x14ac:dyDescent="0.25">
      <c r="A46" t="s">
        <v>38</v>
      </c>
      <c r="D46">
        <v>2</v>
      </c>
      <c r="F46">
        <v>3</v>
      </c>
      <c r="G46">
        <v>3</v>
      </c>
      <c r="I46">
        <v>3</v>
      </c>
      <c r="J46">
        <v>1</v>
      </c>
      <c r="K46">
        <v>2</v>
      </c>
      <c r="O46">
        <v>2</v>
      </c>
      <c r="Q46">
        <v>1</v>
      </c>
      <c r="T46">
        <v>2</v>
      </c>
      <c r="U46">
        <v>1</v>
      </c>
      <c r="V46">
        <v>1</v>
      </c>
      <c r="AA46">
        <v>2</v>
      </c>
      <c r="AE46">
        <v>3</v>
      </c>
      <c r="AH46">
        <v>2</v>
      </c>
      <c r="AI46">
        <v>2</v>
      </c>
      <c r="AK46">
        <v>3</v>
      </c>
      <c r="AM46">
        <v>2</v>
      </c>
      <c r="AQ46">
        <v>3</v>
      </c>
      <c r="AW46">
        <v>2</v>
      </c>
      <c r="AZ46">
        <v>3</v>
      </c>
      <c r="BA46">
        <v>3</v>
      </c>
      <c r="BB46">
        <v>3</v>
      </c>
      <c r="BE46">
        <v>2</v>
      </c>
      <c r="BH46">
        <v>2</v>
      </c>
      <c r="BJ46">
        <f t="shared" si="0"/>
        <v>4</v>
      </c>
      <c r="BK46">
        <f t="shared" si="1"/>
        <v>11</v>
      </c>
      <c r="BL46">
        <f t="shared" si="2"/>
        <v>9</v>
      </c>
      <c r="BN46">
        <f>SUM(BJ46:BL46)</f>
        <v>24</v>
      </c>
      <c r="BO46" t="s">
        <v>38</v>
      </c>
      <c r="BP46">
        <f>(BJ46/BN46)</f>
        <v>0.16666666666666666</v>
      </c>
      <c r="BQ46">
        <f>(BK46/BN46)</f>
        <v>0.45833333333333331</v>
      </c>
      <c r="BR46">
        <f>(BL46/BN46)</f>
        <v>0.375</v>
      </c>
      <c r="BT46">
        <f t="shared" si="3"/>
        <v>-0.24937531234382812</v>
      </c>
      <c r="BU46">
        <f t="shared" si="4"/>
        <v>0.18790604697651167</v>
      </c>
      <c r="BV46">
        <f t="shared" si="5"/>
        <v>6.2968515742128903E-2</v>
      </c>
      <c r="BX46">
        <f t="shared" si="6"/>
        <v>-0.43708439715549441</v>
      </c>
      <c r="BY46">
        <f t="shared" si="7"/>
        <v>-6.1666227532161833E-2</v>
      </c>
      <c r="BZ46">
        <f t="shared" si="8"/>
        <v>-6.3056155717419099E-2</v>
      </c>
      <c r="CA46">
        <f t="shared" si="9"/>
        <v>0.43886824967044247</v>
      </c>
      <c r="CB46">
        <f t="shared" si="10"/>
        <v>-0.18087273820991723</v>
      </c>
      <c r="CC46">
        <f t="shared" si="11"/>
        <v>0.30680976969417506</v>
      </c>
      <c r="CE46">
        <f t="shared" si="12"/>
        <v>-2.1854157416897788</v>
      </c>
      <c r="CF46">
        <f t="shared" si="13"/>
        <v>1.2316812809191886</v>
      </c>
      <c r="CG46">
        <f t="shared" si="14"/>
        <v>0.42479771866729632</v>
      </c>
      <c r="CI46" t="s">
        <v>38</v>
      </c>
      <c r="CJ46" t="str">
        <f t="shared" si="15"/>
        <v>Poor</v>
      </c>
      <c r="CK46" t="str">
        <f t="shared" si="16"/>
        <v>Poor</v>
      </c>
      <c r="CL46" t="str">
        <f t="shared" si="17"/>
        <v>Poor</v>
      </c>
    </row>
    <row r="47" spans="1:90" ht="12.75" customHeight="1" x14ac:dyDescent="0.25">
      <c r="A47" t="s">
        <v>39</v>
      </c>
      <c r="C47">
        <v>2</v>
      </c>
      <c r="D47">
        <v>2</v>
      </c>
      <c r="F47">
        <v>2</v>
      </c>
      <c r="H47">
        <v>2</v>
      </c>
      <c r="J47">
        <v>1</v>
      </c>
      <c r="K47">
        <v>2</v>
      </c>
      <c r="O47">
        <v>1</v>
      </c>
      <c r="U47">
        <v>1</v>
      </c>
      <c r="V47">
        <v>1</v>
      </c>
      <c r="W47">
        <v>2</v>
      </c>
      <c r="AA47">
        <v>2</v>
      </c>
      <c r="AC47">
        <v>1</v>
      </c>
      <c r="AE47">
        <v>1</v>
      </c>
      <c r="AH47">
        <v>1</v>
      </c>
      <c r="AJ47">
        <v>2</v>
      </c>
      <c r="AK47">
        <v>2</v>
      </c>
      <c r="AM47">
        <v>1</v>
      </c>
      <c r="AN47">
        <v>2</v>
      </c>
      <c r="AP47">
        <v>1</v>
      </c>
      <c r="AU47">
        <v>1</v>
      </c>
      <c r="AV47">
        <v>2</v>
      </c>
      <c r="AW47">
        <v>2</v>
      </c>
      <c r="AX47">
        <v>2</v>
      </c>
      <c r="AZ47">
        <v>2</v>
      </c>
      <c r="BD47">
        <v>2</v>
      </c>
      <c r="BG47">
        <v>2</v>
      </c>
      <c r="BJ47">
        <f t="shared" si="0"/>
        <v>10</v>
      </c>
      <c r="BK47">
        <f t="shared" si="1"/>
        <v>16</v>
      </c>
      <c r="BL47">
        <f t="shared" si="2"/>
        <v>0</v>
      </c>
      <c r="BN47">
        <f>SUM(BJ47:BL47)</f>
        <v>26</v>
      </c>
      <c r="BO47" t="s">
        <v>39</v>
      </c>
      <c r="BP47">
        <f>(BJ47/BN47)</f>
        <v>0.38461538461538464</v>
      </c>
      <c r="BQ47">
        <f>(BK47/BN47)</f>
        <v>0.61538461538461542</v>
      </c>
      <c r="BR47">
        <f>(BL47/BN47)</f>
        <v>0</v>
      </c>
      <c r="BT47">
        <f t="shared" si="3"/>
        <v>7.7384384730711561E-2</v>
      </c>
      <c r="BU47">
        <f t="shared" si="4"/>
        <v>0.42336524045669471</v>
      </c>
      <c r="BV47">
        <f t="shared" si="5"/>
        <v>-0.49925037481259371</v>
      </c>
      <c r="BX47">
        <f t="shared" si="6"/>
        <v>-0.15804308265303602</v>
      </c>
      <c r="BY47">
        <f t="shared" si="7"/>
        <v>0.31281185211445917</v>
      </c>
      <c r="BZ47">
        <f t="shared" si="8"/>
        <v>0.18793777307294712</v>
      </c>
      <c r="CA47">
        <f t="shared" si="9"/>
        <v>0.6587927078404423</v>
      </c>
      <c r="CB47">
        <f t="shared" si="10"/>
        <v>-0.49925037481259371</v>
      </c>
      <c r="CC47">
        <f t="shared" si="11"/>
        <v>-0.49925037481259371</v>
      </c>
      <c r="CE47">
        <f t="shared" si="12"/>
        <v>0.54070714134016251</v>
      </c>
      <c r="CF47">
        <f t="shared" si="13"/>
        <v>2.95817573153463</v>
      </c>
      <c r="CG47" t="e">
        <f t="shared" si="14"/>
        <v>#DIV/0!</v>
      </c>
      <c r="CI47" t="s">
        <v>39</v>
      </c>
      <c r="CJ47" t="str">
        <f t="shared" si="15"/>
        <v>Poor</v>
      </c>
      <c r="CK47" t="str">
        <f t="shared" si="16"/>
        <v>Moderate</v>
      </c>
      <c r="CL47" t="str">
        <f t="shared" si="17"/>
        <v>Poor</v>
      </c>
    </row>
    <row r="48" spans="1:90" ht="12.75" customHeight="1" x14ac:dyDescent="0.25">
      <c r="A48" t="s">
        <v>40</v>
      </c>
      <c r="B48">
        <v>1</v>
      </c>
      <c r="C48">
        <v>1</v>
      </c>
      <c r="E48">
        <v>1</v>
      </c>
      <c r="G48">
        <v>1</v>
      </c>
      <c r="J48">
        <v>1</v>
      </c>
      <c r="M48">
        <v>1</v>
      </c>
      <c r="Q48">
        <v>2</v>
      </c>
      <c r="S48">
        <v>2</v>
      </c>
      <c r="W48">
        <v>1</v>
      </c>
      <c r="Y48">
        <v>1</v>
      </c>
      <c r="AD48">
        <v>1</v>
      </c>
      <c r="AE48">
        <v>1</v>
      </c>
      <c r="AJ48">
        <v>1</v>
      </c>
      <c r="AK48">
        <v>2</v>
      </c>
      <c r="AL48">
        <v>2</v>
      </c>
      <c r="AN48">
        <v>2</v>
      </c>
      <c r="AP48">
        <v>1</v>
      </c>
      <c r="AV48">
        <v>1</v>
      </c>
      <c r="AZ48">
        <v>2</v>
      </c>
      <c r="BC48">
        <v>1</v>
      </c>
      <c r="BG48">
        <v>3</v>
      </c>
      <c r="BJ48">
        <f t="shared" si="0"/>
        <v>14</v>
      </c>
      <c r="BK48">
        <f t="shared" si="1"/>
        <v>6</v>
      </c>
      <c r="BL48">
        <f t="shared" si="2"/>
        <v>1</v>
      </c>
      <c r="BN48">
        <f>SUM(BJ48:BL48)</f>
        <v>21</v>
      </c>
      <c r="BO48" t="s">
        <v>40</v>
      </c>
      <c r="BP48" s="3">
        <f>(BJ48/BN48)</f>
        <v>0.66666666666666663</v>
      </c>
      <c r="BQ48">
        <f>(BK48/BN48)</f>
        <v>0.2857142857142857</v>
      </c>
      <c r="BR48">
        <f>(BL48/BN48)</f>
        <v>4.7619047619047616E-2</v>
      </c>
      <c r="BT48">
        <f t="shared" si="3"/>
        <v>0.50024987506246865</v>
      </c>
      <c r="BU48">
        <f t="shared" si="4"/>
        <v>-7.0893124866138413E-2</v>
      </c>
      <c r="BV48">
        <f t="shared" si="5"/>
        <v>-0.42785749982151783</v>
      </c>
      <c r="BX48">
        <f t="shared" si="6"/>
        <v>0.24642086437482752</v>
      </c>
      <c r="BY48">
        <f t="shared" si="7"/>
        <v>0.75407888575010973</v>
      </c>
      <c r="BZ48">
        <f t="shared" si="8"/>
        <v>-0.31414123453431825</v>
      </c>
      <c r="CA48">
        <f t="shared" si="9"/>
        <v>0.17235498480204142</v>
      </c>
      <c r="CB48">
        <f t="shared" si="10"/>
        <v>-0.54252575839297046</v>
      </c>
      <c r="CC48">
        <f t="shared" si="11"/>
        <v>-0.3131892412500652</v>
      </c>
      <c r="CE48">
        <f t="shared" si="12"/>
        <v>3.2419897246907885</v>
      </c>
      <c r="CF48">
        <f t="shared" si="13"/>
        <v>-0.47942485786993588</v>
      </c>
      <c r="CG48">
        <f t="shared" si="14"/>
        <v>-6.1379286297247262</v>
      </c>
      <c r="CI48" t="s">
        <v>40</v>
      </c>
      <c r="CJ48" t="str">
        <f t="shared" si="15"/>
        <v>Moderate</v>
      </c>
      <c r="CK48" t="str">
        <f t="shared" si="16"/>
        <v>Poor</v>
      </c>
      <c r="CL48" t="str">
        <f t="shared" si="17"/>
        <v>Poor</v>
      </c>
    </row>
    <row r="49" spans="1:90" ht="12.75" customHeight="1" x14ac:dyDescent="0.25">
      <c r="A49" t="s">
        <v>41</v>
      </c>
      <c r="F49">
        <v>1</v>
      </c>
      <c r="G49">
        <v>1</v>
      </c>
      <c r="J49">
        <v>1</v>
      </c>
      <c r="M49">
        <v>1</v>
      </c>
      <c r="O49">
        <v>1</v>
      </c>
      <c r="R49">
        <v>1</v>
      </c>
      <c r="W49">
        <v>1</v>
      </c>
      <c r="AA49">
        <v>2</v>
      </c>
      <c r="AB49">
        <v>1</v>
      </c>
      <c r="AF49">
        <v>1</v>
      </c>
      <c r="AK49">
        <v>2</v>
      </c>
      <c r="AM49">
        <v>1</v>
      </c>
      <c r="AO49">
        <v>1</v>
      </c>
      <c r="AP49">
        <v>2</v>
      </c>
      <c r="AS49">
        <v>2</v>
      </c>
      <c r="AV49">
        <v>1</v>
      </c>
      <c r="AX49">
        <v>1</v>
      </c>
      <c r="AY49">
        <v>1</v>
      </c>
      <c r="AZ49">
        <v>1</v>
      </c>
      <c r="BB49">
        <v>1</v>
      </c>
      <c r="BJ49">
        <f t="shared" si="0"/>
        <v>16</v>
      </c>
      <c r="BK49">
        <f t="shared" si="1"/>
        <v>4</v>
      </c>
      <c r="BL49">
        <f t="shared" si="2"/>
        <v>0</v>
      </c>
      <c r="BN49">
        <f>SUM(BJ49:BL49)</f>
        <v>20</v>
      </c>
      <c r="BO49" t="s">
        <v>41</v>
      </c>
      <c r="BP49">
        <f>(BJ49/BN49)</f>
        <v>0.8</v>
      </c>
      <c r="BQ49">
        <f>(BK49/BN49)</f>
        <v>0.2</v>
      </c>
      <c r="BR49">
        <f>(BL49/BN49)</f>
        <v>0</v>
      </c>
      <c r="BT49">
        <f t="shared" si="3"/>
        <v>0.7001499250374813</v>
      </c>
      <c r="BU49">
        <f t="shared" si="4"/>
        <v>-0.19940029985007496</v>
      </c>
      <c r="BV49">
        <f t="shared" si="5"/>
        <v>-0.49925037481259371</v>
      </c>
      <c r="BX49">
        <f t="shared" si="6"/>
        <v>0.47945001565825207</v>
      </c>
      <c r="BY49">
        <f t="shared" si="7"/>
        <v>0.92084983441671053</v>
      </c>
      <c r="BZ49">
        <f t="shared" si="8"/>
        <v>-0.42010020922930424</v>
      </c>
      <c r="CA49">
        <f t="shared" si="9"/>
        <v>2.1299609529154301E-2</v>
      </c>
      <c r="CB49">
        <f t="shared" si="10"/>
        <v>-0.49925037481259371</v>
      </c>
      <c r="CC49">
        <f t="shared" si="11"/>
        <v>-0.49925037481259371</v>
      </c>
      <c r="CE49">
        <f t="shared" si="12"/>
        <v>5.2186094227506343</v>
      </c>
      <c r="CF49">
        <f t="shared" si="13"/>
        <v>-1.4862420839953623</v>
      </c>
      <c r="CG49" t="e">
        <f t="shared" si="14"/>
        <v>#DIV/0!</v>
      </c>
      <c r="CI49" t="s">
        <v>41</v>
      </c>
      <c r="CJ49" t="str">
        <f t="shared" si="15"/>
        <v>Substantial</v>
      </c>
      <c r="CK49" t="str">
        <f t="shared" si="16"/>
        <v>Poor</v>
      </c>
      <c r="CL49" t="str">
        <f t="shared" si="17"/>
        <v>Poor</v>
      </c>
    </row>
    <row r="50" spans="1:90" ht="12.75" customHeight="1" x14ac:dyDescent="0.25">
      <c r="A50" t="s">
        <v>42</v>
      </c>
      <c r="B50">
        <v>1</v>
      </c>
      <c r="D50">
        <v>1</v>
      </c>
      <c r="E50">
        <v>1</v>
      </c>
      <c r="G50">
        <v>1</v>
      </c>
      <c r="I50">
        <v>1</v>
      </c>
      <c r="L50">
        <v>2</v>
      </c>
      <c r="M50">
        <v>1</v>
      </c>
      <c r="Q50">
        <v>1</v>
      </c>
      <c r="S50">
        <v>2</v>
      </c>
      <c r="W50">
        <v>1</v>
      </c>
      <c r="X50">
        <v>1</v>
      </c>
      <c r="AD50">
        <v>2</v>
      </c>
      <c r="AE50">
        <v>3</v>
      </c>
      <c r="AJ50">
        <v>1</v>
      </c>
      <c r="AM50">
        <v>1</v>
      </c>
      <c r="AO50">
        <v>2</v>
      </c>
      <c r="AP50">
        <v>1</v>
      </c>
      <c r="AU50">
        <v>2</v>
      </c>
      <c r="AV50">
        <v>2</v>
      </c>
      <c r="BD50">
        <v>1</v>
      </c>
      <c r="BE50">
        <v>1</v>
      </c>
      <c r="BJ50">
        <f t="shared" si="0"/>
        <v>14</v>
      </c>
      <c r="BK50">
        <f t="shared" si="1"/>
        <v>6</v>
      </c>
      <c r="BL50">
        <f t="shared" si="2"/>
        <v>1</v>
      </c>
      <c r="BN50">
        <f>SUM(BJ50:BL50)</f>
        <v>21</v>
      </c>
      <c r="BO50" t="s">
        <v>42</v>
      </c>
      <c r="BP50">
        <f>(BJ50/BN50)</f>
        <v>0.66666666666666663</v>
      </c>
      <c r="BQ50">
        <f>(BK50/BN50)</f>
        <v>0.2857142857142857</v>
      </c>
      <c r="BR50">
        <f>(BL50/BN50)</f>
        <v>4.7619047619047616E-2</v>
      </c>
      <c r="BT50">
        <f t="shared" si="3"/>
        <v>0.50024987506246865</v>
      </c>
      <c r="BU50">
        <f t="shared" si="4"/>
        <v>-7.0893124866138413E-2</v>
      </c>
      <c r="BV50">
        <f t="shared" si="5"/>
        <v>-0.42785749982151783</v>
      </c>
      <c r="BX50">
        <f t="shared" si="6"/>
        <v>0.24642086437482752</v>
      </c>
      <c r="BY50">
        <f t="shared" si="7"/>
        <v>0.75407888575010973</v>
      </c>
      <c r="BZ50">
        <f t="shared" si="8"/>
        <v>-0.31414123453431825</v>
      </c>
      <c r="CA50">
        <f t="shared" si="9"/>
        <v>0.17235498480204142</v>
      </c>
      <c r="CB50">
        <f t="shared" si="10"/>
        <v>-0.54252575839297046</v>
      </c>
      <c r="CC50">
        <f t="shared" si="11"/>
        <v>-0.3131892412500652</v>
      </c>
      <c r="CE50">
        <f t="shared" si="12"/>
        <v>3.2419897246907885</v>
      </c>
      <c r="CF50">
        <f t="shared" si="13"/>
        <v>-0.47942485786993588</v>
      </c>
      <c r="CG50">
        <f t="shared" si="14"/>
        <v>-6.1379286297247262</v>
      </c>
      <c r="CI50" t="s">
        <v>42</v>
      </c>
      <c r="CJ50" t="str">
        <f t="shared" si="15"/>
        <v>Moderate</v>
      </c>
      <c r="CK50" t="str">
        <f t="shared" si="16"/>
        <v>Poor</v>
      </c>
      <c r="CL50" t="str">
        <f t="shared" si="17"/>
        <v>Poor</v>
      </c>
    </row>
    <row r="51" spans="1:90" ht="12.75" customHeight="1" x14ac:dyDescent="0.25">
      <c r="A51" t="s">
        <v>43</v>
      </c>
      <c r="C51">
        <v>2</v>
      </c>
      <c r="H51">
        <v>3</v>
      </c>
      <c r="J51">
        <v>2</v>
      </c>
      <c r="N51">
        <v>3</v>
      </c>
      <c r="P51">
        <v>1</v>
      </c>
      <c r="S51">
        <v>3</v>
      </c>
      <c r="W51">
        <v>3</v>
      </c>
      <c r="Y51">
        <v>3</v>
      </c>
      <c r="AD51">
        <v>3</v>
      </c>
      <c r="AE51">
        <v>3</v>
      </c>
      <c r="AH51">
        <v>2</v>
      </c>
      <c r="AI51">
        <v>1</v>
      </c>
      <c r="AK51">
        <v>2</v>
      </c>
      <c r="AM51">
        <v>3</v>
      </c>
      <c r="AP51">
        <v>3</v>
      </c>
      <c r="AZ51">
        <v>3</v>
      </c>
      <c r="BA51">
        <v>3</v>
      </c>
      <c r="BC51">
        <v>2</v>
      </c>
      <c r="BF51">
        <v>2</v>
      </c>
      <c r="BG51">
        <v>1</v>
      </c>
      <c r="BJ51">
        <f t="shared" si="0"/>
        <v>3</v>
      </c>
      <c r="BK51">
        <f t="shared" si="1"/>
        <v>6</v>
      </c>
      <c r="BL51">
        <f t="shared" si="2"/>
        <v>11</v>
      </c>
      <c r="BN51">
        <f>SUM(BJ51:BL51)</f>
        <v>20</v>
      </c>
      <c r="BO51" t="s">
        <v>43</v>
      </c>
      <c r="BP51">
        <f>(BJ51/BN51)</f>
        <v>0.15</v>
      </c>
      <c r="BQ51">
        <f>(BK51/BN51)</f>
        <v>0.3</v>
      </c>
      <c r="BR51">
        <f>(BL51/BN51)</f>
        <v>0.55000000000000004</v>
      </c>
      <c r="BT51">
        <f t="shared" si="3"/>
        <v>-0.27436281859070466</v>
      </c>
      <c r="BU51">
        <f t="shared" si="4"/>
        <v>-4.9475262368815637E-2</v>
      </c>
      <c r="BV51">
        <f t="shared" si="5"/>
        <v>0.32533733133433285</v>
      </c>
      <c r="BX51">
        <f t="shared" si="6"/>
        <v>-0.47137689446791198</v>
      </c>
      <c r="BY51">
        <f t="shared" si="7"/>
        <v>-7.734874271349737E-2</v>
      </c>
      <c r="BZ51">
        <f t="shared" si="8"/>
        <v>-0.30231877251886874</v>
      </c>
      <c r="CA51">
        <f t="shared" si="9"/>
        <v>0.20336824778123744</v>
      </c>
      <c r="CB51">
        <f t="shared" si="10"/>
        <v>5.0845284830704662E-2</v>
      </c>
      <c r="CC51">
        <f t="shared" si="11"/>
        <v>0.59982937783796109</v>
      </c>
      <c r="CE51">
        <f t="shared" si="12"/>
        <v>-2.2908354876278336</v>
      </c>
      <c r="CF51">
        <f t="shared" si="13"/>
        <v>-0.32188608103250005</v>
      </c>
      <c r="CG51">
        <f t="shared" si="14"/>
        <v>1.9497100803534706</v>
      </c>
      <c r="CI51" t="s">
        <v>43</v>
      </c>
      <c r="CJ51" t="str">
        <f t="shared" si="15"/>
        <v>Poor</v>
      </c>
      <c r="CK51" t="str">
        <f t="shared" si="16"/>
        <v>Poor</v>
      </c>
      <c r="CL51" t="str">
        <f t="shared" si="17"/>
        <v>Fair</v>
      </c>
    </row>
    <row r="52" spans="1:90" ht="12.75" customHeight="1" x14ac:dyDescent="0.25">
      <c r="A52" t="s">
        <v>44</v>
      </c>
      <c r="B52">
        <v>3</v>
      </c>
      <c r="F52">
        <v>3</v>
      </c>
      <c r="G52">
        <v>2</v>
      </c>
      <c r="K52">
        <v>2</v>
      </c>
      <c r="N52">
        <v>3</v>
      </c>
      <c r="P52">
        <v>2</v>
      </c>
      <c r="U52">
        <v>3</v>
      </c>
      <c r="V52">
        <v>3</v>
      </c>
      <c r="X52">
        <v>2</v>
      </c>
      <c r="AA52">
        <v>3</v>
      </c>
      <c r="AB52">
        <v>1</v>
      </c>
      <c r="AE52">
        <v>1</v>
      </c>
      <c r="AH52">
        <v>2</v>
      </c>
      <c r="AJ52">
        <v>2</v>
      </c>
      <c r="AL52">
        <v>2</v>
      </c>
      <c r="AN52">
        <v>2</v>
      </c>
      <c r="AP52">
        <v>2</v>
      </c>
      <c r="AU52">
        <v>2</v>
      </c>
      <c r="AV52">
        <v>3</v>
      </c>
      <c r="AZ52">
        <v>3</v>
      </c>
      <c r="BB52">
        <v>2</v>
      </c>
      <c r="BE52">
        <v>1</v>
      </c>
      <c r="BH52">
        <v>1</v>
      </c>
      <c r="BJ52">
        <f t="shared" si="0"/>
        <v>4</v>
      </c>
      <c r="BK52">
        <f t="shared" si="1"/>
        <v>11</v>
      </c>
      <c r="BL52">
        <f t="shared" si="2"/>
        <v>8</v>
      </c>
      <c r="BN52">
        <f>SUM(BJ52:BL52)</f>
        <v>23</v>
      </c>
      <c r="BO52" t="s">
        <v>44</v>
      </c>
      <c r="BP52">
        <f>(BJ52/BN52)</f>
        <v>0.17391304347826086</v>
      </c>
      <c r="BQ52">
        <f>(BK52/BN52)</f>
        <v>0.47826086956521741</v>
      </c>
      <c r="BR52">
        <f>(BL52/BN52)</f>
        <v>0.34782608695652173</v>
      </c>
      <c r="BT52">
        <f t="shared" si="3"/>
        <v>-0.23851117919301221</v>
      </c>
      <c r="BU52">
        <f t="shared" si="4"/>
        <v>0.21778241314125543</v>
      </c>
      <c r="BV52">
        <f t="shared" si="5"/>
        <v>2.222801642656928E-2</v>
      </c>
      <c r="BX52">
        <f t="shared" si="6"/>
        <v>-0.43352805892724755</v>
      </c>
      <c r="BY52">
        <f t="shared" si="7"/>
        <v>-4.3494299458776864E-2</v>
      </c>
      <c r="BZ52">
        <f t="shared" si="8"/>
        <v>-3.9228978330851955E-2</v>
      </c>
      <c r="CA52">
        <f t="shared" si="9"/>
        <v>0.47479380461336285</v>
      </c>
      <c r="CB52">
        <f t="shared" si="10"/>
        <v>-0.22282273035203881</v>
      </c>
      <c r="CC52">
        <f t="shared" si="11"/>
        <v>0.26727876320517735</v>
      </c>
      <c r="CE52">
        <f t="shared" si="12"/>
        <v>-2.0118816909961441</v>
      </c>
      <c r="CF52">
        <f t="shared" si="13"/>
        <v>1.3939151395795042</v>
      </c>
      <c r="CG52">
        <f t="shared" si="14"/>
        <v>0.14921434642572756</v>
      </c>
      <c r="CI52" t="s">
        <v>44</v>
      </c>
      <c r="CJ52" t="str">
        <f t="shared" si="15"/>
        <v>Poor</v>
      </c>
      <c r="CK52" t="str">
        <f t="shared" si="16"/>
        <v>Fair</v>
      </c>
      <c r="CL52" t="str">
        <f t="shared" si="17"/>
        <v>Poor</v>
      </c>
    </row>
    <row r="54" spans="1:90" ht="12.75" customHeight="1" x14ac:dyDescent="0.25">
      <c r="BS54" s="3"/>
    </row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5">
    <mergeCell ref="BP5:BR5"/>
    <mergeCell ref="BT5:BV5"/>
    <mergeCell ref="BZ5:CA5"/>
    <mergeCell ref="CE5:CG5"/>
    <mergeCell ref="CI5:CL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Wilkinson Laboratory FORUM_Octo</vt:lpstr>
      <vt:lpstr>'Wilkinson Laboratory FORUM_Octo'!Wilkinson_Laboratory_Cell_Press_December_26__2018_10.43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marpr</dc:creator>
  <dc:description/>
  <cp:lastModifiedBy>marpr</cp:lastModifiedBy>
  <cp:revision>10</cp:revision>
  <dcterms:modified xsi:type="dcterms:W3CDTF">2019-03-04T17:31:09Z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