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xu96/GitHub/MatrixOptim.jl/examples/network/dtu42380a1/results/"/>
    </mc:Choice>
  </mc:AlternateContent>
  <xr:revisionPtr revIDLastSave="0" documentId="13_ncr:1_{99D59EC9-B78B-7D4B-AF8B-BFC7A88B0820}" xr6:coauthVersionLast="45" xr6:coauthVersionMax="45" xr10:uidLastSave="{00000000-0000-0000-0000-000000000000}"/>
  <bookViews>
    <workbookView xWindow="29480" yWindow="-1100" windowWidth="27640" windowHeight="16940" xr2:uid="{00000000-000D-0000-FFFF-FFFF00000000}"/>
  </bookViews>
  <sheets>
    <sheet name="promo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1" l="1"/>
  <c r="N12" i="1"/>
  <c r="N7" i="1"/>
  <c r="M12" i="1"/>
  <c r="L17" i="1"/>
  <c r="L12" i="1"/>
  <c r="L7" i="1"/>
  <c r="I17" i="1" l="1"/>
  <c r="J17" i="1"/>
  <c r="K17" i="1"/>
  <c r="I12" i="1"/>
  <c r="J12" i="1"/>
  <c r="K12" i="1"/>
  <c r="J7" i="1"/>
  <c r="K7" i="1"/>
  <c r="I7" i="1"/>
  <c r="E12" i="1"/>
  <c r="R12" i="1"/>
  <c r="M17" i="1"/>
  <c r="O17" i="1"/>
  <c r="O12" i="1"/>
  <c r="M7" i="1"/>
  <c r="O7" i="1"/>
  <c r="D25" i="1" l="1"/>
</calcChain>
</file>

<file path=xl/sharedStrings.xml><?xml version="1.0" encoding="utf-8"?>
<sst xmlns="http://schemas.openxmlformats.org/spreadsheetml/2006/main" count="40" uniqueCount="25">
  <si>
    <t>Demand</t>
  </si>
  <si>
    <t>Production</t>
  </si>
  <si>
    <t>Inventory</t>
  </si>
  <si>
    <t>Capacity</t>
  </si>
  <si>
    <t>Unmet demand</t>
  </si>
  <si>
    <t>DC</t>
  </si>
  <si>
    <t>Period</t>
  </si>
  <si>
    <t>Product 1</t>
  </si>
  <si>
    <t>Product 2</t>
  </si>
  <si>
    <t>Product 3</t>
  </si>
  <si>
    <t>Blend (RT)</t>
  </si>
  <si>
    <t>Blend (OT)</t>
  </si>
  <si>
    <t xml:space="preserve"> Pack(RT)</t>
  </si>
  <si>
    <t xml:space="preserve"> Pack(OT)</t>
  </si>
  <si>
    <t>region</t>
  </si>
  <si>
    <t>product</t>
  </si>
  <si>
    <t>ave inventory</t>
  </si>
  <si>
    <t>ave fill rate (%)</t>
  </si>
  <si>
    <t>machine</t>
  </si>
  <si>
    <t>ave regular (%)</t>
  </si>
  <si>
    <t>ave overtime (%)</t>
  </si>
  <si>
    <t>blending</t>
  </si>
  <si>
    <t>packaging</t>
  </si>
  <si>
    <t>promotion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</si>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</sst>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selection activeCell="F24" sqref="F24:F25"/>
    </sheetView>
  </sheetViews>
  <sheetFormatPr baseColWidth="10" defaultRowHeight="16" x14ac:dyDescent="0.2"/>
  <cols>
    <col min="3" max="3" width="21" customWidth="1"/>
    <col min="4" max="4" width="18.6640625" customWidth="1"/>
    <col min="8" max="8" width="26.5" customWidth="1"/>
    <col min="9" max="9" width="23" customWidth="1"/>
  </cols>
  <sheetData>
    <row r="1" spans="1:18" x14ac:dyDescent="0.2">
      <c r="A1" s="4"/>
      <c r="B1" s="4"/>
      <c r="C1" s="4" t="s">
        <v>0</v>
      </c>
      <c r="D1" s="4"/>
      <c r="E1" s="4"/>
      <c r="F1" s="4" t="s">
        <v>1</v>
      </c>
      <c r="G1" s="4"/>
      <c r="H1" s="4"/>
      <c r="I1" s="8" t="s">
        <v>2</v>
      </c>
      <c r="J1" s="9"/>
      <c r="K1" s="10"/>
      <c r="L1" s="8" t="s">
        <v>3</v>
      </c>
      <c r="M1" s="9"/>
      <c r="N1" s="9"/>
      <c r="O1" s="10"/>
      <c r="P1" s="4" t="s">
        <v>4</v>
      </c>
      <c r="Q1" s="4"/>
      <c r="R1" s="4"/>
    </row>
    <row r="2" spans="1:18" x14ac:dyDescent="0.2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7</v>
      </c>
      <c r="G2" s="4" t="s">
        <v>8</v>
      </c>
      <c r="H2" s="4" t="s">
        <v>9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7</v>
      </c>
      <c r="Q2" s="4" t="s">
        <v>8</v>
      </c>
      <c r="R2" s="4" t="s">
        <v>9</v>
      </c>
    </row>
    <row r="3" spans="1:18" x14ac:dyDescent="0.2">
      <c r="A3" s="4">
        <v>1</v>
      </c>
      <c r="B3" s="4">
        <v>1</v>
      </c>
      <c r="C3" s="4">
        <v>40539</v>
      </c>
      <c r="D3" s="4">
        <v>20854</v>
      </c>
      <c r="E3" s="4">
        <v>9502</v>
      </c>
      <c r="F3" s="4">
        <v>40281</v>
      </c>
      <c r="G3" s="4">
        <v>20263</v>
      </c>
      <c r="H3" s="4">
        <v>8376</v>
      </c>
      <c r="I3" s="4">
        <v>2110</v>
      </c>
      <c r="J3" s="4">
        <v>1243</v>
      </c>
      <c r="K3" s="4">
        <v>814</v>
      </c>
      <c r="L3" s="4">
        <v>312695</v>
      </c>
      <c r="M3" s="4">
        <v>0</v>
      </c>
      <c r="N3" s="4">
        <v>137840</v>
      </c>
      <c r="O3" s="4">
        <v>0</v>
      </c>
      <c r="P3" s="4">
        <v>0</v>
      </c>
      <c r="Q3" s="4">
        <v>0</v>
      </c>
      <c r="R3" s="4">
        <v>0</v>
      </c>
    </row>
    <row r="4" spans="1:18" x14ac:dyDescent="0.2">
      <c r="A4" s="4">
        <v>1</v>
      </c>
      <c r="B4" s="4">
        <v>2</v>
      </c>
      <c r="C4" s="4">
        <v>40997</v>
      </c>
      <c r="D4" s="4">
        <v>21562</v>
      </c>
      <c r="E4" s="4">
        <v>8975</v>
      </c>
      <c r="F4" s="4">
        <v>40997</v>
      </c>
      <c r="G4" s="4">
        <v>21562</v>
      </c>
      <c r="H4" s="4">
        <v>11667.5</v>
      </c>
      <c r="I4" s="4">
        <v>2110</v>
      </c>
      <c r="J4" s="4">
        <v>1243</v>
      </c>
      <c r="K4" s="4">
        <v>814</v>
      </c>
      <c r="L4" s="4">
        <v>341803</v>
      </c>
      <c r="M4" s="4">
        <v>0</v>
      </c>
      <c r="N4" s="4">
        <v>148453</v>
      </c>
      <c r="O4" s="4">
        <v>0</v>
      </c>
      <c r="P4" s="4">
        <v>0</v>
      </c>
      <c r="Q4" s="4">
        <v>0</v>
      </c>
      <c r="R4" s="4">
        <v>0</v>
      </c>
    </row>
    <row r="5" spans="1:18" x14ac:dyDescent="0.2">
      <c r="A5" s="4">
        <v>1</v>
      </c>
      <c r="B5" s="4">
        <v>3</v>
      </c>
      <c r="C5" s="4">
        <v>39855</v>
      </c>
      <c r="D5" s="4">
        <v>21925</v>
      </c>
      <c r="E5" s="4">
        <v>9347</v>
      </c>
      <c r="F5" s="4">
        <v>39855</v>
      </c>
      <c r="G5" s="4">
        <v>21925</v>
      </c>
      <c r="H5" s="4">
        <v>9347</v>
      </c>
      <c r="I5" s="4">
        <v>2110</v>
      </c>
      <c r="J5" s="4">
        <v>1243</v>
      </c>
      <c r="K5" s="4">
        <v>814</v>
      </c>
      <c r="L5" s="4">
        <v>325127</v>
      </c>
      <c r="M5" s="4">
        <v>0</v>
      </c>
      <c r="N5" s="4">
        <v>142254</v>
      </c>
      <c r="O5" s="4">
        <v>0</v>
      </c>
      <c r="P5" s="4">
        <v>0</v>
      </c>
      <c r="Q5" s="4">
        <v>0</v>
      </c>
      <c r="R5" s="4">
        <v>0</v>
      </c>
    </row>
    <row r="6" spans="1:18" x14ac:dyDescent="0.2">
      <c r="A6" s="4">
        <v>1</v>
      </c>
      <c r="B6" s="4">
        <v>4</v>
      </c>
      <c r="C6" s="4">
        <v>38574</v>
      </c>
      <c r="D6" s="4">
        <v>22315</v>
      </c>
      <c r="E6" s="4">
        <v>9958</v>
      </c>
      <c r="F6" s="4">
        <v>38574</v>
      </c>
      <c r="G6" s="4">
        <v>22315</v>
      </c>
      <c r="H6" s="4">
        <v>9958</v>
      </c>
      <c r="I6" s="4">
        <v>2110</v>
      </c>
      <c r="J6" s="4">
        <v>1243</v>
      </c>
      <c r="K6" s="4">
        <v>814</v>
      </c>
      <c r="L6" s="4">
        <v>325619</v>
      </c>
      <c r="M6" s="4">
        <v>0</v>
      </c>
      <c r="N6" s="4">
        <v>141694</v>
      </c>
      <c r="O6" s="4">
        <v>0</v>
      </c>
      <c r="P6" s="4">
        <v>0</v>
      </c>
      <c r="Q6" s="4">
        <v>0</v>
      </c>
      <c r="R6" s="4">
        <v>0</v>
      </c>
    </row>
    <row r="7" spans="1:18" x14ac:dyDescent="0.2">
      <c r="A7" s="4"/>
      <c r="B7" s="4"/>
      <c r="C7" s="4"/>
      <c r="D7" s="4"/>
      <c r="E7" s="4"/>
      <c r="F7" s="4"/>
      <c r="G7" s="4"/>
      <c r="H7" s="4"/>
      <c r="I7" s="5">
        <f>AVERAGE(I3:I6)</f>
        <v>2110</v>
      </c>
      <c r="J7" s="5">
        <f t="shared" ref="J7:K7" si="0">AVERAGE(J3:J6)</f>
        <v>1243</v>
      </c>
      <c r="K7" s="5">
        <f t="shared" si="0"/>
        <v>814</v>
      </c>
      <c r="L7" s="5">
        <f>AVERAGE(L3:L6) / 432000 * 100</f>
        <v>75.534953703703707</v>
      </c>
      <c r="M7" s="5">
        <f t="shared" ref="M7" si="1">AVERAGE(M3:M6)</f>
        <v>0</v>
      </c>
      <c r="N7" s="5">
        <f>AVERAGE(N3:N6)/ 432000 * 100</f>
        <v>33.00005787037037</v>
      </c>
      <c r="O7" s="5">
        <f t="shared" ref="O7" si="2">AVERAGE(O3:O6)</f>
        <v>0</v>
      </c>
      <c r="P7" s="4"/>
      <c r="Q7" s="4"/>
      <c r="R7" s="4"/>
    </row>
    <row r="8" spans="1:18" x14ac:dyDescent="0.2">
      <c r="A8" s="4">
        <v>2</v>
      </c>
      <c r="B8" s="4">
        <v>1</v>
      </c>
      <c r="C8" s="4">
        <v>55948</v>
      </c>
      <c r="D8" s="4">
        <v>38245</v>
      </c>
      <c r="E8" s="4">
        <v>16888</v>
      </c>
      <c r="F8" s="4">
        <v>55855</v>
      </c>
      <c r="G8" s="4">
        <v>38233</v>
      </c>
      <c r="H8" s="4">
        <v>17302.5</v>
      </c>
      <c r="I8" s="4">
        <v>1650</v>
      </c>
      <c r="J8" s="4">
        <v>1488</v>
      </c>
      <c r="K8" s="4">
        <v>3324.5</v>
      </c>
      <c r="L8" s="4">
        <v>432000</v>
      </c>
      <c r="M8" s="4">
        <v>86400</v>
      </c>
      <c r="N8" s="4">
        <v>222781</v>
      </c>
      <c r="O8" s="4">
        <v>0</v>
      </c>
      <c r="P8" s="4">
        <v>0</v>
      </c>
      <c r="Q8" s="4">
        <v>0</v>
      </c>
      <c r="R8" s="4">
        <v>0</v>
      </c>
    </row>
    <row r="9" spans="1:18" x14ac:dyDescent="0.2">
      <c r="A9" s="4">
        <v>2</v>
      </c>
      <c r="B9" s="4">
        <v>2</v>
      </c>
      <c r="C9" s="4">
        <v>55804</v>
      </c>
      <c r="D9" s="4">
        <v>39364</v>
      </c>
      <c r="E9" s="4">
        <v>16617</v>
      </c>
      <c r="F9" s="4">
        <v>55804</v>
      </c>
      <c r="G9" s="4">
        <v>39364</v>
      </c>
      <c r="H9" s="4">
        <v>16394</v>
      </c>
      <c r="I9" s="4">
        <v>1650</v>
      </c>
      <c r="J9" s="4">
        <v>1488</v>
      </c>
      <c r="K9" s="4">
        <v>3046</v>
      </c>
      <c r="L9" s="4">
        <v>432000</v>
      </c>
      <c r="M9" s="4">
        <v>86400</v>
      </c>
      <c r="N9" s="4">
        <v>223124</v>
      </c>
      <c r="O9" s="4">
        <v>0</v>
      </c>
      <c r="P9" s="4">
        <v>0</v>
      </c>
      <c r="Q9" s="4">
        <v>0</v>
      </c>
      <c r="R9" s="6">
        <v>4929.5999999999904</v>
      </c>
    </row>
    <row r="10" spans="1:18" x14ac:dyDescent="0.2">
      <c r="A10" s="4">
        <v>2</v>
      </c>
      <c r="B10" s="4">
        <v>3</v>
      </c>
      <c r="C10" s="4">
        <v>55292</v>
      </c>
      <c r="D10" s="4">
        <v>39409</v>
      </c>
      <c r="E10" s="4">
        <v>14462</v>
      </c>
      <c r="F10" s="4">
        <v>55292</v>
      </c>
      <c r="G10" s="4">
        <v>39409</v>
      </c>
      <c r="H10" s="4">
        <v>14462</v>
      </c>
      <c r="I10" s="4">
        <v>1650</v>
      </c>
      <c r="J10" s="4">
        <v>1488</v>
      </c>
      <c r="K10" s="4">
        <v>3046</v>
      </c>
      <c r="L10" s="4">
        <v>432000</v>
      </c>
      <c r="M10" s="4">
        <v>72985</v>
      </c>
      <c r="N10" s="4">
        <v>218326</v>
      </c>
      <c r="O10" s="4">
        <v>0</v>
      </c>
      <c r="P10" s="4">
        <v>0</v>
      </c>
      <c r="Q10" s="4">
        <v>0</v>
      </c>
      <c r="R10" s="4">
        <v>0</v>
      </c>
    </row>
    <row r="11" spans="1:18" x14ac:dyDescent="0.2">
      <c r="A11" s="4">
        <v>2</v>
      </c>
      <c r="B11" s="4">
        <v>4</v>
      </c>
      <c r="C11" s="4">
        <v>53866</v>
      </c>
      <c r="D11" s="4">
        <v>39380</v>
      </c>
      <c r="E11" s="4">
        <v>13666</v>
      </c>
      <c r="F11" s="4">
        <v>53866</v>
      </c>
      <c r="G11" s="4">
        <v>39380</v>
      </c>
      <c r="H11" s="4">
        <v>13666</v>
      </c>
      <c r="I11" s="4">
        <v>1650</v>
      </c>
      <c r="J11" s="4">
        <v>1488</v>
      </c>
      <c r="K11" s="4">
        <v>3046</v>
      </c>
      <c r="L11" s="4">
        <v>432000</v>
      </c>
      <c r="M11" s="4">
        <v>62360</v>
      </c>
      <c r="N11" s="4">
        <v>213824</v>
      </c>
      <c r="O11" s="4">
        <v>0</v>
      </c>
      <c r="P11" s="4">
        <v>0</v>
      </c>
      <c r="Q11" s="4">
        <v>0</v>
      </c>
      <c r="R11" s="4">
        <v>0</v>
      </c>
    </row>
    <row r="12" spans="1:18" x14ac:dyDescent="0.2">
      <c r="A12" s="4"/>
      <c r="B12" s="4"/>
      <c r="C12" s="4"/>
      <c r="D12" s="4"/>
      <c r="E12" s="5">
        <f>AVERAGE(E8+E9*1.3+E10+E11)</f>
        <v>66618.100000000006</v>
      </c>
      <c r="F12" s="4"/>
      <c r="G12" s="4"/>
      <c r="H12" s="4"/>
      <c r="I12" s="5">
        <f t="shared" ref="I12" si="3">AVERAGE(I8:I11)</f>
        <v>1650</v>
      </c>
      <c r="J12" s="5">
        <f t="shared" ref="J12" si="4">AVERAGE(J8:J11)</f>
        <v>1488</v>
      </c>
      <c r="K12" s="5">
        <f t="shared" ref="K12" si="5">AVERAGE(K8:K11)</f>
        <v>3115.625</v>
      </c>
      <c r="L12" s="5">
        <f>AVERAGE(L8:L11)/ 432000 * 100</f>
        <v>100</v>
      </c>
      <c r="M12" s="5">
        <f>AVERAGE(M8:M11)/ 86400 * 100</f>
        <v>89.162326388888886</v>
      </c>
      <c r="N12" s="5">
        <f>AVERAGE(N8:N11)/ 432000 * 100</f>
        <v>50.81336805555555</v>
      </c>
      <c r="O12" s="5">
        <f t="shared" ref="O12" si="6">AVERAGE(O8:O11)</f>
        <v>0</v>
      </c>
      <c r="P12" s="4"/>
      <c r="Q12" s="4"/>
      <c r="R12" s="5">
        <f>AVERAGE(R8:R11)</f>
        <v>1232.3999999999976</v>
      </c>
    </row>
    <row r="13" spans="1:18" x14ac:dyDescent="0.2">
      <c r="A13" s="4">
        <v>3</v>
      </c>
      <c r="B13" s="4">
        <v>1</v>
      </c>
      <c r="C13" s="4">
        <v>49559</v>
      </c>
      <c r="D13" s="4">
        <v>27461</v>
      </c>
      <c r="E13" s="4">
        <v>6738</v>
      </c>
      <c r="F13" s="4">
        <v>49424</v>
      </c>
      <c r="G13" s="4">
        <v>27396</v>
      </c>
      <c r="H13" s="4">
        <v>8673.4</v>
      </c>
      <c r="I13" s="4">
        <v>4172</v>
      </c>
      <c r="J13" s="4">
        <v>1734</v>
      </c>
      <c r="K13" s="4">
        <v>3014</v>
      </c>
      <c r="L13" s="4">
        <v>386716.4</v>
      </c>
      <c r="M13" s="4">
        <v>0</v>
      </c>
      <c r="N13" s="4">
        <v>170986.8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2">
      <c r="A14" s="4">
        <v>3</v>
      </c>
      <c r="B14" s="4">
        <v>2</v>
      </c>
      <c r="C14" s="4">
        <v>50155</v>
      </c>
      <c r="D14" s="4">
        <v>27718</v>
      </c>
      <c r="E14" s="4">
        <v>10495</v>
      </c>
      <c r="F14" s="4">
        <v>50155</v>
      </c>
      <c r="G14" s="4">
        <v>27718</v>
      </c>
      <c r="H14" s="4">
        <v>10495</v>
      </c>
      <c r="I14" s="4">
        <v>4172</v>
      </c>
      <c r="J14" s="4">
        <v>1734</v>
      </c>
      <c r="K14" s="4">
        <v>3014</v>
      </c>
      <c r="L14" s="4">
        <v>402180</v>
      </c>
      <c r="M14" s="4">
        <v>0</v>
      </c>
      <c r="N14" s="4">
        <v>176736</v>
      </c>
      <c r="O14" s="4">
        <v>0</v>
      </c>
      <c r="P14" s="4">
        <v>0</v>
      </c>
      <c r="Q14" s="4">
        <v>0</v>
      </c>
      <c r="R14" s="4">
        <v>0</v>
      </c>
    </row>
    <row r="15" spans="1:18" x14ac:dyDescent="0.2">
      <c r="A15" s="4">
        <v>3</v>
      </c>
      <c r="B15" s="4">
        <v>3</v>
      </c>
      <c r="C15" s="4">
        <v>48959</v>
      </c>
      <c r="D15" s="4">
        <v>26460</v>
      </c>
      <c r="E15" s="4">
        <v>11565</v>
      </c>
      <c r="F15" s="4">
        <v>48959</v>
      </c>
      <c r="G15" s="4">
        <v>26460</v>
      </c>
      <c r="H15" s="4">
        <v>11565</v>
      </c>
      <c r="I15" s="4">
        <v>4172</v>
      </c>
      <c r="J15" s="4">
        <v>1734</v>
      </c>
      <c r="K15" s="4">
        <v>3014</v>
      </c>
      <c r="L15" s="4">
        <v>397526</v>
      </c>
      <c r="M15" s="4">
        <v>0</v>
      </c>
      <c r="N15" s="4">
        <v>173968</v>
      </c>
      <c r="O15" s="4">
        <v>0</v>
      </c>
      <c r="P15" s="4">
        <v>0</v>
      </c>
      <c r="Q15" s="4">
        <v>0</v>
      </c>
      <c r="R15" s="4">
        <v>0</v>
      </c>
    </row>
    <row r="16" spans="1:18" x14ac:dyDescent="0.2">
      <c r="A16" s="4">
        <v>3</v>
      </c>
      <c r="B16" s="4">
        <v>4</v>
      </c>
      <c r="C16" s="4">
        <v>46259</v>
      </c>
      <c r="D16" s="4">
        <v>27059</v>
      </c>
      <c r="E16" s="4">
        <v>13377</v>
      </c>
      <c r="F16" s="4">
        <v>46259</v>
      </c>
      <c r="G16" s="4">
        <v>27059</v>
      </c>
      <c r="H16" s="4">
        <v>13377</v>
      </c>
      <c r="I16" s="4">
        <v>4172</v>
      </c>
      <c r="J16" s="4">
        <v>1734</v>
      </c>
      <c r="K16" s="4">
        <v>3014</v>
      </c>
      <c r="L16" s="4">
        <v>400593</v>
      </c>
      <c r="M16" s="4">
        <v>0</v>
      </c>
      <c r="N16" s="4">
        <v>173390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2">
      <c r="A17" s="4"/>
      <c r="B17" s="4"/>
      <c r="C17" s="4"/>
      <c r="D17" s="4"/>
      <c r="E17" s="4"/>
      <c r="F17" s="4"/>
      <c r="G17" s="4"/>
      <c r="H17" s="4"/>
      <c r="I17" s="5">
        <f t="shared" ref="I17:J17" si="7">AVERAGE(I13:I16)</f>
        <v>4172</v>
      </c>
      <c r="J17" s="5">
        <f t="shared" si="7"/>
        <v>1734</v>
      </c>
      <c r="K17" s="5">
        <f t="shared" ref="K17" si="8">AVERAGE(K13:K16)</f>
        <v>3014</v>
      </c>
      <c r="L17" s="5">
        <f>AVERAGE(L13:L16)/ 432000 * 100</f>
        <v>91.841168981481474</v>
      </c>
      <c r="M17" s="5">
        <f t="shared" ref="M17" si="9">AVERAGE(M13:M16)</f>
        <v>0</v>
      </c>
      <c r="N17" s="5">
        <f>AVERAGE(N13:N16)/ 432000 * 100</f>
        <v>40.224583333333335</v>
      </c>
      <c r="O17" s="5">
        <f t="shared" ref="O17" si="10">AVERAGE(O13:O16)</f>
        <v>0</v>
      </c>
      <c r="P17" s="4"/>
      <c r="Q17" s="4"/>
      <c r="R17" s="4"/>
    </row>
    <row r="19" spans="1:18" x14ac:dyDescent="0.2">
      <c r="A19" s="1" t="s">
        <v>14</v>
      </c>
      <c r="B19" s="1" t="s">
        <v>15</v>
      </c>
      <c r="C19" s="1" t="s">
        <v>16</v>
      </c>
      <c r="D19" s="1" t="s">
        <v>17</v>
      </c>
      <c r="F19" s="1" t="s">
        <v>14</v>
      </c>
      <c r="G19" s="1" t="s">
        <v>18</v>
      </c>
      <c r="H19" s="1" t="s">
        <v>19</v>
      </c>
      <c r="I19" s="1" t="s">
        <v>20</v>
      </c>
      <c r="K19" s="1" t="s">
        <v>14</v>
      </c>
      <c r="L19" s="1" t="s">
        <v>24</v>
      </c>
      <c r="M19" s="1" t="s">
        <v>23</v>
      </c>
    </row>
    <row r="20" spans="1:18" x14ac:dyDescent="0.2">
      <c r="A20" s="11">
        <v>1</v>
      </c>
      <c r="B20" s="2">
        <v>1</v>
      </c>
      <c r="C20" s="3">
        <v>2110</v>
      </c>
      <c r="D20" s="2">
        <v>100</v>
      </c>
      <c r="F20" s="12">
        <v>1</v>
      </c>
      <c r="G20" s="2" t="s">
        <v>21</v>
      </c>
      <c r="H20" s="2">
        <v>75.534953703703707</v>
      </c>
      <c r="I20" s="2">
        <v>0</v>
      </c>
      <c r="K20" s="12">
        <v>1</v>
      </c>
      <c r="L20" s="7">
        <v>1</v>
      </c>
      <c r="M20" s="7">
        <v>0</v>
      </c>
    </row>
    <row r="21" spans="1:18" x14ac:dyDescent="0.2">
      <c r="A21" s="11"/>
      <c r="B21" s="2">
        <v>2</v>
      </c>
      <c r="C21" s="3">
        <v>1243</v>
      </c>
      <c r="D21" s="2">
        <v>100</v>
      </c>
      <c r="F21" s="13"/>
      <c r="G21" s="2" t="s">
        <v>22</v>
      </c>
      <c r="H21" s="2">
        <v>33.00005787037037</v>
      </c>
      <c r="I21" s="2">
        <v>0</v>
      </c>
      <c r="K21" s="13"/>
      <c r="L21" s="7">
        <v>2</v>
      </c>
      <c r="M21" s="7">
        <v>1</v>
      </c>
    </row>
    <row r="22" spans="1:18" x14ac:dyDescent="0.2">
      <c r="A22" s="11"/>
      <c r="B22" s="2">
        <v>3</v>
      </c>
      <c r="C22" s="3">
        <v>814</v>
      </c>
      <c r="D22" s="2">
        <v>100</v>
      </c>
      <c r="F22" s="12">
        <v>2</v>
      </c>
      <c r="G22" s="2" t="s">
        <v>21</v>
      </c>
      <c r="H22" s="2">
        <v>100</v>
      </c>
      <c r="I22" s="2">
        <v>89.162326388888886</v>
      </c>
      <c r="K22" s="12">
        <v>2</v>
      </c>
      <c r="L22" s="7">
        <v>1</v>
      </c>
      <c r="M22" s="7">
        <v>0</v>
      </c>
    </row>
    <row r="23" spans="1:18" x14ac:dyDescent="0.2">
      <c r="A23" s="11">
        <v>2</v>
      </c>
      <c r="B23" s="2">
        <v>1</v>
      </c>
      <c r="C23" s="3">
        <v>1650</v>
      </c>
      <c r="D23" s="2">
        <v>100</v>
      </c>
      <c r="F23" s="13"/>
      <c r="G23" s="2" t="s">
        <v>22</v>
      </c>
      <c r="H23" s="2">
        <v>50.81336805555555</v>
      </c>
      <c r="I23" s="2">
        <v>0</v>
      </c>
      <c r="K23" s="13"/>
      <c r="L23" s="7">
        <v>2</v>
      </c>
      <c r="M23" s="7">
        <v>1</v>
      </c>
    </row>
    <row r="24" spans="1:18" x14ac:dyDescent="0.2">
      <c r="A24" s="11"/>
      <c r="B24" s="2">
        <v>2</v>
      </c>
      <c r="C24" s="3">
        <v>1488</v>
      </c>
      <c r="D24" s="2">
        <v>100</v>
      </c>
      <c r="F24" s="12">
        <v>3</v>
      </c>
      <c r="G24" s="2" t="s">
        <v>21</v>
      </c>
      <c r="H24" s="2">
        <v>91.841168981481474</v>
      </c>
      <c r="I24" s="2">
        <v>0</v>
      </c>
      <c r="K24" s="12">
        <v>3</v>
      </c>
      <c r="L24" s="7">
        <v>1</v>
      </c>
      <c r="M24" s="7">
        <v>1</v>
      </c>
    </row>
    <row r="25" spans="1:18" x14ac:dyDescent="0.2">
      <c r="A25" s="11"/>
      <c r="B25" s="2">
        <v>3</v>
      </c>
      <c r="C25" s="3">
        <v>3115.625</v>
      </c>
      <c r="D25" s="2">
        <f>(E12-R12)/E12*100</f>
        <v>98.150052313110109</v>
      </c>
      <c r="F25" s="13"/>
      <c r="G25" s="2" t="s">
        <v>22</v>
      </c>
      <c r="H25" s="2">
        <v>40.224583333333335</v>
      </c>
      <c r="I25" s="2">
        <v>0</v>
      </c>
      <c r="K25" s="13"/>
      <c r="L25" s="7">
        <v>2</v>
      </c>
      <c r="M25" s="7">
        <v>0</v>
      </c>
    </row>
    <row r="26" spans="1:18" x14ac:dyDescent="0.2">
      <c r="A26" s="11">
        <v>3</v>
      </c>
      <c r="B26" s="2">
        <v>1</v>
      </c>
      <c r="C26" s="3">
        <v>4172</v>
      </c>
      <c r="D26" s="2">
        <v>100</v>
      </c>
    </row>
    <row r="27" spans="1:18" x14ac:dyDescent="0.2">
      <c r="A27" s="11"/>
      <c r="B27" s="2">
        <v>2</v>
      </c>
      <c r="C27" s="3">
        <v>1734</v>
      </c>
      <c r="D27" s="2">
        <v>100</v>
      </c>
    </row>
    <row r="28" spans="1:18" x14ac:dyDescent="0.2">
      <c r="A28" s="11"/>
      <c r="B28" s="2">
        <v>3</v>
      </c>
      <c r="C28" s="3">
        <v>3014</v>
      </c>
      <c r="D28" s="2">
        <v>100</v>
      </c>
    </row>
  </sheetData>
  <mergeCells count="11">
    <mergeCell ref="L1:O1"/>
    <mergeCell ref="I1:K1"/>
    <mergeCell ref="A23:A25"/>
    <mergeCell ref="A26:A28"/>
    <mergeCell ref="K20:K21"/>
    <mergeCell ref="K22:K23"/>
    <mergeCell ref="K24:K25"/>
    <mergeCell ref="A20:A22"/>
    <mergeCell ref="F20:F21"/>
    <mergeCell ref="F22:F23"/>
    <mergeCell ref="F24:F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2020-03-12T10:31:54Z</dcterms:created>
  <dcterms:modified xsi:type="dcterms:W3CDTF">2020-03-14T15:39:50Z</dcterms:modified>
</cp:coreProperties>
</file>