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dcd\Desktop\FATEC\EXCEL\"/>
    </mc:Choice>
  </mc:AlternateContent>
  <xr:revisionPtr revIDLastSave="0" documentId="13_ncr:1_{5F9BEE15-D4DD-4305-88E8-1D4AB61F11F3}" xr6:coauthVersionLast="47" xr6:coauthVersionMax="47" xr10:uidLastSave="{00000000-0000-0000-0000-000000000000}"/>
  <bookViews>
    <workbookView xWindow="-120" yWindow="-120" windowWidth="29040" windowHeight="15840" activeTab="4" xr2:uid="{1D08F2FD-ADCE-4BD7-84B8-D940867B65B0}"/>
  </bookViews>
  <sheets>
    <sheet name="SOMASE1" sheetId="3" r:id="rId1"/>
    <sheet name="SOMASE2" sheetId="4" r:id="rId2"/>
    <sheet name="SE1" sheetId="5" r:id="rId3"/>
    <sheet name="SE2" sheetId="6" r:id="rId4"/>
    <sheet name="SE3" sheetId="9" r:id="rId5"/>
  </sheets>
  <definedNames>
    <definedName name="_xlnm._FilterDatabase" localSheetId="0" hidden="1">SOMASE1!$A$1:$K$18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9" l="1"/>
  <c r="D4" i="5"/>
  <c r="H6" i="9"/>
  <c r="H7" i="9"/>
  <c r="H8" i="9"/>
  <c r="H9" i="9"/>
  <c r="H5" i="9"/>
  <c r="E4" i="6"/>
  <c r="E5" i="6"/>
  <c r="E6" i="6"/>
  <c r="E7" i="6"/>
  <c r="E3" i="6"/>
  <c r="D4" i="6"/>
  <c r="D5" i="6"/>
  <c r="D6" i="6"/>
  <c r="D7" i="6"/>
  <c r="D3" i="6"/>
  <c r="D6" i="5"/>
  <c r="D7" i="5"/>
  <c r="D8" i="5"/>
  <c r="D9" i="5"/>
  <c r="D10" i="5"/>
  <c r="D11" i="5"/>
  <c r="D5" i="5"/>
  <c r="C13" i="4"/>
  <c r="G16" i="3"/>
  <c r="G17" i="3"/>
  <c r="G18" i="3"/>
  <c r="G15" i="3"/>
  <c r="G11" i="3"/>
  <c r="G12" i="3"/>
  <c r="G10" i="3"/>
  <c r="G5" i="3"/>
  <c r="G6" i="3"/>
  <c r="G7" i="3"/>
  <c r="G4" i="3"/>
  <c r="G3" i="3"/>
  <c r="G5" i="9"/>
  <c r="G6" i="9"/>
  <c r="G7" i="9"/>
  <c r="G8" i="9"/>
  <c r="G9" i="9"/>
  <c r="G4" i="9"/>
  <c r="D10" i="9"/>
  <c r="F10" i="9"/>
  <c r="C10" i="9"/>
  <c r="G4" i="5"/>
  <c r="D17" i="3"/>
  <c r="G10" i="9" l="1"/>
</calcChain>
</file>

<file path=xl/sharedStrings.xml><?xml version="1.0" encoding="utf-8"?>
<sst xmlns="http://schemas.openxmlformats.org/spreadsheetml/2006/main" count="124" uniqueCount="76">
  <si>
    <t>MÉDIA</t>
  </si>
  <si>
    <t>VENDA DE PRODUTOS</t>
  </si>
  <si>
    <t>Mês</t>
  </si>
  <si>
    <t>Vendedor</t>
  </si>
  <si>
    <t>Quantidade</t>
  </si>
  <si>
    <t>jan</t>
  </si>
  <si>
    <t>fev</t>
  </si>
  <si>
    <t>mar</t>
  </si>
  <si>
    <t>TOTAL</t>
  </si>
  <si>
    <t>Resumo Mensal</t>
  </si>
  <si>
    <t>Resumo por Vendedor</t>
  </si>
  <si>
    <t>Luiz</t>
  </si>
  <si>
    <t>José</t>
  </si>
  <si>
    <t>Roberto</t>
  </si>
  <si>
    <t>Vinicius</t>
  </si>
  <si>
    <t>Estado</t>
  </si>
  <si>
    <t>São Paulo</t>
  </si>
  <si>
    <t>Resumo por Estado</t>
  </si>
  <si>
    <t>Minas Gerais</t>
  </si>
  <si>
    <t>Rio de Janeiro</t>
  </si>
  <si>
    <t>Santa Catarina</t>
  </si>
  <si>
    <t>Bahia</t>
  </si>
  <si>
    <t>Produto</t>
  </si>
  <si>
    <t>Total</t>
  </si>
  <si>
    <t>Condição =</t>
  </si>
  <si>
    <t>SOMAR APENAS OS VALORES SUPERIORES A 100</t>
  </si>
  <si>
    <t>TABELA</t>
  </si>
  <si>
    <t>Mesa</t>
  </si>
  <si>
    <t>Cadeira</t>
  </si>
  <si>
    <t>Televisão</t>
  </si>
  <si>
    <t>Sofá</t>
  </si>
  <si>
    <t>Geladeira</t>
  </si>
  <si>
    <t>Computador</t>
  </si>
  <si>
    <t>Espelho</t>
  </si>
  <si>
    <t>Toalha</t>
  </si>
  <si>
    <t>País</t>
  </si>
  <si>
    <t>Qtde</t>
  </si>
  <si>
    <t>Média</t>
  </si>
  <si>
    <t>Alemanha</t>
  </si>
  <si>
    <t>Brasil</t>
  </si>
  <si>
    <t>Itália</t>
  </si>
  <si>
    <t>Uruguai</t>
  </si>
  <si>
    <t xml:space="preserve">PRODUÇÃO </t>
  </si>
  <si>
    <t>Venezuela</t>
  </si>
  <si>
    <t>Estados Unidos</t>
  </si>
  <si>
    <t>China</t>
  </si>
  <si>
    <t>Cuba</t>
  </si>
  <si>
    <t>Resultado</t>
  </si>
  <si>
    <t>Preço Unitário</t>
  </si>
  <si>
    <t>Desconto</t>
  </si>
  <si>
    <t>Valor do Desconto</t>
  </si>
  <si>
    <t>Camisa</t>
  </si>
  <si>
    <t>Calça</t>
  </si>
  <si>
    <t>Meia</t>
  </si>
  <si>
    <t>Gravata</t>
  </si>
  <si>
    <t>Terno</t>
  </si>
  <si>
    <t>Condições para Desconto</t>
  </si>
  <si>
    <t>Qtde &gt;</t>
  </si>
  <si>
    <t>Aprovado</t>
  </si>
  <si>
    <t>7,0 - 10,0</t>
  </si>
  <si>
    <t>Recuperação</t>
  </si>
  <si>
    <t>5,0 - 6,9</t>
  </si>
  <si>
    <t>Reprovado</t>
  </si>
  <si>
    <t>0,0 - 4,9</t>
  </si>
  <si>
    <t>DISCIPLINA</t>
  </si>
  <si>
    <t xml:space="preserve">1º </t>
  </si>
  <si>
    <t xml:space="preserve">4º </t>
  </si>
  <si>
    <t xml:space="preserve">3º </t>
  </si>
  <si>
    <t xml:space="preserve">2º </t>
  </si>
  <si>
    <t>STATUS</t>
  </si>
  <si>
    <t>Física</t>
  </si>
  <si>
    <t>Matemática</t>
  </si>
  <si>
    <t>Química</t>
  </si>
  <si>
    <t>Geografia</t>
  </si>
  <si>
    <t>Portugês</t>
  </si>
  <si>
    <t>História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</si>
</sst>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8"/>
      <color theme="1"/>
      <name val="Arial Black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4"/>
      <name val="Bookman Old Style"/>
      <family val="1"/>
    </font>
    <font>
      <b/>
      <sz val="14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4"/>
      <color rgb="FFC00000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5" fillId="3" borderId="1" xfId="1" applyFont="1" applyFill="1" applyBorder="1"/>
    <xf numFmtId="0" fontId="5" fillId="3" borderId="1" xfId="1" applyFont="1" applyFill="1" applyBorder="1" applyAlignment="1">
      <alignment horizontal="center"/>
    </xf>
    <xf numFmtId="3" fontId="5" fillId="3" borderId="1" xfId="1" applyNumberFormat="1" applyFont="1" applyFill="1" applyBorder="1"/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3" fontId="5" fillId="3" borderId="3" xfId="1" applyNumberFormat="1" applyFont="1" applyFill="1" applyBorder="1"/>
    <xf numFmtId="3" fontId="5" fillId="4" borderId="5" xfId="1" applyNumberFormat="1" applyFont="1" applyFill="1" applyBorder="1"/>
    <xf numFmtId="0" fontId="5" fillId="0" borderId="1" xfId="1" applyFont="1" applyBorder="1"/>
    <xf numFmtId="0" fontId="4" fillId="0" borderId="0" xfId="1"/>
    <xf numFmtId="0" fontId="7" fillId="2" borderId="1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8" fillId="0" borderId="0" xfId="0" applyFont="1"/>
    <xf numFmtId="0" fontId="8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/>
    <xf numFmtId="1" fontId="1" fillId="0" borderId="6" xfId="0" applyNumberFormat="1" applyFont="1" applyBorder="1" applyAlignment="1">
      <alignment horizontal="center" vertical="center"/>
    </xf>
    <xf numFmtId="0" fontId="0" fillId="0" borderId="8" xfId="0" applyBorder="1"/>
    <xf numFmtId="0" fontId="8" fillId="3" borderId="5" xfId="0" applyFont="1" applyFill="1" applyBorder="1" applyAlignment="1">
      <alignment vertical="center"/>
    </xf>
    <xf numFmtId="0" fontId="5" fillId="3" borderId="3" xfId="1" applyFont="1" applyFill="1" applyBorder="1"/>
    <xf numFmtId="0" fontId="5" fillId="3" borderId="12" xfId="1" applyFont="1" applyFill="1" applyBorder="1" applyAlignment="1">
      <alignment horizontal="center" vertical="center"/>
    </xf>
    <xf numFmtId="0" fontId="3" fillId="0" borderId="0" xfId="0" applyFont="1" applyAlignment="1"/>
    <xf numFmtId="0" fontId="11" fillId="2" borderId="1" xfId="1" applyFont="1" applyFill="1" applyBorder="1" applyAlignment="1">
      <alignment horizontal="center"/>
    </xf>
    <xf numFmtId="0" fontId="10" fillId="0" borderId="0" xfId="1" applyFont="1" applyAlignment="1"/>
    <xf numFmtId="0" fontId="12" fillId="0" borderId="0" xfId="1" applyFont="1"/>
    <xf numFmtId="0" fontId="14" fillId="0" borderId="1" xfId="1" applyFont="1" applyBorder="1"/>
    <xf numFmtId="1" fontId="14" fillId="0" borderId="1" xfId="1" applyNumberFormat="1" applyFont="1" applyBorder="1"/>
    <xf numFmtId="0" fontId="13" fillId="0" borderId="1" xfId="1" applyFont="1" applyBorder="1" applyAlignment="1">
      <alignment horizontal="center"/>
    </xf>
    <xf numFmtId="164" fontId="1" fillId="0" borderId="1" xfId="2" applyFont="1" applyBorder="1"/>
    <xf numFmtId="9" fontId="1" fillId="0" borderId="1" xfId="3" applyFont="1" applyBorder="1" applyAlignment="1">
      <alignment horizontal="center"/>
    </xf>
    <xf numFmtId="43" fontId="13" fillId="0" borderId="1" xfId="1" applyNumberFormat="1" applyFont="1" applyBorder="1"/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center" vertical="center"/>
    </xf>
    <xf numFmtId="9" fontId="13" fillId="0" borderId="1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7" borderId="5" xfId="0" applyFont="1" applyFill="1" applyBorder="1"/>
    <xf numFmtId="0" fontId="2" fillId="7" borderId="5" xfId="0" applyFont="1" applyFill="1" applyBorder="1" applyAlignment="1">
      <alignment horizontal="center"/>
    </xf>
    <xf numFmtId="0" fontId="16" fillId="0" borderId="5" xfId="0" applyFont="1" applyBorder="1"/>
    <xf numFmtId="0" fontId="17" fillId="0" borderId="5" xfId="0" applyFont="1" applyBorder="1"/>
    <xf numFmtId="0" fontId="15" fillId="0" borderId="5" xfId="0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0" fontId="6" fillId="2" borderId="13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5" xfId="1" applyFont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</cellXfs>
  <cellStyles count="4">
    <cellStyle name="Moeda 2" xfId="2" xr:uid="{5B59AC7D-78DB-48A2-A334-1B0276312D5E}"/>
    <cellStyle name="Normal" xfId="0" builtinId="0"/>
    <cellStyle name="Normal 2" xfId="1" xr:uid="{74C6CC78-B680-4B4B-9AB8-B08005541AB9}"/>
    <cellStyle name="Porcentagem 2" xfId="3" xr:uid="{1741CDFA-E4AC-4260-B76F-89F901E8F146}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26D-22D9-4F61-849D-D2F92A31D523}">
  <dimension ref="A1:K18"/>
  <sheetViews>
    <sheetView zoomScale="110" zoomScaleNormal="110" workbookViewId="0">
      <selection activeCell="K17" sqref="K17"/>
    </sheetView>
  </sheetViews>
  <sheetFormatPr defaultRowHeight="15" x14ac:dyDescent="0.25"/>
  <cols>
    <col min="1" max="4" width="15.7109375" customWidth="1"/>
    <col min="6" max="7" width="15.7109375" customWidth="1"/>
  </cols>
  <sheetData>
    <row r="1" spans="1:11" ht="24.95" customHeight="1" x14ac:dyDescent="0.5">
      <c r="A1" s="55" t="s">
        <v>1</v>
      </c>
      <c r="B1" s="55"/>
      <c r="C1" s="55"/>
      <c r="D1" s="55"/>
      <c r="E1" s="55"/>
      <c r="F1" s="55"/>
      <c r="G1" s="55"/>
      <c r="H1" s="22"/>
      <c r="I1" s="22"/>
      <c r="J1" s="22"/>
      <c r="K1" s="22"/>
    </row>
    <row r="2" spans="1:11" ht="18" x14ac:dyDescent="0.25">
      <c r="A2" s="10" t="s">
        <v>2</v>
      </c>
      <c r="B2" s="10" t="s">
        <v>15</v>
      </c>
      <c r="C2" s="11" t="s">
        <v>3</v>
      </c>
      <c r="D2" s="10" t="s">
        <v>4</v>
      </c>
      <c r="F2" s="54" t="s">
        <v>17</v>
      </c>
      <c r="G2" s="54"/>
    </row>
    <row r="3" spans="1:11" x14ac:dyDescent="0.25">
      <c r="A3" s="1" t="s">
        <v>5</v>
      </c>
      <c r="B3" s="1" t="s">
        <v>16</v>
      </c>
      <c r="C3" s="2" t="s">
        <v>11</v>
      </c>
      <c r="D3" s="3">
        <v>6000</v>
      </c>
      <c r="F3" s="1" t="s">
        <v>16</v>
      </c>
      <c r="G3" s="8">
        <f>SUMIF(B3:$B$16,F3,$D$3:$D$16)</f>
        <v>26645</v>
      </c>
    </row>
    <row r="4" spans="1:11" x14ac:dyDescent="0.25">
      <c r="A4" s="1" t="s">
        <v>5</v>
      </c>
      <c r="B4" s="1" t="s">
        <v>18</v>
      </c>
      <c r="C4" s="2" t="s">
        <v>11</v>
      </c>
      <c r="D4" s="3">
        <v>4328</v>
      </c>
      <c r="F4" s="1" t="s">
        <v>18</v>
      </c>
      <c r="G4" s="8">
        <f>SUMIF($B$3:$B$16,F4,$D$3:$D$16)</f>
        <v>24192</v>
      </c>
    </row>
    <row r="5" spans="1:11" x14ac:dyDescent="0.25">
      <c r="A5" s="1" t="s">
        <v>5</v>
      </c>
      <c r="B5" s="1" t="s">
        <v>19</v>
      </c>
      <c r="C5" s="4" t="s">
        <v>12</v>
      </c>
      <c r="D5" s="3">
        <v>8615</v>
      </c>
      <c r="F5" s="1" t="s">
        <v>19</v>
      </c>
      <c r="G5" s="8">
        <f t="shared" ref="G5:G7" si="0">SUMIF($B$3:$B$16,F5,$D$3:$D$16)</f>
        <v>10568</v>
      </c>
    </row>
    <row r="6" spans="1:11" x14ac:dyDescent="0.25">
      <c r="A6" s="1" t="s">
        <v>5</v>
      </c>
      <c r="B6" s="1" t="s">
        <v>20</v>
      </c>
      <c r="C6" s="4" t="s">
        <v>13</v>
      </c>
      <c r="D6" s="3">
        <v>7580</v>
      </c>
      <c r="F6" s="1" t="s">
        <v>20</v>
      </c>
      <c r="G6" s="8">
        <f t="shared" si="0"/>
        <v>7580</v>
      </c>
    </row>
    <row r="7" spans="1:11" x14ac:dyDescent="0.25">
      <c r="A7" s="1" t="s">
        <v>5</v>
      </c>
      <c r="B7" s="1" t="s">
        <v>21</v>
      </c>
      <c r="C7" s="4" t="s">
        <v>14</v>
      </c>
      <c r="D7" s="3">
        <v>4200</v>
      </c>
      <c r="F7" s="1" t="s">
        <v>21</v>
      </c>
      <c r="G7" s="8">
        <f t="shared" si="0"/>
        <v>10181</v>
      </c>
    </row>
    <row r="8" spans="1:11" x14ac:dyDescent="0.25">
      <c r="A8" s="1" t="s">
        <v>6</v>
      </c>
      <c r="B8" s="1" t="s">
        <v>16</v>
      </c>
      <c r="C8" s="4" t="s">
        <v>12</v>
      </c>
      <c r="D8" s="3">
        <v>5968</v>
      </c>
      <c r="F8" s="9"/>
      <c r="G8" s="9"/>
    </row>
    <row r="9" spans="1:11" ht="18" x14ac:dyDescent="0.25">
      <c r="A9" s="1" t="s">
        <v>6</v>
      </c>
      <c r="B9" s="1" t="s">
        <v>18</v>
      </c>
      <c r="C9" s="4" t="s">
        <v>14</v>
      </c>
      <c r="D9" s="3">
        <v>5782</v>
      </c>
      <c r="F9" s="54" t="s">
        <v>9</v>
      </c>
      <c r="G9" s="54"/>
    </row>
    <row r="10" spans="1:11" x14ac:dyDescent="0.25">
      <c r="A10" s="1" t="s">
        <v>6</v>
      </c>
      <c r="B10" s="1" t="s">
        <v>16</v>
      </c>
      <c r="C10" s="4" t="s">
        <v>13</v>
      </c>
      <c r="D10" s="3">
        <v>3594</v>
      </c>
      <c r="F10" s="1" t="s">
        <v>5</v>
      </c>
      <c r="G10" s="8">
        <f>SUMIF($A$3:$A$16,F10,$D$3:$D$16)</f>
        <v>30723</v>
      </c>
    </row>
    <row r="11" spans="1:11" x14ac:dyDescent="0.25">
      <c r="A11" s="1" t="s">
        <v>6</v>
      </c>
      <c r="B11" s="1" t="s">
        <v>21</v>
      </c>
      <c r="C11" s="4" t="s">
        <v>12</v>
      </c>
      <c r="D11" s="3">
        <v>5981</v>
      </c>
      <c r="F11" s="1" t="s">
        <v>6</v>
      </c>
      <c r="G11" s="8">
        <f t="shared" ref="G11:G12" si="1">SUMIF($A$3:$A$16,F11,$D$3:$D$16)</f>
        <v>28917</v>
      </c>
    </row>
    <row r="12" spans="1:11" x14ac:dyDescent="0.25">
      <c r="A12" s="1" t="s">
        <v>6</v>
      </c>
      <c r="B12" s="1" t="s">
        <v>16</v>
      </c>
      <c r="C12" s="5" t="s">
        <v>11</v>
      </c>
      <c r="D12" s="3">
        <v>7592</v>
      </c>
      <c r="F12" s="1" t="s">
        <v>7</v>
      </c>
      <c r="G12" s="8">
        <f t="shared" si="1"/>
        <v>19526</v>
      </c>
    </row>
    <row r="13" spans="1:11" x14ac:dyDescent="0.25">
      <c r="A13" s="1" t="s">
        <v>7</v>
      </c>
      <c r="B13" s="1" t="s">
        <v>16</v>
      </c>
      <c r="C13" s="5" t="s">
        <v>14</v>
      </c>
      <c r="D13" s="3">
        <v>3491</v>
      </c>
      <c r="F13" s="9"/>
      <c r="G13" s="9"/>
    </row>
    <row r="14" spans="1:11" ht="18" x14ac:dyDescent="0.25">
      <c r="A14" s="1" t="s">
        <v>7</v>
      </c>
      <c r="B14" s="1" t="s">
        <v>18</v>
      </c>
      <c r="C14" s="5" t="s">
        <v>14</v>
      </c>
      <c r="D14" s="3">
        <v>7240</v>
      </c>
      <c r="F14" s="54" t="s">
        <v>10</v>
      </c>
      <c r="G14" s="54"/>
    </row>
    <row r="15" spans="1:11" x14ac:dyDescent="0.25">
      <c r="A15" s="1" t="s">
        <v>7</v>
      </c>
      <c r="B15" s="1" t="s">
        <v>18</v>
      </c>
      <c r="C15" s="5" t="s">
        <v>11</v>
      </c>
      <c r="D15" s="3">
        <v>6842</v>
      </c>
      <c r="F15" s="1" t="s">
        <v>11</v>
      </c>
      <c r="G15" s="8">
        <f>SUMIF($C$3:$C$16,F15,$D$3:$D$16)</f>
        <v>24762</v>
      </c>
    </row>
    <row r="16" spans="1:11" ht="15.75" thickBot="1" x14ac:dyDescent="0.3">
      <c r="A16" s="20" t="s">
        <v>7</v>
      </c>
      <c r="B16" s="20" t="s">
        <v>19</v>
      </c>
      <c r="C16" s="21" t="s">
        <v>13</v>
      </c>
      <c r="D16" s="6">
        <v>1953</v>
      </c>
      <c r="F16" s="1" t="s">
        <v>12</v>
      </c>
      <c r="G16" s="8">
        <f t="shared" ref="G16:G18" si="2">SUMIF($C$3:$C$16,F16,$D$3:$D$16)</f>
        <v>20564</v>
      </c>
    </row>
    <row r="17" spans="1:7" ht="16.5" thickBot="1" x14ac:dyDescent="0.3">
      <c r="A17" s="51" t="s">
        <v>8</v>
      </c>
      <c r="B17" s="52"/>
      <c r="C17" s="53"/>
      <c r="D17" s="7">
        <f>SUM(D3:D16)</f>
        <v>79166</v>
      </c>
      <c r="F17" s="1" t="s">
        <v>13</v>
      </c>
      <c r="G17" s="8">
        <f t="shared" si="2"/>
        <v>13127</v>
      </c>
    </row>
    <row r="18" spans="1:7" x14ac:dyDescent="0.25">
      <c r="F18" s="1" t="s">
        <v>14</v>
      </c>
      <c r="G18" s="8">
        <f t="shared" si="2"/>
        <v>20713</v>
      </c>
    </row>
  </sheetData>
  <mergeCells count="5">
    <mergeCell ref="A17:C17"/>
    <mergeCell ref="F2:G2"/>
    <mergeCell ref="F9:G9"/>
    <mergeCell ref="F14:G14"/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4233-3331-4CF3-A999-5E35D5B8F6C0}">
  <dimension ref="B2:H13"/>
  <sheetViews>
    <sheetView zoomScale="120" zoomScaleNormal="120" workbookViewId="0">
      <selection activeCell="C14" sqref="C14"/>
    </sheetView>
  </sheetViews>
  <sheetFormatPr defaultRowHeight="15" x14ac:dyDescent="0.25"/>
  <cols>
    <col min="2" max="3" width="15.7109375" customWidth="1"/>
  </cols>
  <sheetData>
    <row r="2" spans="2:8" ht="19.5" x14ac:dyDescent="0.4">
      <c r="B2" s="56" t="s">
        <v>26</v>
      </c>
      <c r="C2" s="56"/>
      <c r="E2" s="12" t="s">
        <v>24</v>
      </c>
    </row>
    <row r="3" spans="2:8" ht="15" customHeight="1" x14ac:dyDescent="0.25">
      <c r="B3" s="13" t="s">
        <v>22</v>
      </c>
      <c r="C3" s="13" t="s">
        <v>4</v>
      </c>
      <c r="E3" s="57" t="s">
        <v>25</v>
      </c>
      <c r="F3" s="57"/>
      <c r="G3" s="57"/>
      <c r="H3" s="57"/>
    </row>
    <row r="4" spans="2:8" ht="15.75" customHeight="1" x14ac:dyDescent="0.25">
      <c r="B4" s="14" t="s">
        <v>27</v>
      </c>
      <c r="C4" s="15">
        <v>120</v>
      </c>
      <c r="E4" s="57"/>
      <c r="F4" s="57"/>
      <c r="G4" s="57"/>
      <c r="H4" s="57"/>
    </row>
    <row r="5" spans="2:8" ht="15.75" x14ac:dyDescent="0.25">
      <c r="B5" s="14" t="s">
        <v>28</v>
      </c>
      <c r="C5" s="15">
        <v>68</v>
      </c>
    </row>
    <row r="6" spans="2:8" ht="15.75" x14ac:dyDescent="0.25">
      <c r="B6" s="14" t="s">
        <v>29</v>
      </c>
      <c r="C6" s="15">
        <v>95</v>
      </c>
    </row>
    <row r="7" spans="2:8" ht="15.75" x14ac:dyDescent="0.25">
      <c r="B7" s="14" t="s">
        <v>30</v>
      </c>
      <c r="C7" s="15">
        <v>110</v>
      </c>
    </row>
    <row r="8" spans="2:8" ht="15.75" x14ac:dyDescent="0.25">
      <c r="B8" s="14" t="s">
        <v>31</v>
      </c>
      <c r="C8" s="15">
        <v>48</v>
      </c>
    </row>
    <row r="9" spans="2:8" ht="15.75" x14ac:dyDescent="0.25">
      <c r="B9" s="14" t="s">
        <v>32</v>
      </c>
      <c r="C9" s="15">
        <v>100</v>
      </c>
    </row>
    <row r="10" spans="2:8" ht="15.75" x14ac:dyDescent="0.25">
      <c r="B10" s="14" t="s">
        <v>33</v>
      </c>
      <c r="C10" s="15">
        <v>37</v>
      </c>
    </row>
    <row r="11" spans="2:8" ht="15.75" x14ac:dyDescent="0.25">
      <c r="B11" s="14" t="s">
        <v>34</v>
      </c>
      <c r="C11" s="15">
        <v>250</v>
      </c>
    </row>
    <row r="12" spans="2:8" ht="15.75" thickBot="1" x14ac:dyDescent="0.3">
      <c r="B12" s="16"/>
      <c r="C12" s="16"/>
    </row>
    <row r="13" spans="2:8" ht="16.5" thickBot="1" x14ac:dyDescent="0.3">
      <c r="B13" s="19" t="s">
        <v>23</v>
      </c>
      <c r="C13" s="17">
        <f>SUMIF(C4:C11,"&gt;100")</f>
        <v>480</v>
      </c>
      <c r="D13" s="18"/>
    </row>
  </sheetData>
  <mergeCells count="2">
    <mergeCell ref="B2:C2"/>
    <mergeCell ref="E3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4751-DD00-4B83-B9D5-688C6FE5B03A}">
  <dimension ref="B1:K12"/>
  <sheetViews>
    <sheetView zoomScale="120" zoomScaleNormal="120" workbookViewId="0">
      <selection activeCell="D4" sqref="D4"/>
    </sheetView>
  </sheetViews>
  <sheetFormatPr defaultRowHeight="15" x14ac:dyDescent="0.25"/>
  <cols>
    <col min="2" max="4" width="25.7109375" customWidth="1"/>
    <col min="5" max="7" width="15.7109375" customWidth="1"/>
  </cols>
  <sheetData>
    <row r="1" spans="2:11" ht="18.75" thickBot="1" x14ac:dyDescent="0.3">
      <c r="B1" s="58" t="s">
        <v>42</v>
      </c>
      <c r="C1" s="58"/>
      <c r="D1" s="58"/>
      <c r="E1" s="24"/>
      <c r="F1" s="24"/>
      <c r="G1" s="24"/>
      <c r="H1" s="24"/>
      <c r="I1" s="24"/>
      <c r="J1" s="24"/>
      <c r="K1" s="24"/>
    </row>
    <row r="2" spans="2:11" x14ac:dyDescent="0.25">
      <c r="B2" s="9"/>
      <c r="C2" s="9"/>
      <c r="D2" s="9"/>
      <c r="E2" s="9"/>
      <c r="F2" s="9"/>
      <c r="G2" s="9"/>
    </row>
    <row r="3" spans="2:11" ht="18" x14ac:dyDescent="0.25">
      <c r="B3" s="23" t="s">
        <v>35</v>
      </c>
      <c r="C3" s="23" t="s">
        <v>36</v>
      </c>
      <c r="D3" s="23" t="s">
        <v>47</v>
      </c>
      <c r="E3" s="9"/>
      <c r="F3" s="59" t="s">
        <v>37</v>
      </c>
      <c r="G3" s="59"/>
    </row>
    <row r="4" spans="2:11" ht="15.75" customHeight="1" x14ac:dyDescent="0.25">
      <c r="B4" s="28" t="s">
        <v>39</v>
      </c>
      <c r="C4" s="28">
        <v>132</v>
      </c>
      <c r="D4" s="28" t="str">
        <f>IF(C4&gt;$G$4,"ACIMA DA MÉDIA","ABAIXO DA MÉDIA")</f>
        <v>ACIMA DA MÉDIA</v>
      </c>
      <c r="E4" s="9"/>
      <c r="F4" s="26" t="s">
        <v>36</v>
      </c>
      <c r="G4" s="27">
        <f>AVERAGE(C4:C11)</f>
        <v>130.5</v>
      </c>
    </row>
    <row r="5" spans="2:11" ht="15.75" x14ac:dyDescent="0.25">
      <c r="B5" s="28" t="s">
        <v>43</v>
      </c>
      <c r="C5" s="28">
        <v>120</v>
      </c>
      <c r="D5" s="28" t="str">
        <f>IF(C5&gt;$G$4,"ACIMA DA MÉDIA","ABAIXO DA MÉDIA")</f>
        <v>ABAIXO DA MÉDIA</v>
      </c>
      <c r="E5" s="9"/>
      <c r="F5" s="9"/>
      <c r="G5" s="9"/>
    </row>
    <row r="6" spans="2:11" ht="15.75" x14ac:dyDescent="0.25">
      <c r="B6" s="28" t="s">
        <v>44</v>
      </c>
      <c r="C6" s="28">
        <v>195</v>
      </c>
      <c r="D6" s="28" t="str">
        <f t="shared" ref="D6:D11" si="0">IF(C6&gt;$G$4,"ACIMA DA MÉDIA","ABAIXO DA MÉDIA")</f>
        <v>ACIMA DA MÉDIA</v>
      </c>
      <c r="E6" s="9"/>
      <c r="F6" s="9"/>
      <c r="G6" s="9"/>
    </row>
    <row r="7" spans="2:11" ht="15.75" x14ac:dyDescent="0.25">
      <c r="B7" s="28" t="s">
        <v>45</v>
      </c>
      <c r="C7" s="28">
        <v>200</v>
      </c>
      <c r="D7" s="28" t="str">
        <f t="shared" si="0"/>
        <v>ACIMA DA MÉDIA</v>
      </c>
      <c r="E7" s="9"/>
      <c r="F7" s="9"/>
      <c r="G7" s="9"/>
    </row>
    <row r="8" spans="2:11" ht="15.75" x14ac:dyDescent="0.25">
      <c r="B8" s="28" t="s">
        <v>38</v>
      </c>
      <c r="C8" s="28">
        <v>160</v>
      </c>
      <c r="D8" s="28" t="str">
        <f t="shared" si="0"/>
        <v>ACIMA DA MÉDIA</v>
      </c>
      <c r="E8" s="9"/>
      <c r="F8" s="9"/>
      <c r="G8" s="9"/>
    </row>
    <row r="9" spans="2:11" ht="15.75" x14ac:dyDescent="0.25">
      <c r="B9" s="28" t="s">
        <v>40</v>
      </c>
      <c r="C9" s="28">
        <v>112</v>
      </c>
      <c r="D9" s="28" t="str">
        <f t="shared" si="0"/>
        <v>ABAIXO DA MÉDIA</v>
      </c>
      <c r="E9" s="9"/>
      <c r="F9" s="25"/>
      <c r="G9" s="9"/>
    </row>
    <row r="10" spans="2:11" ht="15.75" x14ac:dyDescent="0.25">
      <c r="B10" s="28" t="s">
        <v>46</v>
      </c>
      <c r="C10" s="28">
        <v>30</v>
      </c>
      <c r="D10" s="28" t="str">
        <f t="shared" si="0"/>
        <v>ABAIXO DA MÉDIA</v>
      </c>
      <c r="E10" s="9"/>
      <c r="F10" s="9"/>
      <c r="G10" s="9"/>
    </row>
    <row r="11" spans="2:11" ht="15.75" x14ac:dyDescent="0.25">
      <c r="B11" s="28" t="s">
        <v>41</v>
      </c>
      <c r="C11" s="28">
        <v>95</v>
      </c>
      <c r="D11" s="28" t="str">
        <f t="shared" si="0"/>
        <v>ABAIXO DA MÉDIA</v>
      </c>
      <c r="E11" s="9"/>
      <c r="F11" s="9"/>
      <c r="G11" s="9"/>
    </row>
    <row r="12" spans="2:11" x14ac:dyDescent="0.25">
      <c r="B12" s="9"/>
      <c r="C12" s="9"/>
      <c r="D12" s="9"/>
      <c r="E12" s="9"/>
      <c r="F12" s="9"/>
      <c r="G12" s="9"/>
    </row>
  </sheetData>
  <mergeCells count="2">
    <mergeCell ref="B1:D1"/>
    <mergeCell ref="F3:G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B9A6-4B16-4CAC-B5EF-A9770483FA5F}">
  <dimension ref="A2:E11"/>
  <sheetViews>
    <sheetView zoomScale="120" zoomScaleNormal="120" workbookViewId="0">
      <selection activeCell="F8" sqref="F8"/>
    </sheetView>
  </sheetViews>
  <sheetFormatPr defaultRowHeight="15" x14ac:dyDescent="0.25"/>
  <cols>
    <col min="1" max="1" width="25.7109375" customWidth="1"/>
    <col min="2" max="6" width="20.7109375" customWidth="1"/>
  </cols>
  <sheetData>
    <row r="2" spans="1:5" ht="36" x14ac:dyDescent="0.25">
      <c r="A2" s="33" t="s">
        <v>22</v>
      </c>
      <c r="B2" s="33" t="s">
        <v>36</v>
      </c>
      <c r="C2" s="33" t="s">
        <v>48</v>
      </c>
      <c r="D2" s="33" t="s">
        <v>49</v>
      </c>
      <c r="E2" s="32" t="s">
        <v>50</v>
      </c>
    </row>
    <row r="3" spans="1:5" ht="15.75" x14ac:dyDescent="0.25">
      <c r="A3" s="28" t="s">
        <v>51</v>
      </c>
      <c r="B3" s="28">
        <v>12</v>
      </c>
      <c r="C3" s="29">
        <v>120</v>
      </c>
      <c r="D3" s="30">
        <f>IF(B3&gt;$B$10,15%,0)</f>
        <v>0.15</v>
      </c>
      <c r="E3" s="31">
        <f>(B3*C3)*D3</f>
        <v>216</v>
      </c>
    </row>
    <row r="4" spans="1:5" ht="15.75" x14ac:dyDescent="0.25">
      <c r="A4" s="28" t="s">
        <v>52</v>
      </c>
      <c r="B4" s="28">
        <v>8</v>
      </c>
      <c r="C4" s="29">
        <v>92</v>
      </c>
      <c r="D4" s="30">
        <f t="shared" ref="D4:D7" si="0">IF(B4&gt;$B$10,15%,0)</f>
        <v>0</v>
      </c>
      <c r="E4" s="31">
        <f t="shared" ref="E4:E7" si="1">(B4*C4)*D4</f>
        <v>0</v>
      </c>
    </row>
    <row r="5" spans="1:5" ht="15.75" x14ac:dyDescent="0.25">
      <c r="A5" s="28" t="s">
        <v>53</v>
      </c>
      <c r="B5" s="28">
        <v>16</v>
      </c>
      <c r="C5" s="29">
        <v>27</v>
      </c>
      <c r="D5" s="30">
        <f t="shared" si="0"/>
        <v>0.15</v>
      </c>
      <c r="E5" s="31">
        <f t="shared" si="1"/>
        <v>64.8</v>
      </c>
    </row>
    <row r="6" spans="1:5" ht="15.75" x14ac:dyDescent="0.25">
      <c r="A6" s="28" t="s">
        <v>54</v>
      </c>
      <c r="B6" s="28">
        <v>5</v>
      </c>
      <c r="C6" s="29">
        <v>35</v>
      </c>
      <c r="D6" s="30">
        <f t="shared" si="0"/>
        <v>0</v>
      </c>
      <c r="E6" s="31">
        <f t="shared" si="1"/>
        <v>0</v>
      </c>
    </row>
    <row r="7" spans="1:5" ht="15.75" x14ac:dyDescent="0.25">
      <c r="A7" s="28" t="s">
        <v>55</v>
      </c>
      <c r="B7" s="28">
        <v>14</v>
      </c>
      <c r="C7" s="29">
        <v>300</v>
      </c>
      <c r="D7" s="30">
        <f t="shared" si="0"/>
        <v>0.15</v>
      </c>
      <c r="E7" s="31">
        <f t="shared" si="1"/>
        <v>630</v>
      </c>
    </row>
    <row r="8" spans="1:5" x14ac:dyDescent="0.25">
      <c r="A8" s="9"/>
      <c r="B8" s="9"/>
      <c r="C8" s="9"/>
      <c r="D8" s="9"/>
      <c r="E8" s="9"/>
    </row>
    <row r="9" spans="1:5" ht="18" x14ac:dyDescent="0.25">
      <c r="A9" s="60" t="s">
        <v>56</v>
      </c>
      <c r="B9" s="61"/>
      <c r="C9" s="9"/>
      <c r="D9" s="9"/>
      <c r="E9" s="9"/>
    </row>
    <row r="10" spans="1:5" ht="15.75" x14ac:dyDescent="0.25">
      <c r="A10" s="28" t="s">
        <v>57</v>
      </c>
      <c r="B10" s="28">
        <v>10</v>
      </c>
      <c r="C10" s="9"/>
      <c r="D10" s="9"/>
      <c r="E10" s="9"/>
    </row>
    <row r="11" spans="1:5" ht="15.75" x14ac:dyDescent="0.25">
      <c r="A11" s="28" t="s">
        <v>49</v>
      </c>
      <c r="B11" s="34">
        <v>0.15</v>
      </c>
      <c r="C11" s="9"/>
      <c r="D11" s="9"/>
      <c r="E11" s="9"/>
    </row>
  </sheetData>
  <mergeCells count="1">
    <mergeCell ref="A9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CEDE-7A67-4C8B-82DC-C0F9749FC984}">
  <dimension ref="B2:H14"/>
  <sheetViews>
    <sheetView tabSelected="1" workbookViewId="0">
      <selection activeCell="H4" sqref="H4"/>
    </sheetView>
  </sheetViews>
  <sheetFormatPr defaultRowHeight="15" x14ac:dyDescent="0.25"/>
  <cols>
    <col min="2" max="8" width="15.7109375" customWidth="1"/>
  </cols>
  <sheetData>
    <row r="2" spans="2:8" ht="15.75" thickBot="1" x14ac:dyDescent="0.3"/>
    <row r="3" spans="2:8" ht="19.5" thickBot="1" x14ac:dyDescent="0.35">
      <c r="B3" s="37" t="s">
        <v>64</v>
      </c>
      <c r="C3" s="38" t="s">
        <v>65</v>
      </c>
      <c r="D3" s="38" t="s">
        <v>68</v>
      </c>
      <c r="E3" s="38" t="s">
        <v>67</v>
      </c>
      <c r="F3" s="38" t="s">
        <v>66</v>
      </c>
      <c r="G3" s="38" t="s">
        <v>0</v>
      </c>
      <c r="H3" s="38" t="s">
        <v>69</v>
      </c>
    </row>
    <row r="4" spans="2:8" ht="19.5" thickBot="1" x14ac:dyDescent="0.35">
      <c r="B4" s="47" t="s">
        <v>71</v>
      </c>
      <c r="C4" s="44">
        <v>7</v>
      </c>
      <c r="D4" s="44">
        <v>4</v>
      </c>
      <c r="E4" s="44">
        <v>6</v>
      </c>
      <c r="F4" s="44">
        <v>4</v>
      </c>
      <c r="G4" s="44">
        <f>MEDIAN(C4:F4)</f>
        <v>5</v>
      </c>
      <c r="H4" s="50" t="str">
        <f>IF(G4&gt;=7,"Aprovado",IF(G4&gt;=5,"Recuperação","Reprovado"))</f>
        <v>Recuperação</v>
      </c>
    </row>
    <row r="5" spans="2:8" ht="19.5" thickBot="1" x14ac:dyDescent="0.35">
      <c r="B5" s="48" t="s">
        <v>70</v>
      </c>
      <c r="C5" s="42">
        <v>8</v>
      </c>
      <c r="D5" s="43">
        <v>7</v>
      </c>
      <c r="E5" s="43">
        <v>9.5</v>
      </c>
      <c r="F5" s="43">
        <v>4</v>
      </c>
      <c r="G5" s="43">
        <f t="shared" ref="G5:G9" si="0">MEDIAN(C5:F5)</f>
        <v>7.5</v>
      </c>
      <c r="H5" s="50" t="str">
        <f>IF(G5&gt;=7,"Aprovado",IF(G5&gt;=5,"Recuperação","Reprovado"))</f>
        <v>Aprovado</v>
      </c>
    </row>
    <row r="6" spans="2:8" ht="19.5" thickBot="1" x14ac:dyDescent="0.35">
      <c r="B6" s="48" t="s">
        <v>72</v>
      </c>
      <c r="C6" s="42">
        <v>3.2</v>
      </c>
      <c r="D6" s="43">
        <v>9</v>
      </c>
      <c r="E6" s="43">
        <v>5</v>
      </c>
      <c r="F6" s="43">
        <v>6</v>
      </c>
      <c r="G6" s="43">
        <f t="shared" si="0"/>
        <v>5.5</v>
      </c>
      <c r="H6" s="50" t="str">
        <f t="shared" ref="H6:H10" si="1">IF(G6&gt;=7,"Aprovado",IF(G6&gt;=5,"Recuperação","Reprovado"))</f>
        <v>Recuperação</v>
      </c>
    </row>
    <row r="7" spans="2:8" ht="19.5" thickBot="1" x14ac:dyDescent="0.35">
      <c r="B7" s="48" t="s">
        <v>73</v>
      </c>
      <c r="C7" s="42">
        <v>5.6</v>
      </c>
      <c r="D7" s="43">
        <v>9</v>
      </c>
      <c r="E7" s="43">
        <v>8.9</v>
      </c>
      <c r="F7" s="43">
        <v>4.5</v>
      </c>
      <c r="G7" s="43">
        <f t="shared" si="0"/>
        <v>7.25</v>
      </c>
      <c r="H7" s="50" t="str">
        <f t="shared" si="1"/>
        <v>Aprovado</v>
      </c>
    </row>
    <row r="8" spans="2:8" ht="19.5" thickBot="1" x14ac:dyDescent="0.35">
      <c r="B8" s="48" t="s">
        <v>74</v>
      </c>
      <c r="C8" s="42">
        <v>4.4000000000000004</v>
      </c>
      <c r="D8" s="43">
        <v>5</v>
      </c>
      <c r="E8" s="43">
        <v>6.8</v>
      </c>
      <c r="F8" s="43">
        <v>6.6</v>
      </c>
      <c r="G8" s="43">
        <f t="shared" si="0"/>
        <v>5.8</v>
      </c>
      <c r="H8" s="50" t="str">
        <f t="shared" si="1"/>
        <v>Recuperação</v>
      </c>
    </row>
    <row r="9" spans="2:8" ht="19.5" thickBot="1" x14ac:dyDescent="0.35">
      <c r="B9" s="49" t="s">
        <v>75</v>
      </c>
      <c r="C9" s="45">
        <v>6.1</v>
      </c>
      <c r="D9" s="46">
        <v>5</v>
      </c>
      <c r="E9" s="46">
        <v>4</v>
      </c>
      <c r="F9" s="46">
        <v>3</v>
      </c>
      <c r="G9" s="46">
        <f t="shared" si="0"/>
        <v>4.5</v>
      </c>
      <c r="H9" s="50" t="str">
        <f t="shared" si="1"/>
        <v>Reprovado</v>
      </c>
    </row>
    <row r="10" spans="2:8" ht="19.5" thickBot="1" x14ac:dyDescent="0.35">
      <c r="B10" s="35" t="s">
        <v>0</v>
      </c>
      <c r="C10" s="36">
        <f>MEDIAN(C4:C9)</f>
        <v>5.85</v>
      </c>
      <c r="D10" s="36">
        <f t="shared" ref="D10:F10" si="2">MEDIAN(D4:D9)</f>
        <v>6</v>
      </c>
      <c r="E10" s="36">
        <v>4</v>
      </c>
      <c r="F10" s="36">
        <f t="shared" si="2"/>
        <v>4.25</v>
      </c>
      <c r="G10" s="36">
        <f>MEDIAN(C10:F10)</f>
        <v>5.05</v>
      </c>
      <c r="H10" s="50"/>
    </row>
    <row r="11" spans="2:8" ht="15.75" thickBot="1" x14ac:dyDescent="0.3"/>
    <row r="12" spans="2:8" ht="19.5" thickBot="1" x14ac:dyDescent="0.35">
      <c r="F12" s="39" t="s">
        <v>58</v>
      </c>
      <c r="G12" s="35" t="s">
        <v>59</v>
      </c>
    </row>
    <row r="13" spans="2:8" ht="19.5" thickBot="1" x14ac:dyDescent="0.35">
      <c r="F13" s="40" t="s">
        <v>60</v>
      </c>
      <c r="G13" s="35" t="s">
        <v>61</v>
      </c>
    </row>
    <row r="14" spans="2:8" ht="19.5" thickBot="1" x14ac:dyDescent="0.35">
      <c r="F14" s="41" t="s">
        <v>62</v>
      </c>
      <c r="G14" s="35" t="s">
        <v>63</v>
      </c>
    </row>
  </sheetData>
  <conditionalFormatting sqref="H4:H9">
    <cfRule type="containsText" dxfId="0" priority="3" operator="containsText" text="Aprovado">
      <formula>NOT(ISERROR(SEARCH("Aprovado",H4)))</formula>
    </cfRule>
    <cfRule type="containsText" dxfId="1" priority="2" operator="containsText" text="Recuperação">
      <formula>NOT(ISERROR(SEARCH("Recuperação",H4)))</formula>
    </cfRule>
    <cfRule type="containsText" dxfId="2" priority="1" operator="containsText" text="Reprovado">
      <formula>NOT(ISERROR(SEARCH("Reprovado",H4)))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SOMASE1</vt:lpstr>
      <vt:lpstr>SOMASE2</vt:lpstr>
      <vt:lpstr>SE1</vt:lpstr>
      <vt:lpstr>SE2</vt:lpstr>
      <vt:lpstr>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Brience</dc:creator>
  <cp:lastModifiedBy>validcd</cp:lastModifiedBy>
  <dcterms:created xsi:type="dcterms:W3CDTF">2019-09-26T17:13:43Z</dcterms:created>
  <dcterms:modified xsi:type="dcterms:W3CDTF">2021-06-22T13:31:36Z</dcterms:modified>
</cp:coreProperties>
</file>