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ulnaz\Documents\My Courses\BA with Excel\Excel Dataset\Lesson 6\"/>
    </mc:Choice>
  </mc:AlternateContent>
  <xr:revisionPtr revIDLastSave="0" documentId="13_ncr:1_{9A5F86B3-8DD1-4FBB-AF33-748616A67614}" xr6:coauthVersionLast="47" xr6:coauthVersionMax="47" xr10:uidLastSave="{00000000-0000-0000-0000-000000000000}"/>
  <bookViews>
    <workbookView xWindow="-120" yWindow="-120" windowWidth="20730" windowHeight="11160" firstSheet="3" activeTab="9" xr2:uid="{00000000-000D-0000-FFFF-FFFF00000000}"/>
  </bookViews>
  <sheets>
    <sheet name="Moving Average" sheetId="2" r:id="rId1"/>
    <sheet name="Exercise" sheetId="7" r:id="rId2"/>
    <sheet name="Hypothesis Testing" sheetId="3" r:id="rId3"/>
    <sheet name="Correlation" sheetId="8" r:id="rId4"/>
    <sheet name="Covariance" sheetId="4" r:id="rId5"/>
    <sheet name="Regression" sheetId="5" r:id="rId6"/>
    <sheet name="Anova" sheetId="1" r:id="rId7"/>
    <sheet name="Normal Distribution" sheetId="6" r:id="rId8"/>
    <sheet name="Exercise2" sheetId="9" r:id="rId9"/>
    <sheet name="Exercise3" sheetId="10" r:id="rId10"/>
    <sheet name="Exercise4" sheetId="11" r:id="rId11"/>
  </sheets>
  <definedNames>
    <definedName name="_xlnm._FilterDatabase" localSheetId="0" hidden="1">'Moving Average'!$A$1:$B$32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6" l="1"/>
  <c r="F12" i="8"/>
  <c r="D16" i="11" l="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C32" i="11" l="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G6" i="4" l="1"/>
  <c r="F5" i="4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I6" i="6" l="1"/>
  <c r="I5" i="6"/>
  <c r="B9" i="6"/>
  <c r="B10" i="6" l="1"/>
  <c r="C10" i="6" s="1"/>
  <c r="D9" i="6"/>
  <c r="C9" i="6"/>
  <c r="B11" i="6"/>
  <c r="C11" i="6" s="1"/>
  <c r="B12" i="6" l="1"/>
  <c r="C12" i="6" s="1"/>
  <c r="B13" i="6" l="1"/>
  <c r="C13" i="6" s="1"/>
  <c r="B14" i="6" l="1"/>
  <c r="C14" i="6" s="1"/>
  <c r="B15" i="6" l="1"/>
  <c r="C15" i="6" s="1"/>
  <c r="B16" i="6" l="1"/>
  <c r="C16" i="6" s="1"/>
  <c r="B17" i="6" l="1"/>
  <c r="C17" i="6" s="1"/>
  <c r="B18" i="6" l="1"/>
  <c r="C18" i="6" s="1"/>
  <c r="B19" i="6" l="1"/>
  <c r="C19" i="6" s="1"/>
  <c r="B20" i="6" l="1"/>
  <c r="C20" i="6" s="1"/>
  <c r="B21" i="6" l="1"/>
  <c r="C21" i="6" s="1"/>
  <c r="B22" i="6" l="1"/>
  <c r="C22" i="6" s="1"/>
  <c r="B23" i="6" l="1"/>
  <c r="C23" i="6" s="1"/>
  <c r="B24" i="6" l="1"/>
  <c r="C24" i="6" s="1"/>
  <c r="B25" i="6" l="1"/>
  <c r="C25" i="6" s="1"/>
  <c r="B26" i="6" l="1"/>
  <c r="C26" i="6" s="1"/>
  <c r="B27" i="6" l="1"/>
  <c r="C27" i="6" s="1"/>
  <c r="B28" i="6" l="1"/>
  <c r="C28" i="6" s="1"/>
  <c r="B29" i="6" l="1"/>
  <c r="C29" i="6" s="1"/>
  <c r="B30" i="6" l="1"/>
  <c r="C30" i="6" s="1"/>
  <c r="B31" i="6" l="1"/>
  <c r="C31" i="6" s="1"/>
  <c r="B32" i="6" l="1"/>
  <c r="C32" i="6" s="1"/>
  <c r="B33" i="6" l="1"/>
  <c r="C33" i="6" s="1"/>
  <c r="B34" i="6" l="1"/>
  <c r="C34" i="6" s="1"/>
  <c r="B35" i="6" l="1"/>
  <c r="C35" i="6" s="1"/>
  <c r="B36" i="6" l="1"/>
  <c r="C36" i="6" s="1"/>
  <c r="B37" i="6" l="1"/>
  <c r="C37" i="6" s="1"/>
  <c r="B38" i="6" l="1"/>
  <c r="C38" i="6" s="1"/>
  <c r="B39" i="6" l="1"/>
  <c r="C39" i="6" s="1"/>
  <c r="B40" i="6" l="1"/>
  <c r="C40" i="6" s="1"/>
  <c r="B41" i="6" l="1"/>
  <c r="C41" i="6" s="1"/>
  <c r="B42" i="6" l="1"/>
  <c r="C42" i="6" s="1"/>
  <c r="B43" i="6" l="1"/>
  <c r="C43" i="6" s="1"/>
  <c r="B44" i="6" l="1"/>
  <c r="C44" i="6" s="1"/>
  <c r="B45" i="6" l="1"/>
  <c r="C45" i="6" s="1"/>
  <c r="B46" i="6" l="1"/>
  <c r="C46" i="6" s="1"/>
  <c r="B47" i="6" l="1"/>
  <c r="C47" i="6" s="1"/>
  <c r="B48" i="6" l="1"/>
  <c r="C48" i="6" s="1"/>
  <c r="B49" i="6" l="1"/>
  <c r="C49" i="6" s="1"/>
  <c r="B50" i="6" l="1"/>
  <c r="C50" i="6" s="1"/>
  <c r="B51" i="6" l="1"/>
  <c r="C51" i="6" s="1"/>
  <c r="B52" i="6" l="1"/>
  <c r="C52" i="6" s="1"/>
  <c r="B53" i="6" l="1"/>
  <c r="C53" i="6" s="1"/>
  <c r="B54" i="6" l="1"/>
  <c r="C54" i="6" s="1"/>
  <c r="B55" i="6" l="1"/>
  <c r="C55" i="6" s="1"/>
  <c r="B56" i="6" l="1"/>
  <c r="C56" i="6" s="1"/>
  <c r="B57" i="6" l="1"/>
  <c r="C57" i="6" s="1"/>
  <c r="B58" i="6" l="1"/>
  <c r="C58" i="6" s="1"/>
  <c r="B59" i="6" l="1"/>
  <c r="C59" i="6" s="1"/>
  <c r="B60" i="6" l="1"/>
  <c r="C60" i="6" s="1"/>
  <c r="B61" i="6" l="1"/>
  <c r="C61" i="6" s="1"/>
  <c r="B62" i="6" l="1"/>
  <c r="C62" i="6" s="1"/>
  <c r="B63" i="6" l="1"/>
  <c r="C63" i="6" s="1"/>
  <c r="B64" i="6" l="1"/>
  <c r="C64" i="6" s="1"/>
  <c r="B65" i="6" l="1"/>
  <c r="C65" i="6" s="1"/>
  <c r="B66" i="6" l="1"/>
  <c r="C66" i="6" s="1"/>
  <c r="B67" i="6" l="1"/>
  <c r="C67" i="6" s="1"/>
  <c r="B68" i="6" l="1"/>
  <c r="C68" i="6" s="1"/>
  <c r="B69" i="6" l="1"/>
  <c r="C69" i="6" s="1"/>
  <c r="B70" i="6" l="1"/>
  <c r="C70" i="6" s="1"/>
  <c r="B71" i="6" l="1"/>
  <c r="C71" i="6" s="1"/>
  <c r="B72" i="6" l="1"/>
  <c r="C72" i="6" s="1"/>
  <c r="B73" i="6" l="1"/>
  <c r="C73" i="6" s="1"/>
  <c r="B74" i="6" l="1"/>
  <c r="C74" i="6" s="1"/>
  <c r="B75" i="6" l="1"/>
  <c r="C75" i="6" s="1"/>
  <c r="B76" i="6" l="1"/>
  <c r="C76" i="6" s="1"/>
  <c r="B77" i="6" l="1"/>
  <c r="C77" i="6" s="1"/>
  <c r="B78" i="6" l="1"/>
  <c r="C78" i="6" s="1"/>
  <c r="B79" i="6" l="1"/>
  <c r="C79" i="6" s="1"/>
  <c r="B80" i="6" l="1"/>
  <c r="C80" i="6" s="1"/>
  <c r="B81" i="6" l="1"/>
  <c r="C81" i="6" s="1"/>
  <c r="B82" i="6" l="1"/>
  <c r="C82" i="6" s="1"/>
  <c r="B83" i="6" l="1"/>
  <c r="C83" i="6" s="1"/>
  <c r="B84" i="6" l="1"/>
  <c r="C84" i="6" s="1"/>
  <c r="B85" i="6" l="1"/>
  <c r="C85" i="6" s="1"/>
  <c r="B86" i="6" l="1"/>
  <c r="C86" i="6" s="1"/>
  <c r="B87" i="6" l="1"/>
  <c r="C87" i="6" s="1"/>
  <c r="B88" i="6" l="1"/>
  <c r="C88" i="6" s="1"/>
  <c r="B89" i="6" l="1"/>
  <c r="C89" i="6" s="1"/>
</calcChain>
</file>

<file path=xl/sharedStrings.xml><?xml version="1.0" encoding="utf-8"?>
<sst xmlns="http://schemas.openxmlformats.org/spreadsheetml/2006/main" count="168" uniqueCount="104">
  <si>
    <t>MidSize Car</t>
  </si>
  <si>
    <t>SUV's</t>
  </si>
  <si>
    <t>Pick Up Truck</t>
  </si>
  <si>
    <t>Dates</t>
  </si>
  <si>
    <t>Net Sales</t>
  </si>
  <si>
    <t>10 days</t>
  </si>
  <si>
    <t>Marketing</t>
  </si>
  <si>
    <t>No.of Product Sold</t>
  </si>
  <si>
    <t>Amount</t>
  </si>
  <si>
    <t>Mean</t>
  </si>
  <si>
    <t>Standard Deviation</t>
  </si>
  <si>
    <t>Curve</t>
  </si>
  <si>
    <t>As per the rule, 95% of Employees have Salary between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</si>
  <si>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</si>
  <si>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</si>
  <si>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</si>
  <si>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</si>
  <si>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</si>
  <si>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</si>
  <si>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</si>
  <si>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</si>
  <si>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</si>
  <si>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</si>
  <si>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</si>
  <si>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</si>
  <si>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</si>
  <si>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</si>
  <si>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</si>
  <si>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</si>
  <si>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</si>
  <si>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</si>
  <si>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</si>
  <si>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</si>
  <si>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</si>
  <si>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</si>
  <si>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</si>
  <si>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</si>
  <si>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</si>
  <si>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</si>
  <si>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</si>
  <si>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</si>
  <si>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</si>
  <si>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</si>
  <si>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</si>
  <si>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</si>
  <si>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</si>
  <si>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</si>
  <si>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</si>
  <si>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</si>
  <si>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</si>
  <si>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</si>
  <si>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</si>
  <si>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</si>
  <si>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</si>
  <si>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t>5 days</t>
  </si>
  <si>
    <t>09-Feb</t>
  </si>
  <si>
    <t>22-Feb</t>
  </si>
  <si>
    <t>28-Feb</t>
  </si>
  <si>
    <t>04-Mar</t>
  </si>
  <si>
    <t>09-Mar</t>
  </si>
  <si>
    <t>14-Mar</t>
  </si>
  <si>
    <t>19-Mar</t>
  </si>
  <si>
    <t>25-Mar</t>
  </si>
  <si>
    <t>29-Mar</t>
  </si>
  <si>
    <t>03-Apr</t>
  </si>
  <si>
    <t>08-Apr</t>
  </si>
  <si>
    <t>Adam</t>
  </si>
  <si>
    <t>Calvin</t>
  </si>
  <si>
    <t>Daniel</t>
  </si>
  <si>
    <t>Henry</t>
  </si>
  <si>
    <t>Justin</t>
  </si>
  <si>
    <t>Paul</t>
  </si>
  <si>
    <t>Sindy</t>
  </si>
  <si>
    <t>Number of Customers</t>
  </si>
  <si>
    <t xml:space="preserve">Salesman 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</si>
  <si>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</si>
  <si>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</si>
  <si>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</si>
  <si>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</si>
  <si>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</si>
  <si>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</si>
  <si>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</si>
  <si>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</si>
  <si>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</si>
  <si>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</si>
  <si>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Product Category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</si>
  <si>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</si>
  <si>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</si>
  <si>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</si>
  <si>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</si>
  <si>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</si>
  <si>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</si>
  <si>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</si>
  <si>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</si>
  <si>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</si>
  <si>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</si>
  <si>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Before Watching Video</t>
  </si>
  <si>
    <t>After Watching Video</t>
  </si>
  <si>
    <t>Air Conditioner Sales Vs Temprature</t>
  </si>
  <si>
    <t>Temprature 
(degree Celsius)</t>
  </si>
  <si>
    <t>Quantity</t>
  </si>
  <si>
    <t>15 dyas</t>
  </si>
  <si>
    <t>t-Test: Paired Two Sample for Means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</si>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</sst>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409]d\-mmm\-yy;@"/>
    <numFmt numFmtId="167" formatCode="_-* #,##0.0_-;\-* #,##0.0_-;_-* &quot;-&quot;??_-;_-@_-"/>
    <numFmt numFmtId="168" formatCode="_-&quot;$&quot;* #,##0_-;\-&quot;$&quot;* #,##0_-;_-&quot;$&quot;* &quot;-&quot;??_-;_-@_-"/>
    <numFmt numFmtId="169" formatCode="_-&quot;$&quot;* #,##0.0_-;\-&quot;$&quot;* #,##0.0_-;_-&quot;$&quot;* &quot;-&quot;?_-;_-@_-"/>
    <numFmt numFmtId="170" formatCode="0.0000000000"/>
    <numFmt numFmtId="171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raditional Arabic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166" fontId="2" fillId="2" borderId="2" xfId="0" applyNumberFormat="1" applyFont="1" applyFill="1" applyBorder="1" applyAlignment="1">
      <alignment horizontal="left" vertical="center"/>
    </xf>
    <xf numFmtId="166" fontId="0" fillId="0" borderId="2" xfId="0" applyNumberFormat="1" applyBorder="1" applyAlignment="1">
      <alignment horizontal="left"/>
    </xf>
    <xf numFmtId="167" fontId="2" fillId="2" borderId="2" xfId="1" applyNumberFormat="1" applyFont="1" applyFill="1" applyBorder="1" applyAlignment="1">
      <alignment horizontal="left" vertical="center"/>
    </xf>
    <xf numFmtId="167" fontId="0" fillId="0" borderId="2" xfId="1" applyNumberFormat="1" applyFont="1" applyBorder="1" applyAlignment="1">
      <alignment horizontal="left"/>
    </xf>
    <xf numFmtId="167" fontId="2" fillId="2" borderId="2" xfId="1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>
      <alignment horizontal="center"/>
    </xf>
    <xf numFmtId="168" fontId="0" fillId="0" borderId="3" xfId="2" applyNumberFormat="1" applyFont="1" applyBorder="1"/>
    <xf numFmtId="169" fontId="0" fillId="0" borderId="3" xfId="0" applyNumberFormat="1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3" borderId="0" xfId="0" applyFill="1" applyBorder="1" applyAlignment="1"/>
    <xf numFmtId="0" fontId="0" fillId="0" borderId="8" xfId="0" applyBorder="1"/>
    <xf numFmtId="2" fontId="0" fillId="0" borderId="8" xfId="0" applyNumberFormat="1" applyBorder="1" applyAlignment="1">
      <alignment horizontal="center"/>
    </xf>
    <xf numFmtId="165" fontId="0" fillId="0" borderId="8" xfId="0" applyNumberFormat="1" applyBorder="1"/>
    <xf numFmtId="170" fontId="0" fillId="0" borderId="8" xfId="0" applyNumberFormat="1" applyBorder="1"/>
    <xf numFmtId="165" fontId="0" fillId="3" borderId="0" xfId="1" applyFont="1" applyFill="1"/>
    <xf numFmtId="165" fontId="0" fillId="3" borderId="0" xfId="0" applyNumberFormat="1" applyFill="1"/>
    <xf numFmtId="0" fontId="3" fillId="0" borderId="7" xfId="0" applyFont="1" applyFill="1" applyBorder="1" applyAlignment="1">
      <alignment horizontal="centerContinuous"/>
    </xf>
    <xf numFmtId="171" fontId="0" fillId="0" borderId="2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0" xfId="0" applyFont="1" applyAlignment="1"/>
    <xf numFmtId="0" fontId="4" fillId="0" borderId="3" xfId="0" applyFont="1" applyBorder="1"/>
    <xf numFmtId="0" fontId="0" fillId="0" borderId="0" xfId="0" applyFill="1" applyBorder="1" applyAlignment="1">
      <alignment wrapText="1"/>
    </xf>
    <xf numFmtId="0" fontId="3" fillId="0" borderId="7" xfId="0" applyFont="1" applyFill="1" applyBorder="1" applyAlignment="1">
      <alignment horizontal="center" wrapText="1"/>
    </xf>
    <xf numFmtId="0" fontId="0" fillId="3" borderId="6" xfId="0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'Moving Average'!$A$2:$A$101</c:f>
              <c:strCache>
                <c:ptCount val="100"/>
                <c:pt idx="0">
                  <c:v>01-Jan-16</c:v>
                </c:pt>
                <c:pt idx="1">
                  <c:v>2-Jan-16</c:v>
                </c:pt>
                <c:pt idx="2">
                  <c:v>3-Jan-16</c:v>
                </c:pt>
                <c:pt idx="3">
                  <c:v>5-Jan-16</c:v>
                </c:pt>
                <c:pt idx="4">
                  <c:v>6-Jan-16</c:v>
                </c:pt>
                <c:pt idx="5">
                  <c:v>7-Jan-16</c:v>
                </c:pt>
                <c:pt idx="6">
                  <c:v>8-Jan-16</c:v>
                </c:pt>
                <c:pt idx="7">
                  <c:v>9-Jan-16</c:v>
                </c:pt>
                <c:pt idx="8">
                  <c:v>10-Jan-16</c:v>
                </c:pt>
                <c:pt idx="9">
                  <c:v>11-Jan-16</c:v>
                </c:pt>
                <c:pt idx="10">
                  <c:v>12-Jan-16</c:v>
                </c:pt>
                <c:pt idx="11">
                  <c:v>13-Jan-16</c:v>
                </c:pt>
                <c:pt idx="12">
                  <c:v>14-Jan-16</c:v>
                </c:pt>
                <c:pt idx="13">
                  <c:v>15-Jan-16</c:v>
                </c:pt>
                <c:pt idx="14">
                  <c:v>16-Jan-16</c:v>
                </c:pt>
                <c:pt idx="15">
                  <c:v>17-Jan-16</c:v>
                </c:pt>
                <c:pt idx="16">
                  <c:v>18-Jan-16</c:v>
                </c:pt>
                <c:pt idx="17">
                  <c:v>19-Jan-16</c:v>
                </c:pt>
                <c:pt idx="18">
                  <c:v>20-Jan-16</c:v>
                </c:pt>
                <c:pt idx="19">
                  <c:v>21-Jan-16</c:v>
                </c:pt>
                <c:pt idx="20">
                  <c:v>22-Jan-16</c:v>
                </c:pt>
                <c:pt idx="21">
                  <c:v>23-Jan-16</c:v>
                </c:pt>
                <c:pt idx="22">
                  <c:v>24-Jan-16</c:v>
                </c:pt>
                <c:pt idx="23">
                  <c:v>25-Jan-16</c:v>
                </c:pt>
                <c:pt idx="24">
                  <c:v>26-Jan-16</c:v>
                </c:pt>
                <c:pt idx="25">
                  <c:v>27-Jan-16</c:v>
                </c:pt>
                <c:pt idx="26">
                  <c:v>28-Jan-16</c:v>
                </c:pt>
                <c:pt idx="27">
                  <c:v>29-Jan-16</c:v>
                </c:pt>
                <c:pt idx="28">
                  <c:v>30-Jan-16</c:v>
                </c:pt>
                <c:pt idx="29">
                  <c:v>31-Jan-16</c:v>
                </c:pt>
                <c:pt idx="30">
                  <c:v>1-Feb-16</c:v>
                </c:pt>
                <c:pt idx="31">
                  <c:v>2-Feb-16</c:v>
                </c:pt>
                <c:pt idx="32">
                  <c:v>3-Feb-16</c:v>
                </c:pt>
                <c:pt idx="33">
                  <c:v>4-Feb-16</c:v>
                </c:pt>
                <c:pt idx="34">
                  <c:v>5-Feb-16</c:v>
                </c:pt>
                <c:pt idx="35">
                  <c:v>6-Feb-16</c:v>
                </c:pt>
                <c:pt idx="36">
                  <c:v>7-Feb-16</c:v>
                </c:pt>
                <c:pt idx="37">
                  <c:v>8-Feb-16</c:v>
                </c:pt>
                <c:pt idx="38">
                  <c:v>09-Feb</c:v>
                </c:pt>
                <c:pt idx="39">
                  <c:v>10-Feb-16</c:v>
                </c:pt>
                <c:pt idx="40">
                  <c:v>11-Feb-16</c:v>
                </c:pt>
                <c:pt idx="41">
                  <c:v>12-Feb-16</c:v>
                </c:pt>
                <c:pt idx="42">
                  <c:v>13-Feb-16</c:v>
                </c:pt>
                <c:pt idx="43">
                  <c:v>14-Feb-16</c:v>
                </c:pt>
                <c:pt idx="44">
                  <c:v>15-Feb-16</c:v>
                </c:pt>
                <c:pt idx="45">
                  <c:v>16-Feb-16</c:v>
                </c:pt>
                <c:pt idx="46">
                  <c:v>17-Feb-16</c:v>
                </c:pt>
                <c:pt idx="47">
                  <c:v>18-Feb-16</c:v>
                </c:pt>
                <c:pt idx="48">
                  <c:v>19-Feb-16</c:v>
                </c:pt>
                <c:pt idx="49">
                  <c:v>20-Feb-16</c:v>
                </c:pt>
                <c:pt idx="50">
                  <c:v>21-Feb-16</c:v>
                </c:pt>
                <c:pt idx="51">
                  <c:v>22-Feb</c:v>
                </c:pt>
                <c:pt idx="52">
                  <c:v>23-Feb-16</c:v>
                </c:pt>
                <c:pt idx="53">
                  <c:v>24-Feb-16</c:v>
                </c:pt>
                <c:pt idx="54">
                  <c:v>25-Feb-16</c:v>
                </c:pt>
                <c:pt idx="55">
                  <c:v>26-Feb-16</c:v>
                </c:pt>
                <c:pt idx="56">
                  <c:v>27-Feb-16</c:v>
                </c:pt>
                <c:pt idx="57">
                  <c:v>28-Feb</c:v>
                </c:pt>
                <c:pt idx="58">
                  <c:v>1-Mar-16</c:v>
                </c:pt>
                <c:pt idx="59">
                  <c:v>2-Mar-16</c:v>
                </c:pt>
                <c:pt idx="60">
                  <c:v>3-Mar-16</c:v>
                </c:pt>
                <c:pt idx="61">
                  <c:v>04-Mar</c:v>
                </c:pt>
                <c:pt idx="62">
                  <c:v>5-Mar-16</c:v>
                </c:pt>
                <c:pt idx="63">
                  <c:v>6-Mar-16</c:v>
                </c:pt>
                <c:pt idx="64">
                  <c:v>7-Mar-16</c:v>
                </c:pt>
                <c:pt idx="65">
                  <c:v>8-Mar-16</c:v>
                </c:pt>
                <c:pt idx="66">
                  <c:v>09-Mar</c:v>
                </c:pt>
                <c:pt idx="67">
                  <c:v>10-Mar-16</c:v>
                </c:pt>
                <c:pt idx="68">
                  <c:v>11-Mar-16</c:v>
                </c:pt>
                <c:pt idx="69">
                  <c:v>12-Mar-16</c:v>
                </c:pt>
                <c:pt idx="70">
                  <c:v>13-Mar-16</c:v>
                </c:pt>
                <c:pt idx="71">
                  <c:v>14-Mar</c:v>
                </c:pt>
                <c:pt idx="72">
                  <c:v>15-Mar-16</c:v>
                </c:pt>
                <c:pt idx="73">
                  <c:v>16-Mar-16</c:v>
                </c:pt>
                <c:pt idx="74">
                  <c:v>17-Mar-16</c:v>
                </c:pt>
                <c:pt idx="75">
                  <c:v>18-Mar-16</c:v>
                </c:pt>
                <c:pt idx="76">
                  <c:v>19-Mar</c:v>
                </c:pt>
                <c:pt idx="77">
                  <c:v>20-Mar-16</c:v>
                </c:pt>
                <c:pt idx="78">
                  <c:v>21-Mar-16</c:v>
                </c:pt>
                <c:pt idx="79">
                  <c:v>22-Mar-16</c:v>
                </c:pt>
                <c:pt idx="80">
                  <c:v>23-Mar-16</c:v>
                </c:pt>
                <c:pt idx="81">
                  <c:v>24-Mar-16</c:v>
                </c:pt>
                <c:pt idx="82">
                  <c:v>25-Mar</c:v>
                </c:pt>
                <c:pt idx="83">
                  <c:v>26-Mar-16</c:v>
                </c:pt>
                <c:pt idx="84">
                  <c:v>27-Mar-16</c:v>
                </c:pt>
                <c:pt idx="85">
                  <c:v>28-Mar-16</c:v>
                </c:pt>
                <c:pt idx="86">
                  <c:v>29-Mar</c:v>
                </c:pt>
                <c:pt idx="87">
                  <c:v>30-Mar-16</c:v>
                </c:pt>
                <c:pt idx="88">
                  <c:v>31-Mar-16</c:v>
                </c:pt>
                <c:pt idx="89">
                  <c:v>1-Apr-16</c:v>
                </c:pt>
                <c:pt idx="90">
                  <c:v>2-Apr-16</c:v>
                </c:pt>
                <c:pt idx="91">
                  <c:v>03-Apr</c:v>
                </c:pt>
                <c:pt idx="92">
                  <c:v>4-Apr-16</c:v>
                </c:pt>
                <c:pt idx="93">
                  <c:v>5-Apr-16</c:v>
                </c:pt>
                <c:pt idx="94">
                  <c:v>6-Apr-16</c:v>
                </c:pt>
                <c:pt idx="95">
                  <c:v>7-Apr-16</c:v>
                </c:pt>
                <c:pt idx="96">
                  <c:v>08-Apr</c:v>
                </c:pt>
                <c:pt idx="97">
                  <c:v>9-Apr-16</c:v>
                </c:pt>
                <c:pt idx="98">
                  <c:v>10-Apr-16</c:v>
                </c:pt>
                <c:pt idx="99">
                  <c:v>11-Apr-16</c:v>
                </c:pt>
              </c:strCache>
            </c:strRef>
          </c:cat>
          <c:val>
            <c:numRef>
              <c:f>'Moving Average'!$B$2:$B$101</c:f>
              <c:numCache>
                <c:formatCode>_-* #,##0.0_-;\-* #,##0.0_-;_-* "-"??_-;_-@_-</c:formatCode>
                <c:ptCount val="100"/>
                <c:pt idx="0">
                  <c:v>52899</c:v>
                </c:pt>
                <c:pt idx="1">
                  <c:v>40869</c:v>
                </c:pt>
                <c:pt idx="2">
                  <c:v>51741.5</c:v>
                </c:pt>
                <c:pt idx="3">
                  <c:v>57503</c:v>
                </c:pt>
                <c:pt idx="4">
                  <c:v>58185.5</c:v>
                </c:pt>
                <c:pt idx="5">
                  <c:v>50983.5</c:v>
                </c:pt>
                <c:pt idx="6">
                  <c:v>58411.5</c:v>
                </c:pt>
                <c:pt idx="7">
                  <c:v>67561.5</c:v>
                </c:pt>
                <c:pt idx="8">
                  <c:v>47879.5</c:v>
                </c:pt>
                <c:pt idx="9">
                  <c:v>42855</c:v>
                </c:pt>
                <c:pt idx="10">
                  <c:v>48636.5</c:v>
                </c:pt>
                <c:pt idx="11">
                  <c:v>41776.5</c:v>
                </c:pt>
                <c:pt idx="12">
                  <c:v>56774.75</c:v>
                </c:pt>
                <c:pt idx="13">
                  <c:v>42966.75</c:v>
                </c:pt>
                <c:pt idx="14">
                  <c:v>32872.75</c:v>
                </c:pt>
                <c:pt idx="15">
                  <c:v>50906</c:v>
                </c:pt>
                <c:pt idx="16">
                  <c:v>50211</c:v>
                </c:pt>
                <c:pt idx="17">
                  <c:v>45042</c:v>
                </c:pt>
                <c:pt idx="18">
                  <c:v>51087</c:v>
                </c:pt>
                <c:pt idx="19">
                  <c:v>44258</c:v>
                </c:pt>
                <c:pt idx="20">
                  <c:v>43708.5</c:v>
                </c:pt>
                <c:pt idx="21">
                  <c:v>33479.5</c:v>
                </c:pt>
                <c:pt idx="22">
                  <c:v>47967.5</c:v>
                </c:pt>
                <c:pt idx="23">
                  <c:v>46362</c:v>
                </c:pt>
                <c:pt idx="24">
                  <c:v>35404</c:v>
                </c:pt>
                <c:pt idx="25">
                  <c:v>42337.5</c:v>
                </c:pt>
                <c:pt idx="26">
                  <c:v>44527.5</c:v>
                </c:pt>
                <c:pt idx="27">
                  <c:v>37986</c:v>
                </c:pt>
                <c:pt idx="28">
                  <c:v>52899</c:v>
                </c:pt>
                <c:pt idx="29">
                  <c:v>36512.5</c:v>
                </c:pt>
                <c:pt idx="30">
                  <c:v>57085.5</c:v>
                </c:pt>
                <c:pt idx="31">
                  <c:v>27031.25</c:v>
                </c:pt>
                <c:pt idx="32">
                  <c:v>48469.5</c:v>
                </c:pt>
                <c:pt idx="33">
                  <c:v>44106.75</c:v>
                </c:pt>
                <c:pt idx="34">
                  <c:v>54518</c:v>
                </c:pt>
                <c:pt idx="35">
                  <c:v>40620.5</c:v>
                </c:pt>
                <c:pt idx="36">
                  <c:v>53926.5</c:v>
                </c:pt>
                <c:pt idx="37">
                  <c:v>40930.5</c:v>
                </c:pt>
                <c:pt idx="38">
                  <c:v>39994.5</c:v>
                </c:pt>
                <c:pt idx="39">
                  <c:v>41515.5</c:v>
                </c:pt>
                <c:pt idx="40">
                  <c:v>41290.5</c:v>
                </c:pt>
                <c:pt idx="41">
                  <c:v>39405.25</c:v>
                </c:pt>
                <c:pt idx="42">
                  <c:v>49629</c:v>
                </c:pt>
                <c:pt idx="43">
                  <c:v>58775.25</c:v>
                </c:pt>
                <c:pt idx="44">
                  <c:v>36945</c:v>
                </c:pt>
                <c:pt idx="45">
                  <c:v>47635</c:v>
                </c:pt>
                <c:pt idx="46">
                  <c:v>46041</c:v>
                </c:pt>
                <c:pt idx="47">
                  <c:v>55879</c:v>
                </c:pt>
                <c:pt idx="48">
                  <c:v>56687.25</c:v>
                </c:pt>
                <c:pt idx="49">
                  <c:v>32679</c:v>
                </c:pt>
                <c:pt idx="50">
                  <c:v>46851</c:v>
                </c:pt>
                <c:pt idx="51">
                  <c:v>51633</c:v>
                </c:pt>
                <c:pt idx="52">
                  <c:v>44549.5</c:v>
                </c:pt>
                <c:pt idx="53">
                  <c:v>57177</c:v>
                </c:pt>
                <c:pt idx="54">
                  <c:v>34627.5</c:v>
                </c:pt>
                <c:pt idx="55">
                  <c:v>60813</c:v>
                </c:pt>
                <c:pt idx="56">
                  <c:v>39136.5</c:v>
                </c:pt>
                <c:pt idx="57">
                  <c:v>56635.5</c:v>
                </c:pt>
                <c:pt idx="58">
                  <c:v>50020.5</c:v>
                </c:pt>
                <c:pt idx="59">
                  <c:v>53112</c:v>
                </c:pt>
                <c:pt idx="60">
                  <c:v>38131.5</c:v>
                </c:pt>
                <c:pt idx="61">
                  <c:v>43749</c:v>
                </c:pt>
                <c:pt idx="62">
                  <c:v>59800</c:v>
                </c:pt>
                <c:pt idx="63">
                  <c:v>51225</c:v>
                </c:pt>
                <c:pt idx="64">
                  <c:v>45324</c:v>
                </c:pt>
                <c:pt idx="65">
                  <c:v>59162.25</c:v>
                </c:pt>
                <c:pt idx="66">
                  <c:v>54513</c:v>
                </c:pt>
                <c:pt idx="67">
                  <c:v>50582.75</c:v>
                </c:pt>
                <c:pt idx="68">
                  <c:v>50742</c:v>
                </c:pt>
                <c:pt idx="69">
                  <c:v>22602.5</c:v>
                </c:pt>
                <c:pt idx="70">
                  <c:v>64816</c:v>
                </c:pt>
                <c:pt idx="71">
                  <c:v>51213</c:v>
                </c:pt>
                <c:pt idx="72">
                  <c:v>42800.25</c:v>
                </c:pt>
                <c:pt idx="73">
                  <c:v>49723</c:v>
                </c:pt>
                <c:pt idx="74">
                  <c:v>56229</c:v>
                </c:pt>
                <c:pt idx="75">
                  <c:v>52842</c:v>
                </c:pt>
                <c:pt idx="76">
                  <c:v>36881</c:v>
                </c:pt>
                <c:pt idx="77">
                  <c:v>41742</c:v>
                </c:pt>
                <c:pt idx="78">
                  <c:v>35308.5</c:v>
                </c:pt>
                <c:pt idx="79">
                  <c:v>42978</c:v>
                </c:pt>
                <c:pt idx="80">
                  <c:v>43434.5</c:v>
                </c:pt>
                <c:pt idx="81">
                  <c:v>56169</c:v>
                </c:pt>
                <c:pt idx="82">
                  <c:v>45301.5</c:v>
                </c:pt>
                <c:pt idx="83">
                  <c:v>46252.5</c:v>
                </c:pt>
                <c:pt idx="84">
                  <c:v>31587</c:v>
                </c:pt>
                <c:pt idx="85">
                  <c:v>44620</c:v>
                </c:pt>
                <c:pt idx="86">
                  <c:v>38573.25</c:v>
                </c:pt>
                <c:pt idx="87">
                  <c:v>45513.75</c:v>
                </c:pt>
                <c:pt idx="88">
                  <c:v>56369.5</c:v>
                </c:pt>
                <c:pt idx="89">
                  <c:v>37287</c:v>
                </c:pt>
                <c:pt idx="90">
                  <c:v>33109.5</c:v>
                </c:pt>
                <c:pt idx="91">
                  <c:v>46127.25</c:v>
                </c:pt>
                <c:pt idx="92">
                  <c:v>44821.5</c:v>
                </c:pt>
                <c:pt idx="93">
                  <c:v>43197</c:v>
                </c:pt>
                <c:pt idx="94">
                  <c:v>45143.5</c:v>
                </c:pt>
                <c:pt idx="95">
                  <c:v>62377</c:v>
                </c:pt>
                <c:pt idx="96">
                  <c:v>40989</c:v>
                </c:pt>
                <c:pt idx="97">
                  <c:v>48924</c:v>
                </c:pt>
                <c:pt idx="98">
                  <c:v>65755.5</c:v>
                </c:pt>
                <c:pt idx="99">
                  <c:v>65755.5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3-4124-9D98-81CB0DBF0955}"/>
            </c:ext>
          </c:extLst>
        </c:ser>
        <c:ser>
          <c:idx val="1"/>
          <c:order val="1"/>
          <c:cat>
            <c:strRef>
              <c:f>'Moving Average'!$A$2:$A$101</c:f>
              <c:strCache>
                <c:ptCount val="100"/>
                <c:pt idx="0">
                  <c:v>01-Jan-16</c:v>
                </c:pt>
                <c:pt idx="1">
                  <c:v>2-Jan-16</c:v>
                </c:pt>
                <c:pt idx="2">
                  <c:v>3-Jan-16</c:v>
                </c:pt>
                <c:pt idx="3">
                  <c:v>5-Jan-16</c:v>
                </c:pt>
                <c:pt idx="4">
                  <c:v>6-Jan-16</c:v>
                </c:pt>
                <c:pt idx="5">
                  <c:v>7-Jan-16</c:v>
                </c:pt>
                <c:pt idx="6">
                  <c:v>8-Jan-16</c:v>
                </c:pt>
                <c:pt idx="7">
                  <c:v>9-Jan-16</c:v>
                </c:pt>
                <c:pt idx="8">
                  <c:v>10-Jan-16</c:v>
                </c:pt>
                <c:pt idx="9">
                  <c:v>11-Jan-16</c:v>
                </c:pt>
                <c:pt idx="10">
                  <c:v>12-Jan-16</c:v>
                </c:pt>
                <c:pt idx="11">
                  <c:v>13-Jan-16</c:v>
                </c:pt>
                <c:pt idx="12">
                  <c:v>14-Jan-16</c:v>
                </c:pt>
                <c:pt idx="13">
                  <c:v>15-Jan-16</c:v>
                </c:pt>
                <c:pt idx="14">
                  <c:v>16-Jan-16</c:v>
                </c:pt>
                <c:pt idx="15">
                  <c:v>17-Jan-16</c:v>
                </c:pt>
                <c:pt idx="16">
                  <c:v>18-Jan-16</c:v>
                </c:pt>
                <c:pt idx="17">
                  <c:v>19-Jan-16</c:v>
                </c:pt>
                <c:pt idx="18">
                  <c:v>20-Jan-16</c:v>
                </c:pt>
                <c:pt idx="19">
                  <c:v>21-Jan-16</c:v>
                </c:pt>
                <c:pt idx="20">
                  <c:v>22-Jan-16</c:v>
                </c:pt>
                <c:pt idx="21">
                  <c:v>23-Jan-16</c:v>
                </c:pt>
                <c:pt idx="22">
                  <c:v>24-Jan-16</c:v>
                </c:pt>
                <c:pt idx="23">
                  <c:v>25-Jan-16</c:v>
                </c:pt>
                <c:pt idx="24">
                  <c:v>26-Jan-16</c:v>
                </c:pt>
                <c:pt idx="25">
                  <c:v>27-Jan-16</c:v>
                </c:pt>
                <c:pt idx="26">
                  <c:v>28-Jan-16</c:v>
                </c:pt>
                <c:pt idx="27">
                  <c:v>29-Jan-16</c:v>
                </c:pt>
                <c:pt idx="28">
                  <c:v>30-Jan-16</c:v>
                </c:pt>
                <c:pt idx="29">
                  <c:v>31-Jan-16</c:v>
                </c:pt>
                <c:pt idx="30">
                  <c:v>1-Feb-16</c:v>
                </c:pt>
                <c:pt idx="31">
                  <c:v>2-Feb-16</c:v>
                </c:pt>
                <c:pt idx="32">
                  <c:v>3-Feb-16</c:v>
                </c:pt>
                <c:pt idx="33">
                  <c:v>4-Feb-16</c:v>
                </c:pt>
                <c:pt idx="34">
                  <c:v>5-Feb-16</c:v>
                </c:pt>
                <c:pt idx="35">
                  <c:v>6-Feb-16</c:v>
                </c:pt>
                <c:pt idx="36">
                  <c:v>7-Feb-16</c:v>
                </c:pt>
                <c:pt idx="37">
                  <c:v>8-Feb-16</c:v>
                </c:pt>
                <c:pt idx="38">
                  <c:v>09-Feb</c:v>
                </c:pt>
                <c:pt idx="39">
                  <c:v>10-Feb-16</c:v>
                </c:pt>
                <c:pt idx="40">
                  <c:v>11-Feb-16</c:v>
                </c:pt>
                <c:pt idx="41">
                  <c:v>12-Feb-16</c:v>
                </c:pt>
                <c:pt idx="42">
                  <c:v>13-Feb-16</c:v>
                </c:pt>
                <c:pt idx="43">
                  <c:v>14-Feb-16</c:v>
                </c:pt>
                <c:pt idx="44">
                  <c:v>15-Feb-16</c:v>
                </c:pt>
                <c:pt idx="45">
                  <c:v>16-Feb-16</c:v>
                </c:pt>
                <c:pt idx="46">
                  <c:v>17-Feb-16</c:v>
                </c:pt>
                <c:pt idx="47">
                  <c:v>18-Feb-16</c:v>
                </c:pt>
                <c:pt idx="48">
                  <c:v>19-Feb-16</c:v>
                </c:pt>
                <c:pt idx="49">
                  <c:v>20-Feb-16</c:v>
                </c:pt>
                <c:pt idx="50">
                  <c:v>21-Feb-16</c:v>
                </c:pt>
                <c:pt idx="51">
                  <c:v>22-Feb</c:v>
                </c:pt>
                <c:pt idx="52">
                  <c:v>23-Feb-16</c:v>
                </c:pt>
                <c:pt idx="53">
                  <c:v>24-Feb-16</c:v>
                </c:pt>
                <c:pt idx="54">
                  <c:v>25-Feb-16</c:v>
                </c:pt>
                <c:pt idx="55">
                  <c:v>26-Feb-16</c:v>
                </c:pt>
                <c:pt idx="56">
                  <c:v>27-Feb-16</c:v>
                </c:pt>
                <c:pt idx="57">
                  <c:v>28-Feb</c:v>
                </c:pt>
                <c:pt idx="58">
                  <c:v>1-Mar-16</c:v>
                </c:pt>
                <c:pt idx="59">
                  <c:v>2-Mar-16</c:v>
                </c:pt>
                <c:pt idx="60">
                  <c:v>3-Mar-16</c:v>
                </c:pt>
                <c:pt idx="61">
                  <c:v>04-Mar</c:v>
                </c:pt>
                <c:pt idx="62">
                  <c:v>5-Mar-16</c:v>
                </c:pt>
                <c:pt idx="63">
                  <c:v>6-Mar-16</c:v>
                </c:pt>
                <c:pt idx="64">
                  <c:v>7-Mar-16</c:v>
                </c:pt>
                <c:pt idx="65">
                  <c:v>8-Mar-16</c:v>
                </c:pt>
                <c:pt idx="66">
                  <c:v>09-Mar</c:v>
                </c:pt>
                <c:pt idx="67">
                  <c:v>10-Mar-16</c:v>
                </c:pt>
                <c:pt idx="68">
                  <c:v>11-Mar-16</c:v>
                </c:pt>
                <c:pt idx="69">
                  <c:v>12-Mar-16</c:v>
                </c:pt>
                <c:pt idx="70">
                  <c:v>13-Mar-16</c:v>
                </c:pt>
                <c:pt idx="71">
                  <c:v>14-Mar</c:v>
                </c:pt>
                <c:pt idx="72">
                  <c:v>15-Mar-16</c:v>
                </c:pt>
                <c:pt idx="73">
                  <c:v>16-Mar-16</c:v>
                </c:pt>
                <c:pt idx="74">
                  <c:v>17-Mar-16</c:v>
                </c:pt>
                <c:pt idx="75">
                  <c:v>18-Mar-16</c:v>
                </c:pt>
                <c:pt idx="76">
                  <c:v>19-Mar</c:v>
                </c:pt>
                <c:pt idx="77">
                  <c:v>20-Mar-16</c:v>
                </c:pt>
                <c:pt idx="78">
                  <c:v>21-Mar-16</c:v>
                </c:pt>
                <c:pt idx="79">
                  <c:v>22-Mar-16</c:v>
                </c:pt>
                <c:pt idx="80">
                  <c:v>23-Mar-16</c:v>
                </c:pt>
                <c:pt idx="81">
                  <c:v>24-Mar-16</c:v>
                </c:pt>
                <c:pt idx="82">
                  <c:v>25-Mar</c:v>
                </c:pt>
                <c:pt idx="83">
                  <c:v>26-Mar-16</c:v>
                </c:pt>
                <c:pt idx="84">
                  <c:v>27-Mar-16</c:v>
                </c:pt>
                <c:pt idx="85">
                  <c:v>28-Mar-16</c:v>
                </c:pt>
                <c:pt idx="86">
                  <c:v>29-Mar</c:v>
                </c:pt>
                <c:pt idx="87">
                  <c:v>30-Mar-16</c:v>
                </c:pt>
                <c:pt idx="88">
                  <c:v>31-Mar-16</c:v>
                </c:pt>
                <c:pt idx="89">
                  <c:v>1-Apr-16</c:v>
                </c:pt>
                <c:pt idx="90">
                  <c:v>2-Apr-16</c:v>
                </c:pt>
                <c:pt idx="91">
                  <c:v>03-Apr</c:v>
                </c:pt>
                <c:pt idx="92">
                  <c:v>4-Apr-16</c:v>
                </c:pt>
                <c:pt idx="93">
                  <c:v>5-Apr-16</c:v>
                </c:pt>
                <c:pt idx="94">
                  <c:v>6-Apr-16</c:v>
                </c:pt>
                <c:pt idx="95">
                  <c:v>7-Apr-16</c:v>
                </c:pt>
                <c:pt idx="96">
                  <c:v>08-Apr</c:v>
                </c:pt>
                <c:pt idx="97">
                  <c:v>9-Apr-16</c:v>
                </c:pt>
                <c:pt idx="98">
                  <c:v>10-Apr-16</c:v>
                </c:pt>
                <c:pt idx="99">
                  <c:v>11-Apr-16</c:v>
                </c:pt>
              </c:strCache>
            </c:strRef>
          </c:cat>
          <c:val>
            <c:numRef>
              <c:f>'Moving Average'!$C$2:$C$101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 formatCode="_-* #,##0.0_-;\-* #,##0.0_-;_-* &quot;-&quot;??_-;_-@_-">
                  <c:v>52888.9</c:v>
                </c:pt>
                <c:pt idx="10" formatCode="_-* #,##0.0_-;\-* #,##0.0_-;_-* &quot;-&quot;??_-;_-@_-">
                  <c:v>52462.65</c:v>
                </c:pt>
                <c:pt idx="11" formatCode="_-* #,##0.0_-;\-* #,##0.0_-;_-* &quot;-&quot;??_-;_-@_-">
                  <c:v>52553.4</c:v>
                </c:pt>
                <c:pt idx="12" formatCode="_-* #,##0.0_-;\-* #,##0.0_-;_-* &quot;-&quot;??_-;_-@_-">
                  <c:v>53056.724999999999</c:v>
                </c:pt>
                <c:pt idx="13" formatCode="_-* #,##0.0_-;\-* #,##0.0_-;_-* &quot;-&quot;??_-;_-@_-">
                  <c:v>51603.1</c:v>
                </c:pt>
                <c:pt idx="14" formatCode="_-* #,##0.0_-;\-* #,##0.0_-;_-* &quot;-&quot;??_-;_-@_-">
                  <c:v>49071.824999999997</c:v>
                </c:pt>
                <c:pt idx="15" formatCode="_-* #,##0.0_-;\-* #,##0.0_-;_-* &quot;-&quot;??_-;_-@_-">
                  <c:v>49064.074999999997</c:v>
                </c:pt>
                <c:pt idx="16" formatCode="_-* #,##0.0_-;\-* #,##0.0_-;_-* &quot;-&quot;??_-;_-@_-">
                  <c:v>48244.025000000001</c:v>
                </c:pt>
                <c:pt idx="17" formatCode="_-* #,##0.0_-;\-* #,##0.0_-;_-* &quot;-&quot;??_-;_-@_-">
                  <c:v>45992.074999999997</c:v>
                </c:pt>
                <c:pt idx="18" formatCode="_-* #,##0.0_-;\-* #,##0.0_-;_-* &quot;-&quot;??_-;_-@_-">
                  <c:v>46312.824999999997</c:v>
                </c:pt>
                <c:pt idx="19" formatCode="_-* #,##0.0_-;\-* #,##0.0_-;_-* &quot;-&quot;??_-;_-@_-">
                  <c:v>46453.125</c:v>
                </c:pt>
                <c:pt idx="20" formatCode="_-* #,##0.0_-;\-* #,##0.0_-;_-* &quot;-&quot;??_-;_-@_-">
                  <c:v>45960.324999999997</c:v>
                </c:pt>
                <c:pt idx="21" formatCode="_-* #,##0.0_-;\-* #,##0.0_-;_-* &quot;-&quot;??_-;_-@_-">
                  <c:v>45130.625</c:v>
                </c:pt>
                <c:pt idx="22" formatCode="_-* #,##0.0_-;\-* #,##0.0_-;_-* &quot;-&quot;??_-;_-@_-">
                  <c:v>44249.9</c:v>
                </c:pt>
                <c:pt idx="23" formatCode="_-* #,##0.0_-;\-* #,##0.0_-;_-* &quot;-&quot;??_-;_-@_-">
                  <c:v>44589.425000000003</c:v>
                </c:pt>
                <c:pt idx="24" formatCode="_-* #,##0.0_-;\-* #,##0.0_-;_-* &quot;-&quot;??_-;_-@_-">
                  <c:v>44842.55</c:v>
                </c:pt>
                <c:pt idx="25" formatCode="_-* #,##0.0_-;\-* #,##0.0_-;_-* &quot;-&quot;??_-;_-@_-">
                  <c:v>43985.7</c:v>
                </c:pt>
                <c:pt idx="26" formatCode="_-* #,##0.0_-;\-* #,##0.0_-;_-* &quot;-&quot;??_-;_-@_-">
                  <c:v>43417.35</c:v>
                </c:pt>
                <c:pt idx="27" formatCode="_-* #,##0.0_-;\-* #,##0.0_-;_-* &quot;-&quot;??_-;_-@_-">
                  <c:v>42711.75</c:v>
                </c:pt>
                <c:pt idx="28" formatCode="_-* #,##0.0_-;\-* #,##0.0_-;_-* &quot;-&quot;??_-;_-@_-">
                  <c:v>42892.95</c:v>
                </c:pt>
                <c:pt idx="29" formatCode="_-* #,##0.0_-;\-* #,##0.0_-;_-* &quot;-&quot;??_-;_-@_-">
                  <c:v>42118.400000000001</c:v>
                </c:pt>
                <c:pt idx="30" formatCode="_-* #,##0.0_-;\-* #,##0.0_-;_-* &quot;-&quot;??_-;_-@_-">
                  <c:v>43456.1</c:v>
                </c:pt>
                <c:pt idx="31" formatCode="_-* #,##0.0_-;\-* #,##0.0_-;_-* &quot;-&quot;??_-;_-@_-">
                  <c:v>42811.275000000001</c:v>
                </c:pt>
                <c:pt idx="32" formatCode="_-* #,##0.0_-;\-* #,##0.0_-;_-* &quot;-&quot;??_-;_-@_-">
                  <c:v>42861.474999999999</c:v>
                </c:pt>
                <c:pt idx="33" formatCode="_-* #,##0.0_-;\-* #,##0.0_-;_-* &quot;-&quot;??_-;_-@_-">
                  <c:v>42635.95</c:v>
                </c:pt>
                <c:pt idx="34" formatCode="_-* #,##0.0_-;\-* #,##0.0_-;_-* &quot;-&quot;??_-;_-@_-">
                  <c:v>44547.35</c:v>
                </c:pt>
                <c:pt idx="35" formatCode="_-* #,##0.0_-;\-* #,##0.0_-;_-* &quot;-&quot;??_-;_-@_-">
                  <c:v>44375.65</c:v>
                </c:pt>
                <c:pt idx="36" formatCode="_-* #,##0.0_-;\-* #,##0.0_-;_-* &quot;-&quot;??_-;_-@_-">
                  <c:v>45315.55</c:v>
                </c:pt>
                <c:pt idx="37" formatCode="_-* #,##0.0_-;\-* #,##0.0_-;_-* &quot;-&quot;??_-;_-@_-">
                  <c:v>45610</c:v>
                </c:pt>
                <c:pt idx="38" formatCode="_-* #,##0.0_-;\-* #,##0.0_-;_-* &quot;-&quot;??_-;_-@_-">
                  <c:v>44319.55</c:v>
                </c:pt>
                <c:pt idx="39" formatCode="_-* #,##0.0_-;\-* #,##0.0_-;_-* &quot;-&quot;??_-;_-@_-">
                  <c:v>44819.85</c:v>
                </c:pt>
                <c:pt idx="40" formatCode="_-* #,##0.0_-;\-* #,##0.0_-;_-* &quot;-&quot;??_-;_-@_-">
                  <c:v>43240.35</c:v>
                </c:pt>
                <c:pt idx="41" formatCode="_-* #,##0.0_-;\-* #,##0.0_-;_-* &quot;-&quot;??_-;_-@_-">
                  <c:v>44477.75</c:v>
                </c:pt>
                <c:pt idx="42" formatCode="_-* #,##0.0_-;\-* #,##0.0_-;_-* &quot;-&quot;??_-;_-@_-">
                  <c:v>44593.7</c:v>
                </c:pt>
                <c:pt idx="43" formatCode="_-* #,##0.0_-;\-* #,##0.0_-;_-* &quot;-&quot;??_-;_-@_-">
                  <c:v>46060.55</c:v>
                </c:pt>
                <c:pt idx="44" formatCode="_-* #,##0.0_-;\-* #,##0.0_-;_-* &quot;-&quot;??_-;_-@_-">
                  <c:v>44303.25</c:v>
                </c:pt>
                <c:pt idx="45" formatCode="_-* #,##0.0_-;\-* #,##0.0_-;_-* &quot;-&quot;??_-;_-@_-">
                  <c:v>45004.7</c:v>
                </c:pt>
                <c:pt idx="46" formatCode="_-* #,##0.0_-;\-* #,##0.0_-;_-* &quot;-&quot;??_-;_-@_-">
                  <c:v>44216.15</c:v>
                </c:pt>
                <c:pt idx="47" formatCode="_-* #,##0.0_-;\-* #,##0.0_-;_-* &quot;-&quot;??_-;_-@_-">
                  <c:v>45711</c:v>
                </c:pt>
                <c:pt idx="48" formatCode="_-* #,##0.0_-;\-* #,##0.0_-;_-* &quot;-&quot;??_-;_-@_-">
                  <c:v>47380.275000000001</c:v>
                </c:pt>
                <c:pt idx="49" formatCode="_-* #,##0.0_-;\-* #,##0.0_-;_-* &quot;-&quot;??_-;_-@_-">
                  <c:v>46496.625</c:v>
                </c:pt>
                <c:pt idx="50" formatCode="_-* #,##0.0_-;\-* #,##0.0_-;_-* &quot;-&quot;??_-;_-@_-">
                  <c:v>47052.675000000003</c:v>
                </c:pt>
                <c:pt idx="51" formatCode="_-* #,##0.0_-;\-* #,##0.0_-;_-* &quot;-&quot;??_-;_-@_-">
                  <c:v>48275.45</c:v>
                </c:pt>
                <c:pt idx="52" formatCode="_-* #,##0.0_-;\-* #,##0.0_-;_-* &quot;-&quot;??_-;_-@_-">
                  <c:v>47767.5</c:v>
                </c:pt>
                <c:pt idx="53" formatCode="_-* #,##0.0_-;\-* #,##0.0_-;_-* &quot;-&quot;??_-;_-@_-">
                  <c:v>47607.675000000003</c:v>
                </c:pt>
                <c:pt idx="54" formatCode="_-* #,##0.0_-;\-* #,##0.0_-;_-* &quot;-&quot;??_-;_-@_-">
                  <c:v>47375.925000000003</c:v>
                </c:pt>
                <c:pt idx="55" formatCode="_-* #,##0.0_-;\-* #,##0.0_-;_-* &quot;-&quot;??_-;_-@_-">
                  <c:v>48693.724999999999</c:v>
                </c:pt>
                <c:pt idx="56" formatCode="_-* #,##0.0_-;\-* #,##0.0_-;_-* &quot;-&quot;??_-;_-@_-">
                  <c:v>48003.275000000001</c:v>
                </c:pt>
                <c:pt idx="57" formatCode="_-* #,##0.0_-;\-* #,##0.0_-;_-* &quot;-&quot;??_-;_-@_-">
                  <c:v>48078.925000000003</c:v>
                </c:pt>
                <c:pt idx="58" formatCode="_-* #,##0.0_-;\-* #,##0.0_-;_-* &quot;-&quot;??_-;_-@_-">
                  <c:v>47412.25</c:v>
                </c:pt>
                <c:pt idx="59" formatCode="_-* #,##0.0_-;\-* #,##0.0_-;_-* &quot;-&quot;??_-;_-@_-">
                  <c:v>49455.55</c:v>
                </c:pt>
                <c:pt idx="60" formatCode="_-* #,##0.0_-;\-* #,##0.0_-;_-* &quot;-&quot;??_-;_-@_-">
                  <c:v>48583.6</c:v>
                </c:pt>
                <c:pt idx="61" formatCode="_-* #,##0.0_-;\-* #,##0.0_-;_-* &quot;-&quot;??_-;_-@_-">
                  <c:v>47795.199999999997</c:v>
                </c:pt>
                <c:pt idx="62" formatCode="_-* #,##0.0_-;\-* #,##0.0_-;_-* &quot;-&quot;??_-;_-@_-">
                  <c:v>49320.25</c:v>
                </c:pt>
                <c:pt idx="63" formatCode="_-* #,##0.0_-;\-* #,##0.0_-;_-* &quot;-&quot;??_-;_-@_-">
                  <c:v>48725.05</c:v>
                </c:pt>
                <c:pt idx="64" formatCode="_-* #,##0.0_-;\-* #,##0.0_-;_-* &quot;-&quot;??_-;_-@_-">
                  <c:v>49794.7</c:v>
                </c:pt>
                <c:pt idx="65" formatCode="_-* #,##0.0_-;\-* #,##0.0_-;_-* &quot;-&quot;??_-;_-@_-">
                  <c:v>49629.625</c:v>
                </c:pt>
                <c:pt idx="66" formatCode="_-* #,##0.0_-;\-* #,##0.0_-;_-* &quot;-&quot;??_-;_-@_-">
                  <c:v>51167.275000000001</c:v>
                </c:pt>
                <c:pt idx="67" formatCode="_-* #,##0.0_-;\-* #,##0.0_-;_-* &quot;-&quot;??_-;_-@_-">
                  <c:v>50562</c:v>
                </c:pt>
                <c:pt idx="68" formatCode="_-* #,##0.0_-;\-* #,##0.0_-;_-* &quot;-&quot;??_-;_-@_-">
                  <c:v>50634.15</c:v>
                </c:pt>
                <c:pt idx="69" formatCode="_-* #,##0.0_-;\-* #,##0.0_-;_-* &quot;-&quot;??_-;_-@_-">
                  <c:v>47583.199999999997</c:v>
                </c:pt>
                <c:pt idx="70" formatCode="_-* #,##0.0_-;\-* #,##0.0_-;_-* &quot;-&quot;??_-;_-@_-">
                  <c:v>50251.65</c:v>
                </c:pt>
                <c:pt idx="71" formatCode="_-* #,##0.0_-;\-* #,##0.0_-;_-* &quot;-&quot;??_-;_-@_-">
                  <c:v>50998.05</c:v>
                </c:pt>
                <c:pt idx="72" formatCode="_-* #,##0.0_-;\-* #,##0.0_-;_-* &quot;-&quot;??_-;_-@_-">
                  <c:v>49298.074999999997</c:v>
                </c:pt>
                <c:pt idx="73" formatCode="_-* #,##0.0_-;\-* #,##0.0_-;_-* &quot;-&quot;??_-;_-@_-">
                  <c:v>49147.875</c:v>
                </c:pt>
                <c:pt idx="74" formatCode="_-* #,##0.0_-;\-* #,##0.0_-;_-* &quot;-&quot;??_-;_-@_-">
                  <c:v>50238.375</c:v>
                </c:pt>
                <c:pt idx="75" formatCode="_-* #,##0.0_-;\-* #,##0.0_-;_-* &quot;-&quot;??_-;_-@_-">
                  <c:v>49606.35</c:v>
                </c:pt>
                <c:pt idx="76" formatCode="_-* #,##0.0_-;\-* #,##0.0_-;_-* &quot;-&quot;??_-;_-@_-">
                  <c:v>47843.15</c:v>
                </c:pt>
                <c:pt idx="77" formatCode="_-* #,##0.0_-;\-* #,##0.0_-;_-* &quot;-&quot;??_-;_-@_-">
                  <c:v>46959.074999999997</c:v>
                </c:pt>
                <c:pt idx="78" formatCode="_-* #,##0.0_-;\-* #,##0.0_-;_-* &quot;-&quot;??_-;_-@_-">
                  <c:v>45415.724999999999</c:v>
                </c:pt>
                <c:pt idx="79" formatCode="_-* #,##0.0_-;\-* #,##0.0_-;_-* &quot;-&quot;??_-;_-@_-">
                  <c:v>47453.275000000001</c:v>
                </c:pt>
                <c:pt idx="80" formatCode="_-* #,##0.0_-;\-* #,##0.0_-;_-* &quot;-&quot;??_-;_-@_-">
                  <c:v>45315.125</c:v>
                </c:pt>
                <c:pt idx="81" formatCode="_-* #,##0.0_-;\-* #,##0.0_-;_-* &quot;-&quot;??_-;_-@_-">
                  <c:v>45810.724999999999</c:v>
                </c:pt>
                <c:pt idx="82" formatCode="_-* #,##0.0_-;\-* #,##0.0_-;_-* &quot;-&quot;??_-;_-@_-">
                  <c:v>46060.85</c:v>
                </c:pt>
                <c:pt idx="83" formatCode="_-* #,##0.0_-;\-* #,##0.0_-;_-* &quot;-&quot;??_-;_-@_-">
                  <c:v>45713.8</c:v>
                </c:pt>
                <c:pt idx="84" formatCode="_-* #,##0.0_-;\-* #,##0.0_-;_-* &quot;-&quot;??_-;_-@_-">
                  <c:v>43249.599999999999</c:v>
                </c:pt>
                <c:pt idx="85" formatCode="_-* #,##0.0_-;\-* #,##0.0_-;_-* &quot;-&quot;??_-;_-@_-">
                  <c:v>42427.4</c:v>
                </c:pt>
                <c:pt idx="86" formatCode="_-* #,##0.0_-;\-* #,##0.0_-;_-* &quot;-&quot;??_-;_-@_-">
                  <c:v>42596.625</c:v>
                </c:pt>
                <c:pt idx="87" formatCode="_-* #,##0.0_-;\-* #,##0.0_-;_-* &quot;-&quot;??_-;_-@_-">
                  <c:v>42973.8</c:v>
                </c:pt>
                <c:pt idx="88" formatCode="_-* #,##0.0_-;\-* #,##0.0_-;_-* &quot;-&quot;??_-;_-@_-">
                  <c:v>45079.9</c:v>
                </c:pt>
                <c:pt idx="89" formatCode="_-* #,##0.0_-;\-* #,##0.0_-;_-* &quot;-&quot;??_-;_-@_-">
                  <c:v>44510.8</c:v>
                </c:pt>
                <c:pt idx="90" formatCode="_-* #,##0.0_-;\-* #,##0.0_-;_-* &quot;-&quot;??_-;_-@_-">
                  <c:v>43478.3</c:v>
                </c:pt>
                <c:pt idx="91" formatCode="_-* #,##0.0_-;\-* #,##0.0_-;_-* &quot;-&quot;??_-;_-@_-">
                  <c:v>42474.125</c:v>
                </c:pt>
                <c:pt idx="92" formatCode="_-* #,##0.0_-;\-* #,##0.0_-;_-* &quot;-&quot;??_-;_-@_-">
                  <c:v>42426.125</c:v>
                </c:pt>
                <c:pt idx="93" formatCode="_-* #,##0.0_-;\-* #,##0.0_-;_-* &quot;-&quot;??_-;_-@_-">
                  <c:v>42120.574999999997</c:v>
                </c:pt>
                <c:pt idx="94" formatCode="_-* #,##0.0_-;\-* #,##0.0_-;_-* &quot;-&quot;??_-;_-@_-">
                  <c:v>43476.224999999999</c:v>
                </c:pt>
                <c:pt idx="95" formatCode="_-* #,##0.0_-;\-* #,##0.0_-;_-* &quot;-&quot;??_-;_-@_-">
                  <c:v>45251.925000000003</c:v>
                </c:pt>
                <c:pt idx="96" formatCode="_-* #,##0.0_-;\-* #,##0.0_-;_-* &quot;-&quot;??_-;_-@_-">
                  <c:v>45493.5</c:v>
                </c:pt>
                <c:pt idx="97" formatCode="_-* #,##0.0_-;\-* #,##0.0_-;_-* &quot;-&quot;??_-;_-@_-">
                  <c:v>45834.525000000001</c:v>
                </c:pt>
                <c:pt idx="98" formatCode="_-* #,##0.0_-;\-* #,##0.0_-;_-* &quot;-&quot;??_-;_-@_-">
                  <c:v>46773.125</c:v>
                </c:pt>
                <c:pt idx="99" formatCode="_-* #,##0.0_-;\-* #,##0.0_-;_-* &quot;-&quot;??_-;_-@_-">
                  <c:v>49619.974999999999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3-4124-9D98-81CB0DBF0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555560"/>
        <c:axId val="429621112"/>
      </c:lineChart>
      <c:catAx>
        <c:axId val="45155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Data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621112"/>
        <c:crosses val="autoZero"/>
        <c:auto val="1"/>
        <c:lblAlgn val="ctr"/>
        <c:lblOffset val="100"/>
        <c:noMultiLvlLbl val="0"/>
      </c:catAx>
      <c:valAx>
        <c:axId val="429621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_-* #,##0.0_-;\-* #,##0.0_-;_-* &quot;-&quot;??_-;_-@_-" sourceLinked="1"/>
        <c:majorTickMark val="out"/>
        <c:minorTickMark val="none"/>
        <c:tickLblPos val="nextTo"/>
        <c:crossAx val="451555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Exercise!$B$2:$B$32</c:f>
              <c:numCache>
                <c:formatCode>_-* #,##0.0_-;\-* #,##0.0_-;_-* "-"??_-;_-@_-</c:formatCode>
                <c:ptCount val="31"/>
                <c:pt idx="0">
                  <c:v>7164</c:v>
                </c:pt>
                <c:pt idx="1">
                  <c:v>6528</c:v>
                </c:pt>
                <c:pt idx="2">
                  <c:v>2520</c:v>
                </c:pt>
                <c:pt idx="3">
                  <c:v>9660</c:v>
                </c:pt>
                <c:pt idx="4">
                  <c:v>11550</c:v>
                </c:pt>
                <c:pt idx="5">
                  <c:v>7896</c:v>
                </c:pt>
                <c:pt idx="6">
                  <c:v>8095.5</c:v>
                </c:pt>
                <c:pt idx="7">
                  <c:v>12180</c:v>
                </c:pt>
                <c:pt idx="8">
                  <c:v>4900.5</c:v>
                </c:pt>
                <c:pt idx="9">
                  <c:v>2277</c:v>
                </c:pt>
                <c:pt idx="10">
                  <c:v>8032.5</c:v>
                </c:pt>
                <c:pt idx="11">
                  <c:v>8046</c:v>
                </c:pt>
                <c:pt idx="12">
                  <c:v>11250</c:v>
                </c:pt>
                <c:pt idx="13">
                  <c:v>6189.75</c:v>
                </c:pt>
                <c:pt idx="14">
                  <c:v>2908.5</c:v>
                </c:pt>
                <c:pt idx="15">
                  <c:v>2214</c:v>
                </c:pt>
                <c:pt idx="16">
                  <c:v>8829</c:v>
                </c:pt>
                <c:pt idx="17">
                  <c:v>9120</c:v>
                </c:pt>
                <c:pt idx="18">
                  <c:v>2173.5</c:v>
                </c:pt>
                <c:pt idx="19">
                  <c:v>5600</c:v>
                </c:pt>
                <c:pt idx="20">
                  <c:v>4608</c:v>
                </c:pt>
                <c:pt idx="21">
                  <c:v>5508</c:v>
                </c:pt>
                <c:pt idx="22">
                  <c:v>12735</c:v>
                </c:pt>
                <c:pt idx="23">
                  <c:v>13575</c:v>
                </c:pt>
                <c:pt idx="24">
                  <c:v>8892</c:v>
                </c:pt>
                <c:pt idx="25">
                  <c:v>6196.5</c:v>
                </c:pt>
                <c:pt idx="26">
                  <c:v>4063.5</c:v>
                </c:pt>
                <c:pt idx="27">
                  <c:v>4464</c:v>
                </c:pt>
                <c:pt idx="28">
                  <c:v>10350</c:v>
                </c:pt>
                <c:pt idx="29">
                  <c:v>8680</c:v>
                </c:pt>
                <c:pt idx="30">
                  <c:v>13050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6-433B-ADDD-15040269CF05}"/>
            </c:ext>
          </c:extLst>
        </c:ser>
        <c:ser>
          <c:idx val="1"/>
          <c:order val="1"/>
          <c:tx>
            <c:v>Forecast</c:v>
          </c:tx>
          <c:val>
            <c:numRef>
              <c:f>Exercise!$C$2:$C$32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_-* #,##0.0_-;\-* #,##0.0_-;_-* &quot;-&quot;??_-;_-@_-">
                  <c:v>7484.4</c:v>
                </c:pt>
                <c:pt idx="5" formatCode="_-* #,##0.0_-;\-* #,##0.0_-;_-* &quot;-&quot;??_-;_-@_-">
                  <c:v>7630.8</c:v>
                </c:pt>
                <c:pt idx="6" formatCode="_-* #,##0.0_-;\-* #,##0.0_-;_-* &quot;-&quot;??_-;_-@_-">
                  <c:v>7944.3</c:v>
                </c:pt>
                <c:pt idx="7" formatCode="_-* #,##0.0_-;\-* #,##0.0_-;_-* &quot;-&quot;??_-;_-@_-">
                  <c:v>9876.2999999999993</c:v>
                </c:pt>
                <c:pt idx="8" formatCode="_-* #,##0.0_-;\-* #,##0.0_-;_-* &quot;-&quot;??_-;_-@_-">
                  <c:v>8924.4</c:v>
                </c:pt>
                <c:pt idx="9" formatCode="_-* #,##0.0_-;\-* #,##0.0_-;_-* &quot;-&quot;??_-;_-@_-">
                  <c:v>7069.8</c:v>
                </c:pt>
                <c:pt idx="10" formatCode="_-* #,##0.0_-;\-* #,##0.0_-;_-* &quot;-&quot;??_-;_-@_-">
                  <c:v>7097.1</c:v>
                </c:pt>
                <c:pt idx="11" formatCode="_-* #,##0.0_-;\-* #,##0.0_-;_-* &quot;-&quot;??_-;_-@_-">
                  <c:v>7087.2</c:v>
                </c:pt>
                <c:pt idx="12" formatCode="_-* #,##0.0_-;\-* #,##0.0_-;_-* &quot;-&quot;??_-;_-@_-">
                  <c:v>6901.2</c:v>
                </c:pt>
                <c:pt idx="13" formatCode="_-* #,##0.0_-;\-* #,##0.0_-;_-* &quot;-&quot;??_-;_-@_-">
                  <c:v>7159.05</c:v>
                </c:pt>
                <c:pt idx="14" formatCode="_-* #,##0.0_-;\-* #,##0.0_-;_-* &quot;-&quot;??_-;_-@_-">
                  <c:v>7285.35</c:v>
                </c:pt>
                <c:pt idx="15" formatCode="_-* #,##0.0_-;\-* #,##0.0_-;_-* &quot;-&quot;??_-;_-@_-">
                  <c:v>6121.65</c:v>
                </c:pt>
                <c:pt idx="16" formatCode="_-* #,##0.0_-;\-* #,##0.0_-;_-* &quot;-&quot;??_-;_-@_-">
                  <c:v>6278.25</c:v>
                </c:pt>
                <c:pt idx="17" formatCode="_-* #,##0.0_-;\-* #,##0.0_-;_-* &quot;-&quot;??_-;_-@_-">
                  <c:v>5852.25</c:v>
                </c:pt>
                <c:pt idx="18" formatCode="_-* #,##0.0_-;\-* #,##0.0_-;_-* &quot;-&quot;??_-;_-@_-">
                  <c:v>5049</c:v>
                </c:pt>
                <c:pt idx="19" formatCode="_-* #,##0.0_-;\-* #,##0.0_-;_-* &quot;-&quot;??_-;_-@_-">
                  <c:v>5587.3</c:v>
                </c:pt>
                <c:pt idx="20" formatCode="_-* #,##0.0_-;\-* #,##0.0_-;_-* &quot;-&quot;??_-;_-@_-">
                  <c:v>6066.1</c:v>
                </c:pt>
                <c:pt idx="21" formatCode="_-* #,##0.0_-;\-* #,##0.0_-;_-* &quot;-&quot;??_-;_-@_-">
                  <c:v>5401.9</c:v>
                </c:pt>
                <c:pt idx="22" formatCode="_-* #,##0.0_-;\-* #,##0.0_-;_-* &quot;-&quot;??_-;_-@_-">
                  <c:v>6124.9</c:v>
                </c:pt>
                <c:pt idx="23" formatCode="_-* #,##0.0_-;\-* #,##0.0_-;_-* &quot;-&quot;??_-;_-@_-">
                  <c:v>8405.2000000000007</c:v>
                </c:pt>
                <c:pt idx="24" formatCode="_-* #,##0.0_-;\-* #,##0.0_-;_-* &quot;-&quot;??_-;_-@_-">
                  <c:v>9063.6</c:v>
                </c:pt>
                <c:pt idx="25" formatCode="_-* #,##0.0_-;\-* #,##0.0_-;_-* &quot;-&quot;??_-;_-@_-">
                  <c:v>9381.2999999999993</c:v>
                </c:pt>
                <c:pt idx="26" formatCode="_-* #,##0.0_-;\-* #,##0.0_-;_-* &quot;-&quot;??_-;_-@_-">
                  <c:v>9092.4</c:v>
                </c:pt>
                <c:pt idx="27" formatCode="_-* #,##0.0_-;\-* #,##0.0_-;_-* &quot;-&quot;??_-;_-@_-">
                  <c:v>7438.2</c:v>
                </c:pt>
                <c:pt idx="28" formatCode="_-* #,##0.0_-;\-* #,##0.0_-;_-* &quot;-&quot;??_-;_-@_-">
                  <c:v>6793.2</c:v>
                </c:pt>
                <c:pt idx="29" formatCode="_-* #,##0.0_-;\-* #,##0.0_-;_-* &quot;-&quot;??_-;_-@_-">
                  <c:v>6750.8</c:v>
                </c:pt>
                <c:pt idx="30" formatCode="_-* #,##0.0_-;\-* #,##0.0_-;_-* &quot;-&quot;??_-;_-@_-">
                  <c:v>8121.5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6-433B-ADDD-15040269C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52104"/>
        <c:axId val="376356040"/>
      </c:lineChart>
      <c:catAx>
        <c:axId val="37635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376356040"/>
        <c:crosses val="autoZero"/>
        <c:auto val="1"/>
        <c:lblAlgn val="ctr"/>
        <c:lblOffset val="100"/>
        <c:noMultiLvlLbl val="0"/>
      </c:catAx>
      <c:valAx>
        <c:axId val="37635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_-* #,##0.0_-;\-* #,##0.0_-;_-* &quot;-&quot;??_-;_-@_-" sourceLinked="1"/>
        <c:majorTickMark val="out"/>
        <c:minorTickMark val="none"/>
        <c:tickLblPos val="nextTo"/>
        <c:crossAx val="37635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Correlation!$C$4</c:f>
              <c:strCache>
                <c:ptCount val="1"/>
                <c:pt idx="0">
                  <c:v>Net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Correlation!$B$5:$B$11</c:f>
              <c:numCache>
                <c:formatCode>General</c:formatCode>
                <c:ptCount val="7"/>
                <c:pt idx="0">
                  <c:v>189</c:v>
                </c:pt>
                <c:pt idx="1">
                  <c:v>193</c:v>
                </c:pt>
                <c:pt idx="2">
                  <c:v>184</c:v>
                </c:pt>
                <c:pt idx="3">
                  <c:v>199</c:v>
                </c:pt>
                <c:pt idx="4">
                  <c:v>185</c:v>
                </c:pt>
                <c:pt idx="5">
                  <c:v>187</c:v>
                </c:pt>
                <c:pt idx="6">
                  <c:v>198</c:v>
                </c:pt>
              </c:numCache>
            </c:numRef>
          </c:xVal>
          <c:yVal>
            <c:numRef>
              <c:f>Correlation!$C$5:$C$11</c:f>
              <c:numCache>
                <c:formatCode>_-"$"* #,##0_-;\-"$"* #,##0_-;_-"$"*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F-448E-BDE8-7F5E1EDF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64888"/>
        <c:axId val="318865544"/>
      </c:scatterChart>
      <c:valAx>
        <c:axId val="31886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65544"/>
        <c:crosses val="autoZero"/>
        <c:crossBetween val="midCat"/>
      </c:valAx>
      <c:valAx>
        <c:axId val="3188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6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Distribution'!$C$8</c:f>
              <c:strCache>
                <c:ptCount val="1"/>
                <c:pt idx="0">
                  <c:v>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 Distribution'!$B$9:$B$89</c:f>
              <c:numCache>
                <c:formatCode>_-* #,##0.00_-;\-* #,##0.00_-;_-* "-"??_-;_-@_-</c:formatCode>
                <c:ptCount val="8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</c:numCache>
            </c:numRef>
          </c:xVal>
          <c:yVal>
            <c:numRef>
              <c:f>'Normal Distribution'!$C$9:$C$89</c:f>
              <c:numCache>
                <c:formatCode>0.0000000000</c:formatCode>
                <c:ptCount val="81"/>
                <c:pt idx="0">
                  <c:v>2.6995483256594029E-6</c:v>
                </c:pt>
                <c:pt idx="1">
                  <c:v>2.9797353034408039E-6</c:v>
                </c:pt>
                <c:pt idx="2">
                  <c:v>3.28079073873383E-6</c:v>
                </c:pt>
                <c:pt idx="3">
                  <c:v>3.6032437168108996E-6</c:v>
                </c:pt>
                <c:pt idx="4">
                  <c:v>3.947507915044708E-6</c:v>
                </c:pt>
                <c:pt idx="5">
                  <c:v>4.3138659413255761E-6</c:v>
                </c:pt>
                <c:pt idx="6">
                  <c:v>4.7024538688443481E-6</c:v>
                </c:pt>
                <c:pt idx="7">
                  <c:v>5.113246228198902E-6</c:v>
                </c:pt>
                <c:pt idx="8">
                  <c:v>5.5460417339727771E-6</c:v>
                </c:pt>
                <c:pt idx="9">
                  <c:v>6.0004500348492786E-6</c:v>
                </c:pt>
                <c:pt idx="10">
                  <c:v>6.4758797832945864E-6</c:v>
                </c:pt>
                <c:pt idx="11">
                  <c:v>6.9715283222680132E-6</c:v>
                </c:pt>
                <c:pt idx="12">
                  <c:v>7.4863732817872443E-6</c:v>
                </c:pt>
                <c:pt idx="13">
                  <c:v>8.0191663670959797E-6</c:v>
                </c:pt>
                <c:pt idx="14">
                  <c:v>8.5684296023903674E-6</c:v>
                </c:pt>
                <c:pt idx="15">
                  <c:v>9.1324542694510961E-6</c:v>
                </c:pt>
                <c:pt idx="16">
                  <c:v>9.7093027491606492E-6</c:v>
                </c:pt>
                <c:pt idx="17">
                  <c:v>1.0296813435998739E-5</c:v>
                </c:pt>
                <c:pt idx="18">
                  <c:v>1.0892608851627528E-5</c:v>
                </c:pt>
                <c:pt idx="19">
                  <c:v>1.149410703421165E-5</c:v>
                </c:pt>
                <c:pt idx="20">
                  <c:v>1.2098536225957168E-5</c:v>
                </c:pt>
                <c:pt idx="21">
                  <c:v>1.2702952823459452E-5</c:v>
                </c:pt>
                <c:pt idx="22">
                  <c:v>1.3304262494937743E-5</c:v>
                </c:pt>
                <c:pt idx="23">
                  <c:v>1.3899244306549824E-5</c:v>
                </c:pt>
                <c:pt idx="24">
                  <c:v>1.4484577638074138E-5</c:v>
                </c:pt>
                <c:pt idx="25">
                  <c:v>1.5056871607740221E-5</c:v>
                </c:pt>
                <c:pt idx="26">
                  <c:v>1.5612696668338065E-5</c:v>
                </c:pt>
                <c:pt idx="27">
                  <c:v>1.6148617983395714E-5</c:v>
                </c:pt>
                <c:pt idx="28">
                  <c:v>1.6661230144589982E-5</c:v>
                </c:pt>
                <c:pt idx="29">
                  <c:v>1.7147192750969195E-5</c:v>
                </c:pt>
                <c:pt idx="30">
                  <c:v>1.7603266338214975E-5</c:v>
                </c:pt>
                <c:pt idx="31">
                  <c:v>1.8026348123082397E-5</c:v>
                </c:pt>
                <c:pt idx="32">
                  <c:v>1.8413507015166167E-5</c:v>
                </c:pt>
                <c:pt idx="33">
                  <c:v>1.8762017345846897E-5</c:v>
                </c:pt>
                <c:pt idx="34">
                  <c:v>1.9069390773026208E-5</c:v>
                </c:pt>
                <c:pt idx="35">
                  <c:v>1.9333405840142464E-5</c:v>
                </c:pt>
                <c:pt idx="36">
                  <c:v>1.9552134698772795E-5</c:v>
                </c:pt>
                <c:pt idx="37">
                  <c:v>1.9723966545394448E-5</c:v>
                </c:pt>
                <c:pt idx="38">
                  <c:v>1.9847627373850588E-5</c:v>
                </c:pt>
                <c:pt idx="39">
                  <c:v>1.9922195704738202E-5</c:v>
                </c:pt>
                <c:pt idx="40">
                  <c:v>1.9947114020071637E-5</c:v>
                </c:pt>
                <c:pt idx="41">
                  <c:v>1.9922195704738202E-5</c:v>
                </c:pt>
                <c:pt idx="42">
                  <c:v>1.9847627373850588E-5</c:v>
                </c:pt>
                <c:pt idx="43">
                  <c:v>1.9723966545394448E-5</c:v>
                </c:pt>
                <c:pt idx="44">
                  <c:v>1.9552134698772795E-5</c:v>
                </c:pt>
                <c:pt idx="45">
                  <c:v>1.9333405840142464E-5</c:v>
                </c:pt>
                <c:pt idx="46">
                  <c:v>1.9069390773026208E-5</c:v>
                </c:pt>
                <c:pt idx="47">
                  <c:v>1.8762017345846897E-5</c:v>
                </c:pt>
                <c:pt idx="48">
                  <c:v>1.8413507015166167E-5</c:v>
                </c:pt>
                <c:pt idx="49">
                  <c:v>1.8026348123082397E-5</c:v>
                </c:pt>
                <c:pt idx="50">
                  <c:v>1.7603266338214975E-5</c:v>
                </c:pt>
                <c:pt idx="51">
                  <c:v>1.7147192750969195E-5</c:v>
                </c:pt>
                <c:pt idx="52">
                  <c:v>1.6661230144589982E-5</c:v>
                </c:pt>
                <c:pt idx="53">
                  <c:v>1.6148617983395714E-5</c:v>
                </c:pt>
                <c:pt idx="54">
                  <c:v>1.5612696668338065E-5</c:v>
                </c:pt>
                <c:pt idx="55">
                  <c:v>1.5056871607740221E-5</c:v>
                </c:pt>
                <c:pt idx="56">
                  <c:v>1.4484577638074138E-5</c:v>
                </c:pt>
                <c:pt idx="57">
                  <c:v>1.3899244306549824E-5</c:v>
                </c:pt>
                <c:pt idx="58">
                  <c:v>1.3304262494937743E-5</c:v>
                </c:pt>
                <c:pt idx="59">
                  <c:v>1.2702952823459452E-5</c:v>
                </c:pt>
                <c:pt idx="60">
                  <c:v>1.2098536225957168E-5</c:v>
                </c:pt>
                <c:pt idx="61">
                  <c:v>1.149410703421165E-5</c:v>
                </c:pt>
                <c:pt idx="62">
                  <c:v>1.0892608851627528E-5</c:v>
                </c:pt>
                <c:pt idx="63">
                  <c:v>1.0296813435998739E-5</c:v>
                </c:pt>
                <c:pt idx="64">
                  <c:v>9.7093027491606492E-6</c:v>
                </c:pt>
                <c:pt idx="65">
                  <c:v>9.1324542694510961E-6</c:v>
                </c:pt>
                <c:pt idx="66">
                  <c:v>8.5684296023903674E-6</c:v>
                </c:pt>
                <c:pt idx="67">
                  <c:v>8.0191663670959797E-6</c:v>
                </c:pt>
                <c:pt idx="68">
                  <c:v>7.4863732817872443E-6</c:v>
                </c:pt>
                <c:pt idx="69">
                  <c:v>6.9715283222680132E-6</c:v>
                </c:pt>
                <c:pt idx="70">
                  <c:v>6.4758797832945864E-6</c:v>
                </c:pt>
                <c:pt idx="71">
                  <c:v>6.0004500348492786E-6</c:v>
                </c:pt>
                <c:pt idx="72">
                  <c:v>5.5460417339727771E-6</c:v>
                </c:pt>
                <c:pt idx="73">
                  <c:v>5.113246228198902E-6</c:v>
                </c:pt>
                <c:pt idx="74">
                  <c:v>4.7024538688443481E-6</c:v>
                </c:pt>
                <c:pt idx="75">
                  <c:v>4.3138659413255761E-6</c:v>
                </c:pt>
                <c:pt idx="76">
                  <c:v>3.947507915044708E-6</c:v>
                </c:pt>
                <c:pt idx="77">
                  <c:v>3.6032437168108996E-6</c:v>
                </c:pt>
                <c:pt idx="78">
                  <c:v>3.28079073873383E-6</c:v>
                </c:pt>
                <c:pt idx="79">
                  <c:v>2.9797353034408039E-6</c:v>
                </c:pt>
                <c:pt idx="80">
                  <c:v>2.6995483256594029E-6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3-426F-BEA6-9640EEA65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80024"/>
        <c:axId val="666083304"/>
      </c:scatterChart>
      <c:valAx>
        <c:axId val="66608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3304"/>
        <c:crosses val="autoZero"/>
        <c:crossBetween val="midCat"/>
      </c:valAx>
      <c:valAx>
        <c:axId val="66608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228599</xdr:colOff>
      <xdr:row>0</xdr:row>
      <xdr:rowOff>47625</xdr:rowOff>
    </xdr:from>
    <xdr:ext cx="2409825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372224" y="47625"/>
          <a:ext cx="240982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="1">
              <a:solidFill>
                <a:schemeClr val="tx1">
                  <a:lumMod val="50000"/>
                  <a:lumOff val="50000"/>
                </a:schemeClr>
              </a:solidFill>
            </a:rPr>
            <a:t>Moving Average</a:t>
          </a:r>
        </a:p>
      </xdr:txBody>
    </xdr:sp>
    <xdr:clientData/>
  </xdr:oneCellAnchor>
  <xdr:twoCellAnchor>
    <xdr:from>
      <xdr:col>4</xdr:col>
      <xdr:colOff>238124</xdr:colOff>
      <xdr:row>0</xdr:row>
      <xdr:rowOff>161923</xdr:rowOff>
    </xdr:from>
    <xdr:to>
      <xdr:col>16</xdr:col>
      <xdr:colOff>466726</xdr:colOff>
      <xdr:row>19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104775</xdr:rowOff>
    </xdr:from>
    <xdr:ext cx="2409825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23825" y="104775"/>
          <a:ext cx="240982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="1">
              <a:solidFill>
                <a:schemeClr val="tx1">
                  <a:lumMod val="50000"/>
                  <a:lumOff val="50000"/>
                </a:schemeClr>
              </a:solidFill>
            </a:rPr>
            <a:t>Hypothesis Testing</a:t>
          </a:r>
        </a:p>
      </xdr:txBody>
    </xdr:sp>
    <xdr:clientData/>
  </xdr:oneCellAnchor>
  <xdr:oneCellAnchor>
    <xdr:from>
      <xdr:col>0</xdr:col>
      <xdr:colOff>114300</xdr:colOff>
      <xdr:row>3</xdr:row>
      <xdr:rowOff>0</xdr:rowOff>
    </xdr:from>
    <xdr:ext cx="240982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14300" y="571500"/>
          <a:ext cx="24098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600" b="1">
              <a:solidFill>
                <a:schemeClr val="tx1">
                  <a:lumMod val="50000"/>
                  <a:lumOff val="50000"/>
                </a:schemeClr>
              </a:solidFill>
            </a:rPr>
            <a:t>Test Scores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180974</xdr:rowOff>
    </xdr:from>
    <xdr:to>
      <xdr:col>12</xdr:col>
      <xdr:colOff>523875</xdr:colOff>
      <xdr:row>16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66675</xdr:rowOff>
    </xdr:from>
    <xdr:ext cx="2409825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66675"/>
          <a:ext cx="240982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="1">
              <a:solidFill>
                <a:schemeClr val="tx1">
                  <a:lumMod val="50000"/>
                  <a:lumOff val="50000"/>
                </a:schemeClr>
              </a:solidFill>
            </a:rPr>
            <a:t>Hypothesis</a:t>
          </a:r>
          <a:r>
            <a:rPr lang="en-CA" sz="1800" b="1" baseline="0">
              <a:solidFill>
                <a:schemeClr val="tx1">
                  <a:lumMod val="50000"/>
                  <a:lumOff val="50000"/>
                </a:schemeClr>
              </a:solidFill>
            </a:rPr>
            <a:t> Testing</a:t>
          </a:r>
          <a:endParaRPr lang="en-CA" sz="18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66675</xdr:rowOff>
    </xdr:from>
    <xdr:ext cx="2409825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0" y="66675"/>
          <a:ext cx="240982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2000" b="1">
              <a:solidFill>
                <a:schemeClr val="tx1">
                  <a:lumMod val="50000"/>
                  <a:lumOff val="50000"/>
                </a:schemeClr>
              </a:solidFill>
            </a:rPr>
            <a:t>Correlation</a:t>
          </a:r>
        </a:p>
      </xdr:txBody>
    </xdr:sp>
    <xdr:clientData/>
  </xdr:oneCellAnchor>
  <xdr:twoCellAnchor>
    <xdr:from>
      <xdr:col>7</xdr:col>
      <xdr:colOff>133350</xdr:colOff>
      <xdr:row>2</xdr:row>
      <xdr:rowOff>66675</xdr:rowOff>
    </xdr:from>
    <xdr:to>
      <xdr:col>14</xdr:col>
      <xdr:colOff>438150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66675</xdr:rowOff>
    </xdr:from>
    <xdr:ext cx="2409825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66675"/>
          <a:ext cx="240982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2000" b="1">
              <a:solidFill>
                <a:schemeClr val="tx1">
                  <a:lumMod val="50000"/>
                  <a:lumOff val="50000"/>
                </a:schemeClr>
              </a:solidFill>
            </a:rPr>
            <a:t>Covariance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2409825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8575" y="57150"/>
          <a:ext cx="240982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="1">
              <a:solidFill>
                <a:schemeClr val="tx1">
                  <a:lumMod val="50000"/>
                  <a:lumOff val="50000"/>
                </a:schemeClr>
              </a:solidFill>
            </a:rPr>
            <a:t>Regression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76200</xdr:rowOff>
    </xdr:from>
    <xdr:ext cx="3476625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0" y="76200"/>
          <a:ext cx="347662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="1">
              <a:solidFill>
                <a:schemeClr val="tx1">
                  <a:lumMod val="50000"/>
                  <a:lumOff val="50000"/>
                </a:schemeClr>
              </a:solidFill>
            </a:rPr>
            <a:t>ANOVA (Analysis of Variance)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0</xdr:row>
      <xdr:rowOff>85725</xdr:rowOff>
    </xdr:from>
    <xdr:ext cx="2409825" cy="374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38125" y="85725"/>
          <a:ext cx="240982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="1">
              <a:solidFill>
                <a:schemeClr val="tx1">
                  <a:lumMod val="50000"/>
                  <a:lumOff val="50000"/>
                </a:schemeClr>
              </a:solidFill>
            </a:rPr>
            <a:t>Normal Distribution</a:t>
          </a:r>
        </a:p>
      </xdr:txBody>
    </xdr:sp>
    <xdr:clientData/>
  </xdr:oneCellAnchor>
  <xdr:twoCellAnchor>
    <xdr:from>
      <xdr:col>5</xdr:col>
      <xdr:colOff>485774</xdr:colOff>
      <xdr:row>7</xdr:row>
      <xdr:rowOff>138112</xdr:rowOff>
    </xdr:from>
    <xdr:to>
      <xdr:col>11</xdr:col>
      <xdr:colOff>552449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285D1-ADC2-4227-A22A-6AE076C13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123825</xdr:rowOff>
    </xdr:from>
    <xdr:ext cx="2409825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71450" y="123825"/>
          <a:ext cx="240982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="1">
              <a:solidFill>
                <a:schemeClr val="tx1">
                  <a:lumMod val="50000"/>
                  <a:lumOff val="50000"/>
                </a:schemeClr>
              </a:solidFill>
            </a:rPr>
            <a:t>Correlation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0"/>
  <sheetViews>
    <sheetView showGridLines="0" workbookViewId="0">
      <selection activeCell="D5" sqref="D5"/>
    </sheetView>
  </sheetViews>
  <sheetFormatPr defaultRowHeight="15" x14ac:dyDescent="0.25"/>
  <cols>
    <col min="1" max="1" width="10.85546875" customWidth="1"/>
    <col min="2" max="2" width="11.85546875" customWidth="1"/>
    <col min="3" max="3" width="15.85546875" customWidth="1"/>
    <col min="4" max="4" width="11.85546875" customWidth="1"/>
  </cols>
  <sheetData>
    <row r="1" spans="1:3" x14ac:dyDescent="0.25">
      <c r="A1" s="2" t="s">
        <v>3</v>
      </c>
      <c r="B1" s="4" t="s">
        <v>4</v>
      </c>
      <c r="C1" s="6" t="s">
        <v>5</v>
      </c>
    </row>
    <row r="2" spans="1:3" x14ac:dyDescent="0.25">
      <c r="A2" s="28">
        <v>42370</v>
      </c>
      <c r="B2" s="5">
        <v>52899</v>
      </c>
      <c r="C2" t="e">
        <v>#N/A</v>
      </c>
    </row>
    <row r="3" spans="1:3" x14ac:dyDescent="0.25">
      <c r="A3" s="3">
        <v>42371</v>
      </c>
      <c r="B3" s="5">
        <v>40869</v>
      </c>
      <c r="C3" t="e">
        <v>#N/A</v>
      </c>
    </row>
    <row r="4" spans="1:3" x14ac:dyDescent="0.25">
      <c r="A4" s="3">
        <v>42372</v>
      </c>
      <c r="B4" s="5">
        <v>51741.5</v>
      </c>
      <c r="C4" t="e">
        <v>#N/A</v>
      </c>
    </row>
    <row r="5" spans="1:3" x14ac:dyDescent="0.25">
      <c r="A5" s="3">
        <v>42374</v>
      </c>
      <c r="B5" s="5">
        <v>57503</v>
      </c>
      <c r="C5" t="e">
        <v>#N/A</v>
      </c>
    </row>
    <row r="6" spans="1:3" x14ac:dyDescent="0.25">
      <c r="A6" s="3">
        <v>42375</v>
      </c>
      <c r="B6" s="5">
        <v>58185.5</v>
      </c>
      <c r="C6" t="e">
        <v>#N/A</v>
      </c>
    </row>
    <row r="7" spans="1:3" x14ac:dyDescent="0.25">
      <c r="A7" s="3">
        <v>42376</v>
      </c>
      <c r="B7" s="5">
        <v>50983.5</v>
      </c>
      <c r="C7" t="e">
        <v>#N/A</v>
      </c>
    </row>
    <row r="8" spans="1:3" x14ac:dyDescent="0.25">
      <c r="A8" s="3">
        <v>42377</v>
      </c>
      <c r="B8" s="5">
        <v>58411.5</v>
      </c>
      <c r="C8" t="e">
        <v>#N/A</v>
      </c>
    </row>
    <row r="9" spans="1:3" x14ac:dyDescent="0.25">
      <c r="A9" s="3">
        <v>42378</v>
      </c>
      <c r="B9" s="5">
        <v>67561.5</v>
      </c>
      <c r="C9" t="e">
        <v>#N/A</v>
      </c>
    </row>
    <row r="10" spans="1:3" x14ac:dyDescent="0.25">
      <c r="A10" s="3">
        <v>42379</v>
      </c>
      <c r="B10" s="5">
        <v>47879.5</v>
      </c>
      <c r="C10" t="e">
        <v>#N/A</v>
      </c>
    </row>
    <row r="11" spans="1:3" x14ac:dyDescent="0.25">
      <c r="A11" s="3">
        <v>42380</v>
      </c>
      <c r="B11" s="5">
        <v>42855</v>
      </c>
      <c r="C11" s="19">
        <f t="shared" ref="C11:C42" si="0">AVERAGE(B2:B11)</f>
        <v>52888.9</v>
      </c>
    </row>
    <row r="12" spans="1:3" x14ac:dyDescent="0.25">
      <c r="A12" s="3">
        <v>42381</v>
      </c>
      <c r="B12" s="5">
        <v>48636.5</v>
      </c>
      <c r="C12" s="19">
        <f t="shared" si="0"/>
        <v>52462.65</v>
      </c>
    </row>
    <row r="13" spans="1:3" x14ac:dyDescent="0.25">
      <c r="A13" s="3">
        <v>42382</v>
      </c>
      <c r="B13" s="5">
        <v>41776.5</v>
      </c>
      <c r="C13" s="19">
        <f t="shared" si="0"/>
        <v>52553.4</v>
      </c>
    </row>
    <row r="14" spans="1:3" x14ac:dyDescent="0.25">
      <c r="A14" s="3">
        <v>42383</v>
      </c>
      <c r="B14" s="5">
        <v>56774.75</v>
      </c>
      <c r="C14" s="19">
        <f t="shared" si="0"/>
        <v>53056.724999999999</v>
      </c>
    </row>
    <row r="15" spans="1:3" x14ac:dyDescent="0.25">
      <c r="A15" s="3">
        <v>42384</v>
      </c>
      <c r="B15" s="5">
        <v>42966.75</v>
      </c>
      <c r="C15" s="19">
        <f t="shared" si="0"/>
        <v>51603.1</v>
      </c>
    </row>
    <row r="16" spans="1:3" x14ac:dyDescent="0.25">
      <c r="A16" s="3">
        <v>42385</v>
      </c>
      <c r="B16" s="5">
        <v>32872.75</v>
      </c>
      <c r="C16" s="19">
        <f t="shared" si="0"/>
        <v>49071.824999999997</v>
      </c>
    </row>
    <row r="17" spans="1:3" x14ac:dyDescent="0.25">
      <c r="A17" s="3">
        <v>42386</v>
      </c>
      <c r="B17" s="5">
        <v>50906</v>
      </c>
      <c r="C17" s="19">
        <f t="shared" si="0"/>
        <v>49064.074999999997</v>
      </c>
    </row>
    <row r="18" spans="1:3" x14ac:dyDescent="0.25">
      <c r="A18" s="3">
        <v>42387</v>
      </c>
      <c r="B18" s="5">
        <v>50211</v>
      </c>
      <c r="C18" s="19">
        <f t="shared" si="0"/>
        <v>48244.025000000001</v>
      </c>
    </row>
    <row r="19" spans="1:3" x14ac:dyDescent="0.25">
      <c r="A19" s="3">
        <v>42388</v>
      </c>
      <c r="B19" s="5">
        <v>45042</v>
      </c>
      <c r="C19" s="19">
        <f t="shared" si="0"/>
        <v>45992.074999999997</v>
      </c>
    </row>
    <row r="20" spans="1:3" x14ac:dyDescent="0.25">
      <c r="A20" s="3">
        <v>42389</v>
      </c>
      <c r="B20" s="5">
        <v>51087</v>
      </c>
      <c r="C20" s="19">
        <f t="shared" si="0"/>
        <v>46312.824999999997</v>
      </c>
    </row>
    <row r="21" spans="1:3" x14ac:dyDescent="0.25">
      <c r="A21" s="3">
        <v>42390</v>
      </c>
      <c r="B21" s="5">
        <v>44258</v>
      </c>
      <c r="C21" s="19">
        <f t="shared" si="0"/>
        <v>46453.125</v>
      </c>
    </row>
    <row r="22" spans="1:3" x14ac:dyDescent="0.25">
      <c r="A22" s="3">
        <v>42391</v>
      </c>
      <c r="B22" s="5">
        <v>43708.5</v>
      </c>
      <c r="C22" s="19">
        <f t="shared" si="0"/>
        <v>45960.324999999997</v>
      </c>
    </row>
    <row r="23" spans="1:3" x14ac:dyDescent="0.25">
      <c r="A23" s="3">
        <v>42392</v>
      </c>
      <c r="B23" s="5">
        <v>33479.5</v>
      </c>
      <c r="C23" s="19">
        <f t="shared" si="0"/>
        <v>45130.625</v>
      </c>
    </row>
    <row r="24" spans="1:3" x14ac:dyDescent="0.25">
      <c r="A24" s="3">
        <v>42393</v>
      </c>
      <c r="B24" s="5">
        <v>47967.5</v>
      </c>
      <c r="C24" s="19">
        <f t="shared" si="0"/>
        <v>44249.9</v>
      </c>
    </row>
    <row r="25" spans="1:3" x14ac:dyDescent="0.25">
      <c r="A25" s="3">
        <v>42394</v>
      </c>
      <c r="B25" s="5">
        <v>46362</v>
      </c>
      <c r="C25" s="19">
        <f t="shared" si="0"/>
        <v>44589.425000000003</v>
      </c>
    </row>
    <row r="26" spans="1:3" x14ac:dyDescent="0.25">
      <c r="A26" s="3">
        <v>42395</v>
      </c>
      <c r="B26" s="5">
        <v>35404</v>
      </c>
      <c r="C26" s="19">
        <f t="shared" si="0"/>
        <v>44842.55</v>
      </c>
    </row>
    <row r="27" spans="1:3" x14ac:dyDescent="0.25">
      <c r="A27" s="3">
        <v>42396</v>
      </c>
      <c r="B27" s="5">
        <v>42337.5</v>
      </c>
      <c r="C27" s="19">
        <f t="shared" si="0"/>
        <v>43985.7</v>
      </c>
    </row>
    <row r="28" spans="1:3" x14ac:dyDescent="0.25">
      <c r="A28" s="3">
        <v>42397</v>
      </c>
      <c r="B28" s="5">
        <v>44527.5</v>
      </c>
      <c r="C28" s="19">
        <f t="shared" si="0"/>
        <v>43417.35</v>
      </c>
    </row>
    <row r="29" spans="1:3" x14ac:dyDescent="0.25">
      <c r="A29" s="3">
        <v>42398</v>
      </c>
      <c r="B29" s="5">
        <v>37986</v>
      </c>
      <c r="C29" s="19">
        <f t="shared" si="0"/>
        <v>42711.75</v>
      </c>
    </row>
    <row r="30" spans="1:3" x14ac:dyDescent="0.25">
      <c r="A30" s="3">
        <v>42399</v>
      </c>
      <c r="B30" s="5">
        <v>52899</v>
      </c>
      <c r="C30" s="19">
        <f t="shared" si="0"/>
        <v>42892.95</v>
      </c>
    </row>
    <row r="31" spans="1:3" x14ac:dyDescent="0.25">
      <c r="A31" s="3">
        <v>42400</v>
      </c>
      <c r="B31" s="5">
        <v>36512.5</v>
      </c>
      <c r="C31" s="19">
        <f t="shared" si="0"/>
        <v>42118.400000000001</v>
      </c>
    </row>
    <row r="32" spans="1:3" x14ac:dyDescent="0.25">
      <c r="A32" s="3">
        <v>42401</v>
      </c>
      <c r="B32" s="5">
        <v>57085.5</v>
      </c>
      <c r="C32" s="19">
        <f t="shared" si="0"/>
        <v>43456.1</v>
      </c>
    </row>
    <row r="33" spans="1:3" x14ac:dyDescent="0.25">
      <c r="A33" s="3">
        <v>42402</v>
      </c>
      <c r="B33" s="5">
        <v>27031.25</v>
      </c>
      <c r="C33" s="19">
        <f t="shared" si="0"/>
        <v>42811.275000000001</v>
      </c>
    </row>
    <row r="34" spans="1:3" x14ac:dyDescent="0.25">
      <c r="A34" s="3">
        <v>42403</v>
      </c>
      <c r="B34" s="5">
        <v>48469.5</v>
      </c>
      <c r="C34" s="19">
        <f t="shared" si="0"/>
        <v>42861.474999999999</v>
      </c>
    </row>
    <row r="35" spans="1:3" x14ac:dyDescent="0.25">
      <c r="A35" s="3">
        <v>42404</v>
      </c>
      <c r="B35" s="5">
        <v>44106.75</v>
      </c>
      <c r="C35" s="19">
        <f t="shared" si="0"/>
        <v>42635.95</v>
      </c>
    </row>
    <row r="36" spans="1:3" x14ac:dyDescent="0.25">
      <c r="A36" s="3">
        <v>42405</v>
      </c>
      <c r="B36" s="5">
        <v>54518</v>
      </c>
      <c r="C36" s="19">
        <f t="shared" si="0"/>
        <v>44547.35</v>
      </c>
    </row>
    <row r="37" spans="1:3" x14ac:dyDescent="0.25">
      <c r="A37" s="3">
        <v>42406</v>
      </c>
      <c r="B37" s="5">
        <v>40620.5</v>
      </c>
      <c r="C37" s="19">
        <f t="shared" si="0"/>
        <v>44375.65</v>
      </c>
    </row>
    <row r="38" spans="1:3" x14ac:dyDescent="0.25">
      <c r="A38" s="3">
        <v>42407</v>
      </c>
      <c r="B38" s="5">
        <v>53926.5</v>
      </c>
      <c r="C38" s="19">
        <f t="shared" si="0"/>
        <v>45315.55</v>
      </c>
    </row>
    <row r="39" spans="1:3" x14ac:dyDescent="0.25">
      <c r="A39" s="3">
        <v>42408</v>
      </c>
      <c r="B39" s="5">
        <v>40930.5</v>
      </c>
      <c r="C39" s="19">
        <f t="shared" si="0"/>
        <v>45610</v>
      </c>
    </row>
    <row r="40" spans="1:3" x14ac:dyDescent="0.25">
      <c r="A40" s="3" t="s">
        <v>55</v>
      </c>
      <c r="B40" s="5">
        <v>39994.5</v>
      </c>
      <c r="C40" s="19">
        <f t="shared" si="0"/>
        <v>44319.55</v>
      </c>
    </row>
    <row r="41" spans="1:3" x14ac:dyDescent="0.25">
      <c r="A41" s="3">
        <v>42410</v>
      </c>
      <c r="B41" s="5">
        <v>41515.5</v>
      </c>
      <c r="C41" s="19">
        <f t="shared" si="0"/>
        <v>44819.85</v>
      </c>
    </row>
    <row r="42" spans="1:3" x14ac:dyDescent="0.25">
      <c r="A42" s="3">
        <v>42411</v>
      </c>
      <c r="B42" s="5">
        <v>41290.5</v>
      </c>
      <c r="C42" s="19">
        <f t="shared" si="0"/>
        <v>43240.35</v>
      </c>
    </row>
    <row r="43" spans="1:3" x14ac:dyDescent="0.25">
      <c r="A43" s="3">
        <v>42412</v>
      </c>
      <c r="B43" s="5">
        <v>39405.25</v>
      </c>
      <c r="C43" s="19">
        <f t="shared" ref="C43:C74" si="1">AVERAGE(B34:B43)</f>
        <v>44477.75</v>
      </c>
    </row>
    <row r="44" spans="1:3" x14ac:dyDescent="0.25">
      <c r="A44" s="3">
        <v>42413</v>
      </c>
      <c r="B44" s="5">
        <v>49629</v>
      </c>
      <c r="C44" s="19">
        <f t="shared" si="1"/>
        <v>44593.7</v>
      </c>
    </row>
    <row r="45" spans="1:3" x14ac:dyDescent="0.25">
      <c r="A45" s="3">
        <v>42414</v>
      </c>
      <c r="B45" s="5">
        <v>58775.25</v>
      </c>
      <c r="C45" s="19">
        <f t="shared" si="1"/>
        <v>46060.55</v>
      </c>
    </row>
    <row r="46" spans="1:3" x14ac:dyDescent="0.25">
      <c r="A46" s="3">
        <v>42415</v>
      </c>
      <c r="B46" s="5">
        <v>36945</v>
      </c>
      <c r="C46" s="19">
        <f t="shared" si="1"/>
        <v>44303.25</v>
      </c>
    </row>
    <row r="47" spans="1:3" x14ac:dyDescent="0.25">
      <c r="A47" s="3">
        <v>42416</v>
      </c>
      <c r="B47" s="5">
        <v>47635</v>
      </c>
      <c r="C47" s="19">
        <f t="shared" si="1"/>
        <v>45004.7</v>
      </c>
    </row>
    <row r="48" spans="1:3" x14ac:dyDescent="0.25">
      <c r="A48" s="3">
        <v>42417</v>
      </c>
      <c r="B48" s="5">
        <v>46041</v>
      </c>
      <c r="C48" s="19">
        <f t="shared" si="1"/>
        <v>44216.15</v>
      </c>
    </row>
    <row r="49" spans="1:3" x14ac:dyDescent="0.25">
      <c r="A49" s="3">
        <v>42418</v>
      </c>
      <c r="B49" s="5">
        <v>55879</v>
      </c>
      <c r="C49" s="19">
        <f t="shared" si="1"/>
        <v>45711</v>
      </c>
    </row>
    <row r="50" spans="1:3" x14ac:dyDescent="0.25">
      <c r="A50" s="3">
        <v>42419</v>
      </c>
      <c r="B50" s="5">
        <v>56687.25</v>
      </c>
      <c r="C50" s="19">
        <f t="shared" si="1"/>
        <v>47380.275000000001</v>
      </c>
    </row>
    <row r="51" spans="1:3" x14ac:dyDescent="0.25">
      <c r="A51" s="3">
        <v>42420</v>
      </c>
      <c r="B51" s="5">
        <v>32679</v>
      </c>
      <c r="C51" s="19">
        <f t="shared" si="1"/>
        <v>46496.625</v>
      </c>
    </row>
    <row r="52" spans="1:3" x14ac:dyDescent="0.25">
      <c r="A52" s="3">
        <v>42421</v>
      </c>
      <c r="B52" s="5">
        <v>46851</v>
      </c>
      <c r="C52" s="19">
        <f t="shared" si="1"/>
        <v>47052.675000000003</v>
      </c>
    </row>
    <row r="53" spans="1:3" x14ac:dyDescent="0.25">
      <c r="A53" s="3" t="s">
        <v>56</v>
      </c>
      <c r="B53" s="5">
        <v>51633</v>
      </c>
      <c r="C53" s="19">
        <f t="shared" si="1"/>
        <v>48275.45</v>
      </c>
    </row>
    <row r="54" spans="1:3" x14ac:dyDescent="0.25">
      <c r="A54" s="3">
        <v>42423</v>
      </c>
      <c r="B54" s="5">
        <v>44549.5</v>
      </c>
      <c r="C54" s="19">
        <f t="shared" si="1"/>
        <v>47767.5</v>
      </c>
    </row>
    <row r="55" spans="1:3" x14ac:dyDescent="0.25">
      <c r="A55" s="3">
        <v>42424</v>
      </c>
      <c r="B55" s="5">
        <v>57177</v>
      </c>
      <c r="C55" s="19">
        <f t="shared" si="1"/>
        <v>47607.675000000003</v>
      </c>
    </row>
    <row r="56" spans="1:3" x14ac:dyDescent="0.25">
      <c r="A56" s="3">
        <v>42425</v>
      </c>
      <c r="B56" s="5">
        <v>34627.5</v>
      </c>
      <c r="C56" s="19">
        <f t="shared" si="1"/>
        <v>47375.925000000003</v>
      </c>
    </row>
    <row r="57" spans="1:3" x14ac:dyDescent="0.25">
      <c r="A57" s="3">
        <v>42426</v>
      </c>
      <c r="B57" s="5">
        <v>60813</v>
      </c>
      <c r="C57" s="19">
        <f t="shared" si="1"/>
        <v>48693.724999999999</v>
      </c>
    </row>
    <row r="58" spans="1:3" x14ac:dyDescent="0.25">
      <c r="A58" s="3">
        <v>42427</v>
      </c>
      <c r="B58" s="5">
        <v>39136.5</v>
      </c>
      <c r="C58" s="19">
        <f t="shared" si="1"/>
        <v>48003.275000000001</v>
      </c>
    </row>
    <row r="59" spans="1:3" x14ac:dyDescent="0.25">
      <c r="A59" s="3" t="s">
        <v>57</v>
      </c>
      <c r="B59" s="5">
        <v>56635.5</v>
      </c>
      <c r="C59" s="19">
        <f t="shared" si="1"/>
        <v>48078.925000000003</v>
      </c>
    </row>
    <row r="60" spans="1:3" x14ac:dyDescent="0.25">
      <c r="A60" s="3">
        <v>42430</v>
      </c>
      <c r="B60" s="5">
        <v>50020.5</v>
      </c>
      <c r="C60" s="19">
        <f t="shared" si="1"/>
        <v>47412.25</v>
      </c>
    </row>
    <row r="61" spans="1:3" x14ac:dyDescent="0.25">
      <c r="A61" s="3">
        <v>42431</v>
      </c>
      <c r="B61" s="5">
        <v>53112</v>
      </c>
      <c r="C61" s="19">
        <f t="shared" si="1"/>
        <v>49455.55</v>
      </c>
    </row>
    <row r="62" spans="1:3" x14ac:dyDescent="0.25">
      <c r="A62" s="3">
        <v>42432</v>
      </c>
      <c r="B62" s="5">
        <v>38131.5</v>
      </c>
      <c r="C62" s="19">
        <f t="shared" si="1"/>
        <v>48583.6</v>
      </c>
    </row>
    <row r="63" spans="1:3" x14ac:dyDescent="0.25">
      <c r="A63" s="3" t="s">
        <v>58</v>
      </c>
      <c r="B63" s="5">
        <v>43749</v>
      </c>
      <c r="C63" s="19">
        <f t="shared" si="1"/>
        <v>47795.199999999997</v>
      </c>
    </row>
    <row r="64" spans="1:3" x14ac:dyDescent="0.25">
      <c r="A64" s="3">
        <v>42434</v>
      </c>
      <c r="B64" s="5">
        <v>59800</v>
      </c>
      <c r="C64" s="19">
        <f t="shared" si="1"/>
        <v>49320.25</v>
      </c>
    </row>
    <row r="65" spans="1:3" x14ac:dyDescent="0.25">
      <c r="A65" s="3">
        <v>42435</v>
      </c>
      <c r="B65" s="5">
        <v>51225</v>
      </c>
      <c r="C65" s="19">
        <f t="shared" si="1"/>
        <v>48725.05</v>
      </c>
    </row>
    <row r="66" spans="1:3" x14ac:dyDescent="0.25">
      <c r="A66" s="3">
        <v>42436</v>
      </c>
      <c r="B66" s="5">
        <v>45324</v>
      </c>
      <c r="C66" s="19">
        <f t="shared" si="1"/>
        <v>49794.7</v>
      </c>
    </row>
    <row r="67" spans="1:3" x14ac:dyDescent="0.25">
      <c r="A67" s="3">
        <v>42437</v>
      </c>
      <c r="B67" s="5">
        <v>59162.25</v>
      </c>
      <c r="C67" s="19">
        <f t="shared" si="1"/>
        <v>49629.625</v>
      </c>
    </row>
    <row r="68" spans="1:3" x14ac:dyDescent="0.25">
      <c r="A68" s="3" t="s">
        <v>59</v>
      </c>
      <c r="B68" s="5">
        <v>54513</v>
      </c>
      <c r="C68" s="19">
        <f t="shared" si="1"/>
        <v>51167.275000000001</v>
      </c>
    </row>
    <row r="69" spans="1:3" x14ac:dyDescent="0.25">
      <c r="A69" s="3">
        <v>42439</v>
      </c>
      <c r="B69" s="5">
        <v>50582.75</v>
      </c>
      <c r="C69" s="19">
        <f t="shared" si="1"/>
        <v>50562</v>
      </c>
    </row>
    <row r="70" spans="1:3" x14ac:dyDescent="0.25">
      <c r="A70" s="3">
        <v>42440</v>
      </c>
      <c r="B70" s="5">
        <v>50742</v>
      </c>
      <c r="C70" s="19">
        <f t="shared" si="1"/>
        <v>50634.15</v>
      </c>
    </row>
    <row r="71" spans="1:3" x14ac:dyDescent="0.25">
      <c r="A71" s="3">
        <v>42441</v>
      </c>
      <c r="B71" s="5">
        <v>22602.5</v>
      </c>
      <c r="C71" s="19">
        <f t="shared" si="1"/>
        <v>47583.199999999997</v>
      </c>
    </row>
    <row r="72" spans="1:3" x14ac:dyDescent="0.25">
      <c r="A72" s="3">
        <v>42442</v>
      </c>
      <c r="B72" s="5">
        <v>64816</v>
      </c>
      <c r="C72" s="19">
        <f t="shared" si="1"/>
        <v>50251.65</v>
      </c>
    </row>
    <row r="73" spans="1:3" x14ac:dyDescent="0.25">
      <c r="A73" s="3" t="s">
        <v>60</v>
      </c>
      <c r="B73" s="5">
        <v>51213</v>
      </c>
      <c r="C73" s="19">
        <f t="shared" si="1"/>
        <v>50998.05</v>
      </c>
    </row>
    <row r="74" spans="1:3" x14ac:dyDescent="0.25">
      <c r="A74" s="3">
        <v>42444</v>
      </c>
      <c r="B74" s="5">
        <v>42800.25</v>
      </c>
      <c r="C74" s="19">
        <f t="shared" si="1"/>
        <v>49298.074999999997</v>
      </c>
    </row>
    <row r="75" spans="1:3" x14ac:dyDescent="0.25">
      <c r="A75" s="3">
        <v>42445</v>
      </c>
      <c r="B75" s="5">
        <v>49723</v>
      </c>
      <c r="C75" s="19">
        <f t="shared" ref="C75:C101" si="2">AVERAGE(B66:B75)</f>
        <v>49147.875</v>
      </c>
    </row>
    <row r="76" spans="1:3" x14ac:dyDescent="0.25">
      <c r="A76" s="3">
        <v>42446</v>
      </c>
      <c r="B76" s="5">
        <v>56229</v>
      </c>
      <c r="C76" s="19">
        <f t="shared" si="2"/>
        <v>50238.375</v>
      </c>
    </row>
    <row r="77" spans="1:3" x14ac:dyDescent="0.25">
      <c r="A77" s="3">
        <v>42447</v>
      </c>
      <c r="B77" s="5">
        <v>52842</v>
      </c>
      <c r="C77" s="19">
        <f t="shared" si="2"/>
        <v>49606.35</v>
      </c>
    </row>
    <row r="78" spans="1:3" x14ac:dyDescent="0.25">
      <c r="A78" s="3" t="s">
        <v>61</v>
      </c>
      <c r="B78" s="5">
        <v>36881</v>
      </c>
      <c r="C78" s="19">
        <f t="shared" si="2"/>
        <v>47843.15</v>
      </c>
    </row>
    <row r="79" spans="1:3" x14ac:dyDescent="0.25">
      <c r="A79" s="3">
        <v>42449</v>
      </c>
      <c r="B79" s="5">
        <v>41742</v>
      </c>
      <c r="C79" s="19">
        <f t="shared" si="2"/>
        <v>46959.074999999997</v>
      </c>
    </row>
    <row r="80" spans="1:3" x14ac:dyDescent="0.25">
      <c r="A80" s="3">
        <v>42450</v>
      </c>
      <c r="B80" s="5">
        <v>35308.5</v>
      </c>
      <c r="C80" s="19">
        <f t="shared" si="2"/>
        <v>45415.724999999999</v>
      </c>
    </row>
    <row r="81" spans="1:3" x14ac:dyDescent="0.25">
      <c r="A81" s="3">
        <v>42451</v>
      </c>
      <c r="B81" s="5">
        <v>42978</v>
      </c>
      <c r="C81" s="19">
        <f t="shared" si="2"/>
        <v>47453.275000000001</v>
      </c>
    </row>
    <row r="82" spans="1:3" x14ac:dyDescent="0.25">
      <c r="A82" s="3">
        <v>42452</v>
      </c>
      <c r="B82" s="5">
        <v>43434.5</v>
      </c>
      <c r="C82" s="19">
        <f t="shared" si="2"/>
        <v>45315.125</v>
      </c>
    </row>
    <row r="83" spans="1:3" x14ac:dyDescent="0.25">
      <c r="A83" s="3">
        <v>42453</v>
      </c>
      <c r="B83" s="5">
        <v>56169</v>
      </c>
      <c r="C83" s="19">
        <f t="shared" si="2"/>
        <v>45810.724999999999</v>
      </c>
    </row>
    <row r="84" spans="1:3" x14ac:dyDescent="0.25">
      <c r="A84" s="3" t="s">
        <v>62</v>
      </c>
      <c r="B84" s="5">
        <v>45301.5</v>
      </c>
      <c r="C84" s="19">
        <f t="shared" si="2"/>
        <v>46060.85</v>
      </c>
    </row>
    <row r="85" spans="1:3" x14ac:dyDescent="0.25">
      <c r="A85" s="3">
        <v>42455</v>
      </c>
      <c r="B85" s="5">
        <v>46252.5</v>
      </c>
      <c r="C85" s="19">
        <f t="shared" si="2"/>
        <v>45713.8</v>
      </c>
    </row>
    <row r="86" spans="1:3" x14ac:dyDescent="0.25">
      <c r="A86" s="3">
        <v>42456</v>
      </c>
      <c r="B86" s="5">
        <v>31587</v>
      </c>
      <c r="C86" s="19">
        <f t="shared" si="2"/>
        <v>43249.599999999999</v>
      </c>
    </row>
    <row r="87" spans="1:3" x14ac:dyDescent="0.25">
      <c r="A87" s="3">
        <v>42457</v>
      </c>
      <c r="B87" s="5">
        <v>44620</v>
      </c>
      <c r="C87" s="19">
        <f t="shared" si="2"/>
        <v>42427.4</v>
      </c>
    </row>
    <row r="88" spans="1:3" x14ac:dyDescent="0.25">
      <c r="A88" s="3" t="s">
        <v>63</v>
      </c>
      <c r="B88" s="5">
        <v>38573.25</v>
      </c>
      <c r="C88" s="19">
        <f t="shared" si="2"/>
        <v>42596.625</v>
      </c>
    </row>
    <row r="89" spans="1:3" x14ac:dyDescent="0.25">
      <c r="A89" s="3">
        <v>42459</v>
      </c>
      <c r="B89" s="5">
        <v>45513.75</v>
      </c>
      <c r="C89" s="19">
        <f t="shared" si="2"/>
        <v>42973.8</v>
      </c>
    </row>
    <row r="90" spans="1:3" x14ac:dyDescent="0.25">
      <c r="A90" s="3">
        <v>42460</v>
      </c>
      <c r="B90" s="5">
        <v>56369.5</v>
      </c>
      <c r="C90" s="19">
        <f t="shared" si="2"/>
        <v>45079.9</v>
      </c>
    </row>
    <row r="91" spans="1:3" x14ac:dyDescent="0.25">
      <c r="A91" s="3">
        <v>42461</v>
      </c>
      <c r="B91" s="5">
        <v>37287</v>
      </c>
      <c r="C91" s="19">
        <f t="shared" si="2"/>
        <v>44510.8</v>
      </c>
    </row>
    <row r="92" spans="1:3" x14ac:dyDescent="0.25">
      <c r="A92" s="3">
        <v>42462</v>
      </c>
      <c r="B92" s="5">
        <v>33109.5</v>
      </c>
      <c r="C92" s="19">
        <f t="shared" si="2"/>
        <v>43478.3</v>
      </c>
    </row>
    <row r="93" spans="1:3" x14ac:dyDescent="0.25">
      <c r="A93" s="3" t="s">
        <v>64</v>
      </c>
      <c r="B93" s="5">
        <v>46127.25</v>
      </c>
      <c r="C93" s="19">
        <f t="shared" si="2"/>
        <v>42474.125</v>
      </c>
    </row>
    <row r="94" spans="1:3" x14ac:dyDescent="0.25">
      <c r="A94" s="3">
        <v>42464</v>
      </c>
      <c r="B94" s="5">
        <v>44821.5</v>
      </c>
      <c r="C94" s="19">
        <f t="shared" si="2"/>
        <v>42426.125</v>
      </c>
    </row>
    <row r="95" spans="1:3" x14ac:dyDescent="0.25">
      <c r="A95" s="3">
        <v>42465</v>
      </c>
      <c r="B95" s="5">
        <v>43197</v>
      </c>
      <c r="C95" s="19">
        <f t="shared" si="2"/>
        <v>42120.574999999997</v>
      </c>
    </row>
    <row r="96" spans="1:3" x14ac:dyDescent="0.25">
      <c r="A96" s="3">
        <v>42466</v>
      </c>
      <c r="B96" s="5">
        <v>45143.5</v>
      </c>
      <c r="C96" s="19">
        <f t="shared" si="2"/>
        <v>43476.224999999999</v>
      </c>
    </row>
    <row r="97" spans="1:3" x14ac:dyDescent="0.25">
      <c r="A97" s="3">
        <v>42467</v>
      </c>
      <c r="B97" s="5">
        <v>62377</v>
      </c>
      <c r="C97" s="19">
        <f t="shared" si="2"/>
        <v>45251.925000000003</v>
      </c>
    </row>
    <row r="98" spans="1:3" x14ac:dyDescent="0.25">
      <c r="A98" s="3" t="s">
        <v>65</v>
      </c>
      <c r="B98" s="5">
        <v>40989</v>
      </c>
      <c r="C98" s="19">
        <f t="shared" si="2"/>
        <v>45493.5</v>
      </c>
    </row>
    <row r="99" spans="1:3" x14ac:dyDescent="0.25">
      <c r="A99" s="3">
        <v>42469</v>
      </c>
      <c r="B99" s="5">
        <v>48924</v>
      </c>
      <c r="C99" s="19">
        <f t="shared" si="2"/>
        <v>45834.525000000001</v>
      </c>
    </row>
    <row r="100" spans="1:3" x14ac:dyDescent="0.25">
      <c r="A100" s="3">
        <v>42470</v>
      </c>
      <c r="B100" s="5">
        <v>65755.5</v>
      </c>
      <c r="C100" s="19">
        <f t="shared" si="2"/>
        <v>46773.125</v>
      </c>
    </row>
    <row r="101" spans="1:3" x14ac:dyDescent="0.25">
      <c r="A101" s="3">
        <v>42471</v>
      </c>
      <c r="B101" s="5">
        <v>65755.5</v>
      </c>
      <c r="C101" s="19">
        <f t="shared" si="2"/>
        <v>49619.974999999999</v>
      </c>
    </row>
    <row r="102" spans="1:3" x14ac:dyDescent="0.25">
      <c r="C102" s="19"/>
    </row>
    <row r="103" spans="1:3" x14ac:dyDescent="0.25">
      <c r="C103" s="19"/>
    </row>
    <row r="104" spans="1:3" x14ac:dyDescent="0.25">
      <c r="C104" s="19"/>
    </row>
    <row r="105" spans="1:3" x14ac:dyDescent="0.25">
      <c r="C105" s="19"/>
    </row>
    <row r="106" spans="1:3" x14ac:dyDescent="0.25">
      <c r="C106" s="19"/>
    </row>
    <row r="107" spans="1:3" x14ac:dyDescent="0.25">
      <c r="C107" s="19"/>
    </row>
    <row r="108" spans="1:3" x14ac:dyDescent="0.25">
      <c r="C108" s="19"/>
    </row>
    <row r="109" spans="1:3" x14ac:dyDescent="0.25">
      <c r="C109" s="19"/>
    </row>
    <row r="110" spans="1:3" x14ac:dyDescent="0.25">
      <c r="C110" s="19"/>
    </row>
    <row r="111" spans="1:3" x14ac:dyDescent="0.25">
      <c r="C111" s="19"/>
    </row>
    <row r="112" spans="1:3" x14ac:dyDescent="0.25">
      <c r="C112" s="19"/>
    </row>
    <row r="113" spans="3:3" x14ac:dyDescent="0.25">
      <c r="C113" s="19"/>
    </row>
    <row r="114" spans="3:3" x14ac:dyDescent="0.25">
      <c r="C114" s="19"/>
    </row>
    <row r="115" spans="3:3" x14ac:dyDescent="0.25">
      <c r="C115" s="19"/>
    </row>
    <row r="116" spans="3:3" x14ac:dyDescent="0.25">
      <c r="C116" s="19"/>
    </row>
    <row r="117" spans="3:3" x14ac:dyDescent="0.25">
      <c r="C117" s="19"/>
    </row>
    <row r="118" spans="3:3" x14ac:dyDescent="0.25">
      <c r="C118" s="19"/>
    </row>
    <row r="119" spans="3:3" x14ac:dyDescent="0.25">
      <c r="C119" s="19"/>
    </row>
    <row r="120" spans="3:3" x14ac:dyDescent="0.25">
      <c r="C120" s="19"/>
    </row>
    <row r="121" spans="3:3" x14ac:dyDescent="0.25">
      <c r="C121" s="19"/>
    </row>
    <row r="122" spans="3:3" x14ac:dyDescent="0.25">
      <c r="C122" s="19"/>
    </row>
    <row r="123" spans="3:3" x14ac:dyDescent="0.25">
      <c r="C123" s="19"/>
    </row>
    <row r="124" spans="3:3" x14ac:dyDescent="0.25">
      <c r="C124" s="19"/>
    </row>
    <row r="125" spans="3:3" x14ac:dyDescent="0.25">
      <c r="C125" s="19"/>
    </row>
    <row r="126" spans="3:3" x14ac:dyDescent="0.25">
      <c r="C126" s="19"/>
    </row>
    <row r="127" spans="3:3" x14ac:dyDescent="0.25">
      <c r="C127" s="19"/>
    </row>
    <row r="128" spans="3:3" x14ac:dyDescent="0.25">
      <c r="C128" s="19"/>
    </row>
    <row r="129" spans="3:3" x14ac:dyDescent="0.25">
      <c r="C129" s="19"/>
    </row>
    <row r="130" spans="3:3" x14ac:dyDescent="0.25">
      <c r="C130" s="19"/>
    </row>
    <row r="131" spans="3:3" x14ac:dyDescent="0.25">
      <c r="C131" s="19"/>
    </row>
    <row r="132" spans="3:3" x14ac:dyDescent="0.25">
      <c r="C132" s="19"/>
    </row>
    <row r="133" spans="3:3" x14ac:dyDescent="0.25">
      <c r="C133" s="19"/>
    </row>
    <row r="134" spans="3:3" x14ac:dyDescent="0.25">
      <c r="C134" s="19"/>
    </row>
    <row r="135" spans="3:3" x14ac:dyDescent="0.25">
      <c r="C135" s="19"/>
    </row>
    <row r="136" spans="3:3" x14ac:dyDescent="0.25">
      <c r="C136" s="19"/>
    </row>
    <row r="137" spans="3:3" x14ac:dyDescent="0.25">
      <c r="C137" s="19"/>
    </row>
    <row r="138" spans="3:3" x14ac:dyDescent="0.25">
      <c r="C138" s="19"/>
    </row>
    <row r="139" spans="3:3" x14ac:dyDescent="0.25">
      <c r="C139" s="19"/>
    </row>
    <row r="140" spans="3:3" x14ac:dyDescent="0.25">
      <c r="C140" s="19"/>
    </row>
    <row r="141" spans="3:3" x14ac:dyDescent="0.25">
      <c r="C141" s="19"/>
    </row>
    <row r="142" spans="3:3" x14ac:dyDescent="0.25">
      <c r="C142" s="19"/>
    </row>
    <row r="143" spans="3:3" x14ac:dyDescent="0.25">
      <c r="C143" s="19"/>
    </row>
    <row r="144" spans="3:3" x14ac:dyDescent="0.25">
      <c r="C144" s="19"/>
    </row>
    <row r="145" spans="3:3" x14ac:dyDescent="0.25">
      <c r="C145" s="19"/>
    </row>
    <row r="146" spans="3:3" x14ac:dyDescent="0.25">
      <c r="C146" s="19"/>
    </row>
    <row r="147" spans="3:3" x14ac:dyDescent="0.25">
      <c r="C147" s="19"/>
    </row>
    <row r="148" spans="3:3" x14ac:dyDescent="0.25">
      <c r="C148" s="19"/>
    </row>
    <row r="149" spans="3:3" x14ac:dyDescent="0.25">
      <c r="C149" s="19"/>
    </row>
    <row r="150" spans="3:3" x14ac:dyDescent="0.25">
      <c r="C150" s="19"/>
    </row>
    <row r="151" spans="3:3" x14ac:dyDescent="0.25">
      <c r="C151" s="19"/>
    </row>
    <row r="152" spans="3:3" x14ac:dyDescent="0.25">
      <c r="C152" s="19"/>
    </row>
    <row r="153" spans="3:3" x14ac:dyDescent="0.25">
      <c r="C153" s="19"/>
    </row>
    <row r="154" spans="3:3" x14ac:dyDescent="0.25">
      <c r="C154" s="19"/>
    </row>
    <row r="155" spans="3:3" x14ac:dyDescent="0.25">
      <c r="C155" s="19"/>
    </row>
    <row r="156" spans="3:3" x14ac:dyDescent="0.25">
      <c r="C156" s="19"/>
    </row>
    <row r="157" spans="3:3" x14ac:dyDescent="0.25">
      <c r="C157" s="19"/>
    </row>
    <row r="158" spans="3:3" x14ac:dyDescent="0.25">
      <c r="C158" s="19"/>
    </row>
    <row r="159" spans="3:3" x14ac:dyDescent="0.25">
      <c r="C159" s="19"/>
    </row>
    <row r="160" spans="3:3" x14ac:dyDescent="0.25">
      <c r="C160" s="19"/>
    </row>
    <row r="161" spans="3:3" x14ac:dyDescent="0.25">
      <c r="C161" s="19"/>
    </row>
    <row r="162" spans="3:3" x14ac:dyDescent="0.25">
      <c r="C162" s="19"/>
    </row>
    <row r="163" spans="3:3" x14ac:dyDescent="0.25">
      <c r="C163" s="19"/>
    </row>
    <row r="164" spans="3:3" x14ac:dyDescent="0.25">
      <c r="C164" s="19"/>
    </row>
    <row r="165" spans="3:3" x14ac:dyDescent="0.25">
      <c r="C165" s="19"/>
    </row>
    <row r="166" spans="3:3" x14ac:dyDescent="0.25">
      <c r="C166" s="19"/>
    </row>
    <row r="167" spans="3:3" x14ac:dyDescent="0.25">
      <c r="C167" s="19"/>
    </row>
    <row r="168" spans="3:3" x14ac:dyDescent="0.25">
      <c r="C168" s="19"/>
    </row>
    <row r="169" spans="3:3" x14ac:dyDescent="0.25">
      <c r="C169" s="19"/>
    </row>
    <row r="170" spans="3:3" x14ac:dyDescent="0.25">
      <c r="C170" s="19"/>
    </row>
    <row r="171" spans="3:3" x14ac:dyDescent="0.25">
      <c r="C171" s="19"/>
    </row>
    <row r="172" spans="3:3" x14ac:dyDescent="0.25">
      <c r="C172" s="19"/>
    </row>
    <row r="173" spans="3:3" x14ac:dyDescent="0.25">
      <c r="C173" s="19"/>
    </row>
    <row r="174" spans="3:3" x14ac:dyDescent="0.25">
      <c r="C174" s="19"/>
    </row>
    <row r="175" spans="3:3" x14ac:dyDescent="0.25">
      <c r="C175" s="19"/>
    </row>
    <row r="176" spans="3:3" x14ac:dyDescent="0.25">
      <c r="C176" s="19"/>
    </row>
    <row r="177" spans="3:3" x14ac:dyDescent="0.25">
      <c r="C177" s="19"/>
    </row>
    <row r="178" spans="3:3" x14ac:dyDescent="0.25">
      <c r="C178" s="19"/>
    </row>
    <row r="179" spans="3:3" x14ac:dyDescent="0.25">
      <c r="C179" s="19"/>
    </row>
    <row r="180" spans="3:3" x14ac:dyDescent="0.25">
      <c r="C180" s="19"/>
    </row>
    <row r="181" spans="3:3" x14ac:dyDescent="0.25">
      <c r="C181" s="19"/>
    </row>
    <row r="182" spans="3:3" x14ac:dyDescent="0.25">
      <c r="C182" s="19"/>
    </row>
    <row r="183" spans="3:3" x14ac:dyDescent="0.25">
      <c r="C183" s="19"/>
    </row>
    <row r="184" spans="3:3" x14ac:dyDescent="0.25">
      <c r="C184" s="19"/>
    </row>
    <row r="185" spans="3:3" x14ac:dyDescent="0.25">
      <c r="C185" s="19"/>
    </row>
    <row r="186" spans="3:3" x14ac:dyDescent="0.25">
      <c r="C186" s="19"/>
    </row>
    <row r="187" spans="3:3" x14ac:dyDescent="0.25">
      <c r="C187" s="19"/>
    </row>
    <row r="188" spans="3:3" x14ac:dyDescent="0.25">
      <c r="C188" s="19"/>
    </row>
    <row r="189" spans="3:3" x14ac:dyDescent="0.25">
      <c r="C189" s="19"/>
    </row>
    <row r="190" spans="3:3" x14ac:dyDescent="0.25">
      <c r="C190" s="19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6:G19"/>
  <sheetViews>
    <sheetView showGridLines="0" tabSelected="1" topLeftCell="A4" workbookViewId="0">
      <selection activeCell="J18" sqref="J18"/>
    </sheetView>
  </sheetViews>
  <sheetFormatPr defaultRowHeight="15" x14ac:dyDescent="0.25"/>
  <cols>
    <col min="1" max="1" width="3.28515625" customWidth="1"/>
    <col min="2" max="2" width="17.5703125" customWidth="1"/>
    <col min="3" max="3" width="14.42578125" customWidth="1"/>
    <col min="5" max="5" width="26.7109375" customWidth="1"/>
    <col min="6" max="6" width="16" customWidth="1"/>
    <col min="7" max="7" width="16.85546875" customWidth="1"/>
  </cols>
  <sheetData>
    <row r="6" spans="2:7" ht="45" x14ac:dyDescent="0.25">
      <c r="B6" s="30" t="s">
        <v>96</v>
      </c>
      <c r="C6" s="30" t="s">
        <v>97</v>
      </c>
      <c r="E6" t="s">
        <v>102</v>
      </c>
    </row>
    <row r="7" spans="2:7" ht="15.75" thickBot="1" x14ac:dyDescent="0.3">
      <c r="B7" s="7">
        <v>72</v>
      </c>
      <c r="C7" s="7">
        <v>73</v>
      </c>
    </row>
    <row r="8" spans="2:7" x14ac:dyDescent="0.25">
      <c r="B8" s="7">
        <v>85</v>
      </c>
      <c r="C8" s="7">
        <v>88</v>
      </c>
      <c r="E8" s="12"/>
      <c r="F8" s="12" t="s">
        <v>96</v>
      </c>
      <c r="G8" s="12" t="s">
        <v>97</v>
      </c>
    </row>
    <row r="9" spans="2:7" x14ac:dyDescent="0.25">
      <c r="B9" s="7">
        <v>66</v>
      </c>
      <c r="C9" s="7">
        <v>74</v>
      </c>
      <c r="E9" s="10" t="s">
        <v>9</v>
      </c>
      <c r="F9" s="10">
        <v>77.599999999999994</v>
      </c>
      <c r="G9" s="10">
        <v>81.2</v>
      </c>
    </row>
    <row r="10" spans="2:7" x14ac:dyDescent="0.25">
      <c r="B10" s="7">
        <v>78</v>
      </c>
      <c r="C10" s="7">
        <v>79</v>
      </c>
      <c r="E10" s="10" t="s">
        <v>14</v>
      </c>
      <c r="F10" s="10">
        <v>73.822222222222379</v>
      </c>
      <c r="G10" s="10">
        <v>69.51111111111112</v>
      </c>
    </row>
    <row r="11" spans="2:7" x14ac:dyDescent="0.25">
      <c r="B11" s="7">
        <v>68</v>
      </c>
      <c r="C11" s="7">
        <v>70</v>
      </c>
      <c r="E11" s="10" t="s">
        <v>15</v>
      </c>
      <c r="F11" s="10">
        <v>10</v>
      </c>
      <c r="G11" s="10">
        <v>10</v>
      </c>
    </row>
    <row r="12" spans="2:7" x14ac:dyDescent="0.25">
      <c r="B12" s="7">
        <v>83</v>
      </c>
      <c r="C12" s="7">
        <v>90</v>
      </c>
      <c r="E12" s="10" t="s">
        <v>103</v>
      </c>
      <c r="F12" s="10">
        <v>0.94120102225499191</v>
      </c>
      <c r="G12" s="10"/>
    </row>
    <row r="13" spans="2:7" x14ac:dyDescent="0.25">
      <c r="B13" s="7">
        <v>82</v>
      </c>
      <c r="C13" s="7">
        <v>85</v>
      </c>
      <c r="E13" s="10" t="s">
        <v>16</v>
      </c>
      <c r="F13" s="10">
        <v>0</v>
      </c>
      <c r="G13" s="10"/>
    </row>
    <row r="14" spans="2:7" x14ac:dyDescent="0.25">
      <c r="B14" s="7">
        <v>72</v>
      </c>
      <c r="C14" s="7">
        <v>80</v>
      </c>
      <c r="E14" s="10" t="s">
        <v>17</v>
      </c>
      <c r="F14" s="10">
        <v>9</v>
      </c>
      <c r="G14" s="10"/>
    </row>
    <row r="15" spans="2:7" x14ac:dyDescent="0.25">
      <c r="B15" s="7">
        <v>94</v>
      </c>
      <c r="C15" s="7">
        <v>96</v>
      </c>
      <c r="E15" s="10" t="s">
        <v>18</v>
      </c>
      <c r="F15" s="20">
        <v>-3.9073028685790772</v>
      </c>
      <c r="G15" s="10"/>
    </row>
    <row r="16" spans="2:7" x14ac:dyDescent="0.25">
      <c r="B16" s="7">
        <v>76</v>
      </c>
      <c r="C16" s="7">
        <v>77</v>
      </c>
      <c r="E16" s="10" t="s">
        <v>19</v>
      </c>
      <c r="F16" s="10">
        <v>1.7897046542808136E-3</v>
      </c>
      <c r="G16" s="10"/>
    </row>
    <row r="17" spans="5:7" x14ac:dyDescent="0.25">
      <c r="E17" s="10" t="s">
        <v>20</v>
      </c>
      <c r="F17" s="20">
        <v>1.8331129326562374</v>
      </c>
      <c r="G17" s="10"/>
    </row>
    <row r="18" spans="5:7" x14ac:dyDescent="0.25">
      <c r="E18" s="10" t="s">
        <v>21</v>
      </c>
      <c r="F18" s="10">
        <v>3.5794093085616272E-3</v>
      </c>
      <c r="G18" s="10"/>
    </row>
    <row r="19" spans="5:7" ht="15.75" thickBot="1" x14ac:dyDescent="0.3">
      <c r="E19" s="11" t="s">
        <v>22</v>
      </c>
      <c r="F19" s="35">
        <v>2.2621571627982053</v>
      </c>
      <c r="G19" s="1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2"/>
  <sheetViews>
    <sheetView workbookViewId="0">
      <selection activeCell="K16" sqref="K16"/>
    </sheetView>
  </sheetViews>
  <sheetFormatPr defaultRowHeight="15" x14ac:dyDescent="0.25"/>
  <cols>
    <col min="1" max="1" width="14" customWidth="1"/>
    <col min="2" max="2" width="13" customWidth="1"/>
    <col min="3" max="3" width="13.140625" customWidth="1"/>
  </cols>
  <sheetData>
    <row r="1" spans="1:4" x14ac:dyDescent="0.25">
      <c r="A1" s="2" t="s">
        <v>3</v>
      </c>
      <c r="B1" s="4" t="s">
        <v>4</v>
      </c>
      <c r="C1" s="6" t="s">
        <v>5</v>
      </c>
      <c r="D1" s="6" t="s">
        <v>101</v>
      </c>
    </row>
    <row r="2" spans="1:4" x14ac:dyDescent="0.25">
      <c r="A2" s="3">
        <v>42370</v>
      </c>
      <c r="B2" s="5">
        <v>7164</v>
      </c>
      <c r="C2" t="e">
        <v>#N/A</v>
      </c>
      <c r="D2" t="e">
        <v>#N/A</v>
      </c>
    </row>
    <row r="3" spans="1:4" x14ac:dyDescent="0.25">
      <c r="A3" s="3">
        <f>A2+1</f>
        <v>42371</v>
      </c>
      <c r="B3" s="5">
        <v>6528</v>
      </c>
      <c r="C3" t="e">
        <v>#N/A</v>
      </c>
      <c r="D3" t="e">
        <v>#N/A</v>
      </c>
    </row>
    <row r="4" spans="1:4" x14ac:dyDescent="0.25">
      <c r="A4" s="3">
        <f t="shared" ref="A4:A32" si="0">A3+1</f>
        <v>42372</v>
      </c>
      <c r="B4" s="5">
        <v>2520</v>
      </c>
      <c r="C4" t="e">
        <v>#N/A</v>
      </c>
      <c r="D4" t="e">
        <v>#N/A</v>
      </c>
    </row>
    <row r="5" spans="1:4" x14ac:dyDescent="0.25">
      <c r="A5" s="3">
        <f t="shared" si="0"/>
        <v>42373</v>
      </c>
      <c r="B5" s="5">
        <v>9660</v>
      </c>
      <c r="C5" t="e">
        <v>#N/A</v>
      </c>
      <c r="D5" t="e">
        <v>#N/A</v>
      </c>
    </row>
    <row r="6" spans="1:4" x14ac:dyDescent="0.25">
      <c r="A6" s="3">
        <f t="shared" si="0"/>
        <v>42374</v>
      </c>
      <c r="B6" s="5">
        <v>11550</v>
      </c>
      <c r="C6" t="e">
        <v>#N/A</v>
      </c>
      <c r="D6" t="e">
        <v>#N/A</v>
      </c>
    </row>
    <row r="7" spans="1:4" x14ac:dyDescent="0.25">
      <c r="A7" s="3">
        <f t="shared" si="0"/>
        <v>42375</v>
      </c>
      <c r="B7" s="5">
        <v>7896</v>
      </c>
      <c r="C7" t="e">
        <v>#N/A</v>
      </c>
      <c r="D7" t="e">
        <v>#N/A</v>
      </c>
    </row>
    <row r="8" spans="1:4" x14ac:dyDescent="0.25">
      <c r="A8" s="3">
        <f t="shared" si="0"/>
        <v>42376</v>
      </c>
      <c r="B8" s="5">
        <v>8095.5</v>
      </c>
      <c r="C8" t="e">
        <v>#N/A</v>
      </c>
      <c r="D8" t="e">
        <v>#N/A</v>
      </c>
    </row>
    <row r="9" spans="1:4" x14ac:dyDescent="0.25">
      <c r="A9" s="3">
        <f t="shared" si="0"/>
        <v>42377</v>
      </c>
      <c r="B9" s="5">
        <v>12180</v>
      </c>
      <c r="C9" t="e">
        <v>#N/A</v>
      </c>
      <c r="D9" t="e">
        <v>#N/A</v>
      </c>
    </row>
    <row r="10" spans="1:4" x14ac:dyDescent="0.25">
      <c r="A10" s="3">
        <f t="shared" si="0"/>
        <v>42378</v>
      </c>
      <c r="B10" s="5">
        <v>4900.5</v>
      </c>
      <c r="C10" t="e">
        <v>#N/A</v>
      </c>
      <c r="D10" t="e">
        <v>#N/A</v>
      </c>
    </row>
    <row r="11" spans="1:4" x14ac:dyDescent="0.25">
      <c r="A11" s="3">
        <f t="shared" si="0"/>
        <v>42379</v>
      </c>
      <c r="B11" s="5">
        <v>2277</v>
      </c>
      <c r="C11" s="19">
        <f t="shared" ref="C11:C32" si="1">AVERAGE(B2:B11)</f>
        <v>7277.1</v>
      </c>
      <c r="D11" t="e">
        <v>#N/A</v>
      </c>
    </row>
    <row r="12" spans="1:4" x14ac:dyDescent="0.25">
      <c r="A12" s="3">
        <f t="shared" si="0"/>
        <v>42380</v>
      </c>
      <c r="B12" s="5">
        <v>8032.5</v>
      </c>
      <c r="C12" s="19">
        <f t="shared" si="1"/>
        <v>7363.95</v>
      </c>
      <c r="D12" t="e">
        <v>#N/A</v>
      </c>
    </row>
    <row r="13" spans="1:4" x14ac:dyDescent="0.25">
      <c r="A13" s="3">
        <f t="shared" si="0"/>
        <v>42381</v>
      </c>
      <c r="B13" s="5">
        <v>8046</v>
      </c>
      <c r="C13" s="19">
        <f t="shared" si="1"/>
        <v>7515.75</v>
      </c>
      <c r="D13" t="e">
        <v>#N/A</v>
      </c>
    </row>
    <row r="14" spans="1:4" x14ac:dyDescent="0.25">
      <c r="A14" s="3">
        <f t="shared" si="0"/>
        <v>42382</v>
      </c>
      <c r="B14" s="5">
        <v>11250</v>
      </c>
      <c r="C14" s="19">
        <f t="shared" si="1"/>
        <v>8388.75</v>
      </c>
      <c r="D14" t="e">
        <v>#N/A</v>
      </c>
    </row>
    <row r="15" spans="1:4" x14ac:dyDescent="0.25">
      <c r="A15" s="3">
        <f t="shared" si="0"/>
        <v>42383</v>
      </c>
      <c r="B15" s="5">
        <v>6189.75</v>
      </c>
      <c r="C15" s="19">
        <f t="shared" si="1"/>
        <v>8041.7250000000004</v>
      </c>
      <c r="D15" t="e">
        <v>#N/A</v>
      </c>
    </row>
    <row r="16" spans="1:4" x14ac:dyDescent="0.25">
      <c r="A16" s="3">
        <f t="shared" si="0"/>
        <v>42384</v>
      </c>
      <c r="B16" s="5">
        <v>2908.5</v>
      </c>
      <c r="C16" s="19">
        <f t="shared" si="1"/>
        <v>7177.5749999999998</v>
      </c>
      <c r="D16" s="19">
        <f t="shared" ref="D16:D32" si="2">AVERAGE(B2:B16)</f>
        <v>7279.85</v>
      </c>
    </row>
    <row r="17" spans="1:4" x14ac:dyDescent="0.25">
      <c r="A17" s="3">
        <f t="shared" si="0"/>
        <v>42385</v>
      </c>
      <c r="B17" s="5">
        <v>2214</v>
      </c>
      <c r="C17" s="19">
        <f t="shared" si="1"/>
        <v>6609.375</v>
      </c>
      <c r="D17" s="19">
        <f t="shared" si="2"/>
        <v>6949.85</v>
      </c>
    </row>
    <row r="18" spans="1:4" x14ac:dyDescent="0.25">
      <c r="A18" s="3">
        <f t="shared" si="0"/>
        <v>42386</v>
      </c>
      <c r="B18" s="5">
        <v>8829</v>
      </c>
      <c r="C18" s="19">
        <f t="shared" si="1"/>
        <v>6682.7250000000004</v>
      </c>
      <c r="D18" s="19">
        <f t="shared" si="2"/>
        <v>7103.25</v>
      </c>
    </row>
    <row r="19" spans="1:4" x14ac:dyDescent="0.25">
      <c r="A19" s="3">
        <f t="shared" si="0"/>
        <v>42387</v>
      </c>
      <c r="B19" s="5">
        <v>9120</v>
      </c>
      <c r="C19" s="19">
        <f t="shared" si="1"/>
        <v>6376.7250000000004</v>
      </c>
      <c r="D19" s="19">
        <f t="shared" si="2"/>
        <v>7543.25</v>
      </c>
    </row>
    <row r="20" spans="1:4" x14ac:dyDescent="0.25">
      <c r="A20" s="3">
        <f t="shared" si="0"/>
        <v>42388</v>
      </c>
      <c r="B20" s="5">
        <v>2173.5</v>
      </c>
      <c r="C20" s="19">
        <f t="shared" si="1"/>
        <v>6104.0249999999996</v>
      </c>
      <c r="D20" s="19">
        <f t="shared" si="2"/>
        <v>7044.15</v>
      </c>
    </row>
    <row r="21" spans="1:4" x14ac:dyDescent="0.25">
      <c r="A21" s="3">
        <f t="shared" si="0"/>
        <v>42389</v>
      </c>
      <c r="B21" s="5">
        <v>5600</v>
      </c>
      <c r="C21" s="19">
        <f t="shared" si="1"/>
        <v>6436.3249999999998</v>
      </c>
      <c r="D21" s="19">
        <f t="shared" si="2"/>
        <v>6647.4833333333336</v>
      </c>
    </row>
    <row r="22" spans="1:4" x14ac:dyDescent="0.25">
      <c r="A22" s="3">
        <f t="shared" si="0"/>
        <v>42390</v>
      </c>
      <c r="B22" s="5">
        <v>4608</v>
      </c>
      <c r="C22" s="19">
        <f t="shared" si="1"/>
        <v>6093.875</v>
      </c>
      <c r="D22" s="19">
        <f t="shared" si="2"/>
        <v>6428.2833333333338</v>
      </c>
    </row>
    <row r="23" spans="1:4" x14ac:dyDescent="0.25">
      <c r="A23" s="3">
        <f t="shared" si="0"/>
        <v>42391</v>
      </c>
      <c r="B23" s="5">
        <v>5508</v>
      </c>
      <c r="C23" s="19">
        <f t="shared" si="1"/>
        <v>5840.0749999999998</v>
      </c>
      <c r="D23" s="19">
        <f t="shared" si="2"/>
        <v>6255.7833333333338</v>
      </c>
    </row>
    <row r="24" spans="1:4" x14ac:dyDescent="0.25">
      <c r="A24" s="3">
        <f t="shared" si="0"/>
        <v>42392</v>
      </c>
      <c r="B24" s="5">
        <v>12735</v>
      </c>
      <c r="C24" s="19">
        <f t="shared" si="1"/>
        <v>5988.5749999999998</v>
      </c>
      <c r="D24" s="19">
        <f t="shared" si="2"/>
        <v>6292.7833333333338</v>
      </c>
    </row>
    <row r="25" spans="1:4" x14ac:dyDescent="0.25">
      <c r="A25" s="3">
        <f t="shared" si="0"/>
        <v>42393</v>
      </c>
      <c r="B25" s="5">
        <v>13575</v>
      </c>
      <c r="C25" s="19">
        <f t="shared" si="1"/>
        <v>6727.1</v>
      </c>
      <c r="D25" s="19">
        <f t="shared" si="2"/>
        <v>6871.083333333333</v>
      </c>
    </row>
    <row r="26" spans="1:4" x14ac:dyDescent="0.25">
      <c r="A26" s="3">
        <f t="shared" si="0"/>
        <v>42394</v>
      </c>
      <c r="B26" s="5">
        <v>8892</v>
      </c>
      <c r="C26" s="19">
        <f t="shared" si="1"/>
        <v>7325.45</v>
      </c>
      <c r="D26" s="19">
        <f t="shared" si="2"/>
        <v>7312.083333333333</v>
      </c>
    </row>
    <row r="27" spans="1:4" x14ac:dyDescent="0.25">
      <c r="A27" s="3">
        <f t="shared" si="0"/>
        <v>42395</v>
      </c>
      <c r="B27" s="5">
        <v>6196.5</v>
      </c>
      <c r="C27" s="19">
        <f t="shared" si="1"/>
        <v>7723.7</v>
      </c>
      <c r="D27" s="19">
        <f t="shared" si="2"/>
        <v>7189.6833333333334</v>
      </c>
    </row>
    <row r="28" spans="1:4" x14ac:dyDescent="0.25">
      <c r="A28" s="3">
        <f t="shared" si="0"/>
        <v>42396</v>
      </c>
      <c r="B28" s="5">
        <v>4063.5</v>
      </c>
      <c r="C28" s="19">
        <f t="shared" si="1"/>
        <v>7247.15</v>
      </c>
      <c r="D28" s="19">
        <f t="shared" si="2"/>
        <v>6924.1833333333334</v>
      </c>
    </row>
    <row r="29" spans="1:4" x14ac:dyDescent="0.25">
      <c r="A29" s="3">
        <f t="shared" si="0"/>
        <v>42397</v>
      </c>
      <c r="B29" s="5">
        <v>4464</v>
      </c>
      <c r="C29" s="19">
        <f t="shared" si="1"/>
        <v>6781.55</v>
      </c>
      <c r="D29" s="19">
        <f t="shared" si="2"/>
        <v>6471.7833333333338</v>
      </c>
    </row>
    <row r="30" spans="1:4" x14ac:dyDescent="0.25">
      <c r="A30" s="3">
        <f t="shared" si="0"/>
        <v>42398</v>
      </c>
      <c r="B30" s="5">
        <v>10350</v>
      </c>
      <c r="C30" s="19">
        <f t="shared" si="1"/>
        <v>7599.2</v>
      </c>
      <c r="D30" s="19">
        <f t="shared" si="2"/>
        <v>6749.1333333333332</v>
      </c>
    </row>
    <row r="31" spans="1:4" x14ac:dyDescent="0.25">
      <c r="A31" s="3">
        <f t="shared" si="0"/>
        <v>42399</v>
      </c>
      <c r="B31" s="5">
        <v>8680</v>
      </c>
      <c r="C31" s="19">
        <f t="shared" si="1"/>
        <v>7907.2</v>
      </c>
      <c r="D31" s="19">
        <f t="shared" si="2"/>
        <v>7133.9</v>
      </c>
    </row>
    <row r="32" spans="1:4" x14ac:dyDescent="0.25">
      <c r="A32" s="3">
        <f t="shared" si="0"/>
        <v>42400</v>
      </c>
      <c r="B32" s="5">
        <v>13050</v>
      </c>
      <c r="C32" s="19">
        <f t="shared" si="1"/>
        <v>8751.4</v>
      </c>
      <c r="D32" s="19">
        <f t="shared" si="2"/>
        <v>7856.3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D12" sqref="D12"/>
    </sheetView>
  </sheetViews>
  <sheetFormatPr defaultRowHeight="15" x14ac:dyDescent="0.25"/>
  <cols>
    <col min="1" max="1" width="10.85546875" customWidth="1"/>
    <col min="2" max="2" width="11.85546875" customWidth="1"/>
    <col min="3" max="3" width="16.5703125" customWidth="1"/>
  </cols>
  <sheetData>
    <row r="1" spans="1:3" x14ac:dyDescent="0.25">
      <c r="A1" s="2" t="s">
        <v>3</v>
      </c>
      <c r="B1" s="4" t="s">
        <v>4</v>
      </c>
      <c r="C1" s="6" t="s">
        <v>54</v>
      </c>
    </row>
    <row r="2" spans="1:3" x14ac:dyDescent="0.25">
      <c r="A2" s="3">
        <v>42370</v>
      </c>
      <c r="B2" s="5">
        <v>7164</v>
      </c>
      <c r="C2" t="e">
        <v>#N/A</v>
      </c>
    </row>
    <row r="3" spans="1:3" x14ac:dyDescent="0.25">
      <c r="A3" s="3">
        <f>A2+1</f>
        <v>42371</v>
      </c>
      <c r="B3" s="5">
        <v>6528</v>
      </c>
      <c r="C3" t="e">
        <v>#N/A</v>
      </c>
    </row>
    <row r="4" spans="1:3" x14ac:dyDescent="0.25">
      <c r="A4" s="3">
        <f t="shared" ref="A4:A32" si="0">A3+1</f>
        <v>42372</v>
      </c>
      <c r="B4" s="5">
        <v>2520</v>
      </c>
      <c r="C4" t="e">
        <v>#N/A</v>
      </c>
    </row>
    <row r="5" spans="1:3" x14ac:dyDescent="0.25">
      <c r="A5" s="3">
        <f t="shared" si="0"/>
        <v>42373</v>
      </c>
      <c r="B5" s="5">
        <v>9660</v>
      </c>
      <c r="C5" t="e">
        <v>#N/A</v>
      </c>
    </row>
    <row r="6" spans="1:3" x14ac:dyDescent="0.25">
      <c r="A6" s="3">
        <f t="shared" si="0"/>
        <v>42374</v>
      </c>
      <c r="B6" s="5">
        <v>11550</v>
      </c>
      <c r="C6" s="19">
        <f t="shared" ref="C6:C32" si="1">AVERAGE(B2:B6)</f>
        <v>7484.4</v>
      </c>
    </row>
    <row r="7" spans="1:3" x14ac:dyDescent="0.25">
      <c r="A7" s="3">
        <f t="shared" si="0"/>
        <v>42375</v>
      </c>
      <c r="B7" s="5">
        <v>7896</v>
      </c>
      <c r="C7" s="19">
        <f t="shared" si="1"/>
        <v>7630.8</v>
      </c>
    </row>
    <row r="8" spans="1:3" x14ac:dyDescent="0.25">
      <c r="A8" s="3">
        <f t="shared" si="0"/>
        <v>42376</v>
      </c>
      <c r="B8" s="5">
        <v>8095.5</v>
      </c>
      <c r="C8" s="19">
        <f t="shared" si="1"/>
        <v>7944.3</v>
      </c>
    </row>
    <row r="9" spans="1:3" x14ac:dyDescent="0.25">
      <c r="A9" s="3">
        <f t="shared" si="0"/>
        <v>42377</v>
      </c>
      <c r="B9" s="5">
        <v>12180</v>
      </c>
      <c r="C9" s="19">
        <f t="shared" si="1"/>
        <v>9876.2999999999993</v>
      </c>
    </row>
    <row r="10" spans="1:3" x14ac:dyDescent="0.25">
      <c r="A10" s="3">
        <f t="shared" si="0"/>
        <v>42378</v>
      </c>
      <c r="B10" s="5">
        <v>4900.5</v>
      </c>
      <c r="C10" s="19">
        <f t="shared" si="1"/>
        <v>8924.4</v>
      </c>
    </row>
    <row r="11" spans="1:3" x14ac:dyDescent="0.25">
      <c r="A11" s="3">
        <f t="shared" si="0"/>
        <v>42379</v>
      </c>
      <c r="B11" s="5">
        <v>2277</v>
      </c>
      <c r="C11" s="19">
        <f t="shared" si="1"/>
        <v>7069.8</v>
      </c>
    </row>
    <row r="12" spans="1:3" x14ac:dyDescent="0.25">
      <c r="A12" s="3">
        <f t="shared" si="0"/>
        <v>42380</v>
      </c>
      <c r="B12" s="5">
        <v>8032.5</v>
      </c>
      <c r="C12" s="19">
        <f t="shared" si="1"/>
        <v>7097.1</v>
      </c>
    </row>
    <row r="13" spans="1:3" x14ac:dyDescent="0.25">
      <c r="A13" s="3">
        <f t="shared" si="0"/>
        <v>42381</v>
      </c>
      <c r="B13" s="5">
        <v>8046</v>
      </c>
      <c r="C13" s="19">
        <f t="shared" si="1"/>
        <v>7087.2</v>
      </c>
    </row>
    <row r="14" spans="1:3" x14ac:dyDescent="0.25">
      <c r="A14" s="3">
        <f t="shared" si="0"/>
        <v>42382</v>
      </c>
      <c r="B14" s="5">
        <v>11250</v>
      </c>
      <c r="C14" s="19">
        <f t="shared" si="1"/>
        <v>6901.2</v>
      </c>
    </row>
    <row r="15" spans="1:3" x14ac:dyDescent="0.25">
      <c r="A15" s="3">
        <f t="shared" si="0"/>
        <v>42383</v>
      </c>
      <c r="B15" s="5">
        <v>6189.75</v>
      </c>
      <c r="C15" s="19">
        <f t="shared" si="1"/>
        <v>7159.05</v>
      </c>
    </row>
    <row r="16" spans="1:3" x14ac:dyDescent="0.25">
      <c r="A16" s="3">
        <f t="shared" si="0"/>
        <v>42384</v>
      </c>
      <c r="B16" s="5">
        <v>2908.5</v>
      </c>
      <c r="C16" s="19">
        <f t="shared" si="1"/>
        <v>7285.35</v>
      </c>
    </row>
    <row r="17" spans="1:3" x14ac:dyDescent="0.25">
      <c r="A17" s="3">
        <f t="shared" si="0"/>
        <v>42385</v>
      </c>
      <c r="B17" s="5">
        <v>2214</v>
      </c>
      <c r="C17" s="19">
        <f t="shared" si="1"/>
        <v>6121.65</v>
      </c>
    </row>
    <row r="18" spans="1:3" x14ac:dyDescent="0.25">
      <c r="A18" s="3">
        <f t="shared" si="0"/>
        <v>42386</v>
      </c>
      <c r="B18" s="5">
        <v>8829</v>
      </c>
      <c r="C18" s="19">
        <f t="shared" si="1"/>
        <v>6278.25</v>
      </c>
    </row>
    <row r="19" spans="1:3" x14ac:dyDescent="0.25">
      <c r="A19" s="3">
        <f t="shared" si="0"/>
        <v>42387</v>
      </c>
      <c r="B19" s="5">
        <v>9120</v>
      </c>
      <c r="C19" s="19">
        <f t="shared" si="1"/>
        <v>5852.25</v>
      </c>
    </row>
    <row r="20" spans="1:3" x14ac:dyDescent="0.25">
      <c r="A20" s="3">
        <f t="shared" si="0"/>
        <v>42388</v>
      </c>
      <c r="B20" s="5">
        <v>2173.5</v>
      </c>
      <c r="C20" s="19">
        <f t="shared" si="1"/>
        <v>5049</v>
      </c>
    </row>
    <row r="21" spans="1:3" x14ac:dyDescent="0.25">
      <c r="A21" s="3">
        <f t="shared" si="0"/>
        <v>42389</v>
      </c>
      <c r="B21" s="5">
        <v>5600</v>
      </c>
      <c r="C21" s="19">
        <f t="shared" si="1"/>
        <v>5587.3</v>
      </c>
    </row>
    <row r="22" spans="1:3" x14ac:dyDescent="0.25">
      <c r="A22" s="3">
        <f t="shared" si="0"/>
        <v>42390</v>
      </c>
      <c r="B22" s="5">
        <v>4608</v>
      </c>
      <c r="C22" s="19">
        <f t="shared" si="1"/>
        <v>6066.1</v>
      </c>
    </row>
    <row r="23" spans="1:3" x14ac:dyDescent="0.25">
      <c r="A23" s="3">
        <f t="shared" si="0"/>
        <v>42391</v>
      </c>
      <c r="B23" s="5">
        <v>5508</v>
      </c>
      <c r="C23" s="19">
        <f t="shared" si="1"/>
        <v>5401.9</v>
      </c>
    </row>
    <row r="24" spans="1:3" x14ac:dyDescent="0.25">
      <c r="A24" s="3">
        <f t="shared" si="0"/>
        <v>42392</v>
      </c>
      <c r="B24" s="5">
        <v>12735</v>
      </c>
      <c r="C24" s="19">
        <f t="shared" si="1"/>
        <v>6124.9</v>
      </c>
    </row>
    <row r="25" spans="1:3" x14ac:dyDescent="0.25">
      <c r="A25" s="3">
        <f t="shared" si="0"/>
        <v>42393</v>
      </c>
      <c r="B25" s="5">
        <v>13575</v>
      </c>
      <c r="C25" s="19">
        <f t="shared" si="1"/>
        <v>8405.2000000000007</v>
      </c>
    </row>
    <row r="26" spans="1:3" x14ac:dyDescent="0.25">
      <c r="A26" s="3">
        <f t="shared" si="0"/>
        <v>42394</v>
      </c>
      <c r="B26" s="5">
        <v>8892</v>
      </c>
      <c r="C26" s="19">
        <f t="shared" si="1"/>
        <v>9063.6</v>
      </c>
    </row>
    <row r="27" spans="1:3" x14ac:dyDescent="0.25">
      <c r="A27" s="3">
        <f t="shared" si="0"/>
        <v>42395</v>
      </c>
      <c r="B27" s="5">
        <v>6196.5</v>
      </c>
      <c r="C27" s="19">
        <f t="shared" si="1"/>
        <v>9381.2999999999993</v>
      </c>
    </row>
    <row r="28" spans="1:3" x14ac:dyDescent="0.25">
      <c r="A28" s="3">
        <f t="shared" si="0"/>
        <v>42396</v>
      </c>
      <c r="B28" s="5">
        <v>4063.5</v>
      </c>
      <c r="C28" s="19">
        <f t="shared" si="1"/>
        <v>9092.4</v>
      </c>
    </row>
    <row r="29" spans="1:3" x14ac:dyDescent="0.25">
      <c r="A29" s="3">
        <f t="shared" si="0"/>
        <v>42397</v>
      </c>
      <c r="B29" s="5">
        <v>4464</v>
      </c>
      <c r="C29" s="19">
        <f t="shared" si="1"/>
        <v>7438.2</v>
      </c>
    </row>
    <row r="30" spans="1:3" x14ac:dyDescent="0.25">
      <c r="A30" s="3">
        <f t="shared" si="0"/>
        <v>42398</v>
      </c>
      <c r="B30" s="5">
        <v>10350</v>
      </c>
      <c r="C30" s="19">
        <f t="shared" si="1"/>
        <v>6793.2</v>
      </c>
    </row>
    <row r="31" spans="1:3" x14ac:dyDescent="0.25">
      <c r="A31" s="3">
        <f t="shared" si="0"/>
        <v>42399</v>
      </c>
      <c r="B31" s="5">
        <v>8680</v>
      </c>
      <c r="C31" s="19">
        <f t="shared" si="1"/>
        <v>6750.8</v>
      </c>
    </row>
    <row r="32" spans="1:3" x14ac:dyDescent="0.25">
      <c r="A32" s="3">
        <f t="shared" si="0"/>
        <v>42400</v>
      </c>
      <c r="B32" s="5">
        <v>13050</v>
      </c>
      <c r="C32" s="19">
        <f t="shared" si="1"/>
        <v>8121.5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J24"/>
  <sheetViews>
    <sheetView showGridLines="0" topLeftCell="A4" workbookViewId="0">
      <selection activeCell="G20" sqref="G20"/>
    </sheetView>
  </sheetViews>
  <sheetFormatPr defaultRowHeight="15" x14ac:dyDescent="0.25"/>
  <cols>
    <col min="1" max="1" width="14.85546875" customWidth="1"/>
    <col min="2" max="2" width="13.5703125" customWidth="1"/>
    <col min="3" max="3" width="11.85546875" customWidth="1"/>
    <col min="4" max="4" width="12.5703125" bestFit="1" customWidth="1"/>
    <col min="5" max="5" width="27.42578125" customWidth="1"/>
    <col min="6" max="6" width="11.140625" customWidth="1"/>
    <col min="7" max="7" width="17.7109375" customWidth="1"/>
    <col min="9" max="10" width="9.140625" customWidth="1"/>
    <col min="12" max="13" width="9.140625" customWidth="1"/>
  </cols>
  <sheetData>
    <row r="4" spans="1:7" ht="15.75" thickBot="1" x14ac:dyDescent="0.3">
      <c r="A4" s="9" t="s">
        <v>15</v>
      </c>
      <c r="B4" s="9" t="s">
        <v>0</v>
      </c>
      <c r="C4" s="9" t="s">
        <v>1</v>
      </c>
      <c r="E4" t="s">
        <v>13</v>
      </c>
    </row>
    <row r="5" spans="1:7" ht="15.75" thickBot="1" x14ac:dyDescent="0.3">
      <c r="A5" s="29">
        <v>1</v>
      </c>
      <c r="B5" s="8">
        <v>646</v>
      </c>
      <c r="C5" s="8">
        <v>669</v>
      </c>
    </row>
    <row r="6" spans="1:7" x14ac:dyDescent="0.25">
      <c r="A6" s="29">
        <v>2</v>
      </c>
      <c r="B6" s="7">
        <v>638</v>
      </c>
      <c r="C6" s="7">
        <v>682</v>
      </c>
      <c r="E6" s="12"/>
      <c r="F6" s="12" t="s">
        <v>0</v>
      </c>
      <c r="G6" s="12" t="s">
        <v>1</v>
      </c>
    </row>
    <row r="7" spans="1:7" x14ac:dyDescent="0.25">
      <c r="A7" s="29">
        <v>3</v>
      </c>
      <c r="B7" s="7">
        <v>444</v>
      </c>
      <c r="C7" s="7">
        <v>444</v>
      </c>
      <c r="E7" s="10" t="s">
        <v>9</v>
      </c>
      <c r="F7" s="10">
        <v>556</v>
      </c>
      <c r="G7" s="10">
        <v>569.29999999999995</v>
      </c>
    </row>
    <row r="8" spans="1:7" x14ac:dyDescent="0.25">
      <c r="A8" s="29">
        <v>4</v>
      </c>
      <c r="B8" s="7">
        <v>576</v>
      </c>
      <c r="C8" s="7">
        <v>527</v>
      </c>
      <c r="E8" s="10" t="s">
        <v>14</v>
      </c>
      <c r="F8" s="10">
        <v>7853.5789473684208</v>
      </c>
      <c r="G8" s="10">
        <v>8963.0631578947468</v>
      </c>
    </row>
    <row r="9" spans="1:7" x14ac:dyDescent="0.25">
      <c r="A9" s="29">
        <v>5</v>
      </c>
      <c r="B9" s="7">
        <v>681</v>
      </c>
      <c r="C9" s="7">
        <v>697</v>
      </c>
      <c r="E9" s="10" t="s">
        <v>15</v>
      </c>
      <c r="F9" s="10">
        <v>20</v>
      </c>
      <c r="G9" s="10">
        <v>20</v>
      </c>
    </row>
    <row r="10" spans="1:7" x14ac:dyDescent="0.25">
      <c r="A10" s="29">
        <v>6</v>
      </c>
      <c r="B10" s="7">
        <v>645</v>
      </c>
      <c r="C10" s="7">
        <v>574</v>
      </c>
      <c r="E10" s="10" t="s">
        <v>16</v>
      </c>
      <c r="F10" s="10">
        <v>0</v>
      </c>
      <c r="G10" s="10"/>
    </row>
    <row r="11" spans="1:7" x14ac:dyDescent="0.25">
      <c r="A11" s="29">
        <v>7</v>
      </c>
      <c r="B11" s="7">
        <v>547</v>
      </c>
      <c r="C11" s="7">
        <v>457</v>
      </c>
      <c r="E11" s="10" t="s">
        <v>17</v>
      </c>
      <c r="F11" s="10">
        <v>38</v>
      </c>
      <c r="G11" s="10"/>
    </row>
    <row r="12" spans="1:7" x14ac:dyDescent="0.25">
      <c r="A12" s="29">
        <v>8</v>
      </c>
      <c r="B12" s="7">
        <v>405</v>
      </c>
      <c r="C12" s="7">
        <v>614</v>
      </c>
      <c r="E12" s="10" t="s">
        <v>18</v>
      </c>
      <c r="F12" s="10">
        <v>-0.45866647534539456</v>
      </c>
      <c r="G12" s="10"/>
    </row>
    <row r="13" spans="1:7" x14ac:dyDescent="0.25">
      <c r="A13" s="29">
        <v>9</v>
      </c>
      <c r="B13" s="7">
        <v>447</v>
      </c>
      <c r="C13" s="7">
        <v>560</v>
      </c>
      <c r="E13" s="10" t="s">
        <v>19</v>
      </c>
      <c r="F13" s="10">
        <v>0.32454317741487521</v>
      </c>
      <c r="G13" s="10"/>
    </row>
    <row r="14" spans="1:7" x14ac:dyDescent="0.25">
      <c r="A14" s="29">
        <v>10</v>
      </c>
      <c r="B14" s="7">
        <v>681</v>
      </c>
      <c r="C14" s="7">
        <v>506</v>
      </c>
      <c r="E14" s="10" t="s">
        <v>20</v>
      </c>
      <c r="F14" s="10">
        <v>1.6859544601667387</v>
      </c>
      <c r="G14" s="10"/>
    </row>
    <row r="15" spans="1:7" x14ac:dyDescent="0.25">
      <c r="A15" s="29">
        <v>11</v>
      </c>
      <c r="B15" s="7">
        <v>481</v>
      </c>
      <c r="C15" s="7">
        <v>403</v>
      </c>
      <c r="E15" s="10" t="s">
        <v>21</v>
      </c>
      <c r="F15" s="10">
        <v>0.64908635482975041</v>
      </c>
      <c r="G15" s="10"/>
    </row>
    <row r="16" spans="1:7" ht="15.75" thickBot="1" x14ac:dyDescent="0.3">
      <c r="A16" s="29">
        <v>12</v>
      </c>
      <c r="B16" s="7">
        <v>491</v>
      </c>
      <c r="C16" s="7">
        <v>621</v>
      </c>
      <c r="E16" s="11" t="s">
        <v>22</v>
      </c>
      <c r="F16" s="11">
        <v>2.0243941639119702</v>
      </c>
      <c r="G16" s="11"/>
    </row>
    <row r="17" spans="1:3" x14ac:dyDescent="0.25">
      <c r="A17" s="29">
        <v>13</v>
      </c>
      <c r="B17" s="7">
        <v>523</v>
      </c>
      <c r="C17" s="7">
        <v>553</v>
      </c>
    </row>
    <row r="18" spans="1:3" x14ac:dyDescent="0.25">
      <c r="A18" s="29">
        <v>14</v>
      </c>
      <c r="B18" s="7">
        <v>634</v>
      </c>
      <c r="C18" s="7">
        <v>695</v>
      </c>
    </row>
    <row r="19" spans="1:3" x14ac:dyDescent="0.25">
      <c r="A19" s="29">
        <v>15</v>
      </c>
      <c r="B19" s="7">
        <v>529</v>
      </c>
      <c r="C19" s="7">
        <v>620</v>
      </c>
    </row>
    <row r="20" spans="1:3" x14ac:dyDescent="0.25">
      <c r="A20" s="29">
        <v>16</v>
      </c>
      <c r="B20" s="7">
        <v>637</v>
      </c>
      <c r="C20" s="7">
        <v>459</v>
      </c>
    </row>
    <row r="21" spans="1:3" x14ac:dyDescent="0.25">
      <c r="A21" s="29">
        <v>17</v>
      </c>
      <c r="B21" s="7">
        <v>475</v>
      </c>
      <c r="C21" s="7">
        <v>691</v>
      </c>
    </row>
    <row r="22" spans="1:3" x14ac:dyDescent="0.25">
      <c r="A22" s="29">
        <v>18</v>
      </c>
      <c r="B22" s="7">
        <v>547</v>
      </c>
      <c r="C22" s="7">
        <v>571</v>
      </c>
    </row>
    <row r="23" spans="1:3" x14ac:dyDescent="0.25">
      <c r="A23" s="29">
        <v>19</v>
      </c>
      <c r="B23" s="7">
        <v>456</v>
      </c>
      <c r="C23" s="7">
        <v>436</v>
      </c>
    </row>
    <row r="24" spans="1:3" x14ac:dyDescent="0.25">
      <c r="A24" s="29">
        <v>20</v>
      </c>
      <c r="B24" s="7">
        <v>637</v>
      </c>
      <c r="C24" s="7">
        <v>607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2"/>
  <sheetViews>
    <sheetView showGridLines="0" workbookViewId="0">
      <selection activeCell="F12" sqref="F12"/>
    </sheetView>
  </sheetViews>
  <sheetFormatPr defaultRowHeight="15" x14ac:dyDescent="0.25"/>
  <cols>
    <col min="1" max="1" width="10.28515625" customWidth="1"/>
    <col min="2" max="2" width="12.5703125" customWidth="1"/>
    <col min="3" max="3" width="12.140625" bestFit="1" customWidth="1"/>
    <col min="5" max="5" width="26.140625" customWidth="1"/>
    <col min="6" max="6" width="13.28515625" customWidth="1"/>
    <col min="7" max="7" width="13.42578125" customWidth="1"/>
  </cols>
  <sheetData>
    <row r="3" spans="1:7" ht="15.75" thickBot="1" x14ac:dyDescent="0.3"/>
    <row r="4" spans="1:7" ht="31.5" customHeight="1" x14ac:dyDescent="0.25">
      <c r="A4" s="15" t="s">
        <v>74</v>
      </c>
      <c r="B4" s="15" t="s">
        <v>73</v>
      </c>
      <c r="C4" s="15" t="s">
        <v>4</v>
      </c>
      <c r="E4" s="12"/>
      <c r="F4" s="12" t="s">
        <v>73</v>
      </c>
      <c r="G4" s="12" t="s">
        <v>4</v>
      </c>
    </row>
    <row r="5" spans="1:7" x14ac:dyDescent="0.25">
      <c r="A5" s="7" t="s">
        <v>66</v>
      </c>
      <c r="B5" s="7">
        <v>189</v>
      </c>
      <c r="C5" s="13">
        <v>1254184.5</v>
      </c>
      <c r="E5" s="10" t="s">
        <v>73</v>
      </c>
      <c r="F5" s="10">
        <v>1</v>
      </c>
      <c r="G5" s="10"/>
    </row>
    <row r="6" spans="1:7" ht="15.75" thickBot="1" x14ac:dyDescent="0.3">
      <c r="A6" s="7" t="s">
        <v>67</v>
      </c>
      <c r="B6" s="7">
        <v>193</v>
      </c>
      <c r="C6" s="13">
        <v>1271887.25</v>
      </c>
      <c r="E6" s="11" t="s">
        <v>4</v>
      </c>
      <c r="F6" s="11">
        <v>0.95598072680413548</v>
      </c>
      <c r="G6" s="11">
        <v>1</v>
      </c>
    </row>
    <row r="7" spans="1:7" x14ac:dyDescent="0.25">
      <c r="A7" s="7" t="s">
        <v>68</v>
      </c>
      <c r="B7" s="7">
        <v>184</v>
      </c>
      <c r="C7" s="13">
        <v>1178009.25</v>
      </c>
    </row>
    <row r="8" spans="1:7" x14ac:dyDescent="0.25">
      <c r="A8" s="7" t="s">
        <v>69</v>
      </c>
      <c r="B8" s="7">
        <v>199</v>
      </c>
      <c r="C8" s="13">
        <v>1342694</v>
      </c>
    </row>
    <row r="9" spans="1:7" x14ac:dyDescent="0.25">
      <c r="A9" s="7" t="s">
        <v>70</v>
      </c>
      <c r="B9" s="7">
        <v>185</v>
      </c>
      <c r="C9" s="13">
        <v>1171745</v>
      </c>
    </row>
    <row r="10" spans="1:7" x14ac:dyDescent="0.25">
      <c r="A10" s="7" t="s">
        <v>71</v>
      </c>
      <c r="B10" s="7">
        <v>187</v>
      </c>
      <c r="C10" s="13">
        <v>1189646.5</v>
      </c>
    </row>
    <row r="11" spans="1:7" x14ac:dyDescent="0.25">
      <c r="A11" s="7" t="s">
        <v>72</v>
      </c>
      <c r="B11" s="7">
        <v>198</v>
      </c>
      <c r="C11" s="13">
        <v>1291203</v>
      </c>
    </row>
    <row r="12" spans="1:7" x14ac:dyDescent="0.25">
      <c r="F12">
        <f>CORREL(B5:B11,C5:C11)</f>
        <v>0.95598072680413548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1"/>
  <sheetViews>
    <sheetView showGridLines="0" workbookViewId="0">
      <selection activeCell="E13" sqref="E13"/>
    </sheetView>
  </sheetViews>
  <sheetFormatPr defaultRowHeight="15" x14ac:dyDescent="0.25"/>
  <cols>
    <col min="1" max="1" width="10.28515625" customWidth="1"/>
    <col min="2" max="2" width="12.5703125" customWidth="1"/>
    <col min="3" max="3" width="12.140625" bestFit="1" customWidth="1"/>
    <col min="5" max="5" width="23.7109375" customWidth="1"/>
    <col min="6" max="6" width="13.28515625" customWidth="1"/>
    <col min="7" max="7" width="13.42578125" customWidth="1"/>
  </cols>
  <sheetData>
    <row r="3" spans="1:7" ht="15.75" thickBot="1" x14ac:dyDescent="0.3"/>
    <row r="4" spans="1:7" ht="31.5" customHeight="1" x14ac:dyDescent="0.25">
      <c r="A4" s="15" t="s">
        <v>74</v>
      </c>
      <c r="B4" s="15" t="s">
        <v>73</v>
      </c>
      <c r="C4" s="15" t="s">
        <v>4</v>
      </c>
      <c r="E4" s="12"/>
      <c r="F4" s="12" t="s">
        <v>73</v>
      </c>
      <c r="G4" s="12" t="s">
        <v>4</v>
      </c>
    </row>
    <row r="5" spans="1:7" x14ac:dyDescent="0.25">
      <c r="A5" s="7" t="s">
        <v>66</v>
      </c>
      <c r="B5" s="7">
        <v>189</v>
      </c>
      <c r="C5" s="13">
        <v>1254184.5</v>
      </c>
      <c r="E5" s="10" t="s">
        <v>73</v>
      </c>
      <c r="F5" s="10">
        <f>VARP(Covariance!$B$5:$B$11)</f>
        <v>31.632653061224485</v>
      </c>
      <c r="G5" s="10"/>
    </row>
    <row r="6" spans="1:7" ht="15.75" thickBot="1" x14ac:dyDescent="0.3">
      <c r="A6" s="7" t="s">
        <v>67</v>
      </c>
      <c r="B6" s="7">
        <v>193</v>
      </c>
      <c r="C6" s="13">
        <v>1271887.25</v>
      </c>
      <c r="E6" s="11" t="s">
        <v>4</v>
      </c>
      <c r="F6" s="11">
        <v>323684.55612244894</v>
      </c>
      <c r="G6" s="11">
        <f>VARP(Covariance!$C$5:$C$11)</f>
        <v>3624182554.3698983</v>
      </c>
    </row>
    <row r="7" spans="1:7" x14ac:dyDescent="0.25">
      <c r="A7" s="7" t="s">
        <v>68</v>
      </c>
      <c r="B7" s="7">
        <v>184</v>
      </c>
      <c r="C7" s="13">
        <v>1178009.25</v>
      </c>
    </row>
    <row r="8" spans="1:7" x14ac:dyDescent="0.25">
      <c r="A8" s="7" t="s">
        <v>69</v>
      </c>
      <c r="B8" s="7">
        <v>199</v>
      </c>
      <c r="C8" s="13">
        <v>1342694</v>
      </c>
    </row>
    <row r="9" spans="1:7" x14ac:dyDescent="0.25">
      <c r="A9" s="7" t="s">
        <v>70</v>
      </c>
      <c r="B9" s="7">
        <v>185</v>
      </c>
      <c r="C9" s="13">
        <v>1171745</v>
      </c>
    </row>
    <row r="10" spans="1:7" x14ac:dyDescent="0.25">
      <c r="A10" s="7" t="s">
        <v>71</v>
      </c>
      <c r="B10" s="7">
        <v>187</v>
      </c>
      <c r="C10" s="13">
        <v>1189646.5</v>
      </c>
    </row>
    <row r="11" spans="1:7" x14ac:dyDescent="0.25">
      <c r="A11" s="7" t="s">
        <v>72</v>
      </c>
      <c r="B11" s="7">
        <v>198</v>
      </c>
      <c r="C11" s="13">
        <v>1291203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N24"/>
  <sheetViews>
    <sheetView showGridLines="0" workbookViewId="0">
      <selection activeCell="H5" sqref="H5"/>
    </sheetView>
  </sheetViews>
  <sheetFormatPr defaultRowHeight="15" x14ac:dyDescent="0.25"/>
  <cols>
    <col min="1" max="1" width="11.28515625" customWidth="1"/>
    <col min="2" max="2" width="16.28515625" customWidth="1"/>
    <col min="3" max="3" width="14.28515625" customWidth="1"/>
    <col min="4" max="4" width="14.7109375" customWidth="1"/>
    <col min="6" max="6" width="22.7109375" customWidth="1"/>
    <col min="7" max="7" width="12" bestFit="1" customWidth="1"/>
    <col min="8" max="8" width="14.5703125" bestFit="1" customWidth="1"/>
    <col min="10" max="10" width="10.85546875" customWidth="1"/>
    <col min="11" max="11" width="13.7109375" customWidth="1"/>
    <col min="12" max="12" width="14.140625" customWidth="1"/>
    <col min="13" max="13" width="11.5703125" customWidth="1"/>
  </cols>
  <sheetData>
    <row r="4" spans="1:11" ht="30" x14ac:dyDescent="0.25">
      <c r="A4" s="15" t="s">
        <v>85</v>
      </c>
      <c r="B4" s="15" t="s">
        <v>7</v>
      </c>
      <c r="C4" s="15" t="s">
        <v>8</v>
      </c>
      <c r="D4" s="16" t="s">
        <v>6</v>
      </c>
      <c r="F4" t="s">
        <v>39</v>
      </c>
    </row>
    <row r="5" spans="1:11" ht="15.75" thickBot="1" x14ac:dyDescent="0.3">
      <c r="A5" s="7" t="s">
        <v>75</v>
      </c>
      <c r="B5" s="7">
        <v>14</v>
      </c>
      <c r="C5" s="13">
        <v>5600</v>
      </c>
      <c r="D5" s="14">
        <v>640</v>
      </c>
    </row>
    <row r="6" spans="1:11" x14ac:dyDescent="0.25">
      <c r="A6" s="7" t="s">
        <v>76</v>
      </c>
      <c r="B6" s="7">
        <v>6</v>
      </c>
      <c r="C6" s="13">
        <v>2400</v>
      </c>
      <c r="D6" s="14">
        <v>693.33333333333337</v>
      </c>
      <c r="F6" s="27" t="s">
        <v>40</v>
      </c>
      <c r="G6" s="27"/>
    </row>
    <row r="7" spans="1:11" x14ac:dyDescent="0.25">
      <c r="A7" s="7" t="s">
        <v>77</v>
      </c>
      <c r="B7" s="7">
        <v>2</v>
      </c>
      <c r="C7" s="13">
        <v>800</v>
      </c>
      <c r="D7" s="14">
        <v>900</v>
      </c>
      <c r="F7" s="10" t="s">
        <v>41</v>
      </c>
      <c r="G7" s="10">
        <v>0.97967503195398309</v>
      </c>
    </row>
    <row r="8" spans="1:11" x14ac:dyDescent="0.25">
      <c r="A8" s="7" t="s">
        <v>78</v>
      </c>
      <c r="B8" s="7">
        <v>9</v>
      </c>
      <c r="C8" s="13">
        <v>3600</v>
      </c>
      <c r="D8" s="14">
        <v>106.66666666666667</v>
      </c>
      <c r="F8" s="10" t="s">
        <v>42</v>
      </c>
      <c r="G8" s="10">
        <v>0.95976316823403773</v>
      </c>
    </row>
    <row r="9" spans="1:11" x14ac:dyDescent="0.25">
      <c r="A9" s="7" t="s">
        <v>79</v>
      </c>
      <c r="B9" s="7">
        <v>6</v>
      </c>
      <c r="C9" s="13">
        <v>2400</v>
      </c>
      <c r="D9" s="14">
        <v>1600</v>
      </c>
      <c r="F9" s="10" t="s">
        <v>43</v>
      </c>
      <c r="G9" s="10">
        <v>0.9550294233203952</v>
      </c>
    </row>
    <row r="10" spans="1:11" x14ac:dyDescent="0.25">
      <c r="A10" s="7" t="s">
        <v>80</v>
      </c>
      <c r="B10" s="7">
        <v>15</v>
      </c>
      <c r="C10" s="13">
        <v>6000</v>
      </c>
      <c r="D10" s="14">
        <v>1000</v>
      </c>
      <c r="F10" s="10" t="s">
        <v>44</v>
      </c>
      <c r="G10" s="10">
        <v>0.82412016810952682</v>
      </c>
    </row>
    <row r="11" spans="1:11" ht="15.75" thickBot="1" x14ac:dyDescent="0.3">
      <c r="A11" s="7" t="s">
        <v>81</v>
      </c>
      <c r="B11" s="7">
        <v>8</v>
      </c>
      <c r="C11" s="13">
        <v>3200</v>
      </c>
      <c r="D11" s="14">
        <v>3500</v>
      </c>
      <c r="F11" s="11" t="s">
        <v>15</v>
      </c>
      <c r="G11" s="11">
        <v>20</v>
      </c>
    </row>
    <row r="12" spans="1:11" x14ac:dyDescent="0.25">
      <c r="A12" s="7" t="s">
        <v>82</v>
      </c>
      <c r="B12" s="7">
        <v>14</v>
      </c>
      <c r="C12" s="13">
        <v>5600</v>
      </c>
      <c r="D12" s="14">
        <v>1066.6666666666667</v>
      </c>
    </row>
    <row r="13" spans="1:11" ht="15.75" thickBot="1" x14ac:dyDescent="0.3">
      <c r="A13" s="7" t="s">
        <v>83</v>
      </c>
      <c r="B13" s="7">
        <v>5</v>
      </c>
      <c r="C13" s="13">
        <v>2000</v>
      </c>
      <c r="D13" s="14">
        <v>2100</v>
      </c>
      <c r="F13" t="s">
        <v>29</v>
      </c>
    </row>
    <row r="14" spans="1:11" x14ac:dyDescent="0.25">
      <c r="A14" s="7" t="s">
        <v>84</v>
      </c>
      <c r="B14" s="7">
        <v>6</v>
      </c>
      <c r="C14" s="13">
        <v>1500</v>
      </c>
      <c r="D14" s="14">
        <v>1600</v>
      </c>
      <c r="F14" s="12"/>
      <c r="G14" s="12" t="s">
        <v>17</v>
      </c>
      <c r="H14" s="12" t="s">
        <v>31</v>
      </c>
      <c r="I14" s="12" t="s">
        <v>32</v>
      </c>
      <c r="J14" s="12" t="s">
        <v>33</v>
      </c>
      <c r="K14" s="12" t="s">
        <v>48</v>
      </c>
    </row>
    <row r="15" spans="1:11" x14ac:dyDescent="0.25">
      <c r="A15" s="7" t="s">
        <v>86</v>
      </c>
      <c r="B15" s="7">
        <v>11</v>
      </c>
      <c r="C15" s="13">
        <v>4400</v>
      </c>
      <c r="D15" s="14">
        <v>640</v>
      </c>
      <c r="F15" s="10" t="s">
        <v>45</v>
      </c>
      <c r="G15" s="10">
        <v>2</v>
      </c>
      <c r="H15" s="10">
        <v>275.40404112475716</v>
      </c>
      <c r="I15" s="10">
        <v>137.70202056237858</v>
      </c>
      <c r="J15" s="10">
        <v>202.74923675502819</v>
      </c>
      <c r="K15" s="10">
        <v>1.378167823806226E-12</v>
      </c>
    </row>
    <row r="16" spans="1:11" x14ac:dyDescent="0.25">
      <c r="A16" s="7" t="s">
        <v>87</v>
      </c>
      <c r="B16" s="7">
        <v>13</v>
      </c>
      <c r="C16" s="13">
        <v>5200</v>
      </c>
      <c r="D16" s="14">
        <v>693.33333333333337</v>
      </c>
      <c r="F16" s="10" t="s">
        <v>46</v>
      </c>
      <c r="G16" s="10">
        <v>17</v>
      </c>
      <c r="H16" s="10">
        <v>11.545958875242871</v>
      </c>
      <c r="I16" s="10">
        <v>0.67917405148487475</v>
      </c>
      <c r="J16" s="10"/>
      <c r="K16" s="10"/>
    </row>
    <row r="17" spans="1:14" ht="15.75" thickBot="1" x14ac:dyDescent="0.3">
      <c r="A17" s="7" t="s">
        <v>88</v>
      </c>
      <c r="B17" s="7">
        <v>6</v>
      </c>
      <c r="C17" s="13">
        <v>2400</v>
      </c>
      <c r="D17" s="14">
        <v>160</v>
      </c>
      <c r="F17" s="11" t="s">
        <v>38</v>
      </c>
      <c r="G17" s="11">
        <v>19</v>
      </c>
      <c r="H17" s="11">
        <v>286.95000000000005</v>
      </c>
      <c r="I17" s="11"/>
      <c r="J17" s="11"/>
      <c r="K17" s="11"/>
    </row>
    <row r="18" spans="1:14" ht="15.75" thickBot="1" x14ac:dyDescent="0.3">
      <c r="A18" s="7" t="s">
        <v>89</v>
      </c>
      <c r="B18" s="7">
        <v>11</v>
      </c>
      <c r="C18" s="13">
        <v>4400</v>
      </c>
      <c r="D18" s="14">
        <v>106.66666666666667</v>
      </c>
    </row>
    <row r="19" spans="1:14" x14ac:dyDescent="0.25">
      <c r="A19" s="7" t="s">
        <v>90</v>
      </c>
      <c r="B19" s="7">
        <v>3</v>
      </c>
      <c r="C19" s="13">
        <v>1200</v>
      </c>
      <c r="D19" s="14">
        <v>1600</v>
      </c>
      <c r="F19" s="12"/>
      <c r="G19" s="12" t="s">
        <v>49</v>
      </c>
      <c r="H19" s="12" t="s">
        <v>44</v>
      </c>
      <c r="I19" s="12" t="s">
        <v>18</v>
      </c>
      <c r="J19" s="12" t="s">
        <v>34</v>
      </c>
      <c r="K19" s="12" t="s">
        <v>50</v>
      </c>
      <c r="L19" s="12" t="s">
        <v>51</v>
      </c>
      <c r="M19" s="12" t="s">
        <v>52</v>
      </c>
      <c r="N19" s="12" t="s">
        <v>53</v>
      </c>
    </row>
    <row r="20" spans="1:14" x14ac:dyDescent="0.25">
      <c r="A20" s="7" t="s">
        <v>91</v>
      </c>
      <c r="B20" s="7">
        <v>12</v>
      </c>
      <c r="C20" s="13">
        <v>4800</v>
      </c>
      <c r="D20" s="14">
        <v>53.333333333333336</v>
      </c>
      <c r="F20" s="10" t="s">
        <v>47</v>
      </c>
      <c r="G20" s="10">
        <v>0.77734618401512134</v>
      </c>
      <c r="H20" s="10">
        <v>0.5940992683851003</v>
      </c>
      <c r="I20" s="10">
        <v>1.308444944105265</v>
      </c>
      <c r="J20" s="10">
        <v>0.20813724135040465</v>
      </c>
      <c r="K20" s="10">
        <v>-0.47609370720313982</v>
      </c>
      <c r="L20" s="10">
        <v>2.0307860752333826</v>
      </c>
      <c r="M20" s="10">
        <v>-0.47609370720313982</v>
      </c>
      <c r="N20" s="10">
        <v>2.0307860752333826</v>
      </c>
    </row>
    <row r="21" spans="1:14" x14ac:dyDescent="0.25">
      <c r="A21" s="7" t="s">
        <v>92</v>
      </c>
      <c r="B21" s="7">
        <v>7</v>
      </c>
      <c r="C21" s="13">
        <v>1500</v>
      </c>
      <c r="D21" s="14">
        <v>1800</v>
      </c>
      <c r="F21" s="10" t="s">
        <v>8</v>
      </c>
      <c r="G21" s="10">
        <v>2.3125579741931617E-3</v>
      </c>
      <c r="H21" s="10">
        <v>1.2025423057315338E-4</v>
      </c>
      <c r="I21" s="10">
        <v>19.23057478453018</v>
      </c>
      <c r="J21" s="10">
        <v>5.6765500814224994E-13</v>
      </c>
      <c r="K21" s="10">
        <v>2.0588437252295633E-3</v>
      </c>
      <c r="L21" s="10">
        <v>2.5662722231567601E-3</v>
      </c>
      <c r="M21" s="10">
        <v>2.0588437252295633E-3</v>
      </c>
      <c r="N21" s="10">
        <v>2.5662722231567601E-3</v>
      </c>
    </row>
    <row r="22" spans="1:14" ht="15.75" thickBot="1" x14ac:dyDescent="0.3">
      <c r="A22" s="7" t="s">
        <v>93</v>
      </c>
      <c r="B22" s="7">
        <v>8</v>
      </c>
      <c r="C22" s="13">
        <v>3200</v>
      </c>
      <c r="D22" s="14">
        <v>1066.6666666666667</v>
      </c>
      <c r="F22" s="11" t="s">
        <v>6</v>
      </c>
      <c r="G22" s="11">
        <v>1.4286072228363852E-4</v>
      </c>
      <c r="H22" s="11">
        <v>2.4103579652184722E-4</v>
      </c>
      <c r="I22" s="11">
        <v>0.59269504507265081</v>
      </c>
      <c r="J22" s="11">
        <v>0.56118738124919942</v>
      </c>
      <c r="K22" s="11">
        <v>-3.6568035603361633E-4</v>
      </c>
      <c r="L22" s="11">
        <v>6.5140180060089333E-4</v>
      </c>
      <c r="M22" s="11">
        <v>-3.6568035603361633E-4</v>
      </c>
      <c r="N22" s="11">
        <v>6.5140180060089333E-4</v>
      </c>
    </row>
    <row r="23" spans="1:14" x14ac:dyDescent="0.25">
      <c r="A23" s="7" t="s">
        <v>94</v>
      </c>
      <c r="B23" s="7">
        <v>12</v>
      </c>
      <c r="C23" s="13">
        <v>4800</v>
      </c>
      <c r="D23" s="14">
        <v>853.33333333333337</v>
      </c>
    </row>
    <row r="24" spans="1:14" x14ac:dyDescent="0.25">
      <c r="A24" s="7" t="s">
        <v>95</v>
      </c>
      <c r="B24" s="7">
        <v>13</v>
      </c>
      <c r="C24" s="13">
        <v>5200</v>
      </c>
      <c r="D24" s="14">
        <v>1600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L24"/>
  <sheetViews>
    <sheetView showGridLines="0" workbookViewId="0">
      <selection activeCell="G19" sqref="G19"/>
    </sheetView>
  </sheetViews>
  <sheetFormatPr defaultRowHeight="15" x14ac:dyDescent="0.25"/>
  <cols>
    <col min="1" max="1" width="16" customWidth="1"/>
    <col min="2" max="2" width="13.5703125" customWidth="1"/>
    <col min="4" max="4" width="12.5703125" bestFit="1" customWidth="1"/>
    <col min="6" max="6" width="17.85546875" customWidth="1"/>
  </cols>
  <sheetData>
    <row r="4" spans="1:12" ht="15.75" thickBot="1" x14ac:dyDescent="0.3">
      <c r="A4" s="9" t="s">
        <v>15</v>
      </c>
      <c r="B4" s="9" t="s">
        <v>0</v>
      </c>
      <c r="C4" s="9" t="s">
        <v>1</v>
      </c>
      <c r="D4" s="9" t="s">
        <v>2</v>
      </c>
      <c r="F4" t="s">
        <v>23</v>
      </c>
    </row>
    <row r="5" spans="1:12" x14ac:dyDescent="0.25">
      <c r="A5" s="29">
        <v>1</v>
      </c>
      <c r="B5" s="8">
        <v>646</v>
      </c>
      <c r="C5" s="8">
        <v>669</v>
      </c>
      <c r="D5" s="1">
        <v>606</v>
      </c>
    </row>
    <row r="6" spans="1:12" ht="15.75" thickBot="1" x14ac:dyDescent="0.3">
      <c r="A6" s="29">
        <v>2</v>
      </c>
      <c r="B6" s="7">
        <v>638</v>
      </c>
      <c r="C6" s="7">
        <v>682</v>
      </c>
      <c r="D6" s="1">
        <v>666</v>
      </c>
      <c r="F6" t="s">
        <v>24</v>
      </c>
    </row>
    <row r="7" spans="1:12" x14ac:dyDescent="0.25">
      <c r="A7" s="29">
        <v>3</v>
      </c>
      <c r="B7" s="7">
        <v>444</v>
      </c>
      <c r="C7" s="7">
        <v>444</v>
      </c>
      <c r="D7" s="1">
        <v>529</v>
      </c>
      <c r="F7" s="12" t="s">
        <v>25</v>
      </c>
      <c r="G7" s="12" t="s">
        <v>26</v>
      </c>
      <c r="H7" s="12" t="s">
        <v>27</v>
      </c>
      <c r="I7" s="12" t="s">
        <v>28</v>
      </c>
      <c r="J7" s="12" t="s">
        <v>14</v>
      </c>
    </row>
    <row r="8" spans="1:12" x14ac:dyDescent="0.25">
      <c r="A8" s="29">
        <v>4</v>
      </c>
      <c r="B8" s="7">
        <v>576</v>
      </c>
      <c r="C8" s="7">
        <v>527</v>
      </c>
      <c r="D8" s="1">
        <v>657</v>
      </c>
      <c r="F8" s="10" t="s">
        <v>0</v>
      </c>
      <c r="G8" s="10">
        <v>20</v>
      </c>
      <c r="H8" s="10">
        <v>11120</v>
      </c>
      <c r="I8" s="10">
        <v>556</v>
      </c>
      <c r="J8" s="10">
        <v>7853.5789473684208</v>
      </c>
    </row>
    <row r="9" spans="1:12" x14ac:dyDescent="0.25">
      <c r="A9" s="29">
        <v>5</v>
      </c>
      <c r="B9" s="7">
        <v>681</v>
      </c>
      <c r="C9" s="7">
        <v>697</v>
      </c>
      <c r="D9" s="1">
        <v>520</v>
      </c>
      <c r="F9" s="10" t="s">
        <v>1</v>
      </c>
      <c r="G9" s="10">
        <v>20</v>
      </c>
      <c r="H9" s="10">
        <v>11386</v>
      </c>
      <c r="I9" s="10">
        <v>569.29999999999995</v>
      </c>
      <c r="J9" s="10">
        <v>8963.0631578947468</v>
      </c>
    </row>
    <row r="10" spans="1:12" ht="15.75" thickBot="1" x14ac:dyDescent="0.3">
      <c r="A10" s="29">
        <v>6</v>
      </c>
      <c r="B10" s="7">
        <v>645</v>
      </c>
      <c r="C10" s="7">
        <v>574</v>
      </c>
      <c r="D10" s="1">
        <v>659</v>
      </c>
      <c r="F10" s="11" t="s">
        <v>2</v>
      </c>
      <c r="G10" s="11">
        <v>20</v>
      </c>
      <c r="H10" s="11">
        <v>10666</v>
      </c>
      <c r="I10" s="11">
        <v>533.29999999999995</v>
      </c>
      <c r="J10" s="11">
        <v>5309.8000000000102</v>
      </c>
    </row>
    <row r="11" spans="1:12" x14ac:dyDescent="0.25">
      <c r="A11" s="29">
        <v>7</v>
      </c>
      <c r="B11" s="7">
        <v>547</v>
      </c>
      <c r="C11" s="7">
        <v>457</v>
      </c>
      <c r="D11" s="1">
        <v>503</v>
      </c>
    </row>
    <row r="12" spans="1:12" x14ac:dyDescent="0.25">
      <c r="A12" s="29">
        <v>8</v>
      </c>
      <c r="B12" s="7">
        <v>405</v>
      </c>
      <c r="C12" s="7">
        <v>614</v>
      </c>
      <c r="D12" s="1">
        <v>450</v>
      </c>
    </row>
    <row r="13" spans="1:12" ht="15.75" thickBot="1" x14ac:dyDescent="0.3">
      <c r="A13" s="29">
        <v>9</v>
      </c>
      <c r="B13" s="7">
        <v>447</v>
      </c>
      <c r="C13" s="7">
        <v>560</v>
      </c>
      <c r="D13" s="1">
        <v>473</v>
      </c>
      <c r="F13" t="s">
        <v>29</v>
      </c>
    </row>
    <row r="14" spans="1:12" x14ac:dyDescent="0.25">
      <c r="A14" s="29">
        <v>10</v>
      </c>
      <c r="B14" s="7">
        <v>681</v>
      </c>
      <c r="C14" s="7">
        <v>506</v>
      </c>
      <c r="D14" s="1">
        <v>403</v>
      </c>
      <c r="F14" s="12" t="s">
        <v>30</v>
      </c>
      <c r="G14" s="12" t="s">
        <v>31</v>
      </c>
      <c r="H14" s="12" t="s">
        <v>17</v>
      </c>
      <c r="I14" s="12" t="s">
        <v>32</v>
      </c>
      <c r="J14" s="12" t="s">
        <v>33</v>
      </c>
      <c r="K14" s="12" t="s">
        <v>34</v>
      </c>
      <c r="L14" s="12" t="s">
        <v>35</v>
      </c>
    </row>
    <row r="15" spans="1:12" x14ac:dyDescent="0.25">
      <c r="A15" s="29">
        <v>11</v>
      </c>
      <c r="B15" s="7">
        <v>481</v>
      </c>
      <c r="C15" s="7">
        <v>403</v>
      </c>
      <c r="D15" s="1">
        <v>469</v>
      </c>
      <c r="F15" s="10" t="s">
        <v>36</v>
      </c>
      <c r="G15" s="10">
        <v>13254.533333333151</v>
      </c>
      <c r="H15" s="10">
        <v>2</v>
      </c>
      <c r="I15" s="10">
        <v>6627.2666666665755</v>
      </c>
      <c r="J15" s="20">
        <v>0.89855386172865503</v>
      </c>
      <c r="K15" s="10">
        <v>0.41284633383982516</v>
      </c>
      <c r="L15" s="20">
        <v>3.158842719260647</v>
      </c>
    </row>
    <row r="16" spans="1:12" x14ac:dyDescent="0.25">
      <c r="A16" s="29">
        <v>12</v>
      </c>
      <c r="B16" s="7">
        <v>491</v>
      </c>
      <c r="C16" s="7">
        <v>621</v>
      </c>
      <c r="D16" s="1">
        <v>585</v>
      </c>
      <c r="F16" s="10" t="s">
        <v>37</v>
      </c>
      <c r="G16" s="10">
        <v>420402.40000000008</v>
      </c>
      <c r="H16" s="10">
        <v>57</v>
      </c>
      <c r="I16" s="10">
        <v>7375.4807017543872</v>
      </c>
      <c r="J16" s="10"/>
      <c r="K16" s="10"/>
      <c r="L16" s="10"/>
    </row>
    <row r="17" spans="1:12" x14ac:dyDescent="0.25">
      <c r="A17" s="29">
        <v>13</v>
      </c>
      <c r="B17" s="7">
        <v>523</v>
      </c>
      <c r="C17" s="7">
        <v>553</v>
      </c>
      <c r="D17" s="1">
        <v>558</v>
      </c>
      <c r="F17" s="10"/>
      <c r="G17" s="10"/>
      <c r="H17" s="10"/>
      <c r="I17" s="10"/>
      <c r="J17" s="10"/>
      <c r="K17" s="10"/>
      <c r="L17" s="10"/>
    </row>
    <row r="18" spans="1:12" ht="15.75" thickBot="1" x14ac:dyDescent="0.3">
      <c r="A18" s="29">
        <v>14</v>
      </c>
      <c r="B18" s="7">
        <v>634</v>
      </c>
      <c r="C18" s="7">
        <v>695</v>
      </c>
      <c r="D18" s="1">
        <v>494</v>
      </c>
      <c r="F18" s="11" t="s">
        <v>38</v>
      </c>
      <c r="G18" s="11">
        <v>433656.93333333323</v>
      </c>
      <c r="H18" s="11">
        <v>59</v>
      </c>
      <c r="I18" s="11"/>
      <c r="J18" s="11"/>
      <c r="K18" s="11"/>
      <c r="L18" s="11"/>
    </row>
    <row r="19" spans="1:12" x14ac:dyDescent="0.25">
      <c r="A19" s="29">
        <v>15</v>
      </c>
      <c r="B19" s="7">
        <v>529</v>
      </c>
      <c r="C19" s="7">
        <v>620</v>
      </c>
      <c r="D19" s="1">
        <v>458</v>
      </c>
    </row>
    <row r="20" spans="1:12" x14ac:dyDescent="0.25">
      <c r="A20" s="29">
        <v>16</v>
      </c>
      <c r="B20" s="7">
        <v>637</v>
      </c>
      <c r="C20" s="7">
        <v>459</v>
      </c>
      <c r="D20" s="1">
        <v>491</v>
      </c>
    </row>
    <row r="21" spans="1:12" x14ac:dyDescent="0.25">
      <c r="A21" s="29">
        <v>17</v>
      </c>
      <c r="B21" s="7">
        <v>475</v>
      </c>
      <c r="C21" s="7">
        <v>691</v>
      </c>
      <c r="D21" s="1">
        <v>527</v>
      </c>
    </row>
    <row r="22" spans="1:12" x14ac:dyDescent="0.25">
      <c r="A22" s="29">
        <v>18</v>
      </c>
      <c r="B22" s="7">
        <v>547</v>
      </c>
      <c r="C22" s="7">
        <v>571</v>
      </c>
      <c r="D22" s="1">
        <v>549</v>
      </c>
    </row>
    <row r="23" spans="1:12" x14ac:dyDescent="0.25">
      <c r="A23" s="29">
        <v>19</v>
      </c>
      <c r="B23" s="7">
        <v>456</v>
      </c>
      <c r="C23" s="7">
        <v>436</v>
      </c>
      <c r="D23" s="1">
        <v>562</v>
      </c>
    </row>
    <row r="24" spans="1:12" x14ac:dyDescent="0.25">
      <c r="A24" s="29">
        <v>20</v>
      </c>
      <c r="B24" s="7">
        <v>637</v>
      </c>
      <c r="C24" s="7">
        <v>607</v>
      </c>
      <c r="D24" s="1">
        <v>507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I90"/>
  <sheetViews>
    <sheetView showGridLines="0" workbookViewId="0">
      <selection activeCell="E9" sqref="E9"/>
    </sheetView>
  </sheetViews>
  <sheetFormatPr defaultRowHeight="15" x14ac:dyDescent="0.25"/>
  <cols>
    <col min="1" max="1" width="3.7109375" customWidth="1"/>
    <col min="2" max="2" width="17.5703125" customWidth="1"/>
    <col min="3" max="3" width="16.7109375" style="18" customWidth="1"/>
    <col min="4" max="4" width="18.5703125" customWidth="1"/>
    <col min="5" max="5" width="10.5703125" bestFit="1" customWidth="1"/>
    <col min="7" max="7" width="51.28515625" bestFit="1" customWidth="1"/>
    <col min="8" max="8" width="1.28515625" customWidth="1"/>
    <col min="9" max="9" width="14" customWidth="1"/>
  </cols>
  <sheetData>
    <row r="5" spans="2:9" x14ac:dyDescent="0.25">
      <c r="D5" t="s">
        <v>9</v>
      </c>
      <c r="E5" s="25">
        <v>50000</v>
      </c>
      <c r="G5" t="s">
        <v>12</v>
      </c>
      <c r="I5" s="26">
        <f>E5-2*E6</f>
        <v>10000</v>
      </c>
    </row>
    <row r="6" spans="2:9" x14ac:dyDescent="0.25">
      <c r="D6" t="s">
        <v>10</v>
      </c>
      <c r="E6" s="25">
        <v>20000</v>
      </c>
      <c r="I6" s="26">
        <f>E5+2*E6</f>
        <v>90000</v>
      </c>
    </row>
    <row r="8" spans="2:9" x14ac:dyDescent="0.25">
      <c r="B8" s="21"/>
      <c r="C8" s="22" t="s">
        <v>11</v>
      </c>
    </row>
    <row r="9" spans="2:9" x14ac:dyDescent="0.25">
      <c r="B9" s="23">
        <f>E5-2*E6</f>
        <v>10000</v>
      </c>
      <c r="C9" s="24">
        <f>_xlfn.NORM.DIST(B9,$E$5,$E$6,FALSE)</f>
        <v>2.6995483256594029E-6</v>
      </c>
      <c r="D9">
        <f>_xlfn.NORM.DIST(B9,E5,E6,TRUE)</f>
        <v>2.2750131948179191E-2</v>
      </c>
      <c r="E9">
        <f>NORMINV(0.9,E5,E6)</f>
        <v>75631.031310892009</v>
      </c>
    </row>
    <row r="10" spans="2:9" x14ac:dyDescent="0.25">
      <c r="B10" s="23">
        <f>B9+1000</f>
        <v>11000</v>
      </c>
      <c r="C10" s="24">
        <f t="shared" ref="C10:C73" si="0">_xlfn.NORM.DIST(B10,$E$5,$E$6,FALSE)</f>
        <v>2.9797353034408039E-6</v>
      </c>
    </row>
    <row r="11" spans="2:9" x14ac:dyDescent="0.25">
      <c r="B11" s="23">
        <f t="shared" ref="B11:B74" si="1">B10+1000</f>
        <v>12000</v>
      </c>
      <c r="C11" s="24">
        <f t="shared" si="0"/>
        <v>3.28079073873383E-6</v>
      </c>
    </row>
    <row r="12" spans="2:9" x14ac:dyDescent="0.25">
      <c r="B12" s="23">
        <f t="shared" si="1"/>
        <v>13000</v>
      </c>
      <c r="C12" s="24">
        <f t="shared" si="0"/>
        <v>3.6032437168108996E-6</v>
      </c>
    </row>
    <row r="13" spans="2:9" x14ac:dyDescent="0.25">
      <c r="B13" s="23">
        <f t="shared" si="1"/>
        <v>14000</v>
      </c>
      <c r="C13" s="24">
        <f t="shared" si="0"/>
        <v>3.947507915044708E-6</v>
      </c>
    </row>
    <row r="14" spans="2:9" x14ac:dyDescent="0.25">
      <c r="B14" s="23">
        <f t="shared" si="1"/>
        <v>15000</v>
      </c>
      <c r="C14" s="24">
        <f t="shared" si="0"/>
        <v>4.3138659413255761E-6</v>
      </c>
    </row>
    <row r="15" spans="2:9" x14ac:dyDescent="0.25">
      <c r="B15" s="23">
        <f t="shared" si="1"/>
        <v>16000</v>
      </c>
      <c r="C15" s="24">
        <f t="shared" si="0"/>
        <v>4.7024538688443481E-6</v>
      </c>
    </row>
    <row r="16" spans="2:9" x14ac:dyDescent="0.25">
      <c r="B16" s="23">
        <f t="shared" si="1"/>
        <v>17000</v>
      </c>
      <c r="C16" s="24">
        <f t="shared" si="0"/>
        <v>5.113246228198902E-6</v>
      </c>
    </row>
    <row r="17" spans="2:3" x14ac:dyDescent="0.25">
      <c r="B17" s="23">
        <f t="shared" si="1"/>
        <v>18000</v>
      </c>
      <c r="C17" s="24">
        <f t="shared" si="0"/>
        <v>5.5460417339727771E-6</v>
      </c>
    </row>
    <row r="18" spans="2:3" x14ac:dyDescent="0.25">
      <c r="B18" s="23">
        <f t="shared" si="1"/>
        <v>19000</v>
      </c>
      <c r="C18" s="24">
        <f t="shared" si="0"/>
        <v>6.0004500348492786E-6</v>
      </c>
    </row>
    <row r="19" spans="2:3" x14ac:dyDescent="0.25">
      <c r="B19" s="23">
        <f t="shared" si="1"/>
        <v>20000</v>
      </c>
      <c r="C19" s="24">
        <f t="shared" si="0"/>
        <v>6.4758797832945864E-6</v>
      </c>
    </row>
    <row r="20" spans="2:3" x14ac:dyDescent="0.25">
      <c r="B20" s="23">
        <f t="shared" si="1"/>
        <v>21000</v>
      </c>
      <c r="C20" s="24">
        <f t="shared" si="0"/>
        <v>6.9715283222680132E-6</v>
      </c>
    </row>
    <row r="21" spans="2:3" x14ac:dyDescent="0.25">
      <c r="B21" s="23">
        <f t="shared" si="1"/>
        <v>22000</v>
      </c>
      <c r="C21" s="24">
        <f t="shared" si="0"/>
        <v>7.4863732817872443E-6</v>
      </c>
    </row>
    <row r="22" spans="2:3" x14ac:dyDescent="0.25">
      <c r="B22" s="23">
        <f t="shared" si="1"/>
        <v>23000</v>
      </c>
      <c r="C22" s="24">
        <f t="shared" si="0"/>
        <v>8.0191663670959797E-6</v>
      </c>
    </row>
    <row r="23" spans="2:3" x14ac:dyDescent="0.25">
      <c r="B23" s="23">
        <f t="shared" si="1"/>
        <v>24000</v>
      </c>
      <c r="C23" s="24">
        <f t="shared" si="0"/>
        <v>8.5684296023903674E-6</v>
      </c>
    </row>
    <row r="24" spans="2:3" x14ac:dyDescent="0.25">
      <c r="B24" s="23">
        <f t="shared" si="1"/>
        <v>25000</v>
      </c>
      <c r="C24" s="24">
        <f t="shared" si="0"/>
        <v>9.1324542694510961E-6</v>
      </c>
    </row>
    <row r="25" spans="2:3" x14ac:dyDescent="0.25">
      <c r="B25" s="23">
        <f t="shared" si="1"/>
        <v>26000</v>
      </c>
      <c r="C25" s="24">
        <f t="shared" si="0"/>
        <v>9.7093027491606492E-6</v>
      </c>
    </row>
    <row r="26" spans="2:3" x14ac:dyDescent="0.25">
      <c r="B26" s="23">
        <f t="shared" si="1"/>
        <v>27000</v>
      </c>
      <c r="C26" s="24">
        <f t="shared" si="0"/>
        <v>1.0296813435998739E-5</v>
      </c>
    </row>
    <row r="27" spans="2:3" x14ac:dyDescent="0.25">
      <c r="B27" s="23">
        <f t="shared" si="1"/>
        <v>28000</v>
      </c>
      <c r="C27" s="24">
        <f t="shared" si="0"/>
        <v>1.0892608851627528E-5</v>
      </c>
    </row>
    <row r="28" spans="2:3" x14ac:dyDescent="0.25">
      <c r="B28" s="23">
        <f t="shared" si="1"/>
        <v>29000</v>
      </c>
      <c r="C28" s="24">
        <f t="shared" si="0"/>
        <v>1.149410703421165E-5</v>
      </c>
    </row>
    <row r="29" spans="2:3" x14ac:dyDescent="0.25">
      <c r="B29" s="23">
        <f t="shared" si="1"/>
        <v>30000</v>
      </c>
      <c r="C29" s="24">
        <f t="shared" si="0"/>
        <v>1.2098536225957168E-5</v>
      </c>
    </row>
    <row r="30" spans="2:3" x14ac:dyDescent="0.25">
      <c r="B30" s="23">
        <f t="shared" si="1"/>
        <v>31000</v>
      </c>
      <c r="C30" s="24">
        <f t="shared" si="0"/>
        <v>1.2702952823459452E-5</v>
      </c>
    </row>
    <row r="31" spans="2:3" x14ac:dyDescent="0.25">
      <c r="B31" s="23">
        <f t="shared" si="1"/>
        <v>32000</v>
      </c>
      <c r="C31" s="24">
        <f t="shared" si="0"/>
        <v>1.3304262494937743E-5</v>
      </c>
    </row>
    <row r="32" spans="2:3" x14ac:dyDescent="0.25">
      <c r="B32" s="23">
        <f t="shared" si="1"/>
        <v>33000</v>
      </c>
      <c r="C32" s="24">
        <f t="shared" si="0"/>
        <v>1.3899244306549824E-5</v>
      </c>
    </row>
    <row r="33" spans="2:3" x14ac:dyDescent="0.25">
      <c r="B33" s="23">
        <f t="shared" si="1"/>
        <v>34000</v>
      </c>
      <c r="C33" s="24">
        <f t="shared" si="0"/>
        <v>1.4484577638074138E-5</v>
      </c>
    </row>
    <row r="34" spans="2:3" x14ac:dyDescent="0.25">
      <c r="B34" s="23">
        <f t="shared" si="1"/>
        <v>35000</v>
      </c>
      <c r="C34" s="24">
        <f t="shared" si="0"/>
        <v>1.5056871607740221E-5</v>
      </c>
    </row>
    <row r="35" spans="2:3" x14ac:dyDescent="0.25">
      <c r="B35" s="23">
        <f t="shared" si="1"/>
        <v>36000</v>
      </c>
      <c r="C35" s="24">
        <f t="shared" si="0"/>
        <v>1.5612696668338065E-5</v>
      </c>
    </row>
    <row r="36" spans="2:3" x14ac:dyDescent="0.25">
      <c r="B36" s="23">
        <f t="shared" si="1"/>
        <v>37000</v>
      </c>
      <c r="C36" s="24">
        <f t="shared" si="0"/>
        <v>1.6148617983395714E-5</v>
      </c>
    </row>
    <row r="37" spans="2:3" x14ac:dyDescent="0.25">
      <c r="B37" s="23">
        <f t="shared" si="1"/>
        <v>38000</v>
      </c>
      <c r="C37" s="24">
        <f t="shared" si="0"/>
        <v>1.6661230144589982E-5</v>
      </c>
    </row>
    <row r="38" spans="2:3" x14ac:dyDescent="0.25">
      <c r="B38" s="23">
        <f t="shared" si="1"/>
        <v>39000</v>
      </c>
      <c r="C38" s="24">
        <f t="shared" si="0"/>
        <v>1.7147192750969195E-5</v>
      </c>
    </row>
    <row r="39" spans="2:3" x14ac:dyDescent="0.25">
      <c r="B39" s="23">
        <f t="shared" si="1"/>
        <v>40000</v>
      </c>
      <c r="C39" s="24">
        <f t="shared" si="0"/>
        <v>1.7603266338214975E-5</v>
      </c>
    </row>
    <row r="40" spans="2:3" x14ac:dyDescent="0.25">
      <c r="B40" s="23">
        <f t="shared" si="1"/>
        <v>41000</v>
      </c>
      <c r="C40" s="24">
        <f t="shared" si="0"/>
        <v>1.8026348123082397E-5</v>
      </c>
    </row>
    <row r="41" spans="2:3" x14ac:dyDescent="0.25">
      <c r="B41" s="23">
        <f t="shared" si="1"/>
        <v>42000</v>
      </c>
      <c r="C41" s="24">
        <f t="shared" si="0"/>
        <v>1.8413507015166167E-5</v>
      </c>
    </row>
    <row r="42" spans="2:3" x14ac:dyDescent="0.25">
      <c r="B42" s="23">
        <f t="shared" si="1"/>
        <v>43000</v>
      </c>
      <c r="C42" s="24">
        <f t="shared" si="0"/>
        <v>1.8762017345846897E-5</v>
      </c>
    </row>
    <row r="43" spans="2:3" x14ac:dyDescent="0.25">
      <c r="B43" s="23">
        <f t="shared" si="1"/>
        <v>44000</v>
      </c>
      <c r="C43" s="24">
        <f t="shared" si="0"/>
        <v>1.9069390773026208E-5</v>
      </c>
    </row>
    <row r="44" spans="2:3" x14ac:dyDescent="0.25">
      <c r="B44" s="23">
        <f t="shared" si="1"/>
        <v>45000</v>
      </c>
      <c r="C44" s="24">
        <f t="shared" si="0"/>
        <v>1.9333405840142464E-5</v>
      </c>
    </row>
    <row r="45" spans="2:3" x14ac:dyDescent="0.25">
      <c r="B45" s="23">
        <f t="shared" si="1"/>
        <v>46000</v>
      </c>
      <c r="C45" s="24">
        <f t="shared" si="0"/>
        <v>1.9552134698772795E-5</v>
      </c>
    </row>
    <row r="46" spans="2:3" x14ac:dyDescent="0.25">
      <c r="B46" s="23">
        <f t="shared" si="1"/>
        <v>47000</v>
      </c>
      <c r="C46" s="24">
        <f t="shared" si="0"/>
        <v>1.9723966545394448E-5</v>
      </c>
    </row>
    <row r="47" spans="2:3" x14ac:dyDescent="0.25">
      <c r="B47" s="23">
        <f t="shared" si="1"/>
        <v>48000</v>
      </c>
      <c r="C47" s="24">
        <f t="shared" si="0"/>
        <v>1.9847627373850588E-5</v>
      </c>
    </row>
    <row r="48" spans="2:3" x14ac:dyDescent="0.25">
      <c r="B48" s="23">
        <f t="shared" si="1"/>
        <v>49000</v>
      </c>
      <c r="C48" s="24">
        <f t="shared" si="0"/>
        <v>1.9922195704738202E-5</v>
      </c>
    </row>
    <row r="49" spans="2:3" x14ac:dyDescent="0.25">
      <c r="B49" s="23">
        <f t="shared" si="1"/>
        <v>50000</v>
      </c>
      <c r="C49" s="24">
        <f t="shared" si="0"/>
        <v>1.9947114020071637E-5</v>
      </c>
    </row>
    <row r="50" spans="2:3" x14ac:dyDescent="0.25">
      <c r="B50" s="23">
        <f t="shared" si="1"/>
        <v>51000</v>
      </c>
      <c r="C50" s="24">
        <f t="shared" si="0"/>
        <v>1.9922195704738202E-5</v>
      </c>
    </row>
    <row r="51" spans="2:3" x14ac:dyDescent="0.25">
      <c r="B51" s="23">
        <f t="shared" si="1"/>
        <v>52000</v>
      </c>
      <c r="C51" s="24">
        <f t="shared" si="0"/>
        <v>1.9847627373850588E-5</v>
      </c>
    </row>
    <row r="52" spans="2:3" x14ac:dyDescent="0.25">
      <c r="B52" s="23">
        <f t="shared" si="1"/>
        <v>53000</v>
      </c>
      <c r="C52" s="24">
        <f t="shared" si="0"/>
        <v>1.9723966545394448E-5</v>
      </c>
    </row>
    <row r="53" spans="2:3" x14ac:dyDescent="0.25">
      <c r="B53" s="23">
        <f t="shared" si="1"/>
        <v>54000</v>
      </c>
      <c r="C53" s="24">
        <f t="shared" si="0"/>
        <v>1.9552134698772795E-5</v>
      </c>
    </row>
    <row r="54" spans="2:3" x14ac:dyDescent="0.25">
      <c r="B54" s="23">
        <f t="shared" si="1"/>
        <v>55000</v>
      </c>
      <c r="C54" s="24">
        <f t="shared" si="0"/>
        <v>1.9333405840142464E-5</v>
      </c>
    </row>
    <row r="55" spans="2:3" x14ac:dyDescent="0.25">
      <c r="B55" s="23">
        <f t="shared" si="1"/>
        <v>56000</v>
      </c>
      <c r="C55" s="24">
        <f t="shared" si="0"/>
        <v>1.9069390773026208E-5</v>
      </c>
    </row>
    <row r="56" spans="2:3" x14ac:dyDescent="0.25">
      <c r="B56" s="23">
        <f t="shared" si="1"/>
        <v>57000</v>
      </c>
      <c r="C56" s="24">
        <f t="shared" si="0"/>
        <v>1.8762017345846897E-5</v>
      </c>
    </row>
    <row r="57" spans="2:3" x14ac:dyDescent="0.25">
      <c r="B57" s="23">
        <f t="shared" si="1"/>
        <v>58000</v>
      </c>
      <c r="C57" s="24">
        <f t="shared" si="0"/>
        <v>1.8413507015166167E-5</v>
      </c>
    </row>
    <row r="58" spans="2:3" x14ac:dyDescent="0.25">
      <c r="B58" s="23">
        <f t="shared" si="1"/>
        <v>59000</v>
      </c>
      <c r="C58" s="24">
        <f t="shared" si="0"/>
        <v>1.8026348123082397E-5</v>
      </c>
    </row>
    <row r="59" spans="2:3" x14ac:dyDescent="0.25">
      <c r="B59" s="23">
        <f t="shared" si="1"/>
        <v>60000</v>
      </c>
      <c r="C59" s="24">
        <f t="shared" si="0"/>
        <v>1.7603266338214975E-5</v>
      </c>
    </row>
    <row r="60" spans="2:3" x14ac:dyDescent="0.25">
      <c r="B60" s="23">
        <f t="shared" si="1"/>
        <v>61000</v>
      </c>
      <c r="C60" s="24">
        <f t="shared" si="0"/>
        <v>1.7147192750969195E-5</v>
      </c>
    </row>
    <row r="61" spans="2:3" x14ac:dyDescent="0.25">
      <c r="B61" s="23">
        <f t="shared" si="1"/>
        <v>62000</v>
      </c>
      <c r="C61" s="24">
        <f t="shared" si="0"/>
        <v>1.6661230144589982E-5</v>
      </c>
    </row>
    <row r="62" spans="2:3" x14ac:dyDescent="0.25">
      <c r="B62" s="23">
        <f t="shared" si="1"/>
        <v>63000</v>
      </c>
      <c r="C62" s="24">
        <f t="shared" si="0"/>
        <v>1.6148617983395714E-5</v>
      </c>
    </row>
    <row r="63" spans="2:3" x14ac:dyDescent="0.25">
      <c r="B63" s="23">
        <f t="shared" si="1"/>
        <v>64000</v>
      </c>
      <c r="C63" s="24">
        <f t="shared" si="0"/>
        <v>1.5612696668338065E-5</v>
      </c>
    </row>
    <row r="64" spans="2:3" x14ac:dyDescent="0.25">
      <c r="B64" s="23">
        <f t="shared" si="1"/>
        <v>65000</v>
      </c>
      <c r="C64" s="24">
        <f t="shared" si="0"/>
        <v>1.5056871607740221E-5</v>
      </c>
    </row>
    <row r="65" spans="2:3" x14ac:dyDescent="0.25">
      <c r="B65" s="23">
        <f t="shared" si="1"/>
        <v>66000</v>
      </c>
      <c r="C65" s="24">
        <f t="shared" si="0"/>
        <v>1.4484577638074138E-5</v>
      </c>
    </row>
    <row r="66" spans="2:3" x14ac:dyDescent="0.25">
      <c r="B66" s="23">
        <f t="shared" si="1"/>
        <v>67000</v>
      </c>
      <c r="C66" s="24">
        <f t="shared" si="0"/>
        <v>1.3899244306549824E-5</v>
      </c>
    </row>
    <row r="67" spans="2:3" x14ac:dyDescent="0.25">
      <c r="B67" s="23">
        <f t="shared" si="1"/>
        <v>68000</v>
      </c>
      <c r="C67" s="24">
        <f t="shared" si="0"/>
        <v>1.3304262494937743E-5</v>
      </c>
    </row>
    <row r="68" spans="2:3" x14ac:dyDescent="0.25">
      <c r="B68" s="23">
        <f t="shared" si="1"/>
        <v>69000</v>
      </c>
      <c r="C68" s="24">
        <f t="shared" si="0"/>
        <v>1.2702952823459452E-5</v>
      </c>
    </row>
    <row r="69" spans="2:3" x14ac:dyDescent="0.25">
      <c r="B69" s="23">
        <f t="shared" si="1"/>
        <v>70000</v>
      </c>
      <c r="C69" s="24">
        <f t="shared" si="0"/>
        <v>1.2098536225957168E-5</v>
      </c>
    </row>
    <row r="70" spans="2:3" x14ac:dyDescent="0.25">
      <c r="B70" s="23">
        <f t="shared" si="1"/>
        <v>71000</v>
      </c>
      <c r="C70" s="24">
        <f t="shared" si="0"/>
        <v>1.149410703421165E-5</v>
      </c>
    </row>
    <row r="71" spans="2:3" x14ac:dyDescent="0.25">
      <c r="B71" s="23">
        <f t="shared" si="1"/>
        <v>72000</v>
      </c>
      <c r="C71" s="24">
        <f t="shared" si="0"/>
        <v>1.0892608851627528E-5</v>
      </c>
    </row>
    <row r="72" spans="2:3" x14ac:dyDescent="0.25">
      <c r="B72" s="23">
        <f t="shared" si="1"/>
        <v>73000</v>
      </c>
      <c r="C72" s="24">
        <f t="shared" si="0"/>
        <v>1.0296813435998739E-5</v>
      </c>
    </row>
    <row r="73" spans="2:3" x14ac:dyDescent="0.25">
      <c r="B73" s="23">
        <f t="shared" si="1"/>
        <v>74000</v>
      </c>
      <c r="C73" s="24">
        <f t="shared" si="0"/>
        <v>9.7093027491606492E-6</v>
      </c>
    </row>
    <row r="74" spans="2:3" x14ac:dyDescent="0.25">
      <c r="B74" s="23">
        <f t="shared" si="1"/>
        <v>75000</v>
      </c>
      <c r="C74" s="24">
        <f t="shared" ref="C74:C89" si="2">_xlfn.NORM.DIST(B74,$E$5,$E$6,FALSE)</f>
        <v>9.1324542694510961E-6</v>
      </c>
    </row>
    <row r="75" spans="2:3" x14ac:dyDescent="0.25">
      <c r="B75" s="23">
        <f t="shared" ref="B75:B89" si="3">B74+1000</f>
        <v>76000</v>
      </c>
      <c r="C75" s="24">
        <f t="shared" si="2"/>
        <v>8.5684296023903674E-6</v>
      </c>
    </row>
    <row r="76" spans="2:3" x14ac:dyDescent="0.25">
      <c r="B76" s="23">
        <f t="shared" si="3"/>
        <v>77000</v>
      </c>
      <c r="C76" s="24">
        <f t="shared" si="2"/>
        <v>8.0191663670959797E-6</v>
      </c>
    </row>
    <row r="77" spans="2:3" x14ac:dyDescent="0.25">
      <c r="B77" s="23">
        <f t="shared" si="3"/>
        <v>78000</v>
      </c>
      <c r="C77" s="24">
        <f t="shared" si="2"/>
        <v>7.4863732817872443E-6</v>
      </c>
    </row>
    <row r="78" spans="2:3" x14ac:dyDescent="0.25">
      <c r="B78" s="23">
        <f t="shared" si="3"/>
        <v>79000</v>
      </c>
      <c r="C78" s="24">
        <f t="shared" si="2"/>
        <v>6.9715283222680132E-6</v>
      </c>
    </row>
    <row r="79" spans="2:3" x14ac:dyDescent="0.25">
      <c r="B79" s="23">
        <f t="shared" si="3"/>
        <v>80000</v>
      </c>
      <c r="C79" s="24">
        <f t="shared" si="2"/>
        <v>6.4758797832945864E-6</v>
      </c>
    </row>
    <row r="80" spans="2:3" x14ac:dyDescent="0.25">
      <c r="B80" s="23">
        <f t="shared" si="3"/>
        <v>81000</v>
      </c>
      <c r="C80" s="24">
        <f t="shared" si="2"/>
        <v>6.0004500348492786E-6</v>
      </c>
    </row>
    <row r="81" spans="2:3" x14ac:dyDescent="0.25">
      <c r="B81" s="23">
        <f t="shared" si="3"/>
        <v>82000</v>
      </c>
      <c r="C81" s="24">
        <f t="shared" si="2"/>
        <v>5.5460417339727771E-6</v>
      </c>
    </row>
    <row r="82" spans="2:3" x14ac:dyDescent="0.25">
      <c r="B82" s="23">
        <f t="shared" si="3"/>
        <v>83000</v>
      </c>
      <c r="C82" s="24">
        <f t="shared" si="2"/>
        <v>5.113246228198902E-6</v>
      </c>
    </row>
    <row r="83" spans="2:3" x14ac:dyDescent="0.25">
      <c r="B83" s="23">
        <f t="shared" si="3"/>
        <v>84000</v>
      </c>
      <c r="C83" s="24">
        <f t="shared" si="2"/>
        <v>4.7024538688443481E-6</v>
      </c>
    </row>
    <row r="84" spans="2:3" x14ac:dyDescent="0.25">
      <c r="B84" s="23">
        <f t="shared" si="3"/>
        <v>85000</v>
      </c>
      <c r="C84" s="24">
        <f t="shared" si="2"/>
        <v>4.3138659413255761E-6</v>
      </c>
    </row>
    <row r="85" spans="2:3" x14ac:dyDescent="0.25">
      <c r="B85" s="23">
        <f t="shared" si="3"/>
        <v>86000</v>
      </c>
      <c r="C85" s="24">
        <f t="shared" si="2"/>
        <v>3.947507915044708E-6</v>
      </c>
    </row>
    <row r="86" spans="2:3" x14ac:dyDescent="0.25">
      <c r="B86" s="23">
        <f t="shared" si="3"/>
        <v>87000</v>
      </c>
      <c r="C86" s="24">
        <f t="shared" si="2"/>
        <v>3.6032437168108996E-6</v>
      </c>
    </row>
    <row r="87" spans="2:3" x14ac:dyDescent="0.25">
      <c r="B87" s="23">
        <f t="shared" si="3"/>
        <v>88000</v>
      </c>
      <c r="C87" s="24">
        <f t="shared" si="2"/>
        <v>3.28079073873383E-6</v>
      </c>
    </row>
    <row r="88" spans="2:3" x14ac:dyDescent="0.25">
      <c r="B88" s="23">
        <f t="shared" si="3"/>
        <v>89000</v>
      </c>
      <c r="C88" s="24">
        <f t="shared" si="2"/>
        <v>2.9797353034408039E-6</v>
      </c>
    </row>
    <row r="89" spans="2:3" x14ac:dyDescent="0.25">
      <c r="B89" s="23">
        <f t="shared" si="3"/>
        <v>90000</v>
      </c>
      <c r="C89" s="24">
        <f t="shared" si="2"/>
        <v>2.6995483256594029E-6</v>
      </c>
    </row>
    <row r="90" spans="2:3" x14ac:dyDescent="0.25">
      <c r="B90" s="1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G16"/>
  <sheetViews>
    <sheetView showGridLines="0" workbookViewId="0">
      <selection activeCell="J9" sqref="J9"/>
    </sheetView>
  </sheetViews>
  <sheetFormatPr defaultRowHeight="15" x14ac:dyDescent="0.25"/>
  <cols>
    <col min="1" max="1" width="3.28515625" customWidth="1"/>
    <col min="2" max="2" width="15.140625" customWidth="1"/>
    <col min="3" max="3" width="16.140625" customWidth="1"/>
    <col min="5" max="5" width="16.140625" customWidth="1"/>
    <col min="6" max="6" width="16.42578125" customWidth="1"/>
  </cols>
  <sheetData>
    <row r="5" spans="2:7" ht="15.75" thickBot="1" x14ac:dyDescent="0.3">
      <c r="B5" s="31" t="s">
        <v>98</v>
      </c>
      <c r="C5" s="31"/>
    </row>
    <row r="6" spans="2:7" ht="37.5" customHeight="1" x14ac:dyDescent="0.25">
      <c r="B6" s="15" t="s">
        <v>99</v>
      </c>
      <c r="C6" s="16" t="s">
        <v>100</v>
      </c>
      <c r="E6" s="12"/>
      <c r="F6" s="34" t="s">
        <v>99</v>
      </c>
      <c r="G6" s="12" t="s">
        <v>100</v>
      </c>
    </row>
    <row r="7" spans="2:7" ht="42.75" customHeight="1" x14ac:dyDescent="0.6">
      <c r="B7" s="7">
        <v>27.2</v>
      </c>
      <c r="C7" s="32">
        <v>5</v>
      </c>
      <c r="E7" s="33" t="s">
        <v>99</v>
      </c>
      <c r="F7" s="10">
        <v>1</v>
      </c>
      <c r="G7" s="10"/>
    </row>
    <row r="8" spans="2:7" ht="15.75" thickBot="1" x14ac:dyDescent="0.3">
      <c r="B8" s="7">
        <v>31.3</v>
      </c>
      <c r="C8" s="7">
        <v>7</v>
      </c>
      <c r="E8" s="11" t="s">
        <v>100</v>
      </c>
      <c r="F8" s="11">
        <v>0.91066395250206744</v>
      </c>
      <c r="G8" s="11">
        <v>1</v>
      </c>
    </row>
    <row r="9" spans="2:7" x14ac:dyDescent="0.25">
      <c r="B9" s="7">
        <v>30.4</v>
      </c>
      <c r="C9" s="7">
        <v>6</v>
      </c>
    </row>
    <row r="10" spans="2:7" x14ac:dyDescent="0.25">
      <c r="B10" s="7">
        <v>33.200000000000003</v>
      </c>
      <c r="C10" s="7">
        <v>5</v>
      </c>
    </row>
    <row r="11" spans="2:7" x14ac:dyDescent="0.25">
      <c r="B11" s="7">
        <v>25.4</v>
      </c>
      <c r="C11" s="7">
        <v>4</v>
      </c>
    </row>
    <row r="12" spans="2:7" x14ac:dyDescent="0.25">
      <c r="B12" s="7">
        <v>20.2</v>
      </c>
      <c r="C12" s="7">
        <v>1</v>
      </c>
    </row>
    <row r="13" spans="2:7" x14ac:dyDescent="0.25">
      <c r="B13" s="7">
        <v>22.2</v>
      </c>
      <c r="C13" s="7">
        <v>3</v>
      </c>
    </row>
    <row r="14" spans="2:7" x14ac:dyDescent="0.25">
      <c r="B14" s="7">
        <v>24.1</v>
      </c>
      <c r="C14" s="7">
        <v>4</v>
      </c>
    </row>
    <row r="15" spans="2:7" x14ac:dyDescent="0.25">
      <c r="B15" s="7">
        <v>21.1</v>
      </c>
      <c r="C15" s="7">
        <v>1</v>
      </c>
    </row>
    <row r="16" spans="2:7" x14ac:dyDescent="0.25">
      <c r="B16" s="7">
        <v>32.700000000000003</v>
      </c>
      <c r="C16" s="7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Moving Average</vt:lpstr>
      <vt:lpstr>Exercise</vt:lpstr>
      <vt:lpstr>Hypothesis Testing</vt:lpstr>
      <vt:lpstr>Correlation</vt:lpstr>
      <vt:lpstr>Covariance</vt:lpstr>
      <vt:lpstr>Regression</vt:lpstr>
      <vt:lpstr>Anova</vt:lpstr>
      <vt:lpstr>Normal Distribution</vt:lpstr>
      <vt:lpstr>Exercise2</vt:lpstr>
      <vt:lpstr>Exercise3</vt:lpstr>
      <vt:lpstr>Exercise4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Gulnaz</cp:lastModifiedBy>
  <dcterms:created xsi:type="dcterms:W3CDTF">2016-03-03T14:31:19Z</dcterms:created>
  <dcterms:modified xsi:type="dcterms:W3CDTF">2022-03-24T00:59:02Z</dcterms:modified>
</cp:coreProperties>
</file>