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romMainLaptop\eAssess\codebase\19Apr\eassessintl\"/>
    </mc:Choice>
  </mc:AlternateContent>
  <bookViews>
    <workbookView xWindow="0" yWindow="0" windowWidth="20490" windowHeight="7155"/>
  </bookViews>
  <sheets>
    <sheet name="CategoryContextCollective" sheetId="1" r:id="rId1"/>
    <sheet name="Sheet3" sheetId="2" r:id="rId2"/>
  </sheets>
  <definedNames>
    <definedName name="_xlnm._FilterDatabase" localSheetId="0" hidden="1">CategoryContextCollective!$A$1:$Y$1</definedName>
  </definedNames>
  <calcPr calcId="152511"/>
</workbook>
</file>

<file path=xl/calcChain.xml><?xml version="1.0" encoding="utf-8"?>
<calcChain xmlns="http://schemas.openxmlformats.org/spreadsheetml/2006/main">
  <c r="F39" i="2" l="1"/>
  <c r="F7" i="2"/>
  <c r="F12" i="2"/>
  <c r="B5" i="2"/>
  <c r="F29" i="2"/>
  <c r="F26" i="2"/>
  <c r="F24" i="2"/>
  <c r="F25" i="2"/>
  <c r="F30" i="2"/>
  <c r="F5" i="2"/>
  <c r="F16" i="2"/>
  <c r="F37" i="2"/>
  <c r="F33" i="2"/>
  <c r="F31" i="2"/>
  <c r="F36" i="2"/>
  <c r="B6" i="2"/>
  <c r="F19" i="2"/>
  <c r="F21" i="2"/>
  <c r="F10" i="2"/>
  <c r="F8" i="2"/>
  <c r="F17" i="2"/>
  <c r="F22" i="2"/>
  <c r="F20" i="2"/>
  <c r="F11" i="2"/>
  <c r="B7" i="2"/>
  <c r="F23" i="2"/>
  <c r="F28" i="2"/>
  <c r="F34" i="2"/>
  <c r="F32" i="2"/>
  <c r="F13" i="2"/>
  <c r="F27" i="2"/>
  <c r="F35" i="2"/>
  <c r="F9" i="2"/>
  <c r="F14" i="2"/>
  <c r="F15" i="2"/>
  <c r="F18" i="2"/>
  <c r="F6" i="2"/>
  <c r="F38" i="2"/>
  <c r="G38" i="2" l="1"/>
  <c r="G6" i="2"/>
  <c r="G18" i="2"/>
  <c r="G15" i="2"/>
  <c r="G14" i="2"/>
  <c r="G9" i="2"/>
  <c r="G35" i="2"/>
  <c r="G27" i="2"/>
  <c r="G13" i="2"/>
  <c r="G32" i="2"/>
  <c r="G34" i="2"/>
  <c r="G28" i="2"/>
  <c r="G23" i="2"/>
  <c r="C7" i="2"/>
  <c r="G11" i="2"/>
  <c r="G20" i="2"/>
  <c r="G22" i="2"/>
  <c r="G17" i="2"/>
  <c r="G8" i="2"/>
  <c r="G10" i="2"/>
  <c r="G21" i="2"/>
  <c r="G19" i="2"/>
  <c r="C6" i="2"/>
  <c r="G36" i="2"/>
  <c r="G31" i="2"/>
  <c r="G33" i="2"/>
  <c r="G37" i="2"/>
  <c r="G16" i="2"/>
  <c r="G5" i="2"/>
  <c r="G30" i="2"/>
  <c r="G25" i="2"/>
  <c r="G24" i="2"/>
  <c r="G26" i="2"/>
  <c r="G29" i="2"/>
  <c r="C5" i="2"/>
  <c r="G12" i="2"/>
  <c r="G7" i="2"/>
  <c r="G39" i="2"/>
</calcChain>
</file>

<file path=xl/sharedStrings.xml><?xml version="1.0" encoding="utf-8"?>
<sst xmlns="http://schemas.openxmlformats.org/spreadsheetml/2006/main" count="497" uniqueCount="149">
  <si>
    <t>Master Category</t>
  </si>
  <si>
    <t>Branch Level</t>
  </si>
  <si>
    <t>Subject Level</t>
  </si>
  <si>
    <t>Topic Level</t>
  </si>
  <si>
    <t>Links</t>
  </si>
  <si>
    <t>Sr. No.</t>
  </si>
  <si>
    <t>Count</t>
  </si>
  <si>
    <t>Adaptive Assessment - Competitive Exams-General Knowledge -General-General AwarenessPart 1</t>
  </si>
  <si>
    <t>Adaptive Assessment - Competitive Exams-General Knowledge -General-General AwarenessPart 2</t>
  </si>
  <si>
    <t>Adaptive Assessment - Competitive Exams-General Knowledge -General-General AwarenessPart 3</t>
  </si>
  <si>
    <t>Adaptive Assessment - Competitive Exams-General Knowledge -General-General AwarenessPart 4</t>
  </si>
  <si>
    <t>Adaptive Assessment - Competitive Exams-General Knowledge -General-General AwarenessPart 5</t>
  </si>
  <si>
    <t>Adaptive Assessment - Competitive Exams-General Knowledge -General-General AwarenessPart 6</t>
  </si>
  <si>
    <t>Adaptive Assessment - Competitive Exams-General Knowledge -General-Inventions</t>
  </si>
  <si>
    <t>Adaptive Assessment - Competitive Exams-General Knowledge -General-SportsPart 1</t>
  </si>
  <si>
    <t>Adaptive Assessment - Competitive Exams-General Knowledge -General-SportsPart 2</t>
  </si>
  <si>
    <t>Adaptive Assessment - Competitive Exams-General Knowledge -General-SportsPart 3</t>
  </si>
  <si>
    <t>Adaptive Assessment - Competitive Exams-General Knowledge -General-SportsPart 4</t>
  </si>
  <si>
    <t>Adaptive Assessment - Competitive Exams-General Knowledge -General-SportsPart 5</t>
  </si>
  <si>
    <t>Adaptive Assessment - Competitive Exams-General Knowledge -General-SportsPart 6</t>
  </si>
  <si>
    <t>Adaptive Assessment - Competitive Exams-General Knowledge -General-SportsPart 7</t>
  </si>
  <si>
    <t>Adaptive Assessment - Competitive Exams-General Knowledge -India-Indian GeographyPart 1</t>
  </si>
  <si>
    <t>Adaptive Assessment - Competitive Exams-General Knowledge -India-Indian GeographyPart 2</t>
  </si>
  <si>
    <t>Adaptive Assessment - Competitive Exams-General Knowledge -India-Indian GeographyPart 3</t>
  </si>
  <si>
    <t>Adaptive Assessment - Competitive Exams-General Knowledge -India-Indian GeographyPart 4</t>
  </si>
  <si>
    <t>Adaptive Assessment - Competitive Exams-General Knowledge -India-Indian GeographyPart 5</t>
  </si>
  <si>
    <t>Adaptive Assessment - Competitive Exams-General Knowledge -India-Indian GeographyPart 6</t>
  </si>
  <si>
    <t>Adaptive Assessment - Competitive Exams-General Knowledge -India-Indian GeographyPart 7</t>
  </si>
  <si>
    <t>Adaptive Assessment - Competitive Exams-General Knowledge -India-Indian GeographyPart 8</t>
  </si>
  <si>
    <t>Adaptive Assessment - Competitive Exams-General Knowledge -India-Indian GeographyPart 9</t>
  </si>
  <si>
    <t>Adaptive Assessment - Competitive Exams-General Knowledge -India-Indian GeographyPart 10</t>
  </si>
  <si>
    <t>Adaptive Assessment - Competitive Exams-General Knowledge -India-Indian HistoryPart 1</t>
  </si>
  <si>
    <t>Adaptive Assessment - Competitive Exams-General Knowledge -India-Indian HistoryPart 2</t>
  </si>
  <si>
    <t>Adaptive Assessment - Competitive Exams-General Knowledge -India-Indian HistoryPart 3</t>
  </si>
  <si>
    <t>Adaptive Assessment - Competitive Exams-General Knowledge -India-Indian HistoryPart 4</t>
  </si>
  <si>
    <t>Adaptive Assessment - Competitive Exams-General Knowledge -India-Indian HistoryPart 5</t>
  </si>
  <si>
    <t>Adaptive Assessment - Competitive Exams-General Knowledge -India-Indian HistoryPart 6</t>
  </si>
  <si>
    <t>Adaptive Assessment - Competitive Exams-General Knowledge -India-Indian HistoryPart 7</t>
  </si>
  <si>
    <t>Adaptive Assessment - Competitive Exams-General Knowledge -India-Indian HistoryPart 8</t>
  </si>
  <si>
    <t>Adaptive Assessment - Competitive Exams-General Knowledge -India-Indian HistoryPart 9</t>
  </si>
  <si>
    <t>Adaptive Assessment - Competitive Exams-General Knowledge -India-Indian HistoryPart 10</t>
  </si>
  <si>
    <t>Adaptive Assessment - Competitive Exams-General Knowledge -India-Indian PoliticsPart 1</t>
  </si>
  <si>
    <t>Adaptive Assessment - Competitive Exams-General Knowledge -India-Indian PoliticsPart 2</t>
  </si>
  <si>
    <t>Adaptive Assessment - Competitive Exams-General Knowledge -India-Indian PoliticsPart 3</t>
  </si>
  <si>
    <t>Adaptive Assessment - Competitive Exams-General Knowledge -India-Indian PoliticsPart 4</t>
  </si>
  <si>
    <t>Adaptive Assessment - Competitive Exams-General Knowledge -India-Indian PoliticsPart 5</t>
  </si>
  <si>
    <t>Adaptive Assessment - Competitive Exams-General Knowledge -India-Indian PoliticsPart 6</t>
  </si>
  <si>
    <t>Adaptive Assessment - Competitive Exams-General Knowledge -India-Indian PoliticsPart 7</t>
  </si>
  <si>
    <t>Adaptive Assessment - Competitive Exams-General Knowledge -India-Indian PoliticsPart 8</t>
  </si>
  <si>
    <t>Adaptive Assessment - Competitive Exams-General Knowledge -India-Indian PoliticsPart 9</t>
  </si>
  <si>
    <t>Adaptive Assessment - Competitive Exams-General Knowledge -IT-ComputerPart 1</t>
  </si>
  <si>
    <t>Adaptive Assessment - Competitive Exams-General Knowledge -IT-ComputerPart 2</t>
  </si>
  <si>
    <t>Adaptive Assessment - Competitive Exams-General Knowledge -IT-ComputerPart 3</t>
  </si>
  <si>
    <t>Adaptive Assessment - Competitive Exams-General Knowledge -IT-ComputerPart 4</t>
  </si>
  <si>
    <t>Adaptive Assessment - Competitive Exams-General Knowledge -IT-ComputerPart 5</t>
  </si>
  <si>
    <t>Adaptive Assessment - Competitive Exams-General Knowledge -IT-ComputerPart 6</t>
  </si>
  <si>
    <t>Adaptive Assessment - Competitive Exams-General Knowledge -Subject Wise-ChemistryPart 1</t>
  </si>
  <si>
    <t>Adaptive Assessment - Competitive Exams-General Knowledge -Subject Wise-ChemistryPart 2</t>
  </si>
  <si>
    <t>Adaptive Assessment - Competitive Exams-General Knowledge -World-World GeographyPart 1</t>
  </si>
  <si>
    <t>Adaptive Assessment - Competitive Exams-General Knowledge -World-World GeographyPart 2</t>
  </si>
  <si>
    <t>Adaptive Assessment - Competitive Exams-General Knowledge -World-World GeographyPart 3</t>
  </si>
  <si>
    <t>Adaptive Assessment - Competitive Exams-General Knowledge -World-World GeographyPart 4</t>
  </si>
  <si>
    <t>Adaptive Assessment - Competitive Exams-General Knowledge -World-World GeographyPart 5</t>
  </si>
  <si>
    <t>Adaptive Assessment - Competitive Exams-General Knowledge -World-World HistoryPart 1</t>
  </si>
  <si>
    <t>Adaptive Assessment - Competitive Exams-General Knowledge -World-World HistoryPart 2</t>
  </si>
  <si>
    <t>Adaptive Assessment - Competitive Exams-General Knowledge -World-World HistoryPart 3</t>
  </si>
  <si>
    <t>Adaptive Assessment - Competitive Exams-General Knowledge -World-World Organisations</t>
  </si>
  <si>
    <t>Adaptive Assessment - Competitive Exams-Language-General English-AntonymsPart 1</t>
  </si>
  <si>
    <t>Adaptive Assessment - Competitive Exams-Language-General English-AntonymsPart 2</t>
  </si>
  <si>
    <t>Adaptive Assessment - Competitive Exams-Language-General English-AntonymsPart 3</t>
  </si>
  <si>
    <t>Adaptive Assessment - Competitive Exams-Language-General English-AntonymsPart 4</t>
  </si>
  <si>
    <t>Adaptive Assessment - Competitive Exams-Language-General English-AntonymsPart 5</t>
  </si>
  <si>
    <t>Adaptive Assessment - Competitive Exams-Language-General English-AntonymsPart 6</t>
  </si>
  <si>
    <t>Adaptive Assessment - Competitive Exams-Language-General English-AntonymsPart 7</t>
  </si>
  <si>
    <t>Adaptive Assessment - Competitive Exams-Language-General English-AntonymsPart 8</t>
  </si>
  <si>
    <t>Adaptive Assessment - Competitive Exams-Language-General English-AntonymsPart 9</t>
  </si>
  <si>
    <t>Adaptive Assessment - Competitive Exams-Language-General English-AntonymsPart 10</t>
  </si>
  <si>
    <t>Adaptive Assessment - Competitive Exams-Language-General English-AntonymsPart 11</t>
  </si>
  <si>
    <t>Adaptive Assessment - Competitive Exams-Language-General English-ClozePart 1</t>
  </si>
  <si>
    <t>Adaptive Assessment - Competitive Exams-Language-General English-ClozePart 2</t>
  </si>
  <si>
    <t>Adaptive Assessment - Competitive Exams-Language-General English-Idioms and PhrasesPart 1</t>
  </si>
  <si>
    <t>Adaptive Assessment - Competitive Exams-Language-General English-Idioms and PhrasesPart 2</t>
  </si>
  <si>
    <t>Adaptive Assessment - Competitive Exams-Language-General English-Idioms and PhrasesPart 3</t>
  </si>
  <si>
    <t>Adaptive Assessment - Competitive Exams-Language-General English-Idioms and PhrasesPart 4</t>
  </si>
  <si>
    <t>Adaptive Assessment - Competitive Exams-Language-General English-Idioms and PhrasesPart 5</t>
  </si>
  <si>
    <t>Adaptive Assessment - Competitive Exams-Language-General English-Idioms and PhrasesPart 6</t>
  </si>
  <si>
    <t>Adaptive Assessment - Competitive Exams-Language-General English-Idioms and PhrasesPart 7</t>
  </si>
  <si>
    <t>Adaptive Assessment - Competitive Exams-Language-General English-SpellingPart 1</t>
  </si>
  <si>
    <t>Adaptive Assessment - Competitive Exams-Language-General English-SpellingPart 2</t>
  </si>
  <si>
    <t>Adaptive Assessment - Competitive Exams-Language-General English-SpellingPart 3</t>
  </si>
  <si>
    <t>Adaptive Assessment - Competitive Exams-Language-General English-SynonymsPart 1</t>
  </si>
  <si>
    <t>Adaptive Assessment - Competitive Exams-Language-General English-SynonymsPart 2</t>
  </si>
  <si>
    <t>Adaptive Assessment - Competitive Exams-Language-General English-SynonymsPart 3</t>
  </si>
  <si>
    <t>Adaptive Assessment - Competitive Exams-Language-General English-SynonymsPart 4</t>
  </si>
  <si>
    <t>Adaptive Assessment - Competitive Exams-Language-General English-SynonymsPart 5</t>
  </si>
  <si>
    <t>Adaptive Assessment - Competitive Exams-Language-General English-SynonymsPart 6</t>
  </si>
  <si>
    <t>Adaptive Assessment - Interviews-IT-Database-Basics</t>
  </si>
  <si>
    <t>Adaptive Assessment - Interviews-IT-Networking-Basics</t>
  </si>
  <si>
    <t>Adaptive Assessment - Interviews-IT-Operating Systems-Basics</t>
  </si>
  <si>
    <t>Adaptive Assessment - Interviews-IT-Programming-Basics</t>
  </si>
  <si>
    <t>Adaptive Assessment - Interviews-IT-Software Testing-Basics</t>
  </si>
  <si>
    <t>Adaptive Assessment - IT-Certification-Microsoft Certification-MCSA-Microsoft Certified Solutions Associate</t>
  </si>
  <si>
    <t>Adaptive Assessment - IT-Certification-Microsoft Certification-MCSD-Microsoft Certified Solutions Developer</t>
  </si>
  <si>
    <t>Adaptive Assessment - IT-Certification-Microsoft Certification-MCSE-Microsoft Certified Solutions Expert</t>
  </si>
  <si>
    <t xml:space="preserve"> Competitive Exams</t>
  </si>
  <si>
    <t>General Knowledge</t>
  </si>
  <si>
    <t>General Awareness</t>
  </si>
  <si>
    <t>Part 1</t>
  </si>
  <si>
    <t>Part 2</t>
  </si>
  <si>
    <t>Part 3</t>
  </si>
  <si>
    <t>Part 4</t>
  </si>
  <si>
    <t>Part 5</t>
  </si>
  <si>
    <t>Part 6</t>
  </si>
  <si>
    <t>Part 7</t>
  </si>
  <si>
    <t>General-Inventions</t>
  </si>
  <si>
    <t>General-Sports</t>
  </si>
  <si>
    <t>Indian Geography</t>
  </si>
  <si>
    <t>Part 8</t>
  </si>
  <si>
    <t>Part 9</t>
  </si>
  <si>
    <t>Part 10</t>
  </si>
  <si>
    <t>Part 11</t>
  </si>
  <si>
    <t>Basics</t>
  </si>
  <si>
    <t>Associate</t>
  </si>
  <si>
    <t>Developer</t>
  </si>
  <si>
    <t>Expert</t>
  </si>
  <si>
    <t>Indian History</t>
  </si>
  <si>
    <t>Indian Politics</t>
  </si>
  <si>
    <t>IT</t>
  </si>
  <si>
    <t>Chemistry</t>
  </si>
  <si>
    <t>World Geography</t>
  </si>
  <si>
    <t>World History</t>
  </si>
  <si>
    <t>Antonyms</t>
  </si>
  <si>
    <t>World Organisations</t>
  </si>
  <si>
    <t>Language-General English</t>
  </si>
  <si>
    <t>Cloze</t>
  </si>
  <si>
    <t>English-Idioms and Phrases</t>
  </si>
  <si>
    <t>Spelling</t>
  </si>
  <si>
    <t>English-Synonym</t>
  </si>
  <si>
    <t>Interviews</t>
  </si>
  <si>
    <t>Database</t>
  </si>
  <si>
    <t>Networking</t>
  </si>
  <si>
    <t>Operating Systems</t>
  </si>
  <si>
    <t>Programming</t>
  </si>
  <si>
    <t>Software Testing</t>
  </si>
  <si>
    <t>Certification</t>
  </si>
  <si>
    <t>Microsoft Certification-MCSA</t>
  </si>
  <si>
    <t>Microsoft Certification-MCSD</t>
  </si>
  <si>
    <t>Microsoft Certification-MCSE</t>
  </si>
  <si>
    <t>End Rows: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</si>
</sst>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0"/>
      <color rgb="FF000000"/>
      <name val="Roboto"/>
    </font>
    <font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"/>
  <sheetViews>
    <sheetView tabSelected="1" workbookViewId="0">
      <selection activeCell="C100" sqref="C100"/>
    </sheetView>
  </sheetViews>
  <sheetFormatPr defaultColWidth="14.42578125" defaultRowHeight="15.75" customHeight="1"/>
  <cols>
    <col min="1" max="1" width="17.140625" customWidth="1"/>
    <col min="2" max="2" width="27.28515625" customWidth="1"/>
    <col min="3" max="3" width="26.5703125" customWidth="1"/>
    <col min="5" max="5" width="85.7109375" customWidth="1"/>
  </cols>
  <sheetData>
    <row r="1" spans="1:5" ht="15.75" customHeight="1">
      <c r="A1" s="1" t="s">
        <v>0</v>
      </c>
      <c r="B1" s="5" t="s">
        <v>1</v>
      </c>
      <c r="C1" s="5" t="s">
        <v>2</v>
      </c>
      <c r="D1" s="4" t="s">
        <v>3</v>
      </c>
      <c r="E1" s="4" t="s">
        <v>4</v>
      </c>
    </row>
    <row r="2" spans="1:5" ht="15.75" customHeight="1">
      <c r="A2" t="s">
        <v>104</v>
      </c>
      <c r="B2" t="s">
        <v>105</v>
      </c>
      <c r="C2" t="s">
        <v>106</v>
      </c>
      <c r="D2" t="s">
        <v>107</v>
      </c>
      <c r="E2" t="s">
        <v>7</v>
      </c>
    </row>
    <row r="3" spans="1:5" ht="15.75" customHeight="1">
      <c r="A3" t="s">
        <v>104</v>
      </c>
      <c r="B3" t="s">
        <v>105</v>
      </c>
      <c r="C3" t="s">
        <v>106</v>
      </c>
      <c r="D3" t="s">
        <v>108</v>
      </c>
      <c r="E3" t="s">
        <v>8</v>
      </c>
    </row>
    <row r="4" spans="1:5" ht="15.75" customHeight="1">
      <c r="A4" t="s">
        <v>104</v>
      </c>
      <c r="B4" t="s">
        <v>105</v>
      </c>
      <c r="C4" t="s">
        <v>106</v>
      </c>
      <c r="D4" t="s">
        <v>109</v>
      </c>
      <c r="E4" t="s">
        <v>9</v>
      </c>
    </row>
    <row r="5" spans="1:5" ht="15.75" customHeight="1">
      <c r="A5" t="s">
        <v>104</v>
      </c>
      <c r="B5" t="s">
        <v>105</v>
      </c>
      <c r="C5" t="s">
        <v>106</v>
      </c>
      <c r="D5" t="s">
        <v>110</v>
      </c>
      <c r="E5" t="s">
        <v>10</v>
      </c>
    </row>
    <row r="6" spans="1:5" ht="15.75" customHeight="1">
      <c r="A6" t="s">
        <v>104</v>
      </c>
      <c r="B6" t="s">
        <v>105</v>
      </c>
      <c r="C6" t="s">
        <v>106</v>
      </c>
      <c r="D6" t="s">
        <v>111</v>
      </c>
      <c r="E6" t="s">
        <v>11</v>
      </c>
    </row>
    <row r="7" spans="1:5" ht="15.75" customHeight="1">
      <c r="A7" t="s">
        <v>104</v>
      </c>
      <c r="B7" t="s">
        <v>105</v>
      </c>
      <c r="C7" t="s">
        <v>106</v>
      </c>
      <c r="D7" t="s">
        <v>112</v>
      </c>
      <c r="E7" t="s">
        <v>12</v>
      </c>
    </row>
    <row r="8" spans="1:5" ht="15.75" customHeight="1">
      <c r="A8" t="s">
        <v>104</v>
      </c>
      <c r="B8" t="s">
        <v>105</v>
      </c>
      <c r="C8" t="s">
        <v>114</v>
      </c>
      <c r="D8" t="s">
        <v>107</v>
      </c>
      <c r="E8" t="s">
        <v>13</v>
      </c>
    </row>
    <row r="9" spans="1:5" ht="15.75" customHeight="1">
      <c r="A9" t="s">
        <v>104</v>
      </c>
      <c r="B9" t="s">
        <v>105</v>
      </c>
      <c r="C9" t="s">
        <v>115</v>
      </c>
      <c r="D9" t="s">
        <v>107</v>
      </c>
      <c r="E9" t="s">
        <v>14</v>
      </c>
    </row>
    <row r="10" spans="1:5" ht="15.75" customHeight="1">
      <c r="A10" t="s">
        <v>104</v>
      </c>
      <c r="B10" t="s">
        <v>105</v>
      </c>
      <c r="C10" t="s">
        <v>115</v>
      </c>
      <c r="D10" t="s">
        <v>108</v>
      </c>
      <c r="E10" t="s">
        <v>15</v>
      </c>
    </row>
    <row r="11" spans="1:5" ht="15.75" customHeight="1">
      <c r="A11" t="s">
        <v>104</v>
      </c>
      <c r="B11" t="s">
        <v>105</v>
      </c>
      <c r="C11" t="s">
        <v>115</v>
      </c>
      <c r="D11" t="s">
        <v>109</v>
      </c>
      <c r="E11" t="s">
        <v>16</v>
      </c>
    </row>
    <row r="12" spans="1:5" ht="15.75" customHeight="1">
      <c r="A12" t="s">
        <v>104</v>
      </c>
      <c r="B12" t="s">
        <v>105</v>
      </c>
      <c r="C12" t="s">
        <v>115</v>
      </c>
      <c r="D12" t="s">
        <v>110</v>
      </c>
      <c r="E12" t="s">
        <v>17</v>
      </c>
    </row>
    <row r="13" spans="1:5" ht="15.75" customHeight="1">
      <c r="A13" t="s">
        <v>104</v>
      </c>
      <c r="B13" t="s">
        <v>105</v>
      </c>
      <c r="C13" t="s">
        <v>115</v>
      </c>
      <c r="D13" t="s">
        <v>111</v>
      </c>
      <c r="E13" t="s">
        <v>18</v>
      </c>
    </row>
    <row r="14" spans="1:5" ht="15.75" customHeight="1">
      <c r="A14" t="s">
        <v>104</v>
      </c>
      <c r="B14" t="s">
        <v>105</v>
      </c>
      <c r="C14" t="s">
        <v>115</v>
      </c>
      <c r="D14" t="s">
        <v>112</v>
      </c>
      <c r="E14" t="s">
        <v>19</v>
      </c>
    </row>
    <row r="15" spans="1:5" ht="15.75" customHeight="1">
      <c r="A15" t="s">
        <v>104</v>
      </c>
      <c r="B15" t="s">
        <v>105</v>
      </c>
      <c r="C15" t="s">
        <v>115</v>
      </c>
      <c r="D15" t="s">
        <v>113</v>
      </c>
      <c r="E15" t="s">
        <v>20</v>
      </c>
    </row>
    <row r="16" spans="1:5" ht="15.75" customHeight="1">
      <c r="A16" t="s">
        <v>104</v>
      </c>
      <c r="B16" t="s">
        <v>105</v>
      </c>
      <c r="C16" t="s">
        <v>116</v>
      </c>
      <c r="D16" t="s">
        <v>107</v>
      </c>
      <c r="E16" t="s">
        <v>21</v>
      </c>
    </row>
    <row r="17" spans="1:5" ht="15.75" customHeight="1">
      <c r="A17" t="s">
        <v>104</v>
      </c>
      <c r="B17" t="s">
        <v>105</v>
      </c>
      <c r="C17" t="s">
        <v>116</v>
      </c>
      <c r="D17" t="s">
        <v>108</v>
      </c>
      <c r="E17" t="s">
        <v>22</v>
      </c>
    </row>
    <row r="18" spans="1:5" ht="15.75" customHeight="1">
      <c r="A18" t="s">
        <v>104</v>
      </c>
      <c r="B18" t="s">
        <v>105</v>
      </c>
      <c r="C18" t="s">
        <v>116</v>
      </c>
      <c r="D18" t="s">
        <v>109</v>
      </c>
      <c r="E18" t="s">
        <v>23</v>
      </c>
    </row>
    <row r="19" spans="1:5" ht="15.75" customHeight="1">
      <c r="A19" t="s">
        <v>104</v>
      </c>
      <c r="B19" t="s">
        <v>105</v>
      </c>
      <c r="C19" t="s">
        <v>116</v>
      </c>
      <c r="D19" t="s">
        <v>110</v>
      </c>
      <c r="E19" t="s">
        <v>24</v>
      </c>
    </row>
    <row r="20" spans="1:5" ht="15.75" customHeight="1">
      <c r="A20" t="s">
        <v>104</v>
      </c>
      <c r="B20" t="s">
        <v>105</v>
      </c>
      <c r="C20" t="s">
        <v>116</v>
      </c>
      <c r="D20" t="s">
        <v>111</v>
      </c>
      <c r="E20" t="s">
        <v>25</v>
      </c>
    </row>
    <row r="21" spans="1:5" ht="15.75" customHeight="1">
      <c r="A21" t="s">
        <v>104</v>
      </c>
      <c r="B21" t="s">
        <v>105</v>
      </c>
      <c r="C21" t="s">
        <v>116</v>
      </c>
      <c r="D21" t="s">
        <v>112</v>
      </c>
      <c r="E21" t="s">
        <v>26</v>
      </c>
    </row>
    <row r="22" spans="1:5" ht="15.75" customHeight="1">
      <c r="A22" t="s">
        <v>104</v>
      </c>
      <c r="B22" t="s">
        <v>105</v>
      </c>
      <c r="C22" t="s">
        <v>116</v>
      </c>
      <c r="D22" t="s">
        <v>113</v>
      </c>
      <c r="E22" t="s">
        <v>27</v>
      </c>
    </row>
    <row r="23" spans="1:5" ht="15.75" customHeight="1">
      <c r="A23" t="s">
        <v>104</v>
      </c>
      <c r="B23" t="s">
        <v>105</v>
      </c>
      <c r="C23" t="s">
        <v>116</v>
      </c>
      <c r="D23" t="s">
        <v>117</v>
      </c>
      <c r="E23" t="s">
        <v>28</v>
      </c>
    </row>
    <row r="24" spans="1:5" ht="15.75" customHeight="1">
      <c r="A24" t="s">
        <v>104</v>
      </c>
      <c r="B24" t="s">
        <v>105</v>
      </c>
      <c r="C24" t="s">
        <v>116</v>
      </c>
      <c r="D24" t="s">
        <v>118</v>
      </c>
      <c r="E24" t="s">
        <v>29</v>
      </c>
    </row>
    <row r="25" spans="1:5" ht="15.75" customHeight="1">
      <c r="A25" t="s">
        <v>104</v>
      </c>
      <c r="B25" t="s">
        <v>105</v>
      </c>
      <c r="C25" t="s">
        <v>116</v>
      </c>
      <c r="D25" t="s">
        <v>119</v>
      </c>
      <c r="E25" t="s">
        <v>30</v>
      </c>
    </row>
    <row r="26" spans="1:5" ht="15.75" customHeight="1">
      <c r="A26" t="s">
        <v>104</v>
      </c>
      <c r="B26" t="s">
        <v>105</v>
      </c>
      <c r="C26" t="s">
        <v>125</v>
      </c>
      <c r="D26" t="s">
        <v>107</v>
      </c>
      <c r="E26" t="s">
        <v>31</v>
      </c>
    </row>
    <row r="27" spans="1:5" ht="15.75" customHeight="1">
      <c r="A27" t="s">
        <v>104</v>
      </c>
      <c r="B27" t="s">
        <v>105</v>
      </c>
      <c r="C27" t="s">
        <v>125</v>
      </c>
      <c r="D27" t="s">
        <v>108</v>
      </c>
      <c r="E27" t="s">
        <v>32</v>
      </c>
    </row>
    <row r="28" spans="1:5" ht="15.75" customHeight="1">
      <c r="A28" t="s">
        <v>104</v>
      </c>
      <c r="B28" t="s">
        <v>105</v>
      </c>
      <c r="C28" t="s">
        <v>125</v>
      </c>
      <c r="D28" t="s">
        <v>109</v>
      </c>
      <c r="E28" t="s">
        <v>33</v>
      </c>
    </row>
    <row r="29" spans="1:5" ht="15.75" customHeight="1">
      <c r="A29" t="s">
        <v>104</v>
      </c>
      <c r="B29" t="s">
        <v>105</v>
      </c>
      <c r="C29" t="s">
        <v>125</v>
      </c>
      <c r="D29" t="s">
        <v>110</v>
      </c>
      <c r="E29" t="s">
        <v>34</v>
      </c>
    </row>
    <row r="30" spans="1:5" ht="15.75" customHeight="1">
      <c r="A30" t="s">
        <v>104</v>
      </c>
      <c r="B30" t="s">
        <v>105</v>
      </c>
      <c r="C30" t="s">
        <v>125</v>
      </c>
      <c r="D30" t="s">
        <v>111</v>
      </c>
      <c r="E30" t="s">
        <v>35</v>
      </c>
    </row>
    <row r="31" spans="1:5" ht="15.75" customHeight="1">
      <c r="A31" t="s">
        <v>104</v>
      </c>
      <c r="B31" t="s">
        <v>105</v>
      </c>
      <c r="C31" t="s">
        <v>125</v>
      </c>
      <c r="D31" t="s">
        <v>112</v>
      </c>
      <c r="E31" t="s">
        <v>36</v>
      </c>
    </row>
    <row r="32" spans="1:5" ht="15.75" customHeight="1">
      <c r="A32" t="s">
        <v>104</v>
      </c>
      <c r="B32" t="s">
        <v>105</v>
      </c>
      <c r="C32" t="s">
        <v>125</v>
      </c>
      <c r="D32" t="s">
        <v>113</v>
      </c>
      <c r="E32" t="s">
        <v>37</v>
      </c>
    </row>
    <row r="33" spans="1:5" ht="15.75" customHeight="1">
      <c r="A33" t="s">
        <v>104</v>
      </c>
      <c r="B33" t="s">
        <v>105</v>
      </c>
      <c r="C33" t="s">
        <v>125</v>
      </c>
      <c r="D33" t="s">
        <v>117</v>
      </c>
      <c r="E33" t="s">
        <v>38</v>
      </c>
    </row>
    <row r="34" spans="1:5" ht="15.75" customHeight="1">
      <c r="A34" t="s">
        <v>104</v>
      </c>
      <c r="B34" t="s">
        <v>105</v>
      </c>
      <c r="C34" t="s">
        <v>125</v>
      </c>
      <c r="D34" t="s">
        <v>118</v>
      </c>
      <c r="E34" t="s">
        <v>39</v>
      </c>
    </row>
    <row r="35" spans="1:5" ht="15.75" customHeight="1">
      <c r="A35" t="s">
        <v>104</v>
      </c>
      <c r="B35" t="s">
        <v>105</v>
      </c>
      <c r="C35" t="s">
        <v>125</v>
      </c>
      <c r="D35" t="s">
        <v>119</v>
      </c>
      <c r="E35" t="s">
        <v>40</v>
      </c>
    </row>
    <row r="36" spans="1:5" ht="15.75" customHeight="1">
      <c r="A36" t="s">
        <v>104</v>
      </c>
      <c r="B36" t="s">
        <v>105</v>
      </c>
      <c r="C36" t="s">
        <v>126</v>
      </c>
      <c r="D36" t="s">
        <v>107</v>
      </c>
      <c r="E36" t="s">
        <v>41</v>
      </c>
    </row>
    <row r="37" spans="1:5" ht="15.75" customHeight="1">
      <c r="A37" t="s">
        <v>104</v>
      </c>
      <c r="B37" t="s">
        <v>105</v>
      </c>
      <c r="C37" t="s">
        <v>126</v>
      </c>
      <c r="D37" t="s">
        <v>108</v>
      </c>
      <c r="E37" t="s">
        <v>42</v>
      </c>
    </row>
    <row r="38" spans="1:5" ht="15.75" customHeight="1">
      <c r="A38" t="s">
        <v>104</v>
      </c>
      <c r="B38" t="s">
        <v>105</v>
      </c>
      <c r="C38" t="s">
        <v>126</v>
      </c>
      <c r="D38" t="s">
        <v>109</v>
      </c>
      <c r="E38" t="s">
        <v>43</v>
      </c>
    </row>
    <row r="39" spans="1:5" ht="15.75" customHeight="1">
      <c r="A39" t="s">
        <v>104</v>
      </c>
      <c r="B39" t="s">
        <v>105</v>
      </c>
      <c r="C39" t="s">
        <v>126</v>
      </c>
      <c r="D39" t="s">
        <v>110</v>
      </c>
      <c r="E39" t="s">
        <v>44</v>
      </c>
    </row>
    <row r="40" spans="1:5" ht="15.75" customHeight="1">
      <c r="A40" t="s">
        <v>104</v>
      </c>
      <c r="B40" t="s">
        <v>105</v>
      </c>
      <c r="C40" t="s">
        <v>126</v>
      </c>
      <c r="D40" t="s">
        <v>111</v>
      </c>
      <c r="E40" t="s">
        <v>45</v>
      </c>
    </row>
    <row r="41" spans="1:5" ht="15.75" customHeight="1">
      <c r="A41" t="s">
        <v>104</v>
      </c>
      <c r="B41" t="s">
        <v>105</v>
      </c>
      <c r="C41" t="s">
        <v>126</v>
      </c>
      <c r="D41" t="s">
        <v>112</v>
      </c>
      <c r="E41" t="s">
        <v>46</v>
      </c>
    </row>
    <row r="42" spans="1:5" ht="15.75" customHeight="1">
      <c r="A42" t="s">
        <v>104</v>
      </c>
      <c r="B42" t="s">
        <v>105</v>
      </c>
      <c r="C42" t="s">
        <v>126</v>
      </c>
      <c r="D42" t="s">
        <v>113</v>
      </c>
      <c r="E42" t="s">
        <v>47</v>
      </c>
    </row>
    <row r="43" spans="1:5" ht="15.75" customHeight="1">
      <c r="A43" t="s">
        <v>104</v>
      </c>
      <c r="B43" t="s">
        <v>105</v>
      </c>
      <c r="C43" t="s">
        <v>126</v>
      </c>
      <c r="D43" t="s">
        <v>117</v>
      </c>
      <c r="E43" t="s">
        <v>48</v>
      </c>
    </row>
    <row r="44" spans="1:5" ht="15.75" customHeight="1">
      <c r="A44" t="s">
        <v>104</v>
      </c>
      <c r="B44" t="s">
        <v>105</v>
      </c>
      <c r="C44" t="s">
        <v>126</v>
      </c>
      <c r="D44" t="s">
        <v>118</v>
      </c>
      <c r="E44" t="s">
        <v>49</v>
      </c>
    </row>
    <row r="45" spans="1:5" ht="15.75" customHeight="1">
      <c r="A45" t="s">
        <v>104</v>
      </c>
      <c r="B45" t="s">
        <v>105</v>
      </c>
      <c r="C45" t="s">
        <v>127</v>
      </c>
      <c r="D45" t="s">
        <v>107</v>
      </c>
      <c r="E45" t="s">
        <v>50</v>
      </c>
    </row>
    <row r="46" spans="1:5" ht="15.75" customHeight="1">
      <c r="A46" t="s">
        <v>104</v>
      </c>
      <c r="B46" t="s">
        <v>105</v>
      </c>
      <c r="C46" t="s">
        <v>127</v>
      </c>
      <c r="D46" t="s">
        <v>108</v>
      </c>
      <c r="E46" t="s">
        <v>51</v>
      </c>
    </row>
    <row r="47" spans="1:5" ht="15.75" customHeight="1">
      <c r="A47" t="s">
        <v>104</v>
      </c>
      <c r="B47" t="s">
        <v>105</v>
      </c>
      <c r="C47" t="s">
        <v>127</v>
      </c>
      <c r="D47" t="s">
        <v>109</v>
      </c>
      <c r="E47" t="s">
        <v>52</v>
      </c>
    </row>
    <row r="48" spans="1:5" ht="15.75" customHeight="1">
      <c r="A48" t="s">
        <v>104</v>
      </c>
      <c r="B48" t="s">
        <v>105</v>
      </c>
      <c r="C48" t="s">
        <v>127</v>
      </c>
      <c r="D48" t="s">
        <v>110</v>
      </c>
      <c r="E48" t="s">
        <v>53</v>
      </c>
    </row>
    <row r="49" spans="1:5" ht="15.75" customHeight="1">
      <c r="A49" t="s">
        <v>104</v>
      </c>
      <c r="B49" t="s">
        <v>105</v>
      </c>
      <c r="C49" t="s">
        <v>127</v>
      </c>
      <c r="D49" t="s">
        <v>111</v>
      </c>
      <c r="E49" t="s">
        <v>54</v>
      </c>
    </row>
    <row r="50" spans="1:5" ht="15.75" customHeight="1">
      <c r="A50" t="s">
        <v>104</v>
      </c>
      <c r="B50" t="s">
        <v>105</v>
      </c>
      <c r="C50" t="s">
        <v>127</v>
      </c>
      <c r="D50" t="s">
        <v>112</v>
      </c>
      <c r="E50" t="s">
        <v>55</v>
      </c>
    </row>
    <row r="51" spans="1:5" ht="15.75" customHeight="1">
      <c r="A51" t="s">
        <v>104</v>
      </c>
      <c r="B51" t="s">
        <v>105</v>
      </c>
      <c r="C51" t="s">
        <v>128</v>
      </c>
      <c r="D51" t="s">
        <v>107</v>
      </c>
      <c r="E51" t="s">
        <v>56</v>
      </c>
    </row>
    <row r="52" spans="1:5" ht="15.75" customHeight="1">
      <c r="A52" t="s">
        <v>104</v>
      </c>
      <c r="B52" t="s">
        <v>105</v>
      </c>
      <c r="C52" t="s">
        <v>128</v>
      </c>
      <c r="D52" t="s">
        <v>108</v>
      </c>
      <c r="E52" t="s">
        <v>57</v>
      </c>
    </row>
    <row r="53" spans="1:5" ht="15.75" customHeight="1">
      <c r="A53" t="s">
        <v>104</v>
      </c>
      <c r="B53" t="s">
        <v>105</v>
      </c>
      <c r="C53" t="s">
        <v>129</v>
      </c>
      <c r="D53" t="s">
        <v>107</v>
      </c>
      <c r="E53" t="s">
        <v>58</v>
      </c>
    </row>
    <row r="54" spans="1:5" ht="15.75" customHeight="1">
      <c r="A54" t="s">
        <v>104</v>
      </c>
      <c r="B54" t="s">
        <v>105</v>
      </c>
      <c r="C54" t="s">
        <v>129</v>
      </c>
      <c r="D54" t="s">
        <v>108</v>
      </c>
      <c r="E54" t="s">
        <v>59</v>
      </c>
    </row>
    <row r="55" spans="1:5" ht="15.75" customHeight="1">
      <c r="A55" t="s">
        <v>104</v>
      </c>
      <c r="B55" t="s">
        <v>105</v>
      </c>
      <c r="C55" t="s">
        <v>129</v>
      </c>
      <c r="D55" t="s">
        <v>109</v>
      </c>
      <c r="E55" t="s">
        <v>60</v>
      </c>
    </row>
    <row r="56" spans="1:5" ht="15.75" customHeight="1">
      <c r="A56" t="s">
        <v>104</v>
      </c>
      <c r="B56" t="s">
        <v>105</v>
      </c>
      <c r="C56" t="s">
        <v>129</v>
      </c>
      <c r="D56" t="s">
        <v>110</v>
      </c>
      <c r="E56" t="s">
        <v>61</v>
      </c>
    </row>
    <row r="57" spans="1:5" ht="15.75" customHeight="1">
      <c r="A57" t="s">
        <v>104</v>
      </c>
      <c r="B57" t="s">
        <v>105</v>
      </c>
      <c r="C57" t="s">
        <v>129</v>
      </c>
      <c r="D57" t="s">
        <v>111</v>
      </c>
      <c r="E57" t="s">
        <v>62</v>
      </c>
    </row>
    <row r="58" spans="1:5" ht="15.75" customHeight="1">
      <c r="A58" t="s">
        <v>104</v>
      </c>
      <c r="B58" t="s">
        <v>105</v>
      </c>
      <c r="C58" t="s">
        <v>130</v>
      </c>
      <c r="D58" t="s">
        <v>107</v>
      </c>
      <c r="E58" t="s">
        <v>63</v>
      </c>
    </row>
    <row r="59" spans="1:5" ht="15.75" customHeight="1">
      <c r="A59" t="s">
        <v>104</v>
      </c>
      <c r="B59" t="s">
        <v>105</v>
      </c>
      <c r="C59" t="s">
        <v>130</v>
      </c>
      <c r="D59" t="s">
        <v>108</v>
      </c>
      <c r="E59" t="s">
        <v>64</v>
      </c>
    </row>
    <row r="60" spans="1:5" ht="15.75" customHeight="1">
      <c r="A60" t="s">
        <v>104</v>
      </c>
      <c r="B60" t="s">
        <v>105</v>
      </c>
      <c r="C60" t="s">
        <v>130</v>
      </c>
      <c r="D60" t="s">
        <v>109</v>
      </c>
      <c r="E60" t="s">
        <v>65</v>
      </c>
    </row>
    <row r="61" spans="1:5" ht="15.75" customHeight="1">
      <c r="A61" t="s">
        <v>104</v>
      </c>
      <c r="B61" t="s">
        <v>105</v>
      </c>
      <c r="C61" t="s">
        <v>132</v>
      </c>
      <c r="D61" t="s">
        <v>107</v>
      </c>
      <c r="E61" t="s">
        <v>66</v>
      </c>
    </row>
    <row r="62" spans="1:5" ht="15.75" customHeight="1">
      <c r="A62" t="s">
        <v>104</v>
      </c>
      <c r="B62" t="s">
        <v>133</v>
      </c>
      <c r="C62" t="s">
        <v>131</v>
      </c>
      <c r="D62" t="s">
        <v>107</v>
      </c>
      <c r="E62" t="s">
        <v>67</v>
      </c>
    </row>
    <row r="63" spans="1:5" ht="15.75" customHeight="1">
      <c r="A63" t="s">
        <v>104</v>
      </c>
      <c r="B63" t="s">
        <v>133</v>
      </c>
      <c r="C63" t="s">
        <v>131</v>
      </c>
      <c r="D63" t="s">
        <v>108</v>
      </c>
      <c r="E63" t="s">
        <v>68</v>
      </c>
    </row>
    <row r="64" spans="1:5" ht="15.75" customHeight="1">
      <c r="A64" t="s">
        <v>104</v>
      </c>
      <c r="B64" t="s">
        <v>133</v>
      </c>
      <c r="C64" t="s">
        <v>131</v>
      </c>
      <c r="D64" t="s">
        <v>109</v>
      </c>
      <c r="E64" t="s">
        <v>69</v>
      </c>
    </row>
    <row r="65" spans="1:5" ht="15.75" customHeight="1">
      <c r="A65" t="s">
        <v>104</v>
      </c>
      <c r="B65" t="s">
        <v>133</v>
      </c>
      <c r="C65" t="s">
        <v>131</v>
      </c>
      <c r="D65" t="s">
        <v>110</v>
      </c>
      <c r="E65" t="s">
        <v>70</v>
      </c>
    </row>
    <row r="66" spans="1:5" ht="15.75" customHeight="1">
      <c r="A66" t="s">
        <v>104</v>
      </c>
      <c r="B66" t="s">
        <v>133</v>
      </c>
      <c r="C66" t="s">
        <v>131</v>
      </c>
      <c r="D66" t="s">
        <v>111</v>
      </c>
      <c r="E66" t="s">
        <v>71</v>
      </c>
    </row>
    <row r="67" spans="1:5" ht="15.75" customHeight="1">
      <c r="A67" t="s">
        <v>104</v>
      </c>
      <c r="B67" t="s">
        <v>133</v>
      </c>
      <c r="C67" t="s">
        <v>131</v>
      </c>
      <c r="D67" t="s">
        <v>112</v>
      </c>
      <c r="E67" t="s">
        <v>72</v>
      </c>
    </row>
    <row r="68" spans="1:5" ht="15.75" customHeight="1">
      <c r="A68" t="s">
        <v>104</v>
      </c>
      <c r="B68" t="s">
        <v>133</v>
      </c>
      <c r="C68" t="s">
        <v>131</v>
      </c>
      <c r="D68" t="s">
        <v>113</v>
      </c>
      <c r="E68" t="s">
        <v>73</v>
      </c>
    </row>
    <row r="69" spans="1:5" ht="15.75" customHeight="1">
      <c r="A69" t="s">
        <v>104</v>
      </c>
      <c r="B69" t="s">
        <v>133</v>
      </c>
      <c r="C69" t="s">
        <v>131</v>
      </c>
      <c r="D69" t="s">
        <v>117</v>
      </c>
      <c r="E69" t="s">
        <v>74</v>
      </c>
    </row>
    <row r="70" spans="1:5" ht="15.75" customHeight="1">
      <c r="A70" t="s">
        <v>104</v>
      </c>
      <c r="B70" t="s">
        <v>133</v>
      </c>
      <c r="C70" t="s">
        <v>131</v>
      </c>
      <c r="D70" t="s">
        <v>118</v>
      </c>
      <c r="E70" t="s">
        <v>75</v>
      </c>
    </row>
    <row r="71" spans="1:5" ht="15.75" customHeight="1">
      <c r="A71" t="s">
        <v>104</v>
      </c>
      <c r="B71" t="s">
        <v>133</v>
      </c>
      <c r="C71" t="s">
        <v>131</v>
      </c>
      <c r="D71" t="s">
        <v>119</v>
      </c>
      <c r="E71" t="s">
        <v>76</v>
      </c>
    </row>
    <row r="72" spans="1:5" ht="15.75" customHeight="1">
      <c r="A72" t="s">
        <v>104</v>
      </c>
      <c r="B72" t="s">
        <v>133</v>
      </c>
      <c r="C72" t="s">
        <v>131</v>
      </c>
      <c r="D72" t="s">
        <v>120</v>
      </c>
      <c r="E72" t="s">
        <v>77</v>
      </c>
    </row>
    <row r="73" spans="1:5" ht="15.75" customHeight="1">
      <c r="A73" t="s">
        <v>104</v>
      </c>
      <c r="B73" t="s">
        <v>133</v>
      </c>
      <c r="C73" t="s">
        <v>134</v>
      </c>
      <c r="D73" t="s">
        <v>107</v>
      </c>
      <c r="E73" t="s">
        <v>78</v>
      </c>
    </row>
    <row r="74" spans="1:5" ht="15.75" customHeight="1">
      <c r="A74" t="s">
        <v>104</v>
      </c>
      <c r="B74" t="s">
        <v>133</v>
      </c>
      <c r="C74" t="s">
        <v>134</v>
      </c>
      <c r="D74" t="s">
        <v>108</v>
      </c>
      <c r="E74" t="s">
        <v>79</v>
      </c>
    </row>
    <row r="75" spans="1:5" ht="15.75" customHeight="1">
      <c r="A75" t="s">
        <v>104</v>
      </c>
      <c r="B75" t="s">
        <v>133</v>
      </c>
      <c r="C75" t="s">
        <v>135</v>
      </c>
      <c r="D75" t="s">
        <v>107</v>
      </c>
      <c r="E75" t="s">
        <v>80</v>
      </c>
    </row>
    <row r="76" spans="1:5" ht="15.75" customHeight="1">
      <c r="A76" t="s">
        <v>104</v>
      </c>
      <c r="B76" t="s">
        <v>133</v>
      </c>
      <c r="C76" t="s">
        <v>135</v>
      </c>
      <c r="D76" t="s">
        <v>108</v>
      </c>
      <c r="E76" t="s">
        <v>81</v>
      </c>
    </row>
    <row r="77" spans="1:5" ht="15.75" customHeight="1">
      <c r="A77" t="s">
        <v>104</v>
      </c>
      <c r="B77" t="s">
        <v>133</v>
      </c>
      <c r="C77" t="s">
        <v>135</v>
      </c>
      <c r="D77" t="s">
        <v>109</v>
      </c>
      <c r="E77" t="s">
        <v>82</v>
      </c>
    </row>
    <row r="78" spans="1:5" ht="15.75" customHeight="1">
      <c r="A78" t="s">
        <v>104</v>
      </c>
      <c r="B78" t="s">
        <v>133</v>
      </c>
      <c r="C78" t="s">
        <v>135</v>
      </c>
      <c r="D78" t="s">
        <v>110</v>
      </c>
      <c r="E78" t="s">
        <v>83</v>
      </c>
    </row>
    <row r="79" spans="1:5" ht="15.75" customHeight="1">
      <c r="A79" t="s">
        <v>104</v>
      </c>
      <c r="B79" t="s">
        <v>133</v>
      </c>
      <c r="C79" t="s">
        <v>135</v>
      </c>
      <c r="D79" t="s">
        <v>111</v>
      </c>
      <c r="E79" t="s">
        <v>84</v>
      </c>
    </row>
    <row r="80" spans="1:5" ht="15.75" customHeight="1">
      <c r="A80" t="s">
        <v>104</v>
      </c>
      <c r="B80" t="s">
        <v>133</v>
      </c>
      <c r="C80" t="s">
        <v>135</v>
      </c>
      <c r="D80" t="s">
        <v>112</v>
      </c>
      <c r="E80" t="s">
        <v>85</v>
      </c>
    </row>
    <row r="81" spans="1:5" ht="15.75" customHeight="1">
      <c r="A81" t="s">
        <v>104</v>
      </c>
      <c r="B81" t="s">
        <v>133</v>
      </c>
      <c r="C81" t="s">
        <v>135</v>
      </c>
      <c r="D81" t="s">
        <v>113</v>
      </c>
      <c r="E81" t="s">
        <v>86</v>
      </c>
    </row>
    <row r="82" spans="1:5" ht="15.75" customHeight="1">
      <c r="A82" t="s">
        <v>104</v>
      </c>
      <c r="B82" t="s">
        <v>133</v>
      </c>
      <c r="C82" t="s">
        <v>136</v>
      </c>
      <c r="D82" t="s">
        <v>107</v>
      </c>
      <c r="E82" t="s">
        <v>87</v>
      </c>
    </row>
    <row r="83" spans="1:5" ht="15.75" customHeight="1">
      <c r="A83" t="s">
        <v>104</v>
      </c>
      <c r="B83" t="s">
        <v>133</v>
      </c>
      <c r="C83" t="s">
        <v>136</v>
      </c>
      <c r="D83" t="s">
        <v>108</v>
      </c>
      <c r="E83" t="s">
        <v>88</v>
      </c>
    </row>
    <row r="84" spans="1:5" ht="15.75" customHeight="1">
      <c r="A84" t="s">
        <v>104</v>
      </c>
      <c r="B84" t="s">
        <v>133</v>
      </c>
      <c r="C84" t="s">
        <v>136</v>
      </c>
      <c r="D84" t="s">
        <v>109</v>
      </c>
      <c r="E84" t="s">
        <v>89</v>
      </c>
    </row>
    <row r="85" spans="1:5" ht="15.75" customHeight="1">
      <c r="A85" t="s">
        <v>104</v>
      </c>
      <c r="B85" t="s">
        <v>133</v>
      </c>
      <c r="C85" t="s">
        <v>137</v>
      </c>
      <c r="D85" t="s">
        <v>107</v>
      </c>
      <c r="E85" t="s">
        <v>90</v>
      </c>
    </row>
    <row r="86" spans="1:5" ht="15.75" customHeight="1">
      <c r="A86" t="s">
        <v>104</v>
      </c>
      <c r="B86" t="s">
        <v>133</v>
      </c>
      <c r="C86" t="s">
        <v>137</v>
      </c>
      <c r="D86" t="s">
        <v>108</v>
      </c>
      <c r="E86" t="s">
        <v>91</v>
      </c>
    </row>
    <row r="87" spans="1:5" ht="15.75" customHeight="1">
      <c r="A87" t="s">
        <v>104</v>
      </c>
      <c r="B87" t="s">
        <v>133</v>
      </c>
      <c r="C87" t="s">
        <v>137</v>
      </c>
      <c r="D87" t="s">
        <v>109</v>
      </c>
      <c r="E87" t="s">
        <v>92</v>
      </c>
    </row>
    <row r="88" spans="1:5" ht="15.75" customHeight="1">
      <c r="A88" t="s">
        <v>104</v>
      </c>
      <c r="B88" t="s">
        <v>133</v>
      </c>
      <c r="C88" t="s">
        <v>137</v>
      </c>
      <c r="D88" t="s">
        <v>110</v>
      </c>
      <c r="E88" t="s">
        <v>93</v>
      </c>
    </row>
    <row r="89" spans="1:5" ht="15.75" customHeight="1">
      <c r="A89" t="s">
        <v>104</v>
      </c>
      <c r="B89" t="s">
        <v>133</v>
      </c>
      <c r="C89" t="s">
        <v>137</v>
      </c>
      <c r="D89" t="s">
        <v>111</v>
      </c>
      <c r="E89" t="s">
        <v>94</v>
      </c>
    </row>
    <row r="90" spans="1:5" ht="15.75" customHeight="1">
      <c r="A90" t="s">
        <v>104</v>
      </c>
      <c r="B90" t="s">
        <v>133</v>
      </c>
      <c r="C90" t="s">
        <v>137</v>
      </c>
      <c r="D90" t="s">
        <v>112</v>
      </c>
      <c r="E90" t="s">
        <v>95</v>
      </c>
    </row>
    <row r="91" spans="1:5" ht="15.75" customHeight="1">
      <c r="A91" t="s">
        <v>138</v>
      </c>
      <c r="B91" t="s">
        <v>127</v>
      </c>
      <c r="C91" t="s">
        <v>139</v>
      </c>
      <c r="D91" t="s">
        <v>121</v>
      </c>
      <c r="E91" t="s">
        <v>96</v>
      </c>
    </row>
    <row r="92" spans="1:5" ht="15.75" customHeight="1">
      <c r="A92" t="s">
        <v>138</v>
      </c>
      <c r="B92" t="s">
        <v>127</v>
      </c>
      <c r="C92" s="6" t="s">
        <v>140</v>
      </c>
      <c r="D92" t="s">
        <v>121</v>
      </c>
      <c r="E92" s="7" t="s">
        <v>97</v>
      </c>
    </row>
    <row r="93" spans="1:5" ht="15.75" customHeight="1">
      <c r="A93" t="s">
        <v>138</v>
      </c>
      <c r="B93" t="s">
        <v>127</v>
      </c>
      <c r="C93" t="s">
        <v>141</v>
      </c>
      <c r="D93" t="s">
        <v>121</v>
      </c>
      <c r="E93" s="7" t="s">
        <v>98</v>
      </c>
    </row>
    <row r="94" spans="1:5" ht="15.75" customHeight="1">
      <c r="A94" t="s">
        <v>138</v>
      </c>
      <c r="B94" t="s">
        <v>127</v>
      </c>
      <c r="C94" t="s">
        <v>142</v>
      </c>
      <c r="D94" t="s">
        <v>121</v>
      </c>
      <c r="E94" s="7" t="s">
        <v>99</v>
      </c>
    </row>
    <row r="95" spans="1:5" ht="15.75" customHeight="1">
      <c r="A95" t="s">
        <v>138</v>
      </c>
      <c r="B95" t="s">
        <v>127</v>
      </c>
      <c r="C95" t="s">
        <v>143</v>
      </c>
      <c r="D95" t="s">
        <v>121</v>
      </c>
      <c r="E95" s="7" t="s">
        <v>100</v>
      </c>
    </row>
    <row r="96" spans="1:5" ht="15.75" customHeight="1">
      <c r="A96" t="s">
        <v>127</v>
      </c>
      <c r="B96" t="s">
        <v>144</v>
      </c>
      <c r="C96" t="s">
        <v>145</v>
      </c>
      <c r="D96" t="s">
        <v>122</v>
      </c>
      <c r="E96" s="7" t="s">
        <v>101</v>
      </c>
    </row>
    <row r="97" spans="1:5" ht="15.75" customHeight="1">
      <c r="A97" t="s">
        <v>127</v>
      </c>
      <c r="B97" t="s">
        <v>144</v>
      </c>
      <c r="C97" t="s">
        <v>146</v>
      </c>
      <c r="D97" t="s">
        <v>123</v>
      </c>
      <c r="E97" s="7" t="s">
        <v>102</v>
      </c>
    </row>
    <row r="98" spans="1:5" ht="15.75" customHeight="1">
      <c r="A98" t="s">
        <v>127</v>
      </c>
      <c r="B98" t="s">
        <v>144</v>
      </c>
      <c r="C98" t="s">
        <v>147</v>
      </c>
      <c r="D98" t="s">
        <v>124</v>
      </c>
      <c r="E98" s="7" t="s">
        <v>103</v>
      </c>
    </row>
    <row r="99" spans="1:5" ht="15.75" customHeight="1">
      <c r="A99" s="7" t="s">
        <v>148</v>
      </c>
    </row>
  </sheetData>
  <autoFilter ref="A1:Y1"/>
  <conditionalFormatting sqref="D53:D54">
    <cfRule type="duplicateValues" dxfId="2" priority="2"/>
  </conditionalFormatting>
  <conditionalFormatting sqref="D62:D63">
    <cfRule type="duplicateValues" dxfId="1" priority="1"/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G39"/>
  <sheetViews>
    <sheetView workbookViewId="0"/>
  </sheetViews>
  <sheetFormatPr defaultColWidth="14.42578125" defaultRowHeight="15.75" customHeight="1"/>
  <cols>
    <col min="4" max="5" width="7" customWidth="1"/>
    <col min="6" max="6" width="43.85546875" customWidth="1"/>
  </cols>
  <sheetData>
    <row r="4" spans="1:7" ht="15.75" customHeight="1">
      <c r="A4" s="3" t="s">
        <v>5</v>
      </c>
      <c r="B4" s="3" t="s">
        <v>0</v>
      </c>
      <c r="C4" s="3" t="s">
        <v>6</v>
      </c>
      <c r="D4" s="3"/>
      <c r="E4" s="3" t="s">
        <v>5</v>
      </c>
      <c r="F4" s="2" t="s">
        <v>1</v>
      </c>
      <c r="G4" s="3" t="s">
        <v>6</v>
      </c>
    </row>
    <row r="5" spans="1:7" ht="15.75" customHeight="1">
      <c r="A5" s="3">
        <v>1</v>
      </c>
      <c r="B5" s="3" t="str">
        <f ca="1">IFERROR(__xludf.DUMMYFUNCTION("UNIQUE(Sheet2!$A$2:$A1000)"),"Engineering")</f>
        <v>Engineering</v>
      </c>
      <c r="C5" s="3" t="e">
        <f ca="1">COUNTIF(CategoryContextCollective!#REF!,B5)</f>
        <v>#REF!</v>
      </c>
      <c r="D5" s="3"/>
      <c r="E5" s="3">
        <v>1</v>
      </c>
      <c r="F5" t="str">
        <f ca="1">IFERROR(__xludf.DUMMYFUNCTION("UNIQUE(Sheet2!$B$2:$B1000)"),"Mechanical Engineering")</f>
        <v>Mechanical Engineering</v>
      </c>
      <c r="G5" t="e">
        <f ca="1">COUNTIF(CategoryContextCollective!#REF!,F5)</f>
        <v>#REF!</v>
      </c>
    </row>
    <row r="6" spans="1:7" ht="15.75" customHeight="1">
      <c r="A6" s="3">
        <v>2</v>
      </c>
      <c r="B6" t="str">
        <f ca="1">IFERROR(__xludf.DUMMYFUNCTION("""COMPUTED_VALUE"""),"School")</f>
        <v>School</v>
      </c>
      <c r="C6" s="3" t="e">
        <f ca="1">COUNTIF(CategoryContextCollective!#REF!,B6)</f>
        <v>#REF!</v>
      </c>
      <c r="D6" s="3"/>
      <c r="E6" s="3">
        <v>2</v>
      </c>
      <c r="F6" t="str">
        <f ca="1">IFERROR(__xludf.DUMMYFUNCTION("""COMPUTED_VALUE"""),"Aerospace Engineering")</f>
        <v>Aerospace Engineering</v>
      </c>
      <c r="G6" t="e">
        <f ca="1">COUNTIF(CategoryContextCollective!#REF!,F6)</f>
        <v>#REF!</v>
      </c>
    </row>
    <row r="7" spans="1:7" ht="15.75" customHeight="1">
      <c r="A7" s="3">
        <v>3</v>
      </c>
      <c r="B7" t="str">
        <f ca="1">IFERROR(__xludf.DUMMYFUNCTION("""COMPUTED_VALUE"""),"IT")</f>
        <v>IT</v>
      </c>
      <c r="C7" s="3" t="e">
        <f ca="1">COUNTIF(CategoryContextCollective!#REF!,B7)</f>
        <v>#REF!</v>
      </c>
      <c r="D7" s="3"/>
      <c r="E7" s="3">
        <v>3</v>
      </c>
      <c r="F7" t="str">
        <f ca="1">IFERROR(__xludf.DUMMYFUNCTION("""COMPUTED_VALUE"""),"Electrical Engineering")</f>
        <v>Electrical Engineering</v>
      </c>
      <c r="G7" t="e">
        <f ca="1">COUNTIF(CategoryContextCollective!#REF!,F7)</f>
        <v>#REF!</v>
      </c>
    </row>
    <row r="8" spans="1:7" ht="15.75" customHeight="1">
      <c r="D8" s="3"/>
      <c r="E8" s="3">
        <v>4</v>
      </c>
      <c r="F8" t="str">
        <f ca="1">IFERROR(__xludf.DUMMYFUNCTION("""COMPUTED_VALUE"""),"Instrumentation Engineering")</f>
        <v>Instrumentation Engineering</v>
      </c>
      <c r="G8" t="e">
        <f ca="1">COUNTIF(CategoryContextCollective!#REF!,F8)</f>
        <v>#REF!</v>
      </c>
    </row>
    <row r="9" spans="1:7" ht="15.75" customHeight="1">
      <c r="D9" s="3"/>
      <c r="E9" s="3">
        <v>5</v>
      </c>
      <c r="F9" t="str">
        <f ca="1">IFERROR(__xludf.DUMMYFUNCTION("""COMPUTED_VALUE"""),"Electrical and Electronics Engineering")</f>
        <v>Electrical and Electronics Engineering</v>
      </c>
      <c r="G9" t="e">
        <f ca="1">COUNTIF(CategoryContextCollective!#REF!,F9)</f>
        <v>#REF!</v>
      </c>
    </row>
    <row r="10" spans="1:7" ht="15.75" customHeight="1">
      <c r="D10" s="3"/>
      <c r="E10" s="3">
        <v>6</v>
      </c>
      <c r="F10" t="str">
        <f ca="1">IFERROR(__xludf.DUMMYFUNCTION("""COMPUTED_VALUE"""),"Aeronautical Engineering")</f>
        <v>Aeronautical Engineering</v>
      </c>
      <c r="G10" t="e">
        <f ca="1">COUNTIF(CategoryContextCollective!#REF!,F10)</f>
        <v>#REF!</v>
      </c>
    </row>
    <row r="11" spans="1:7" ht="15.75" customHeight="1">
      <c r="D11" s="3"/>
      <c r="E11" s="3">
        <v>7</v>
      </c>
      <c r="F11" t="str">
        <f ca="1">IFERROR(__xludf.DUMMYFUNCTION("""COMPUTED_VALUE"""),"Computer Science")</f>
        <v>Computer Science</v>
      </c>
      <c r="G11" t="e">
        <f ca="1">COUNTIF(CategoryContextCollective!#REF!,F11)</f>
        <v>#REF!</v>
      </c>
    </row>
    <row r="12" spans="1:7" ht="15.75" customHeight="1">
      <c r="D12" s="3"/>
      <c r="E12" s="3">
        <v>8</v>
      </c>
      <c r="F12" t="str">
        <f ca="1">IFERROR(__xludf.DUMMYFUNCTION("""COMPUTED_VALUE"""),"Automobile Engineering")</f>
        <v>Automobile Engineering</v>
      </c>
      <c r="G12" t="e">
        <f ca="1">COUNTIF(CategoryContextCollective!#REF!,F12)</f>
        <v>#REF!</v>
      </c>
    </row>
    <row r="13" spans="1:7" ht="15.75" customHeight="1">
      <c r="D13" s="3"/>
      <c r="E13" s="3">
        <v>9</v>
      </c>
      <c r="F13" t="str">
        <f ca="1">IFERROR(__xludf.DUMMYFUNCTION("""COMPUTED_VALUE"""),"Chemical Engineering")</f>
        <v>Chemical Engineering</v>
      </c>
      <c r="G13" t="e">
        <f ca="1">COUNTIF(CategoryContextCollective!#REF!,F13)</f>
        <v>#REF!</v>
      </c>
    </row>
    <row r="14" spans="1:7" ht="15.75" customHeight="1">
      <c r="D14" s="3"/>
      <c r="E14" s="3">
        <v>10</v>
      </c>
      <c r="F14" t="str">
        <f ca="1">IFERROR(__xludf.DUMMYFUNCTION("""COMPUTED_VALUE"""),"Civil Engineering")</f>
        <v>Civil Engineering</v>
      </c>
      <c r="G14" t="e">
        <f ca="1">COUNTIF(CategoryContextCollective!#REF!,F14)</f>
        <v>#REF!</v>
      </c>
    </row>
    <row r="15" spans="1:7" ht="15.75" customHeight="1">
      <c r="D15" s="3"/>
      <c r="E15" s="3">
        <v>11</v>
      </c>
      <c r="F15" t="str">
        <f ca="1">IFERROR(__xludf.DUMMYFUNCTION("""COMPUTED_VALUE"""),"Biochemistry")</f>
        <v>Biochemistry</v>
      </c>
      <c r="G15" t="e">
        <f ca="1">COUNTIF(CategoryContextCollective!#REF!,F15)</f>
        <v>#REF!</v>
      </c>
    </row>
    <row r="16" spans="1:7" ht="15.75" customHeight="1">
      <c r="D16" s="3"/>
      <c r="E16" s="3">
        <v>12</v>
      </c>
      <c r="F16" t="str">
        <f ca="1">IFERROR(__xludf.DUMMYFUNCTION("""COMPUTED_VALUE"""),"Class 11")</f>
        <v>Class 11</v>
      </c>
      <c r="G16" t="e">
        <f ca="1">COUNTIF(CategoryContextCollective!#REF!,F16)</f>
        <v>#REF!</v>
      </c>
    </row>
    <row r="17" spans="4:7" ht="15.75" customHeight="1">
      <c r="D17" s="3"/>
      <c r="E17" s="3">
        <v>13</v>
      </c>
      <c r="F17" t="str">
        <f ca="1">IFERROR(__xludf.DUMMYFUNCTION("""COMPUTED_VALUE"""),"Class 12")</f>
        <v>Class 12</v>
      </c>
      <c r="G17" t="e">
        <f ca="1">COUNTIF(CategoryContextCollective!#REF!,F17)</f>
        <v>#REF!</v>
      </c>
    </row>
    <row r="18" spans="4:7" ht="15.75" customHeight="1">
      <c r="D18" s="3"/>
      <c r="E18" s="3">
        <v>14</v>
      </c>
      <c r="F18" t="str">
        <f ca="1">IFERROR(__xludf.DUMMYFUNCTION("""COMPUTED_VALUE"""),"Biotechnology")</f>
        <v>Biotechnology</v>
      </c>
      <c r="G18" t="e">
        <f ca="1">COUNTIF(CategoryContextCollective!#REF!,F18)</f>
        <v>#REF!</v>
      </c>
    </row>
    <row r="19" spans="4:7" ht="15.75" customHeight="1">
      <c r="D19" s="3"/>
      <c r="E19" s="3">
        <v>15</v>
      </c>
      <c r="F19" t="str">
        <f ca="1">IFERROR(__xludf.DUMMYFUNCTION("""COMPUTED_VALUE"""),"Programming")</f>
        <v>Programming</v>
      </c>
      <c r="G19" t="e">
        <f ca="1">COUNTIF(CategoryContextCollective!#REF!,F19)</f>
        <v>#REF!</v>
      </c>
    </row>
    <row r="20" spans="4:7" ht="15.75" customHeight="1">
      <c r="D20" s="3"/>
      <c r="E20" s="3">
        <v>16</v>
      </c>
      <c r="F20" t="str">
        <f ca="1">IFERROR(__xludf.DUMMYFUNCTION("""COMPUTED_VALUE"""),"Electronics and Communication Engineering")</f>
        <v>Electronics and Communication Engineering</v>
      </c>
      <c r="G20" t="e">
        <f ca="1">COUNTIF(CategoryContextCollective!#REF!,F20)</f>
        <v>#REF!</v>
      </c>
    </row>
    <row r="21" spans="4:7" ht="15.75" customHeight="1">
      <c r="D21" s="3"/>
      <c r="E21" s="3">
        <v>17</v>
      </c>
      <c r="F21" t="str">
        <f ca="1">IFERROR(__xludf.DUMMYFUNCTION("""COMPUTED_VALUE"""),"Mechatronics Engineering")</f>
        <v>Mechatronics Engineering</v>
      </c>
      <c r="G21" t="e">
        <f ca="1">COUNTIF(CategoryContextCollective!#REF!,F21)</f>
        <v>#REF!</v>
      </c>
    </row>
    <row r="22" spans="4:7" ht="12.75">
      <c r="D22" s="3"/>
      <c r="E22" s="3">
        <v>18</v>
      </c>
      <c r="F22" t="str">
        <f ca="1">IFERROR(__xludf.DUMMYFUNCTION("""COMPUTED_VALUE"""),"Electronics and Electrical Engineering")</f>
        <v>Electronics and Electrical Engineering</v>
      </c>
      <c r="G22" t="e">
        <f ca="1">COUNTIF(CategoryContextCollective!#REF!,F22)</f>
        <v>#REF!</v>
      </c>
    </row>
    <row r="23" spans="4:7" ht="12.75">
      <c r="D23" s="3"/>
      <c r="E23" s="3">
        <v>19</v>
      </c>
      <c r="F23" t="str">
        <f ca="1">IFERROR(__xludf.DUMMYFUNCTION("""COMPUTED_VALUE"""),"Mechanical Engineering, Metallurgical Engineering")</f>
        <v>Mechanical Engineering, Metallurgical Engineering</v>
      </c>
      <c r="G23" t="e">
        <f ca="1">COUNTIF(CategoryContextCollective!#REF!,F23)</f>
        <v>#REF!</v>
      </c>
    </row>
    <row r="24" spans="4:7" ht="12.75">
      <c r="D24" s="3"/>
      <c r="E24" s="3">
        <v>20</v>
      </c>
      <c r="F24" t="str">
        <f ca="1">IFERROR(__xludf.DUMMYFUNCTION("""COMPUTED_VALUE"""),"Agricultural Engineering")</f>
        <v>Agricultural Engineering</v>
      </c>
      <c r="G24" t="e">
        <f ca="1">COUNTIF(CategoryContextCollective!#REF!,F24)</f>
        <v>#REF!</v>
      </c>
    </row>
    <row r="25" spans="4:7" ht="12.75">
      <c r="D25" s="3"/>
      <c r="E25" s="3">
        <v>21</v>
      </c>
      <c r="F25" t="str">
        <f ca="1">IFERROR(__xludf.DUMMYFUNCTION("""COMPUTED_VALUE"""),"Information Technology")</f>
        <v>Information Technology</v>
      </c>
      <c r="G25" t="e">
        <f ca="1">COUNTIF(CategoryContextCollective!#REF!,F25)</f>
        <v>#REF!</v>
      </c>
    </row>
    <row r="26" spans="4:7" ht="12.75">
      <c r="D26" s="3"/>
      <c r="E26" s="3">
        <v>22</v>
      </c>
      <c r="F26" t="str">
        <f ca="1">IFERROR(__xludf.DUMMYFUNCTION("""COMPUTED_VALUE"""),"Biotech Engineering")</f>
        <v>Biotech Engineering</v>
      </c>
      <c r="G26" t="e">
        <f ca="1">COUNTIF(CategoryContextCollective!#REF!,F26)</f>
        <v>#REF!</v>
      </c>
    </row>
    <row r="27" spans="4:7" ht="12.75">
      <c r="D27" s="3"/>
      <c r="E27" s="3">
        <v>23</v>
      </c>
      <c r="F27" t="str">
        <f ca="1">IFERROR(__xludf.DUMMYFUNCTION("""COMPUTED_VALUE"""),"Electronics and Electrical")</f>
        <v>Electronics and Electrical</v>
      </c>
      <c r="G27" t="e">
        <f ca="1">COUNTIF(CategoryContextCollective!#REF!,F27)</f>
        <v>#REF!</v>
      </c>
    </row>
    <row r="28" spans="4:7" ht="12.75">
      <c r="D28" s="3"/>
      <c r="E28" s="3">
        <v>24</v>
      </c>
      <c r="F28" t="str">
        <f ca="1">IFERROR(__xludf.DUMMYFUNCTION("""COMPUTED_VALUE"""),"Marine Engineering")</f>
        <v>Marine Engineering</v>
      </c>
      <c r="G28" t="e">
        <f ca="1">COUNTIF(CategoryContextCollective!#REF!,F28)</f>
        <v>#REF!</v>
      </c>
    </row>
    <row r="29" spans="4:7" ht="12.75">
      <c r="D29" s="3"/>
      <c r="E29" s="3">
        <v>25</v>
      </c>
      <c r="F29" t="str">
        <f ca="1">IFERROR(__xludf.DUMMYFUNCTION("""COMPUTED_VALUE"""),"Basic Engineering")</f>
        <v>Basic Engineering</v>
      </c>
      <c r="G29" t="e">
        <f ca="1">COUNTIF(CategoryContextCollective!#REF!,F29)</f>
        <v>#REF!</v>
      </c>
    </row>
    <row r="30" spans="4:7" ht="12.75">
      <c r="D30" s="3"/>
      <c r="E30" s="3">
        <v>26</v>
      </c>
      <c r="F30" t="str">
        <f ca="1">IFERROR(__xludf.DUMMYFUNCTION("""COMPUTED_VALUE"""),"Metallurgical Engineering")</f>
        <v>Metallurgical Engineering</v>
      </c>
      <c r="G30" t="e">
        <f ca="1">COUNTIF(CategoryContextCollective!#REF!,F30)</f>
        <v>#REF!</v>
      </c>
    </row>
    <row r="31" spans="4:7" ht="12.75">
      <c r="D31" s="3"/>
      <c r="E31" s="3">
        <v>27</v>
      </c>
      <c r="F31" t="str">
        <f ca="1">IFERROR(__xludf.DUMMYFUNCTION("""COMPUTED_VALUE"""),"Environmental Biotechnology")</f>
        <v>Environmental Biotechnology</v>
      </c>
      <c r="G31" t="e">
        <f ca="1">COUNTIF(CategoryContextCollective!#REF!,F31)</f>
        <v>#REF!</v>
      </c>
    </row>
    <row r="32" spans="4:7" ht="12.75">
      <c r="D32" s="3"/>
      <c r="E32" s="3">
        <v>28</v>
      </c>
      <c r="F32" t="str">
        <f ca="1">IFERROR(__xludf.DUMMYFUNCTION("""COMPUTED_VALUE"""),"Programming and IT")</f>
        <v>Programming and IT</v>
      </c>
      <c r="G32" t="e">
        <f ca="1">COUNTIF(CategoryContextCollective!#REF!,F32)</f>
        <v>#REF!</v>
      </c>
    </row>
    <row r="33" spans="4:7" ht="12.75">
      <c r="D33" s="3"/>
      <c r="E33" s="3">
        <v>29</v>
      </c>
      <c r="F33" t="str">
        <f ca="1">IFERROR(__xludf.DUMMYFUNCTION("""COMPUTED_VALUE"""),"Class 10")</f>
        <v>Class 10</v>
      </c>
      <c r="G33" t="e">
        <f ca="1">COUNTIF(CategoryContextCollective!#REF!,F33)</f>
        <v>#REF!</v>
      </c>
    </row>
    <row r="34" spans="4:7" ht="12.75">
      <c r="D34" s="3"/>
      <c r="E34" s="3">
        <v>30</v>
      </c>
      <c r="F34" t="str">
        <f ca="1">IFERROR(__xludf.DUMMYFUNCTION("""COMPUTED_VALUE"""),"Basic Engineering ")</f>
        <v xml:space="preserve">Basic Engineering </v>
      </c>
      <c r="G34" t="e">
        <f ca="1">COUNTIF(CategoryContextCollective!#REF!,F34)</f>
        <v>#REF!</v>
      </c>
    </row>
    <row r="35" spans="4:7" ht="12.75">
      <c r="D35" s="3"/>
      <c r="E35" s="3">
        <v>31</v>
      </c>
      <c r="F35" t="str">
        <f ca="1">IFERROR(__xludf.DUMMYFUNCTION("""COMPUTED_VALUE"""),"Information Science")</f>
        <v>Information Science</v>
      </c>
      <c r="G35" t="e">
        <f ca="1">COUNTIF(CategoryContextCollective!#REF!,F35)</f>
        <v>#REF!</v>
      </c>
    </row>
    <row r="36" spans="4:7" ht="12.75">
      <c r="D36" s="3"/>
      <c r="E36" s="3">
        <v>32</v>
      </c>
      <c r="F36" t="str">
        <f ca="1">IFERROR(__xludf.DUMMYFUNCTION("""COMPUTED_VALUE"""),"Mining Engineering")</f>
        <v>Mining Engineering</v>
      </c>
      <c r="G36" t="e">
        <f ca="1">COUNTIF(CategoryContextCollective!#REF!,F36)</f>
        <v>#REF!</v>
      </c>
    </row>
    <row r="37" spans="4:7" ht="12.75">
      <c r="D37" s="3"/>
      <c r="E37" s="3">
        <v>33</v>
      </c>
      <c r="F37" t="str">
        <f ca="1">IFERROR(__xludf.DUMMYFUNCTION("""COMPUTED_VALUE"""),"Electronics and Communication Engineering ")</f>
        <v xml:space="preserve">Electronics and Communication Engineering </v>
      </c>
      <c r="G37" t="e">
        <f ca="1">COUNTIF(CategoryContextCollective!#REF!,F37)</f>
        <v>#REF!</v>
      </c>
    </row>
    <row r="38" spans="4:7" ht="12.75">
      <c r="D38" s="3"/>
      <c r="E38" s="3">
        <v>34</v>
      </c>
      <c r="F38" t="str">
        <f ca="1">IFERROR(__xludf.DUMMYFUNCTION("""COMPUTED_VALUE"""),"Aeronautical Engineering ")</f>
        <v xml:space="preserve">Aeronautical Engineering </v>
      </c>
      <c r="G38" t="e">
        <f ca="1">COUNTIF(CategoryContextCollective!#REF!,F38)</f>
        <v>#REF!</v>
      </c>
    </row>
    <row r="39" spans="4:7" ht="12.75">
      <c r="D39" s="3"/>
      <c r="E39" s="3">
        <v>35</v>
      </c>
      <c r="F39" t="str">
        <f ca="1">IFERROR(__xludf.DUMMYFUNCTION("""COMPUTED_VALUE"""),"Mechanical Engineering ")</f>
        <v xml:space="preserve">Mechanical Engineering </v>
      </c>
      <c r="G39" t="e">
        <f ca="1">COUNTIF(CategoryContextCollective!#REF!,F39)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CategoryContextCollective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2021-09-12T17:21:46Z</dcterms:created>
  <dcterms:modified xsi:type="dcterms:W3CDTF">2021-09-12T17:48:36Z</dcterms:modified>
</cp:coreProperties>
</file>