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In Excel\"/>
    </mc:Choice>
  </mc:AlternateContent>
  <xr:revisionPtr revIDLastSave="0" documentId="13_ncr:1_{1D15E435-CB08-4C33-AD73-5527EDF07B82}" xr6:coauthVersionLast="46" xr6:coauthVersionMax="46" xr10:uidLastSave="{00000000-0000-0000-0000-000000000000}"/>
  <bookViews>
    <workbookView xWindow="-108" yWindow="-108" windowWidth="23256" windowHeight="12576" activeTab="3" xr2:uid="{95E1E984-CE8C-47C2-89E7-A2CBD72DC148}"/>
  </bookViews>
  <sheets>
    <sheet name="Sumif and Countif - Q1" sheetId="1" r:id="rId1"/>
    <sheet name="Sumif and Countif - Q2" sheetId="2" r:id="rId2"/>
    <sheet name="Sumif and Countif - Q3" sheetId="3" r:id="rId3"/>
    <sheet name="Sumif and Countif - Q4" sheetId="4" r:id="rId4"/>
  </sheets>
  <definedNames>
    <definedName name="_xlnm._FilterDatabase" localSheetId="0" hidden="1">'Sumif and Countif - Q1'!$A$1:$G$44</definedName>
    <definedName name="_xlnm._FilterDatabase" localSheetId="1" hidden="1">'Sumif and Countif - Q2'!$A$1:$G$44</definedName>
  </definedNames>
  <calcPr calcId="181029"/>
  <pivotCaches>
    <pivotCache cacheId="8" r:id="rId5"/>
    <pivotCache cacheId="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9" i="3"/>
  <c r="Q9" i="3"/>
  <c r="K8" i="4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J3" i="3"/>
  <c r="K18" i="2"/>
  <c r="J11" i="2"/>
  <c r="O6" i="2"/>
  <c r="O13" i="1"/>
  <c r="O4" i="1"/>
</calcChain>
</file>

<file path=xl/sharedStrings.xml><?xml version="1.0" encoding="utf-8"?>
<sst xmlns="http://schemas.openxmlformats.org/spreadsheetml/2006/main" count="722" uniqueCount="43">
  <si>
    <t>OrderDate</t>
  </si>
  <si>
    <t>Region</t>
  </si>
  <si>
    <t>Rep</t>
  </si>
  <si>
    <t>Item</t>
  </si>
  <si>
    <t>Units</t>
  </si>
  <si>
    <t>Unit Cost</t>
  </si>
  <si>
    <t>Revenue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</si>
  <si>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</si>
  <si>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</si>
  <si>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</si>
  <si>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</si>
  <si>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</si>
  <si>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</si>
  <si>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</si>
  <si>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</si>
  <si>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</si>
  <si>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</si>
  <si>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</si>
  <si>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</si>
  <si>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</si>
  <si>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</si>
  <si>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</si>
  <si>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</si>
  <si>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</si>
  <si>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</si>
  <si>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</si>
  <si>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Q) How many orders were placed from the East region after 10th Feb 2019?</t>
  </si>
  <si>
    <t>Answer</t>
  </si>
  <si>
    <t>Q) Find the total Units that were sold in the East region</t>
  </si>
  <si>
    <t>Grand Total</t>
  </si>
  <si>
    <t>Sum of Units</t>
  </si>
  <si>
    <t>Q) What was the total revenue generated from Binder</t>
  </si>
  <si>
    <t>Sum of Revenue</t>
  </si>
  <si>
    <t>Q) What is the total revenue generated from the Central region where the item is a Pencil?</t>
  </si>
  <si>
    <t>By Using SUMIF</t>
  </si>
  <si>
    <t>By Using SUMIFS</t>
  </si>
  <si>
    <t>Q) How many units were sold by sales representative Jones where the cost of each item was greater than 5?</t>
  </si>
  <si>
    <t>Q) How many units did Jones sell excluding Pencil item?</t>
  </si>
  <si>
    <t>Sales Rep</t>
  </si>
  <si>
    <t>Q) Find the total number of times Gill has a made a sale</t>
  </si>
  <si>
    <t>Q) Which sales representative made a sale more than 3 times.</t>
  </si>
  <si>
    <t>Sales Rep &gt; 3</t>
  </si>
  <si>
    <t>Q) How many times did Gill sell pencils?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</si>
</sst>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m/d/yy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1" applyFill="1" applyAlignment="1">
      <alignment horizontal="center" vertical="center"/>
    </xf>
    <xf numFmtId="1" fontId="1" fillId="2" borderId="0" xfId="1" applyNumberFormat="1" applyFill="1" applyAlignment="1">
      <alignment horizontal="left" vertical="center"/>
    </xf>
    <xf numFmtId="0" fontId="1" fillId="2" borderId="0" xfId="1" applyFill="1" applyAlignment="1">
      <alignment horizontal="left" vertical="center"/>
    </xf>
    <xf numFmtId="0" fontId="1" fillId="2" borderId="0" xfId="1" applyFill="1" applyAlignment="1" applyProtection="1">
      <alignment horizontal="left" vertical="center"/>
      <protection locked="0"/>
    </xf>
    <xf numFmtId="164" fontId="1" fillId="0" borderId="0" xfId="1" applyNumberFormat="1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 vertical="center"/>
    </xf>
    <xf numFmtId="0" fontId="1" fillId="0" borderId="0" xfId="1" applyAlignment="1" applyProtection="1">
      <alignment vertical="center"/>
      <protection locked="0"/>
    </xf>
    <xf numFmtId="43" fontId="1" fillId="0" borderId="0" xfId="2" applyFont="1" applyFill="1" applyBorder="1" applyAlignment="1" applyProtection="1">
      <alignment horizontal="left" vertical="center"/>
    </xf>
    <xf numFmtId="43" fontId="1" fillId="0" borderId="0" xfId="2" applyFont="1" applyFill="1" applyBorder="1" applyAlignment="1" applyProtection="1">
      <alignment vertical="center"/>
    </xf>
    <xf numFmtId="0" fontId="3" fillId="3" borderId="0" xfId="0" applyFont="1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3" fillId="4" borderId="0" xfId="0" applyFont="1" applyFill="1"/>
    <xf numFmtId="0" fontId="0" fillId="4" borderId="0" xfId="0" applyFill="1"/>
  </cellXfs>
  <cellStyles count="3">
    <cellStyle name="Comma 2" xfId="2" xr:uid="{ECE5621E-94AD-4D3A-B27A-2870CFEB4C6B}"/>
    <cellStyle name="Normal" xfId="0" builtinId="0"/>
    <cellStyle name="Normal 2" xfId="1" xr:uid="{69964C9B-30F5-4009-BE69-CD4B01D5ADAC}"/>
  </cellStyles>
  <dxfs count="2"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deep deepu" refreshedDate="44462.653704282406" createdVersion="6" refreshedVersion="6" minRefreshableVersion="3" recordCount="43" xr:uid="{1C6FEDDE-1B8F-48C0-A1C1-DEE28866DFBB}">
  <cacheSource type="worksheet">
    <worksheetSource ref="A1:G44" sheet="Sumif and Countif - Q1"/>
  </cacheSource>
  <cacheFields count="7">
    <cacheField name="OrderDate" numFmtId="164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43">
      <sharedItems containsSemiMixedTypes="0" containsString="0" containsNumber="1" minValue="1.29" maxValue="275"/>
    </cacheField>
    <cacheField name="Revenue" numFmtId="43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deep deepu" refreshedDate="44462.656334027779" createdVersion="6" refreshedVersion="6" minRefreshableVersion="3" recordCount="43" xr:uid="{2FEAC026-B673-4F47-86FE-D54736E56736}">
  <cacheSource type="worksheet">
    <worksheetSource ref="A1:G44" sheet="Sumif and Countif - Q2"/>
  </cacheSource>
  <cacheFields count="7">
    <cacheField name="OrderDate" numFmtId="164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43">
      <sharedItems containsSemiMixedTypes="0" containsString="0" containsNumber="1" minValue="1.29" maxValue="275"/>
    </cacheField>
    <cacheField name="Revenue" numFmtId="43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x v="0"/>
    <x v="0"/>
    <n v="95"/>
    <n v="1.99"/>
    <n v="189.05"/>
  </r>
  <r>
    <d v="2019-01-23T00:00:00"/>
    <x v="1"/>
    <x v="1"/>
    <x v="1"/>
    <n v="50"/>
    <n v="19.989999999999998"/>
    <n v="999.49999999999989"/>
  </r>
  <r>
    <d v="2019-02-09T00:00:00"/>
    <x v="1"/>
    <x v="2"/>
    <x v="0"/>
    <n v="36"/>
    <n v="4.99"/>
    <n v="179.64000000000001"/>
  </r>
  <r>
    <d v="2019-02-26T00:00:00"/>
    <x v="1"/>
    <x v="3"/>
    <x v="2"/>
    <n v="27"/>
    <n v="19.989999999999998"/>
    <n v="539.7299999999999"/>
  </r>
  <r>
    <d v="2019-03-15T00:00:00"/>
    <x v="2"/>
    <x v="4"/>
    <x v="0"/>
    <n v="56"/>
    <n v="2.99"/>
    <n v="167.44"/>
  </r>
  <r>
    <d v="2019-04-01T00:00:00"/>
    <x v="0"/>
    <x v="0"/>
    <x v="1"/>
    <n v="60"/>
    <n v="4.99"/>
    <n v="299.40000000000003"/>
  </r>
  <r>
    <d v="2019-04-18T00:00:00"/>
    <x v="1"/>
    <x v="5"/>
    <x v="0"/>
    <n v="75"/>
    <n v="1.99"/>
    <n v="149.25"/>
  </r>
  <r>
    <d v="2019-05-05T00:00:00"/>
    <x v="1"/>
    <x v="2"/>
    <x v="0"/>
    <n v="90"/>
    <n v="4.99"/>
    <n v="449.1"/>
  </r>
  <r>
    <d v="2019-05-22T00:00:00"/>
    <x v="2"/>
    <x v="6"/>
    <x v="0"/>
    <n v="32"/>
    <n v="1.99"/>
    <n v="63.68"/>
  </r>
  <r>
    <d v="2019-06-08T00:00:00"/>
    <x v="0"/>
    <x v="0"/>
    <x v="1"/>
    <n v="60"/>
    <n v="8.99"/>
    <n v="539.4"/>
  </r>
  <r>
    <d v="2019-06-25T00:00:00"/>
    <x v="1"/>
    <x v="7"/>
    <x v="0"/>
    <n v="90"/>
    <n v="4.99"/>
    <n v="449.1"/>
  </r>
  <r>
    <d v="2019-07-12T00:00:00"/>
    <x v="0"/>
    <x v="8"/>
    <x v="1"/>
    <n v="29"/>
    <n v="1.99"/>
    <n v="57.71"/>
  </r>
  <r>
    <d v="2019-07-29T00:00:00"/>
    <x v="0"/>
    <x v="9"/>
    <x v="1"/>
    <n v="81"/>
    <n v="19.989999999999998"/>
    <n v="1619.1899999999998"/>
  </r>
  <r>
    <d v="2019-08-15T00:00:00"/>
    <x v="0"/>
    <x v="0"/>
    <x v="0"/>
    <n v="35"/>
    <n v="4.99"/>
    <n v="174.65"/>
  </r>
  <r>
    <d v="2019-09-01T00:00:00"/>
    <x v="1"/>
    <x v="10"/>
    <x v="3"/>
    <n v="2"/>
    <n v="125"/>
    <n v="250"/>
  </r>
  <r>
    <d v="2019-09-18T00:00:00"/>
    <x v="0"/>
    <x v="0"/>
    <x v="4"/>
    <n v="16"/>
    <n v="15.99"/>
    <n v="255.84"/>
  </r>
  <r>
    <d v="2019-10-05T00:00:00"/>
    <x v="1"/>
    <x v="7"/>
    <x v="1"/>
    <n v="28"/>
    <n v="8.99"/>
    <n v="251.72"/>
  </r>
  <r>
    <d v="2019-10-22T00:00:00"/>
    <x v="0"/>
    <x v="0"/>
    <x v="2"/>
    <n v="64"/>
    <n v="8.99"/>
    <n v="575.36"/>
  </r>
  <r>
    <d v="2019-11-08T00:00:00"/>
    <x v="0"/>
    <x v="9"/>
    <x v="2"/>
    <n v="15"/>
    <n v="19.989999999999998"/>
    <n v="299.84999999999997"/>
  </r>
  <r>
    <d v="2019-11-25T00:00:00"/>
    <x v="1"/>
    <x v="1"/>
    <x v="4"/>
    <n v="96"/>
    <n v="4.99"/>
    <n v="479.04"/>
  </r>
  <r>
    <d v="2019-12-12T00:00:00"/>
    <x v="1"/>
    <x v="10"/>
    <x v="0"/>
    <n v="67"/>
    <n v="1.29"/>
    <n v="86.43"/>
  </r>
  <r>
    <d v="2019-12-29T00:00:00"/>
    <x v="0"/>
    <x v="9"/>
    <x v="4"/>
    <n v="74"/>
    <n v="15.99"/>
    <n v="1183.26"/>
  </r>
  <r>
    <d v="2020-01-15T00:00:00"/>
    <x v="1"/>
    <x v="3"/>
    <x v="1"/>
    <n v="46"/>
    <n v="8.99"/>
    <n v="413.54"/>
  </r>
  <r>
    <d v="2020-02-01T00:00:00"/>
    <x v="1"/>
    <x v="10"/>
    <x v="1"/>
    <n v="87"/>
    <n v="15"/>
    <n v="1305"/>
  </r>
  <r>
    <d v="2020-02-18T00:00:00"/>
    <x v="0"/>
    <x v="0"/>
    <x v="1"/>
    <n v="4"/>
    <n v="4.99"/>
    <n v="19.96"/>
  </r>
  <r>
    <d v="2020-03-07T00:00:00"/>
    <x v="2"/>
    <x v="4"/>
    <x v="1"/>
    <n v="7"/>
    <n v="19.989999999999998"/>
    <n v="139.92999999999998"/>
  </r>
  <r>
    <d v="2020-03-24T00:00:00"/>
    <x v="1"/>
    <x v="2"/>
    <x v="4"/>
    <n v="50"/>
    <n v="4.99"/>
    <n v="249.5"/>
  </r>
  <r>
    <d v="2020-04-10T00:00:00"/>
    <x v="1"/>
    <x v="5"/>
    <x v="0"/>
    <n v="66"/>
    <n v="1.99"/>
    <n v="131.34"/>
  </r>
  <r>
    <d v="2020-04-27T00:00:00"/>
    <x v="0"/>
    <x v="8"/>
    <x v="2"/>
    <n v="96"/>
    <n v="4.99"/>
    <n v="479.04"/>
  </r>
  <r>
    <d v="2020-05-14T00:00:00"/>
    <x v="1"/>
    <x v="3"/>
    <x v="0"/>
    <n v="53"/>
    <n v="1.29"/>
    <n v="68.37"/>
  </r>
  <r>
    <d v="2020-05-31T00:00:00"/>
    <x v="1"/>
    <x v="3"/>
    <x v="1"/>
    <n v="80"/>
    <n v="8.99"/>
    <n v="719.2"/>
  </r>
  <r>
    <d v="2020-06-17T00:00:00"/>
    <x v="1"/>
    <x v="1"/>
    <x v="3"/>
    <n v="5"/>
    <n v="125"/>
    <n v="625"/>
  </r>
  <r>
    <d v="2020-07-04T00:00:00"/>
    <x v="0"/>
    <x v="0"/>
    <x v="4"/>
    <n v="62"/>
    <n v="4.99"/>
    <n v="309.38"/>
  </r>
  <r>
    <d v="2020-07-21T00:00:00"/>
    <x v="1"/>
    <x v="7"/>
    <x v="4"/>
    <n v="55"/>
    <n v="12.49"/>
    <n v="686.95"/>
  </r>
  <r>
    <d v="2020-08-07T00:00:00"/>
    <x v="1"/>
    <x v="1"/>
    <x v="4"/>
    <n v="42"/>
    <n v="23.95"/>
    <n v="1005.9"/>
  </r>
  <r>
    <d v="2020-08-24T00:00:00"/>
    <x v="2"/>
    <x v="4"/>
    <x v="3"/>
    <n v="3"/>
    <n v="275"/>
    <n v="825"/>
  </r>
  <r>
    <d v="2020-09-10T00:00:00"/>
    <x v="1"/>
    <x v="3"/>
    <x v="0"/>
    <n v="7"/>
    <n v="1.29"/>
    <n v="9.0300000000000011"/>
  </r>
  <r>
    <d v="2020-09-27T00:00:00"/>
    <x v="2"/>
    <x v="4"/>
    <x v="2"/>
    <n v="76"/>
    <n v="1.99"/>
    <n v="151.24"/>
  </r>
  <r>
    <d v="2020-10-14T00:00:00"/>
    <x v="2"/>
    <x v="6"/>
    <x v="1"/>
    <n v="57"/>
    <n v="19.989999999999998"/>
    <n v="1139.4299999999998"/>
  </r>
  <r>
    <d v="2020-10-31T00:00:00"/>
    <x v="1"/>
    <x v="5"/>
    <x v="0"/>
    <n v="14"/>
    <n v="1.29"/>
    <n v="18.060000000000002"/>
  </r>
  <r>
    <d v="2020-11-17T00:00:00"/>
    <x v="1"/>
    <x v="2"/>
    <x v="1"/>
    <n v="11"/>
    <n v="4.99"/>
    <n v="54.89"/>
  </r>
  <r>
    <d v="2020-12-04T00:00:00"/>
    <x v="1"/>
    <x v="2"/>
    <x v="1"/>
    <n v="94"/>
    <n v="19.989999999999998"/>
    <n v="1879.06"/>
  </r>
  <r>
    <d v="2020-12-21T00:00:00"/>
    <x v="1"/>
    <x v="5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E4351-59D9-4E8B-9F85-26D52F055579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tem">
  <location ref="J12:K18" firstHeaderRow="1" firstDataRow="1" firstDataCol="1"/>
  <pivotFields count="7">
    <pivotField numFmtId="164"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43" showAll="0"/>
    <pivotField dataField="1" numFmtId="43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6" baseField="0" baseItem="0"/>
  </dataFields>
  <formats count="1">
    <format dxfId="0">
      <pivotArea dataOnly="0" fieldPosition="0">
        <references count="1">
          <reference field="3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EE035-0B35-4640-9FF7-C2DD2660D14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J4:K8" firstHeaderRow="1" firstDataRow="1" firstDataCol="1"/>
  <pivotFields count="7">
    <pivotField numFmtId="16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numFmtId="43" showAll="0"/>
    <pivotField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4" baseField="0" baseItem="0"/>
  </dataFields>
  <formats count="1">
    <format dxfId="1">
      <pivotArea dataOnly="0" fieldPosition="0">
        <references count="1"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C853A-F669-4313-ADB6-8B738649C902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tem">
  <location ref="J4:K6" firstHeaderRow="1" firstDataRow="1" firstDataCol="1" rowPageCount="1" colPageCount="1"/>
  <pivotFields count="7"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axis="axisRow" showAll="0">
      <items count="6">
        <item h="1" x="1"/>
        <item h="1" x="3"/>
        <item h="1" x="2"/>
        <item h="1" x="4"/>
        <item x="0"/>
        <item t="default"/>
      </items>
    </pivotField>
    <pivotField showAll="0"/>
    <pivotField numFmtId="43" showAll="0"/>
    <pivotField dataField="1" numFmtId="43" showAll="0"/>
  </pivotFields>
  <rowFields count="1">
    <field x="3"/>
  </rowFields>
  <rowItems count="2">
    <i>
      <x v="4"/>
    </i>
    <i t="grand">
      <x/>
    </i>
  </rowItems>
  <colItems count="1">
    <i/>
  </colItems>
  <pageFields count="1">
    <pageField fld="1" item="0" hier="-1"/>
  </pageField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8165-1B80-48DF-B36B-2AB698F841E8}">
  <dimension ref="A1:O44"/>
  <sheetViews>
    <sheetView workbookViewId="0">
      <selection activeCell="L23" sqref="L23"/>
    </sheetView>
  </sheetViews>
  <sheetFormatPr defaultRowHeight="14.4" x14ac:dyDescent="0.3"/>
  <cols>
    <col min="10" max="10" width="12.5546875" bestFit="1" customWidth="1"/>
    <col min="11" max="11" width="14.88671875" bestFit="1" customWidth="1"/>
    <col min="14" max="14" width="13.77734375" bestFit="1" customWidth="1"/>
    <col min="15" max="15" width="10.5546875" customWidth="1"/>
    <col min="16" max="16" width="10.21875" customWidth="1"/>
  </cols>
  <sheetData>
    <row r="1" spans="1:15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  <c r="I1" s="12" t="s">
        <v>28</v>
      </c>
      <c r="J1" s="12"/>
      <c r="K1" s="12"/>
      <c r="L1" s="12"/>
      <c r="M1" s="12"/>
    </row>
    <row r="2" spans="1:15" x14ac:dyDescent="0.3">
      <c r="A2" s="5">
        <v>43471</v>
      </c>
      <c r="B2" s="6" t="s">
        <v>7</v>
      </c>
      <c r="C2" s="6" t="s">
        <v>8</v>
      </c>
      <c r="D2" s="7" t="s">
        <v>9</v>
      </c>
      <c r="E2" s="8">
        <v>95</v>
      </c>
      <c r="F2" s="9">
        <v>1.99</v>
      </c>
      <c r="G2" s="10">
        <v>189.05</v>
      </c>
    </row>
    <row r="3" spans="1:15" x14ac:dyDescent="0.3">
      <c r="A3" s="5">
        <v>43488</v>
      </c>
      <c r="B3" s="6" t="s">
        <v>10</v>
      </c>
      <c r="C3" s="6" t="s">
        <v>11</v>
      </c>
      <c r="D3" s="7" t="s">
        <v>12</v>
      </c>
      <c r="E3" s="8">
        <v>50</v>
      </c>
      <c r="F3" s="9">
        <v>19.989999999999998</v>
      </c>
      <c r="G3" s="10">
        <v>999.49999999999989</v>
      </c>
      <c r="I3" t="s">
        <v>27</v>
      </c>
      <c r="N3" t="s">
        <v>34</v>
      </c>
    </row>
    <row r="4" spans="1:15" x14ac:dyDescent="0.3">
      <c r="A4" s="5">
        <v>43505</v>
      </c>
      <c r="B4" s="6" t="s">
        <v>10</v>
      </c>
      <c r="C4" s="6" t="s">
        <v>13</v>
      </c>
      <c r="D4" s="7" t="s">
        <v>9</v>
      </c>
      <c r="E4" s="8">
        <v>36</v>
      </c>
      <c r="F4" s="9">
        <v>4.99</v>
      </c>
      <c r="G4" s="10">
        <v>179.64000000000001</v>
      </c>
      <c r="J4" s="13" t="s">
        <v>1</v>
      </c>
      <c r="K4" t="s">
        <v>30</v>
      </c>
      <c r="O4">
        <f>SUMIF(B2:B44,"East",E2:E44)</f>
        <v>691</v>
      </c>
    </row>
    <row r="5" spans="1:15" x14ac:dyDescent="0.3">
      <c r="A5" s="5">
        <v>43522</v>
      </c>
      <c r="B5" s="6" t="s">
        <v>10</v>
      </c>
      <c r="C5" s="6" t="s">
        <v>14</v>
      </c>
      <c r="D5" s="7" t="s">
        <v>15</v>
      </c>
      <c r="E5" s="8">
        <v>27</v>
      </c>
      <c r="F5" s="9">
        <v>19.989999999999998</v>
      </c>
      <c r="G5" s="10">
        <v>539.7299999999999</v>
      </c>
      <c r="J5" s="14" t="s">
        <v>10</v>
      </c>
      <c r="K5" s="15">
        <v>1199</v>
      </c>
    </row>
    <row r="6" spans="1:15" x14ac:dyDescent="0.3">
      <c r="A6" s="5">
        <v>43539</v>
      </c>
      <c r="B6" s="6" t="s">
        <v>16</v>
      </c>
      <c r="C6" s="6" t="s">
        <v>17</v>
      </c>
      <c r="D6" s="7" t="s">
        <v>9</v>
      </c>
      <c r="E6" s="8">
        <v>56</v>
      </c>
      <c r="F6" s="9">
        <v>2.99</v>
      </c>
      <c r="G6" s="10">
        <v>167.44</v>
      </c>
      <c r="J6" s="16" t="s">
        <v>7</v>
      </c>
      <c r="K6" s="17">
        <v>691</v>
      </c>
    </row>
    <row r="7" spans="1:15" x14ac:dyDescent="0.3">
      <c r="A7" s="5">
        <v>43556</v>
      </c>
      <c r="B7" s="6" t="s">
        <v>7</v>
      </c>
      <c r="C7" s="6" t="s">
        <v>8</v>
      </c>
      <c r="D7" s="7" t="s">
        <v>12</v>
      </c>
      <c r="E7" s="8">
        <v>60</v>
      </c>
      <c r="F7" s="9">
        <v>4.99</v>
      </c>
      <c r="G7" s="10">
        <v>299.40000000000003</v>
      </c>
      <c r="J7" s="14" t="s">
        <v>16</v>
      </c>
      <c r="K7" s="15">
        <v>231</v>
      </c>
    </row>
    <row r="8" spans="1:15" x14ac:dyDescent="0.3">
      <c r="A8" s="5">
        <v>43573</v>
      </c>
      <c r="B8" s="6" t="s">
        <v>10</v>
      </c>
      <c r="C8" s="6" t="s">
        <v>18</v>
      </c>
      <c r="D8" s="7" t="s">
        <v>9</v>
      </c>
      <c r="E8" s="8">
        <v>75</v>
      </c>
      <c r="F8" s="9">
        <v>1.99</v>
      </c>
      <c r="G8" s="10">
        <v>149.25</v>
      </c>
      <c r="J8" s="14" t="s">
        <v>29</v>
      </c>
      <c r="K8" s="15">
        <v>2121</v>
      </c>
    </row>
    <row r="9" spans="1:15" x14ac:dyDescent="0.3">
      <c r="A9" s="5">
        <v>43590</v>
      </c>
      <c r="B9" s="6" t="s">
        <v>10</v>
      </c>
      <c r="C9" s="6" t="s">
        <v>13</v>
      </c>
      <c r="D9" s="7" t="s">
        <v>9</v>
      </c>
      <c r="E9" s="8">
        <v>90</v>
      </c>
      <c r="F9" s="9">
        <v>4.99</v>
      </c>
      <c r="G9" s="10">
        <v>449.1</v>
      </c>
    </row>
    <row r="10" spans="1:15" x14ac:dyDescent="0.3">
      <c r="A10" s="5">
        <v>43607</v>
      </c>
      <c r="B10" s="6" t="s">
        <v>16</v>
      </c>
      <c r="C10" s="6" t="s">
        <v>19</v>
      </c>
      <c r="D10" s="7" t="s">
        <v>9</v>
      </c>
      <c r="E10" s="8">
        <v>32</v>
      </c>
      <c r="F10" s="9">
        <v>1.99</v>
      </c>
      <c r="G10" s="10">
        <v>63.68</v>
      </c>
      <c r="I10" s="12" t="s">
        <v>31</v>
      </c>
      <c r="J10" s="12"/>
      <c r="K10" s="12"/>
      <c r="L10" s="12"/>
      <c r="M10" s="12"/>
    </row>
    <row r="11" spans="1:15" x14ac:dyDescent="0.3">
      <c r="A11" s="5">
        <v>43624</v>
      </c>
      <c r="B11" s="6" t="s">
        <v>7</v>
      </c>
      <c r="C11" s="6" t="s">
        <v>8</v>
      </c>
      <c r="D11" s="7" t="s">
        <v>12</v>
      </c>
      <c r="E11" s="8">
        <v>60</v>
      </c>
      <c r="F11" s="9">
        <v>8.99</v>
      </c>
      <c r="G11" s="10">
        <v>539.4</v>
      </c>
    </row>
    <row r="12" spans="1:15" x14ac:dyDescent="0.3">
      <c r="A12" s="5">
        <v>43641</v>
      </c>
      <c r="B12" s="6" t="s">
        <v>10</v>
      </c>
      <c r="C12" s="6" t="s">
        <v>20</v>
      </c>
      <c r="D12" s="7" t="s">
        <v>9</v>
      </c>
      <c r="E12" s="8">
        <v>90</v>
      </c>
      <c r="F12" s="9">
        <v>4.99</v>
      </c>
      <c r="G12" s="10">
        <v>449.1</v>
      </c>
      <c r="J12" s="13" t="s">
        <v>3</v>
      </c>
      <c r="K12" t="s">
        <v>32</v>
      </c>
      <c r="N12" t="s">
        <v>34</v>
      </c>
    </row>
    <row r="13" spans="1:15" x14ac:dyDescent="0.3">
      <c r="A13" s="5">
        <v>43658</v>
      </c>
      <c r="B13" s="6" t="s">
        <v>7</v>
      </c>
      <c r="C13" s="6" t="s">
        <v>21</v>
      </c>
      <c r="D13" s="7" t="s">
        <v>12</v>
      </c>
      <c r="E13" s="8">
        <v>29</v>
      </c>
      <c r="F13" s="9">
        <v>1.99</v>
      </c>
      <c r="G13" s="10">
        <v>57.71</v>
      </c>
      <c r="J13" s="16" t="s">
        <v>12</v>
      </c>
      <c r="K13" s="17">
        <v>9577.65</v>
      </c>
      <c r="O13">
        <f>SUMIF(D2:D44,"Binder",G2:G44)</f>
        <v>9577.65</v>
      </c>
    </row>
    <row r="14" spans="1:15" x14ac:dyDescent="0.3">
      <c r="A14" s="5">
        <v>43675</v>
      </c>
      <c r="B14" s="6" t="s">
        <v>7</v>
      </c>
      <c r="C14" s="6" t="s">
        <v>22</v>
      </c>
      <c r="D14" s="7" t="s">
        <v>12</v>
      </c>
      <c r="E14" s="8">
        <v>81</v>
      </c>
      <c r="F14" s="9">
        <v>19.989999999999998</v>
      </c>
      <c r="G14" s="10">
        <v>1619.1899999999998</v>
      </c>
      <c r="J14" s="14" t="s">
        <v>24</v>
      </c>
      <c r="K14" s="15">
        <v>1700</v>
      </c>
    </row>
    <row r="15" spans="1:15" x14ac:dyDescent="0.3">
      <c r="A15" s="5">
        <v>43692</v>
      </c>
      <c r="B15" s="6" t="s">
        <v>7</v>
      </c>
      <c r="C15" s="6" t="s">
        <v>8</v>
      </c>
      <c r="D15" s="7" t="s">
        <v>9</v>
      </c>
      <c r="E15" s="8">
        <v>35</v>
      </c>
      <c r="F15" s="9">
        <v>4.99</v>
      </c>
      <c r="G15" s="10">
        <v>174.65</v>
      </c>
      <c r="J15" s="14" t="s">
        <v>15</v>
      </c>
      <c r="K15" s="15">
        <v>2045.2199999999998</v>
      </c>
    </row>
    <row r="16" spans="1:15" x14ac:dyDescent="0.3">
      <c r="A16" s="5">
        <v>43709</v>
      </c>
      <c r="B16" s="6" t="s">
        <v>10</v>
      </c>
      <c r="C16" s="6" t="s">
        <v>23</v>
      </c>
      <c r="D16" s="7" t="s">
        <v>24</v>
      </c>
      <c r="E16" s="8">
        <v>2</v>
      </c>
      <c r="F16" s="9">
        <v>125</v>
      </c>
      <c r="G16" s="10">
        <v>250</v>
      </c>
      <c r="J16" s="14" t="s">
        <v>25</v>
      </c>
      <c r="K16" s="15">
        <v>4169.87</v>
      </c>
    </row>
    <row r="17" spans="1:11" x14ac:dyDescent="0.3">
      <c r="A17" s="5">
        <v>43726</v>
      </c>
      <c r="B17" s="6" t="s">
        <v>7</v>
      </c>
      <c r="C17" s="6" t="s">
        <v>8</v>
      </c>
      <c r="D17" s="7" t="s">
        <v>25</v>
      </c>
      <c r="E17" s="8">
        <v>16</v>
      </c>
      <c r="F17" s="9">
        <v>15.99</v>
      </c>
      <c r="G17" s="10">
        <v>255.84</v>
      </c>
      <c r="J17" s="14" t="s">
        <v>9</v>
      </c>
      <c r="K17" s="15">
        <v>2135.1400000000003</v>
      </c>
    </row>
    <row r="18" spans="1:11" x14ac:dyDescent="0.3">
      <c r="A18" s="5">
        <v>43743</v>
      </c>
      <c r="B18" s="6" t="s">
        <v>10</v>
      </c>
      <c r="C18" s="6" t="s">
        <v>20</v>
      </c>
      <c r="D18" s="7" t="s">
        <v>12</v>
      </c>
      <c r="E18" s="8">
        <v>28</v>
      </c>
      <c r="F18" s="9">
        <v>8.99</v>
      </c>
      <c r="G18" s="10">
        <v>251.72</v>
      </c>
      <c r="J18" s="14" t="s">
        <v>29</v>
      </c>
      <c r="K18" s="15">
        <v>19627.879999999997</v>
      </c>
    </row>
    <row r="19" spans="1:11" x14ac:dyDescent="0.3">
      <c r="A19" s="5">
        <v>43760</v>
      </c>
      <c r="B19" s="6" t="s">
        <v>7</v>
      </c>
      <c r="C19" s="6" t="s">
        <v>8</v>
      </c>
      <c r="D19" s="7" t="s">
        <v>15</v>
      </c>
      <c r="E19" s="8">
        <v>64</v>
      </c>
      <c r="F19" s="9">
        <v>8.99</v>
      </c>
      <c r="G19" s="10">
        <v>575.36</v>
      </c>
    </row>
    <row r="20" spans="1:11" x14ac:dyDescent="0.3">
      <c r="A20" s="5">
        <v>43777</v>
      </c>
      <c r="B20" s="6" t="s">
        <v>7</v>
      </c>
      <c r="C20" s="6" t="s">
        <v>22</v>
      </c>
      <c r="D20" s="7" t="s">
        <v>15</v>
      </c>
      <c r="E20" s="8">
        <v>15</v>
      </c>
      <c r="F20" s="9">
        <v>19.989999999999998</v>
      </c>
      <c r="G20" s="10">
        <v>299.84999999999997</v>
      </c>
    </row>
    <row r="21" spans="1:11" x14ac:dyDescent="0.3">
      <c r="A21" s="5">
        <v>43794</v>
      </c>
      <c r="B21" s="6" t="s">
        <v>10</v>
      </c>
      <c r="C21" s="6" t="s">
        <v>11</v>
      </c>
      <c r="D21" s="7" t="s">
        <v>25</v>
      </c>
      <c r="E21" s="8">
        <v>96</v>
      </c>
      <c r="F21" s="9">
        <v>4.99</v>
      </c>
      <c r="G21" s="10">
        <v>479.04</v>
      </c>
    </row>
    <row r="22" spans="1:11" x14ac:dyDescent="0.3">
      <c r="A22" s="5">
        <v>43811</v>
      </c>
      <c r="B22" s="6" t="s">
        <v>10</v>
      </c>
      <c r="C22" s="6" t="s">
        <v>23</v>
      </c>
      <c r="D22" s="7" t="s">
        <v>9</v>
      </c>
      <c r="E22" s="8">
        <v>67</v>
      </c>
      <c r="F22" s="9">
        <v>1.29</v>
      </c>
      <c r="G22" s="10">
        <v>86.43</v>
      </c>
    </row>
    <row r="23" spans="1:11" x14ac:dyDescent="0.3">
      <c r="A23" s="5">
        <v>43828</v>
      </c>
      <c r="B23" s="6" t="s">
        <v>7</v>
      </c>
      <c r="C23" s="6" t="s">
        <v>22</v>
      </c>
      <c r="D23" s="7" t="s">
        <v>25</v>
      </c>
      <c r="E23" s="8">
        <v>74</v>
      </c>
      <c r="F23" s="9">
        <v>15.99</v>
      </c>
      <c r="G23" s="10">
        <v>1183.26</v>
      </c>
    </row>
    <row r="24" spans="1:11" x14ac:dyDescent="0.3">
      <c r="A24" s="5">
        <v>43845</v>
      </c>
      <c r="B24" s="6" t="s">
        <v>10</v>
      </c>
      <c r="C24" s="6" t="s">
        <v>14</v>
      </c>
      <c r="D24" s="7" t="s">
        <v>12</v>
      </c>
      <c r="E24" s="8">
        <v>46</v>
      </c>
      <c r="F24" s="9">
        <v>8.99</v>
      </c>
      <c r="G24" s="10">
        <v>413.54</v>
      </c>
    </row>
    <row r="25" spans="1:11" x14ac:dyDescent="0.3">
      <c r="A25" s="5">
        <v>43862</v>
      </c>
      <c r="B25" s="6" t="s">
        <v>10</v>
      </c>
      <c r="C25" s="6" t="s">
        <v>23</v>
      </c>
      <c r="D25" s="7" t="s">
        <v>12</v>
      </c>
      <c r="E25" s="8">
        <v>87</v>
      </c>
      <c r="F25" s="9">
        <v>15</v>
      </c>
      <c r="G25" s="10">
        <v>1305</v>
      </c>
    </row>
    <row r="26" spans="1:11" x14ac:dyDescent="0.3">
      <c r="A26" s="5">
        <v>43879</v>
      </c>
      <c r="B26" s="6" t="s">
        <v>7</v>
      </c>
      <c r="C26" s="6" t="s">
        <v>8</v>
      </c>
      <c r="D26" s="7" t="s">
        <v>12</v>
      </c>
      <c r="E26" s="8">
        <v>4</v>
      </c>
      <c r="F26" s="9">
        <v>4.99</v>
      </c>
      <c r="G26" s="10">
        <v>19.96</v>
      </c>
    </row>
    <row r="27" spans="1:11" x14ac:dyDescent="0.3">
      <c r="A27" s="5">
        <v>43897</v>
      </c>
      <c r="B27" s="6" t="s">
        <v>16</v>
      </c>
      <c r="C27" s="6" t="s">
        <v>17</v>
      </c>
      <c r="D27" s="7" t="s">
        <v>12</v>
      </c>
      <c r="E27" s="8">
        <v>7</v>
      </c>
      <c r="F27" s="9">
        <v>19.989999999999998</v>
      </c>
      <c r="G27" s="10">
        <v>139.92999999999998</v>
      </c>
    </row>
    <row r="28" spans="1:11" x14ac:dyDescent="0.3">
      <c r="A28" s="5">
        <v>43914</v>
      </c>
      <c r="B28" s="6" t="s">
        <v>10</v>
      </c>
      <c r="C28" s="6" t="s">
        <v>13</v>
      </c>
      <c r="D28" s="7" t="s">
        <v>25</v>
      </c>
      <c r="E28" s="8">
        <v>50</v>
      </c>
      <c r="F28" s="9">
        <v>4.99</v>
      </c>
      <c r="G28" s="10">
        <v>249.5</v>
      </c>
    </row>
    <row r="29" spans="1:11" x14ac:dyDescent="0.3">
      <c r="A29" s="5">
        <v>43931</v>
      </c>
      <c r="B29" s="6" t="s">
        <v>10</v>
      </c>
      <c r="C29" s="6" t="s">
        <v>18</v>
      </c>
      <c r="D29" s="7" t="s">
        <v>9</v>
      </c>
      <c r="E29" s="8">
        <v>66</v>
      </c>
      <c r="F29" s="9">
        <v>1.99</v>
      </c>
      <c r="G29" s="10">
        <v>131.34</v>
      </c>
    </row>
    <row r="30" spans="1:11" x14ac:dyDescent="0.3">
      <c r="A30" s="5">
        <v>43948</v>
      </c>
      <c r="B30" s="6" t="s">
        <v>7</v>
      </c>
      <c r="C30" s="6" t="s">
        <v>21</v>
      </c>
      <c r="D30" s="7" t="s">
        <v>15</v>
      </c>
      <c r="E30" s="8">
        <v>96</v>
      </c>
      <c r="F30" s="9">
        <v>4.99</v>
      </c>
      <c r="G30" s="10">
        <v>479.04</v>
      </c>
    </row>
    <row r="31" spans="1:11" x14ac:dyDescent="0.3">
      <c r="A31" s="5">
        <v>43965</v>
      </c>
      <c r="B31" s="6" t="s">
        <v>10</v>
      </c>
      <c r="C31" s="6" t="s">
        <v>14</v>
      </c>
      <c r="D31" s="7" t="s">
        <v>9</v>
      </c>
      <c r="E31" s="8">
        <v>53</v>
      </c>
      <c r="F31" s="9">
        <v>1.29</v>
      </c>
      <c r="G31" s="10">
        <v>68.37</v>
      </c>
    </row>
    <row r="32" spans="1:11" x14ac:dyDescent="0.3">
      <c r="A32" s="5">
        <v>43982</v>
      </c>
      <c r="B32" s="6" t="s">
        <v>10</v>
      </c>
      <c r="C32" s="6" t="s">
        <v>14</v>
      </c>
      <c r="D32" s="7" t="s">
        <v>12</v>
      </c>
      <c r="E32" s="8">
        <v>80</v>
      </c>
      <c r="F32" s="9">
        <v>8.99</v>
      </c>
      <c r="G32" s="10">
        <v>719.2</v>
      </c>
    </row>
    <row r="33" spans="1:7" x14ac:dyDescent="0.3">
      <c r="A33" s="5">
        <v>43999</v>
      </c>
      <c r="B33" s="6" t="s">
        <v>10</v>
      </c>
      <c r="C33" s="6" t="s">
        <v>11</v>
      </c>
      <c r="D33" s="7" t="s">
        <v>24</v>
      </c>
      <c r="E33" s="8">
        <v>5</v>
      </c>
      <c r="F33" s="9">
        <v>125</v>
      </c>
      <c r="G33" s="10">
        <v>625</v>
      </c>
    </row>
    <row r="34" spans="1:7" x14ac:dyDescent="0.3">
      <c r="A34" s="5">
        <v>44016</v>
      </c>
      <c r="B34" s="6" t="s">
        <v>7</v>
      </c>
      <c r="C34" s="6" t="s">
        <v>8</v>
      </c>
      <c r="D34" s="7" t="s">
        <v>25</v>
      </c>
      <c r="E34" s="8">
        <v>62</v>
      </c>
      <c r="F34" s="9">
        <v>4.99</v>
      </c>
      <c r="G34" s="10">
        <v>309.38</v>
      </c>
    </row>
    <row r="35" spans="1:7" x14ac:dyDescent="0.3">
      <c r="A35" s="5">
        <v>44033</v>
      </c>
      <c r="B35" s="6" t="s">
        <v>10</v>
      </c>
      <c r="C35" s="6" t="s">
        <v>20</v>
      </c>
      <c r="D35" s="7" t="s">
        <v>25</v>
      </c>
      <c r="E35" s="8">
        <v>55</v>
      </c>
      <c r="F35" s="9">
        <v>12.49</v>
      </c>
      <c r="G35" s="10">
        <v>686.95</v>
      </c>
    </row>
    <row r="36" spans="1:7" x14ac:dyDescent="0.3">
      <c r="A36" s="5">
        <v>44050</v>
      </c>
      <c r="B36" s="6" t="s">
        <v>10</v>
      </c>
      <c r="C36" s="6" t="s">
        <v>11</v>
      </c>
      <c r="D36" s="7" t="s">
        <v>25</v>
      </c>
      <c r="E36" s="8">
        <v>42</v>
      </c>
      <c r="F36" s="9">
        <v>23.95</v>
      </c>
      <c r="G36" s="10">
        <v>1005.9</v>
      </c>
    </row>
    <row r="37" spans="1:7" x14ac:dyDescent="0.3">
      <c r="A37" s="5">
        <v>44067</v>
      </c>
      <c r="B37" s="6" t="s">
        <v>16</v>
      </c>
      <c r="C37" s="6" t="s">
        <v>17</v>
      </c>
      <c r="D37" s="7" t="s">
        <v>24</v>
      </c>
      <c r="E37" s="8">
        <v>3</v>
      </c>
      <c r="F37" s="9">
        <v>275</v>
      </c>
      <c r="G37" s="10">
        <v>825</v>
      </c>
    </row>
    <row r="38" spans="1:7" x14ac:dyDescent="0.3">
      <c r="A38" s="5">
        <v>44084</v>
      </c>
      <c r="B38" s="6" t="s">
        <v>10</v>
      </c>
      <c r="C38" s="6" t="s">
        <v>14</v>
      </c>
      <c r="D38" s="7" t="s">
        <v>9</v>
      </c>
      <c r="E38" s="8">
        <v>7</v>
      </c>
      <c r="F38" s="9">
        <v>1.29</v>
      </c>
      <c r="G38" s="10">
        <v>9.0300000000000011</v>
      </c>
    </row>
    <row r="39" spans="1:7" x14ac:dyDescent="0.3">
      <c r="A39" s="5">
        <v>44101</v>
      </c>
      <c r="B39" s="6" t="s">
        <v>16</v>
      </c>
      <c r="C39" s="6" t="s">
        <v>17</v>
      </c>
      <c r="D39" s="7" t="s">
        <v>15</v>
      </c>
      <c r="E39" s="8">
        <v>76</v>
      </c>
      <c r="F39" s="9">
        <v>1.99</v>
      </c>
      <c r="G39" s="10">
        <v>151.24</v>
      </c>
    </row>
    <row r="40" spans="1:7" x14ac:dyDescent="0.3">
      <c r="A40" s="5">
        <v>44118</v>
      </c>
      <c r="B40" s="6" t="s">
        <v>16</v>
      </c>
      <c r="C40" s="6" t="s">
        <v>19</v>
      </c>
      <c r="D40" s="7" t="s">
        <v>12</v>
      </c>
      <c r="E40" s="8">
        <v>57</v>
      </c>
      <c r="F40" s="9">
        <v>19.989999999999998</v>
      </c>
      <c r="G40" s="10">
        <v>1139.4299999999998</v>
      </c>
    </row>
    <row r="41" spans="1:7" x14ac:dyDescent="0.3">
      <c r="A41" s="5">
        <v>44135</v>
      </c>
      <c r="B41" s="6" t="s">
        <v>10</v>
      </c>
      <c r="C41" s="6" t="s">
        <v>18</v>
      </c>
      <c r="D41" s="7" t="s">
        <v>9</v>
      </c>
      <c r="E41" s="8">
        <v>14</v>
      </c>
      <c r="F41" s="9">
        <v>1.29</v>
      </c>
      <c r="G41" s="10">
        <v>18.060000000000002</v>
      </c>
    </row>
    <row r="42" spans="1:7" x14ac:dyDescent="0.3">
      <c r="A42" s="5">
        <v>44152</v>
      </c>
      <c r="B42" s="6" t="s">
        <v>10</v>
      </c>
      <c r="C42" s="6" t="s">
        <v>13</v>
      </c>
      <c r="D42" s="7" t="s">
        <v>12</v>
      </c>
      <c r="E42" s="8">
        <v>11</v>
      </c>
      <c r="F42" s="9">
        <v>4.99</v>
      </c>
      <c r="G42" s="10">
        <v>54.89</v>
      </c>
    </row>
    <row r="43" spans="1:7" x14ac:dyDescent="0.3">
      <c r="A43" s="5">
        <v>44169</v>
      </c>
      <c r="B43" s="6" t="s">
        <v>10</v>
      </c>
      <c r="C43" s="6" t="s">
        <v>13</v>
      </c>
      <c r="D43" s="7" t="s">
        <v>12</v>
      </c>
      <c r="E43" s="8">
        <v>94</v>
      </c>
      <c r="F43" s="9">
        <v>19.989999999999998</v>
      </c>
      <c r="G43" s="10">
        <v>1879.06</v>
      </c>
    </row>
    <row r="44" spans="1:7" x14ac:dyDescent="0.3">
      <c r="A44" s="5">
        <v>44186</v>
      </c>
      <c r="B44" s="6" t="s">
        <v>10</v>
      </c>
      <c r="C44" s="6" t="s">
        <v>18</v>
      </c>
      <c r="D44" s="7" t="s">
        <v>12</v>
      </c>
      <c r="E44" s="8">
        <v>28</v>
      </c>
      <c r="F44" s="9">
        <v>4.99</v>
      </c>
      <c r="G44" s="10">
        <v>139.72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AC013-A198-485A-BC82-BD7D961EAB53}">
  <dimension ref="A1:R44"/>
  <sheetViews>
    <sheetView workbookViewId="0">
      <selection activeCell="M19" sqref="M19"/>
    </sheetView>
  </sheetViews>
  <sheetFormatPr defaultRowHeight="14.4" x14ac:dyDescent="0.3"/>
  <cols>
    <col min="10" max="10" width="14.6640625" bestFit="1" customWidth="1"/>
    <col min="11" max="11" width="14.88671875" bestFit="1" customWidth="1"/>
    <col min="12" max="12" width="11.77734375" bestFit="1" customWidth="1"/>
    <col min="13" max="13" width="14.6640625" bestFit="1" customWidth="1"/>
    <col min="14" max="14" width="16.6640625" bestFit="1" customWidth="1"/>
    <col min="16" max="16" width="12" customWidth="1"/>
  </cols>
  <sheetData>
    <row r="1" spans="1:18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  <c r="I1" s="12" t="s">
        <v>33</v>
      </c>
      <c r="J1" s="12"/>
      <c r="K1" s="12"/>
      <c r="L1" s="12"/>
      <c r="M1" s="12"/>
      <c r="N1" s="12"/>
      <c r="O1" s="12"/>
      <c r="P1" s="12"/>
    </row>
    <row r="2" spans="1:18" x14ac:dyDescent="0.3">
      <c r="A2" s="5">
        <v>43471</v>
      </c>
      <c r="B2" s="6" t="s">
        <v>7</v>
      </c>
      <c r="C2" s="6" t="s">
        <v>8</v>
      </c>
      <c r="D2" s="7" t="s">
        <v>9</v>
      </c>
      <c r="E2" s="8">
        <v>95</v>
      </c>
      <c r="F2" s="9">
        <v>1.99</v>
      </c>
      <c r="G2" s="10">
        <v>189.05</v>
      </c>
      <c r="J2" s="13" t="s">
        <v>1</v>
      </c>
      <c r="K2" t="s">
        <v>10</v>
      </c>
    </row>
    <row r="3" spans="1:18" x14ac:dyDescent="0.3">
      <c r="A3" s="5">
        <v>43488</v>
      </c>
      <c r="B3" s="6" t="s">
        <v>10</v>
      </c>
      <c r="C3" s="6" t="s">
        <v>11</v>
      </c>
      <c r="D3" s="7" t="s">
        <v>12</v>
      </c>
      <c r="E3" s="8">
        <v>50</v>
      </c>
      <c r="F3" s="9">
        <v>19.989999999999998</v>
      </c>
      <c r="G3" s="10">
        <v>999.49999999999989</v>
      </c>
      <c r="I3" t="s">
        <v>27</v>
      </c>
    </row>
    <row r="4" spans="1:18" x14ac:dyDescent="0.3">
      <c r="A4" s="5">
        <v>43505</v>
      </c>
      <c r="B4" s="6" t="s">
        <v>10</v>
      </c>
      <c r="C4" s="6" t="s">
        <v>13</v>
      </c>
      <c r="D4" s="7" t="s">
        <v>9</v>
      </c>
      <c r="E4" s="8">
        <v>36</v>
      </c>
      <c r="F4" s="9">
        <v>4.99</v>
      </c>
      <c r="G4" s="10">
        <v>179.64000000000001</v>
      </c>
      <c r="J4" s="13" t="s">
        <v>3</v>
      </c>
      <c r="K4" t="s">
        <v>32</v>
      </c>
    </row>
    <row r="5" spans="1:18" x14ac:dyDescent="0.3">
      <c r="A5" s="5">
        <v>43522</v>
      </c>
      <c r="B5" s="6" t="s">
        <v>10</v>
      </c>
      <c r="C5" s="6" t="s">
        <v>14</v>
      </c>
      <c r="D5" s="7" t="s">
        <v>15</v>
      </c>
      <c r="E5" s="8">
        <v>27</v>
      </c>
      <c r="F5" s="9">
        <v>19.989999999999998</v>
      </c>
      <c r="G5" s="10">
        <v>539.7299999999999</v>
      </c>
      <c r="J5" s="14" t="s">
        <v>9</v>
      </c>
      <c r="K5" s="15">
        <v>1540.3200000000002</v>
      </c>
      <c r="N5" t="s">
        <v>35</v>
      </c>
    </row>
    <row r="6" spans="1:18" x14ac:dyDescent="0.3">
      <c r="A6" s="5">
        <v>43539</v>
      </c>
      <c r="B6" s="6" t="s">
        <v>16</v>
      </c>
      <c r="C6" s="6" t="s">
        <v>17</v>
      </c>
      <c r="D6" s="7" t="s">
        <v>9</v>
      </c>
      <c r="E6" s="8">
        <v>56</v>
      </c>
      <c r="F6" s="9">
        <v>2.99</v>
      </c>
      <c r="G6" s="10">
        <v>167.44</v>
      </c>
      <c r="J6" s="14" t="s">
        <v>29</v>
      </c>
      <c r="K6" s="15">
        <v>1540.3200000000002</v>
      </c>
      <c r="O6">
        <f>SUMIFS(G2:G44,B2:B44,"Central",D2:D44,"Pencil")</f>
        <v>1540.32</v>
      </c>
    </row>
    <row r="7" spans="1:18" x14ac:dyDescent="0.3">
      <c r="A7" s="5">
        <v>43556</v>
      </c>
      <c r="B7" s="6" t="s">
        <v>7</v>
      </c>
      <c r="C7" s="6" t="s">
        <v>8</v>
      </c>
      <c r="D7" s="7" t="s">
        <v>12</v>
      </c>
      <c r="E7" s="8">
        <v>60</v>
      </c>
      <c r="F7" s="9">
        <v>4.99</v>
      </c>
      <c r="G7" s="10">
        <v>299.40000000000003</v>
      </c>
    </row>
    <row r="8" spans="1:18" x14ac:dyDescent="0.3">
      <c r="A8" s="5">
        <v>43573</v>
      </c>
      <c r="B8" s="6" t="s">
        <v>10</v>
      </c>
      <c r="C8" s="6" t="s">
        <v>18</v>
      </c>
      <c r="D8" s="7" t="s">
        <v>9</v>
      </c>
      <c r="E8" s="8">
        <v>75</v>
      </c>
      <c r="F8" s="9">
        <v>1.99</v>
      </c>
      <c r="G8" s="10">
        <v>149.25</v>
      </c>
    </row>
    <row r="9" spans="1:18" x14ac:dyDescent="0.3">
      <c r="A9" s="5">
        <v>43590</v>
      </c>
      <c r="B9" s="6" t="s">
        <v>10</v>
      </c>
      <c r="C9" s="6" t="s">
        <v>13</v>
      </c>
      <c r="D9" s="7" t="s">
        <v>9</v>
      </c>
      <c r="E9" s="8">
        <v>90</v>
      </c>
      <c r="F9" s="9">
        <v>4.99</v>
      </c>
      <c r="G9" s="10">
        <v>449.1</v>
      </c>
      <c r="I9" s="12" t="s">
        <v>36</v>
      </c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3">
      <c r="A10" s="5">
        <v>43607</v>
      </c>
      <c r="B10" s="6" t="s">
        <v>16</v>
      </c>
      <c r="C10" s="6" t="s">
        <v>19</v>
      </c>
      <c r="D10" s="7" t="s">
        <v>9</v>
      </c>
      <c r="E10" s="8">
        <v>32</v>
      </c>
      <c r="F10" s="9">
        <v>1.99</v>
      </c>
      <c r="G10" s="10">
        <v>63.68</v>
      </c>
    </row>
    <row r="11" spans="1:18" x14ac:dyDescent="0.3">
      <c r="A11" s="5">
        <v>43624</v>
      </c>
      <c r="B11" s="6" t="s">
        <v>7</v>
      </c>
      <c r="C11" s="6" t="s">
        <v>8</v>
      </c>
      <c r="D11" s="7" t="s">
        <v>12</v>
      </c>
      <c r="E11" s="8">
        <v>60</v>
      </c>
      <c r="F11" s="9">
        <v>8.99</v>
      </c>
      <c r="G11" s="10">
        <v>539.4</v>
      </c>
      <c r="I11" t="s">
        <v>27</v>
      </c>
      <c r="J11">
        <f>SUMIFS(E2:E44,C2:C44,"Jones",F2:F44,"&gt;5")</f>
        <v>140</v>
      </c>
    </row>
    <row r="12" spans="1:18" x14ac:dyDescent="0.3">
      <c r="A12" s="5">
        <v>43641</v>
      </c>
      <c r="B12" s="6" t="s">
        <v>10</v>
      </c>
      <c r="C12" s="6" t="s">
        <v>20</v>
      </c>
      <c r="D12" s="7" t="s">
        <v>9</v>
      </c>
      <c r="E12" s="8">
        <v>90</v>
      </c>
      <c r="F12" s="9">
        <v>4.99</v>
      </c>
      <c r="G12" s="10">
        <v>449.1</v>
      </c>
    </row>
    <row r="13" spans="1:18" x14ac:dyDescent="0.3">
      <c r="A13" s="5">
        <v>43658</v>
      </c>
      <c r="B13" s="6" t="s">
        <v>7</v>
      </c>
      <c r="C13" s="6" t="s">
        <v>21</v>
      </c>
      <c r="D13" s="7" t="s">
        <v>12</v>
      </c>
      <c r="E13" s="8">
        <v>29</v>
      </c>
      <c r="F13" s="9">
        <v>1.99</v>
      </c>
      <c r="G13" s="10">
        <v>57.71</v>
      </c>
    </row>
    <row r="14" spans="1:18" x14ac:dyDescent="0.3">
      <c r="A14" s="5">
        <v>43675</v>
      </c>
      <c r="B14" s="6" t="s">
        <v>7</v>
      </c>
      <c r="C14" s="6" t="s">
        <v>22</v>
      </c>
      <c r="D14" s="7" t="s">
        <v>12</v>
      </c>
      <c r="E14" s="8">
        <v>81</v>
      </c>
      <c r="F14" s="9">
        <v>19.989999999999998</v>
      </c>
      <c r="G14" s="10">
        <v>1619.1899999999998</v>
      </c>
      <c r="I14" s="11" t="s">
        <v>37</v>
      </c>
      <c r="J14" s="12"/>
      <c r="K14" s="12"/>
      <c r="L14" s="12"/>
      <c r="M14" s="12"/>
    </row>
    <row r="15" spans="1:18" x14ac:dyDescent="0.3">
      <c r="A15" s="5">
        <v>43692</v>
      </c>
      <c r="B15" s="6" t="s">
        <v>7</v>
      </c>
      <c r="C15" s="6" t="s">
        <v>8</v>
      </c>
      <c r="D15" s="7" t="s">
        <v>9</v>
      </c>
      <c r="E15" s="8">
        <v>35</v>
      </c>
      <c r="F15" s="9">
        <v>4.99</v>
      </c>
      <c r="G15" s="10">
        <v>174.65</v>
      </c>
    </row>
    <row r="16" spans="1:18" x14ac:dyDescent="0.3">
      <c r="A16" s="5">
        <v>43709</v>
      </c>
      <c r="B16" s="6" t="s">
        <v>10</v>
      </c>
      <c r="C16" s="6" t="s">
        <v>23</v>
      </c>
      <c r="D16" s="7" t="s">
        <v>24</v>
      </c>
      <c r="E16" s="8">
        <v>2</v>
      </c>
      <c r="F16" s="9">
        <v>125</v>
      </c>
      <c r="G16" s="10">
        <v>250</v>
      </c>
    </row>
    <row r="17" spans="1:11" x14ac:dyDescent="0.3">
      <c r="A17" s="5">
        <v>43726</v>
      </c>
      <c r="B17" s="6" t="s">
        <v>7</v>
      </c>
      <c r="C17" s="6" t="s">
        <v>8</v>
      </c>
      <c r="D17" s="7" t="s">
        <v>25</v>
      </c>
      <c r="E17" s="8">
        <v>16</v>
      </c>
      <c r="F17" s="9">
        <v>15.99</v>
      </c>
      <c r="G17" s="10">
        <v>255.84</v>
      </c>
      <c r="I17" t="s">
        <v>27</v>
      </c>
      <c r="J17" t="s">
        <v>35</v>
      </c>
    </row>
    <row r="18" spans="1:11" x14ac:dyDescent="0.3">
      <c r="A18" s="5">
        <v>43743</v>
      </c>
      <c r="B18" s="6" t="s">
        <v>10</v>
      </c>
      <c r="C18" s="6" t="s">
        <v>20</v>
      </c>
      <c r="D18" s="7" t="s">
        <v>12</v>
      </c>
      <c r="E18" s="8">
        <v>28</v>
      </c>
      <c r="F18" s="9">
        <v>8.99</v>
      </c>
      <c r="G18" s="10">
        <v>251.72</v>
      </c>
      <c r="K18">
        <f>SUMIFS(E2:E44,C2:C44,"Jones",D2:D44,"&lt;&gt;Pencil")</f>
        <v>266</v>
      </c>
    </row>
    <row r="19" spans="1:11" x14ac:dyDescent="0.3">
      <c r="A19" s="5">
        <v>43760</v>
      </c>
      <c r="B19" s="6" t="s">
        <v>7</v>
      </c>
      <c r="C19" s="6" t="s">
        <v>8</v>
      </c>
      <c r="D19" s="7" t="s">
        <v>15</v>
      </c>
      <c r="E19" s="8">
        <v>64</v>
      </c>
      <c r="F19" s="9">
        <v>8.99</v>
      </c>
      <c r="G19" s="10">
        <v>575.36</v>
      </c>
    </row>
    <row r="20" spans="1:11" x14ac:dyDescent="0.3">
      <c r="A20" s="5">
        <v>43777</v>
      </c>
      <c r="B20" s="6" t="s">
        <v>7</v>
      </c>
      <c r="C20" s="6" t="s">
        <v>22</v>
      </c>
      <c r="D20" s="7" t="s">
        <v>15</v>
      </c>
      <c r="E20" s="8">
        <v>15</v>
      </c>
      <c r="F20" s="9">
        <v>19.989999999999998</v>
      </c>
      <c r="G20" s="10">
        <v>299.84999999999997</v>
      </c>
    </row>
    <row r="21" spans="1:11" x14ac:dyDescent="0.3">
      <c r="A21" s="5">
        <v>43794</v>
      </c>
      <c r="B21" s="6" t="s">
        <v>10</v>
      </c>
      <c r="C21" s="6" t="s">
        <v>11</v>
      </c>
      <c r="D21" s="7" t="s">
        <v>25</v>
      </c>
      <c r="E21" s="8">
        <v>96</v>
      </c>
      <c r="F21" s="9">
        <v>4.99</v>
      </c>
      <c r="G21" s="10">
        <v>479.04</v>
      </c>
    </row>
    <row r="22" spans="1:11" x14ac:dyDescent="0.3">
      <c r="A22" s="5">
        <v>43811</v>
      </c>
      <c r="B22" s="6" t="s">
        <v>10</v>
      </c>
      <c r="C22" s="6" t="s">
        <v>23</v>
      </c>
      <c r="D22" s="7" t="s">
        <v>9</v>
      </c>
      <c r="E22" s="8">
        <v>67</v>
      </c>
      <c r="F22" s="9">
        <v>1.29</v>
      </c>
      <c r="G22" s="10">
        <v>86.43</v>
      </c>
    </row>
    <row r="23" spans="1:11" x14ac:dyDescent="0.3">
      <c r="A23" s="5">
        <v>43828</v>
      </c>
      <c r="B23" s="6" t="s">
        <v>7</v>
      </c>
      <c r="C23" s="6" t="s">
        <v>22</v>
      </c>
      <c r="D23" s="7" t="s">
        <v>25</v>
      </c>
      <c r="E23" s="8">
        <v>74</v>
      </c>
      <c r="F23" s="9">
        <v>15.99</v>
      </c>
      <c r="G23" s="10">
        <v>1183.26</v>
      </c>
    </row>
    <row r="24" spans="1:11" x14ac:dyDescent="0.3">
      <c r="A24" s="5">
        <v>43845</v>
      </c>
      <c r="B24" s="6" t="s">
        <v>10</v>
      </c>
      <c r="C24" s="6" t="s">
        <v>14</v>
      </c>
      <c r="D24" s="7" t="s">
        <v>12</v>
      </c>
      <c r="E24" s="8">
        <v>46</v>
      </c>
      <c r="F24" s="9">
        <v>8.99</v>
      </c>
      <c r="G24" s="10">
        <v>413.54</v>
      </c>
    </row>
    <row r="25" spans="1:11" x14ac:dyDescent="0.3">
      <c r="A25" s="5">
        <v>43862</v>
      </c>
      <c r="B25" s="6" t="s">
        <v>10</v>
      </c>
      <c r="C25" s="6" t="s">
        <v>23</v>
      </c>
      <c r="D25" s="7" t="s">
        <v>12</v>
      </c>
      <c r="E25" s="8">
        <v>87</v>
      </c>
      <c r="F25" s="9">
        <v>15</v>
      </c>
      <c r="G25" s="10">
        <v>1305</v>
      </c>
    </row>
    <row r="26" spans="1:11" x14ac:dyDescent="0.3">
      <c r="A26" s="5">
        <v>43879</v>
      </c>
      <c r="B26" s="6" t="s">
        <v>7</v>
      </c>
      <c r="C26" s="6" t="s">
        <v>8</v>
      </c>
      <c r="D26" s="7" t="s">
        <v>12</v>
      </c>
      <c r="E26" s="8">
        <v>4</v>
      </c>
      <c r="F26" s="9">
        <v>4.99</v>
      </c>
      <c r="G26" s="10">
        <v>19.96</v>
      </c>
    </row>
    <row r="27" spans="1:11" x14ac:dyDescent="0.3">
      <c r="A27" s="5">
        <v>43897</v>
      </c>
      <c r="B27" s="6" t="s">
        <v>16</v>
      </c>
      <c r="C27" s="6" t="s">
        <v>17</v>
      </c>
      <c r="D27" s="7" t="s">
        <v>12</v>
      </c>
      <c r="E27" s="8">
        <v>7</v>
      </c>
      <c r="F27" s="9">
        <v>19.989999999999998</v>
      </c>
      <c r="G27" s="10">
        <v>139.92999999999998</v>
      </c>
    </row>
    <row r="28" spans="1:11" x14ac:dyDescent="0.3">
      <c r="A28" s="5">
        <v>43914</v>
      </c>
      <c r="B28" s="6" t="s">
        <v>10</v>
      </c>
      <c r="C28" s="6" t="s">
        <v>13</v>
      </c>
      <c r="D28" s="7" t="s">
        <v>25</v>
      </c>
      <c r="E28" s="8">
        <v>50</v>
      </c>
      <c r="F28" s="9">
        <v>4.99</v>
      </c>
      <c r="G28" s="10">
        <v>249.5</v>
      </c>
    </row>
    <row r="29" spans="1:11" x14ac:dyDescent="0.3">
      <c r="A29" s="5">
        <v>43931</v>
      </c>
      <c r="B29" s="6" t="s">
        <v>10</v>
      </c>
      <c r="C29" s="6" t="s">
        <v>18</v>
      </c>
      <c r="D29" s="7" t="s">
        <v>9</v>
      </c>
      <c r="E29" s="8">
        <v>66</v>
      </c>
      <c r="F29" s="9">
        <v>1.99</v>
      </c>
      <c r="G29" s="10">
        <v>131.34</v>
      </c>
    </row>
    <row r="30" spans="1:11" x14ac:dyDescent="0.3">
      <c r="A30" s="5">
        <v>43948</v>
      </c>
      <c r="B30" s="6" t="s">
        <v>7</v>
      </c>
      <c r="C30" s="6" t="s">
        <v>21</v>
      </c>
      <c r="D30" s="7" t="s">
        <v>15</v>
      </c>
      <c r="E30" s="8">
        <v>96</v>
      </c>
      <c r="F30" s="9">
        <v>4.99</v>
      </c>
      <c r="G30" s="10">
        <v>479.04</v>
      </c>
    </row>
    <row r="31" spans="1:11" x14ac:dyDescent="0.3">
      <c r="A31" s="5">
        <v>43965</v>
      </c>
      <c r="B31" s="6" t="s">
        <v>10</v>
      </c>
      <c r="C31" s="6" t="s">
        <v>14</v>
      </c>
      <c r="D31" s="7" t="s">
        <v>9</v>
      </c>
      <c r="E31" s="8">
        <v>53</v>
      </c>
      <c r="F31" s="9">
        <v>1.29</v>
      </c>
      <c r="G31" s="10">
        <v>68.37</v>
      </c>
    </row>
    <row r="32" spans="1:11" x14ac:dyDescent="0.3">
      <c r="A32" s="5">
        <v>43982</v>
      </c>
      <c r="B32" s="6" t="s">
        <v>10</v>
      </c>
      <c r="C32" s="6" t="s">
        <v>14</v>
      </c>
      <c r="D32" s="7" t="s">
        <v>12</v>
      </c>
      <c r="E32" s="8">
        <v>80</v>
      </c>
      <c r="F32" s="9">
        <v>8.99</v>
      </c>
      <c r="G32" s="10">
        <v>719.2</v>
      </c>
    </row>
    <row r="33" spans="1:7" x14ac:dyDescent="0.3">
      <c r="A33" s="5">
        <v>43999</v>
      </c>
      <c r="B33" s="6" t="s">
        <v>10</v>
      </c>
      <c r="C33" s="6" t="s">
        <v>11</v>
      </c>
      <c r="D33" s="7" t="s">
        <v>24</v>
      </c>
      <c r="E33" s="8">
        <v>5</v>
      </c>
      <c r="F33" s="9">
        <v>125</v>
      </c>
      <c r="G33" s="10">
        <v>625</v>
      </c>
    </row>
    <row r="34" spans="1:7" x14ac:dyDescent="0.3">
      <c r="A34" s="5">
        <v>44016</v>
      </c>
      <c r="B34" s="6" t="s">
        <v>7</v>
      </c>
      <c r="C34" s="6" t="s">
        <v>8</v>
      </c>
      <c r="D34" s="7" t="s">
        <v>25</v>
      </c>
      <c r="E34" s="8">
        <v>62</v>
      </c>
      <c r="F34" s="9">
        <v>4.99</v>
      </c>
      <c r="G34" s="10">
        <v>309.38</v>
      </c>
    </row>
    <row r="35" spans="1:7" x14ac:dyDescent="0.3">
      <c r="A35" s="5">
        <v>44033</v>
      </c>
      <c r="B35" s="6" t="s">
        <v>10</v>
      </c>
      <c r="C35" s="6" t="s">
        <v>20</v>
      </c>
      <c r="D35" s="7" t="s">
        <v>25</v>
      </c>
      <c r="E35" s="8">
        <v>55</v>
      </c>
      <c r="F35" s="9">
        <v>12.49</v>
      </c>
      <c r="G35" s="10">
        <v>686.95</v>
      </c>
    </row>
    <row r="36" spans="1:7" x14ac:dyDescent="0.3">
      <c r="A36" s="5">
        <v>44050</v>
      </c>
      <c r="B36" s="6" t="s">
        <v>10</v>
      </c>
      <c r="C36" s="6" t="s">
        <v>11</v>
      </c>
      <c r="D36" s="7" t="s">
        <v>25</v>
      </c>
      <c r="E36" s="8">
        <v>42</v>
      </c>
      <c r="F36" s="9">
        <v>23.95</v>
      </c>
      <c r="G36" s="10">
        <v>1005.9</v>
      </c>
    </row>
    <row r="37" spans="1:7" x14ac:dyDescent="0.3">
      <c r="A37" s="5">
        <v>44067</v>
      </c>
      <c r="B37" s="6" t="s">
        <v>16</v>
      </c>
      <c r="C37" s="6" t="s">
        <v>17</v>
      </c>
      <c r="D37" s="7" t="s">
        <v>24</v>
      </c>
      <c r="E37" s="8">
        <v>3</v>
      </c>
      <c r="F37" s="9">
        <v>275</v>
      </c>
      <c r="G37" s="10">
        <v>825</v>
      </c>
    </row>
    <row r="38" spans="1:7" x14ac:dyDescent="0.3">
      <c r="A38" s="5">
        <v>44084</v>
      </c>
      <c r="B38" s="6" t="s">
        <v>10</v>
      </c>
      <c r="C38" s="6" t="s">
        <v>14</v>
      </c>
      <c r="D38" s="7" t="s">
        <v>9</v>
      </c>
      <c r="E38" s="8">
        <v>7</v>
      </c>
      <c r="F38" s="9">
        <v>1.29</v>
      </c>
      <c r="G38" s="10">
        <v>9.0300000000000011</v>
      </c>
    </row>
    <row r="39" spans="1:7" x14ac:dyDescent="0.3">
      <c r="A39" s="5">
        <v>44101</v>
      </c>
      <c r="B39" s="6" t="s">
        <v>16</v>
      </c>
      <c r="C39" s="6" t="s">
        <v>17</v>
      </c>
      <c r="D39" s="7" t="s">
        <v>15</v>
      </c>
      <c r="E39" s="8">
        <v>76</v>
      </c>
      <c r="F39" s="9">
        <v>1.99</v>
      </c>
      <c r="G39" s="10">
        <v>151.24</v>
      </c>
    </row>
    <row r="40" spans="1:7" x14ac:dyDescent="0.3">
      <c r="A40" s="5">
        <v>44118</v>
      </c>
      <c r="B40" s="6" t="s">
        <v>16</v>
      </c>
      <c r="C40" s="6" t="s">
        <v>19</v>
      </c>
      <c r="D40" s="7" t="s">
        <v>12</v>
      </c>
      <c r="E40" s="8">
        <v>57</v>
      </c>
      <c r="F40" s="9">
        <v>19.989999999999998</v>
      </c>
      <c r="G40" s="10">
        <v>1139.4299999999998</v>
      </c>
    </row>
    <row r="41" spans="1:7" x14ac:dyDescent="0.3">
      <c r="A41" s="5">
        <v>44135</v>
      </c>
      <c r="B41" s="6" t="s">
        <v>10</v>
      </c>
      <c r="C41" s="6" t="s">
        <v>18</v>
      </c>
      <c r="D41" s="7" t="s">
        <v>9</v>
      </c>
      <c r="E41" s="8">
        <v>14</v>
      </c>
      <c r="F41" s="9">
        <v>1.29</v>
      </c>
      <c r="G41" s="10">
        <v>18.060000000000002</v>
      </c>
    </row>
    <row r="42" spans="1:7" x14ac:dyDescent="0.3">
      <c r="A42" s="5">
        <v>44152</v>
      </c>
      <c r="B42" s="6" t="s">
        <v>10</v>
      </c>
      <c r="C42" s="6" t="s">
        <v>13</v>
      </c>
      <c r="D42" s="7" t="s">
        <v>12</v>
      </c>
      <c r="E42" s="8">
        <v>11</v>
      </c>
      <c r="F42" s="9">
        <v>4.99</v>
      </c>
      <c r="G42" s="10">
        <v>54.89</v>
      </c>
    </row>
    <row r="43" spans="1:7" x14ac:dyDescent="0.3">
      <c r="A43" s="5">
        <v>44169</v>
      </c>
      <c r="B43" s="6" t="s">
        <v>10</v>
      </c>
      <c r="C43" s="6" t="s">
        <v>13</v>
      </c>
      <c r="D43" s="7" t="s">
        <v>12</v>
      </c>
      <c r="E43" s="8">
        <v>94</v>
      </c>
      <c r="F43" s="9">
        <v>19.989999999999998</v>
      </c>
      <c r="G43" s="10">
        <v>1879.06</v>
      </c>
    </row>
    <row r="44" spans="1:7" x14ac:dyDescent="0.3">
      <c r="A44" s="5">
        <v>44186</v>
      </c>
      <c r="B44" s="6" t="s">
        <v>10</v>
      </c>
      <c r="C44" s="6" t="s">
        <v>18</v>
      </c>
      <c r="D44" s="7" t="s">
        <v>12</v>
      </c>
      <c r="E44" s="8">
        <v>28</v>
      </c>
      <c r="F44" s="9">
        <v>4.99</v>
      </c>
      <c r="G44" s="10">
        <v>139.72</v>
      </c>
    </row>
  </sheetData>
  <autoFilter ref="A1:G44" xr:uid="{AC524B67-88BF-4A4E-B3DF-968B7A9E2F44}"/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F597-CA06-4546-A9E7-EE81A37DF093}">
  <dimension ref="A1:R51"/>
  <sheetViews>
    <sheetView workbookViewId="0">
      <selection activeCell="T13" sqref="T13"/>
    </sheetView>
  </sheetViews>
  <sheetFormatPr defaultRowHeight="14.4" x14ac:dyDescent="0.3"/>
  <cols>
    <col min="17" max="17" width="11.5546875" bestFit="1" customWidth="1"/>
  </cols>
  <sheetData>
    <row r="1" spans="1:18" x14ac:dyDescent="0.3">
      <c r="A1" s="1" t="s">
        <v>0</v>
      </c>
      <c r="B1" s="2" t="s">
        <v>1</v>
      </c>
      <c r="C1" s="2" t="s">
        <v>38</v>
      </c>
      <c r="D1" s="3" t="s">
        <v>3</v>
      </c>
      <c r="E1" s="4" t="s">
        <v>4</v>
      </c>
      <c r="F1" s="3" t="s">
        <v>5</v>
      </c>
      <c r="G1" s="3" t="s">
        <v>6</v>
      </c>
      <c r="I1" s="12" t="s">
        <v>39</v>
      </c>
      <c r="J1" s="12"/>
      <c r="K1" s="12"/>
      <c r="L1" s="12"/>
      <c r="M1" s="12"/>
    </row>
    <row r="2" spans="1:18" x14ac:dyDescent="0.3">
      <c r="A2" s="5">
        <v>43471</v>
      </c>
      <c r="B2" s="6" t="s">
        <v>7</v>
      </c>
      <c r="C2" s="6" t="s">
        <v>8</v>
      </c>
      <c r="D2" s="7" t="s">
        <v>9</v>
      </c>
      <c r="E2" s="8">
        <v>95</v>
      </c>
      <c r="F2" s="9">
        <v>1.99</v>
      </c>
      <c r="G2" s="10">
        <v>189.05</v>
      </c>
    </row>
    <row r="3" spans="1:18" x14ac:dyDescent="0.3">
      <c r="A3" s="5">
        <v>43488</v>
      </c>
      <c r="B3" s="6" t="s">
        <v>10</v>
      </c>
      <c r="C3" s="6" t="s">
        <v>11</v>
      </c>
      <c r="D3" s="7" t="s">
        <v>12</v>
      </c>
      <c r="E3" s="8">
        <v>50</v>
      </c>
      <c r="F3" s="9">
        <v>19.989999999999998</v>
      </c>
      <c r="G3" s="10">
        <v>999.49999999999989</v>
      </c>
      <c r="I3" t="s">
        <v>27</v>
      </c>
      <c r="J3">
        <f>COUNTIF(A2:G44,"Gill")</f>
        <v>5</v>
      </c>
    </row>
    <row r="4" spans="1:18" x14ac:dyDescent="0.3">
      <c r="A4" s="5">
        <v>43505</v>
      </c>
      <c r="B4" s="6" t="s">
        <v>10</v>
      </c>
      <c r="C4" s="6" t="s">
        <v>13</v>
      </c>
      <c r="D4" s="7" t="s">
        <v>9</v>
      </c>
      <c r="E4" s="8">
        <v>36</v>
      </c>
      <c r="F4" s="9">
        <v>4.99</v>
      </c>
      <c r="G4" s="10">
        <v>179.64000000000001</v>
      </c>
    </row>
    <row r="5" spans="1:18" x14ac:dyDescent="0.3">
      <c r="A5" s="5">
        <v>43522</v>
      </c>
      <c r="B5" s="6" t="s">
        <v>10</v>
      </c>
      <c r="C5" s="6" t="s">
        <v>14</v>
      </c>
      <c r="D5" s="7" t="s">
        <v>15</v>
      </c>
      <c r="E5" s="8">
        <v>27</v>
      </c>
      <c r="F5" s="9">
        <v>19.989999999999998</v>
      </c>
      <c r="G5" s="10">
        <v>539.7299999999999</v>
      </c>
      <c r="I5" s="12" t="s">
        <v>40</v>
      </c>
      <c r="J5" s="12"/>
      <c r="K5" s="12"/>
      <c r="L5" s="12"/>
      <c r="M5" s="12"/>
      <c r="N5" s="12"/>
    </row>
    <row r="6" spans="1:18" x14ac:dyDescent="0.3">
      <c r="A6" s="5">
        <v>43539</v>
      </c>
      <c r="B6" s="6" t="s">
        <v>16</v>
      </c>
      <c r="C6" s="6" t="s">
        <v>17</v>
      </c>
      <c r="D6" s="7" t="s">
        <v>9</v>
      </c>
      <c r="E6" s="8">
        <v>56</v>
      </c>
      <c r="F6" s="9">
        <v>2.99</v>
      </c>
      <c r="G6" s="10">
        <v>167.44</v>
      </c>
    </row>
    <row r="7" spans="1:18" x14ac:dyDescent="0.3">
      <c r="A7" s="5">
        <v>43556</v>
      </c>
      <c r="B7" s="6" t="s">
        <v>7</v>
      </c>
      <c r="C7" s="6" t="s">
        <v>8</v>
      </c>
      <c r="D7" s="7" t="s">
        <v>12</v>
      </c>
      <c r="E7" s="8">
        <v>60</v>
      </c>
      <c r="F7" s="9">
        <v>4.99</v>
      </c>
      <c r="G7" s="10">
        <v>299.40000000000003</v>
      </c>
      <c r="I7" t="s">
        <v>27</v>
      </c>
    </row>
    <row r="8" spans="1:18" x14ac:dyDescent="0.3">
      <c r="A8" s="5">
        <v>43573</v>
      </c>
      <c r="B8" s="6" t="s">
        <v>10</v>
      </c>
      <c r="C8" s="6" t="s">
        <v>18</v>
      </c>
      <c r="D8" s="7" t="s">
        <v>9</v>
      </c>
      <c r="E8" s="8">
        <v>75</v>
      </c>
      <c r="F8" s="9">
        <v>1.99</v>
      </c>
      <c r="G8" s="10">
        <v>149.25</v>
      </c>
      <c r="J8" s="1" t="s">
        <v>0</v>
      </c>
      <c r="K8" s="2" t="s">
        <v>1</v>
      </c>
      <c r="L8" s="2" t="s">
        <v>38</v>
      </c>
      <c r="M8" s="3" t="s">
        <v>3</v>
      </c>
      <c r="N8" s="4" t="s">
        <v>4</v>
      </c>
      <c r="O8" s="3" t="s">
        <v>5</v>
      </c>
      <c r="P8" s="3" t="s">
        <v>6</v>
      </c>
      <c r="Q8" s="3" t="s">
        <v>41</v>
      </c>
    </row>
    <row r="9" spans="1:18" x14ac:dyDescent="0.3">
      <c r="A9" s="5">
        <v>43590</v>
      </c>
      <c r="B9" s="6" t="s">
        <v>10</v>
      </c>
      <c r="C9" s="6" t="s">
        <v>13</v>
      </c>
      <c r="D9" s="7" t="s">
        <v>9</v>
      </c>
      <c r="E9" s="8">
        <v>90</v>
      </c>
      <c r="F9" s="9">
        <v>4.99</v>
      </c>
      <c r="G9" s="10">
        <v>449.1</v>
      </c>
      <c r="J9" s="5">
        <v>43471</v>
      </c>
      <c r="K9" s="6" t="s">
        <v>7</v>
      </c>
      <c r="L9" s="6" t="s">
        <v>8</v>
      </c>
      <c r="M9" s="7" t="s">
        <v>9</v>
      </c>
      <c r="N9" s="8">
        <v>95</v>
      </c>
      <c r="O9" s="9">
        <v>1.99</v>
      </c>
      <c r="P9" s="10">
        <v>189.05</v>
      </c>
      <c r="Q9">
        <f>COUNTIF($J$9:$P$51,L9)</f>
        <v>8</v>
      </c>
      <c r="R9" t="b">
        <f>COUNTIFS($J$9:$P$51,L9)&gt;3</f>
        <v>1</v>
      </c>
    </row>
    <row r="10" spans="1:18" x14ac:dyDescent="0.3">
      <c r="A10" s="5">
        <v>43607</v>
      </c>
      <c r="B10" s="6" t="s">
        <v>16</v>
      </c>
      <c r="C10" s="6" t="s">
        <v>19</v>
      </c>
      <c r="D10" s="7" t="s">
        <v>9</v>
      </c>
      <c r="E10" s="8">
        <v>32</v>
      </c>
      <c r="F10" s="9">
        <v>1.99</v>
      </c>
      <c r="G10" s="10">
        <v>63.68</v>
      </c>
      <c r="J10" s="5">
        <v>43488</v>
      </c>
      <c r="K10" s="6" t="s">
        <v>10</v>
      </c>
      <c r="L10" s="6" t="s">
        <v>11</v>
      </c>
      <c r="M10" s="7" t="s">
        <v>12</v>
      </c>
      <c r="N10" s="8">
        <v>50</v>
      </c>
      <c r="O10" s="9">
        <v>19.989999999999998</v>
      </c>
      <c r="P10" s="10">
        <v>999.49999999999989</v>
      </c>
      <c r="Q10">
        <f t="shared" ref="Q10:Q51" si="0">COUNTIF($J$9:$P$51,L10)</f>
        <v>4</v>
      </c>
      <c r="R10" t="b">
        <f t="shared" ref="R10:R51" si="1">COUNTIFS($J$9:$P$51,L10)&gt;3</f>
        <v>1</v>
      </c>
    </row>
    <row r="11" spans="1:18" x14ac:dyDescent="0.3">
      <c r="A11" s="5">
        <v>43624</v>
      </c>
      <c r="B11" s="6" t="s">
        <v>7</v>
      </c>
      <c r="C11" s="6" t="s">
        <v>8</v>
      </c>
      <c r="D11" s="7" t="s">
        <v>12</v>
      </c>
      <c r="E11" s="8">
        <v>60</v>
      </c>
      <c r="F11" s="9">
        <v>8.99</v>
      </c>
      <c r="G11" s="10">
        <v>539.4</v>
      </c>
      <c r="J11" s="5">
        <v>43505</v>
      </c>
      <c r="K11" s="6" t="s">
        <v>10</v>
      </c>
      <c r="L11" s="6" t="s">
        <v>13</v>
      </c>
      <c r="M11" s="7" t="s">
        <v>9</v>
      </c>
      <c r="N11" s="8">
        <v>36</v>
      </c>
      <c r="O11" s="9">
        <v>4.99</v>
      </c>
      <c r="P11" s="10">
        <v>179.64000000000001</v>
      </c>
      <c r="Q11">
        <f t="shared" si="0"/>
        <v>5</v>
      </c>
      <c r="R11" t="b">
        <f t="shared" si="1"/>
        <v>1</v>
      </c>
    </row>
    <row r="12" spans="1:18" x14ac:dyDescent="0.3">
      <c r="A12" s="5">
        <v>43641</v>
      </c>
      <c r="B12" s="6" t="s">
        <v>10</v>
      </c>
      <c r="C12" s="6" t="s">
        <v>20</v>
      </c>
      <c r="D12" s="7" t="s">
        <v>9</v>
      </c>
      <c r="E12" s="8">
        <v>90</v>
      </c>
      <c r="F12" s="9">
        <v>4.99</v>
      </c>
      <c r="G12" s="10">
        <v>449.1</v>
      </c>
      <c r="J12" s="5">
        <v>43522</v>
      </c>
      <c r="K12" s="6" t="s">
        <v>10</v>
      </c>
      <c r="L12" s="6" t="s">
        <v>14</v>
      </c>
      <c r="M12" s="7" t="s">
        <v>15</v>
      </c>
      <c r="N12" s="8">
        <v>27</v>
      </c>
      <c r="O12" s="9">
        <v>19.989999999999998</v>
      </c>
      <c r="P12" s="10">
        <v>539.7299999999999</v>
      </c>
      <c r="Q12">
        <f t="shared" si="0"/>
        <v>5</v>
      </c>
      <c r="R12" t="b">
        <f t="shared" si="1"/>
        <v>1</v>
      </c>
    </row>
    <row r="13" spans="1:18" x14ac:dyDescent="0.3">
      <c r="A13" s="5">
        <v>43658</v>
      </c>
      <c r="B13" s="6" t="s">
        <v>7</v>
      </c>
      <c r="C13" s="6" t="s">
        <v>21</v>
      </c>
      <c r="D13" s="7" t="s">
        <v>12</v>
      </c>
      <c r="E13" s="8">
        <v>29</v>
      </c>
      <c r="F13" s="9">
        <v>1.99</v>
      </c>
      <c r="G13" s="10">
        <v>57.71</v>
      </c>
      <c r="J13" s="5">
        <v>43539</v>
      </c>
      <c r="K13" s="6" t="s">
        <v>16</v>
      </c>
      <c r="L13" s="6" t="s">
        <v>17</v>
      </c>
      <c r="M13" s="7" t="s">
        <v>9</v>
      </c>
      <c r="N13" s="8">
        <v>56</v>
      </c>
      <c r="O13" s="9">
        <v>2.99</v>
      </c>
      <c r="P13" s="10">
        <v>167.44</v>
      </c>
      <c r="Q13">
        <f t="shared" si="0"/>
        <v>4</v>
      </c>
      <c r="R13" t="b">
        <f t="shared" si="1"/>
        <v>1</v>
      </c>
    </row>
    <row r="14" spans="1:18" x14ac:dyDescent="0.3">
      <c r="A14" s="5">
        <v>43675</v>
      </c>
      <c r="B14" s="6" t="s">
        <v>7</v>
      </c>
      <c r="C14" s="6" t="s">
        <v>22</v>
      </c>
      <c r="D14" s="7" t="s">
        <v>12</v>
      </c>
      <c r="E14" s="8">
        <v>81</v>
      </c>
      <c r="F14" s="9">
        <v>19.989999999999998</v>
      </c>
      <c r="G14" s="10">
        <v>1619.1899999999998</v>
      </c>
      <c r="J14" s="5">
        <v>43556</v>
      </c>
      <c r="K14" s="6" t="s">
        <v>7</v>
      </c>
      <c r="L14" s="6" t="s">
        <v>8</v>
      </c>
      <c r="M14" s="7" t="s">
        <v>12</v>
      </c>
      <c r="N14" s="8">
        <v>60</v>
      </c>
      <c r="O14" s="9">
        <v>4.99</v>
      </c>
      <c r="P14" s="10">
        <v>299.40000000000003</v>
      </c>
      <c r="Q14">
        <f t="shared" si="0"/>
        <v>8</v>
      </c>
      <c r="R14" t="b">
        <f t="shared" si="1"/>
        <v>1</v>
      </c>
    </row>
    <row r="15" spans="1:18" x14ac:dyDescent="0.3">
      <c r="A15" s="5">
        <v>43692</v>
      </c>
      <c r="B15" s="6" t="s">
        <v>7</v>
      </c>
      <c r="C15" s="6" t="s">
        <v>8</v>
      </c>
      <c r="D15" s="7" t="s">
        <v>9</v>
      </c>
      <c r="E15" s="8">
        <v>35</v>
      </c>
      <c r="F15" s="9">
        <v>4.99</v>
      </c>
      <c r="G15" s="10">
        <v>174.65</v>
      </c>
      <c r="J15" s="5">
        <v>43573</v>
      </c>
      <c r="K15" s="6" t="s">
        <v>10</v>
      </c>
      <c r="L15" s="6" t="s">
        <v>18</v>
      </c>
      <c r="M15" s="7" t="s">
        <v>9</v>
      </c>
      <c r="N15" s="8">
        <v>75</v>
      </c>
      <c r="O15" s="9">
        <v>1.99</v>
      </c>
      <c r="P15" s="10">
        <v>149.25</v>
      </c>
      <c r="Q15">
        <f t="shared" si="0"/>
        <v>4</v>
      </c>
      <c r="R15" t="b">
        <f t="shared" si="1"/>
        <v>1</v>
      </c>
    </row>
    <row r="16" spans="1:18" x14ac:dyDescent="0.3">
      <c r="A16" s="5">
        <v>43709</v>
      </c>
      <c r="B16" s="6" t="s">
        <v>10</v>
      </c>
      <c r="C16" s="6" t="s">
        <v>23</v>
      </c>
      <c r="D16" s="7" t="s">
        <v>24</v>
      </c>
      <c r="E16" s="8">
        <v>2</v>
      </c>
      <c r="F16" s="9">
        <v>125</v>
      </c>
      <c r="G16" s="10">
        <v>250</v>
      </c>
      <c r="J16" s="5">
        <v>43590</v>
      </c>
      <c r="K16" s="6" t="s">
        <v>10</v>
      </c>
      <c r="L16" s="6" t="s">
        <v>13</v>
      </c>
      <c r="M16" s="7" t="s">
        <v>9</v>
      </c>
      <c r="N16" s="8">
        <v>90</v>
      </c>
      <c r="O16" s="9">
        <v>4.99</v>
      </c>
      <c r="P16" s="10">
        <v>449.1</v>
      </c>
      <c r="Q16">
        <f t="shared" si="0"/>
        <v>5</v>
      </c>
      <c r="R16" t="b">
        <f t="shared" si="1"/>
        <v>1</v>
      </c>
    </row>
    <row r="17" spans="1:18" x14ac:dyDescent="0.3">
      <c r="A17" s="5">
        <v>43726</v>
      </c>
      <c r="B17" s="6" t="s">
        <v>7</v>
      </c>
      <c r="C17" s="6" t="s">
        <v>8</v>
      </c>
      <c r="D17" s="7" t="s">
        <v>25</v>
      </c>
      <c r="E17" s="8">
        <v>16</v>
      </c>
      <c r="F17" s="9">
        <v>15.99</v>
      </c>
      <c r="G17" s="10">
        <v>255.84</v>
      </c>
      <c r="J17" s="5">
        <v>43607</v>
      </c>
      <c r="K17" s="6" t="s">
        <v>16</v>
      </c>
      <c r="L17" s="6" t="s">
        <v>19</v>
      </c>
      <c r="M17" s="7" t="s">
        <v>9</v>
      </c>
      <c r="N17" s="8">
        <v>32</v>
      </c>
      <c r="O17" s="9">
        <v>1.99</v>
      </c>
      <c r="P17" s="10">
        <v>63.68</v>
      </c>
      <c r="Q17">
        <f t="shared" si="0"/>
        <v>2</v>
      </c>
      <c r="R17" t="b">
        <f t="shared" si="1"/>
        <v>0</v>
      </c>
    </row>
    <row r="18" spans="1:18" x14ac:dyDescent="0.3">
      <c r="A18" s="5">
        <v>43743</v>
      </c>
      <c r="B18" s="6" t="s">
        <v>10</v>
      </c>
      <c r="C18" s="6" t="s">
        <v>20</v>
      </c>
      <c r="D18" s="7" t="s">
        <v>12</v>
      </c>
      <c r="E18" s="8">
        <v>28</v>
      </c>
      <c r="F18" s="9">
        <v>8.99</v>
      </c>
      <c r="G18" s="10">
        <v>251.72</v>
      </c>
      <c r="J18" s="5">
        <v>43624</v>
      </c>
      <c r="K18" s="6" t="s">
        <v>7</v>
      </c>
      <c r="L18" s="6" t="s">
        <v>8</v>
      </c>
      <c r="M18" s="7" t="s">
        <v>12</v>
      </c>
      <c r="N18" s="8">
        <v>60</v>
      </c>
      <c r="O18" s="9">
        <v>8.99</v>
      </c>
      <c r="P18" s="10">
        <v>539.4</v>
      </c>
      <c r="Q18">
        <f t="shared" si="0"/>
        <v>8</v>
      </c>
      <c r="R18" t="b">
        <f t="shared" si="1"/>
        <v>1</v>
      </c>
    </row>
    <row r="19" spans="1:18" x14ac:dyDescent="0.3">
      <c r="A19" s="5">
        <v>43760</v>
      </c>
      <c r="B19" s="6" t="s">
        <v>7</v>
      </c>
      <c r="C19" s="6" t="s">
        <v>8</v>
      </c>
      <c r="D19" s="7" t="s">
        <v>15</v>
      </c>
      <c r="E19" s="8">
        <v>64</v>
      </c>
      <c r="F19" s="9">
        <v>8.99</v>
      </c>
      <c r="G19" s="10">
        <v>575.36</v>
      </c>
      <c r="J19" s="5">
        <v>43641</v>
      </c>
      <c r="K19" s="6" t="s">
        <v>10</v>
      </c>
      <c r="L19" s="6" t="s">
        <v>20</v>
      </c>
      <c r="M19" s="7" t="s">
        <v>9</v>
      </c>
      <c r="N19" s="8">
        <v>90</v>
      </c>
      <c r="O19" s="9">
        <v>4.99</v>
      </c>
      <c r="P19" s="10">
        <v>449.1</v>
      </c>
      <c r="Q19">
        <f t="shared" si="0"/>
        <v>3</v>
      </c>
      <c r="R19" t="b">
        <f t="shared" si="1"/>
        <v>0</v>
      </c>
    </row>
    <row r="20" spans="1:18" x14ac:dyDescent="0.3">
      <c r="A20" s="5">
        <v>43777</v>
      </c>
      <c r="B20" s="6" t="s">
        <v>7</v>
      </c>
      <c r="C20" s="6" t="s">
        <v>22</v>
      </c>
      <c r="D20" s="7" t="s">
        <v>15</v>
      </c>
      <c r="E20" s="8">
        <v>15</v>
      </c>
      <c r="F20" s="9">
        <v>19.989999999999998</v>
      </c>
      <c r="G20" s="10">
        <v>299.84999999999997</v>
      </c>
      <c r="J20" s="5">
        <v>43658</v>
      </c>
      <c r="K20" s="6" t="s">
        <v>7</v>
      </c>
      <c r="L20" s="6" t="s">
        <v>21</v>
      </c>
      <c r="M20" s="7" t="s">
        <v>12</v>
      </c>
      <c r="N20" s="8">
        <v>29</v>
      </c>
      <c r="O20" s="9">
        <v>1.99</v>
      </c>
      <c r="P20" s="10">
        <v>57.71</v>
      </c>
      <c r="Q20">
        <f t="shared" si="0"/>
        <v>2</v>
      </c>
      <c r="R20" t="b">
        <f t="shared" si="1"/>
        <v>0</v>
      </c>
    </row>
    <row r="21" spans="1:18" x14ac:dyDescent="0.3">
      <c r="A21" s="5">
        <v>43794</v>
      </c>
      <c r="B21" s="6" t="s">
        <v>10</v>
      </c>
      <c r="C21" s="6" t="s">
        <v>11</v>
      </c>
      <c r="D21" s="7" t="s">
        <v>25</v>
      </c>
      <c r="E21" s="8">
        <v>96</v>
      </c>
      <c r="F21" s="9">
        <v>4.99</v>
      </c>
      <c r="G21" s="10">
        <v>479.04</v>
      </c>
      <c r="J21" s="5">
        <v>43675</v>
      </c>
      <c r="K21" s="6" t="s">
        <v>7</v>
      </c>
      <c r="L21" s="6" t="s">
        <v>22</v>
      </c>
      <c r="M21" s="7" t="s">
        <v>12</v>
      </c>
      <c r="N21" s="8">
        <v>81</v>
      </c>
      <c r="O21" s="9">
        <v>19.989999999999998</v>
      </c>
      <c r="P21" s="10">
        <v>1619.1899999999998</v>
      </c>
      <c r="Q21">
        <f t="shared" si="0"/>
        <v>3</v>
      </c>
      <c r="R21" t="b">
        <f t="shared" si="1"/>
        <v>0</v>
      </c>
    </row>
    <row r="22" spans="1:18" x14ac:dyDescent="0.3">
      <c r="A22" s="5">
        <v>43811</v>
      </c>
      <c r="B22" s="6" t="s">
        <v>10</v>
      </c>
      <c r="C22" s="6" t="s">
        <v>23</v>
      </c>
      <c r="D22" s="7" t="s">
        <v>9</v>
      </c>
      <c r="E22" s="8">
        <v>67</v>
      </c>
      <c r="F22" s="9">
        <v>1.29</v>
      </c>
      <c r="G22" s="10">
        <v>86.43</v>
      </c>
      <c r="J22" s="5">
        <v>43692</v>
      </c>
      <c r="K22" s="6" t="s">
        <v>7</v>
      </c>
      <c r="L22" s="6" t="s">
        <v>8</v>
      </c>
      <c r="M22" s="7" t="s">
        <v>9</v>
      </c>
      <c r="N22" s="8">
        <v>35</v>
      </c>
      <c r="O22" s="9">
        <v>4.99</v>
      </c>
      <c r="P22" s="10">
        <v>174.65</v>
      </c>
      <c r="Q22">
        <f t="shared" si="0"/>
        <v>8</v>
      </c>
      <c r="R22" t="b">
        <f t="shared" si="1"/>
        <v>1</v>
      </c>
    </row>
    <row r="23" spans="1:18" x14ac:dyDescent="0.3">
      <c r="A23" s="5">
        <v>43828</v>
      </c>
      <c r="B23" s="6" t="s">
        <v>7</v>
      </c>
      <c r="C23" s="6" t="s">
        <v>22</v>
      </c>
      <c r="D23" s="7" t="s">
        <v>25</v>
      </c>
      <c r="E23" s="8">
        <v>74</v>
      </c>
      <c r="F23" s="9">
        <v>15.99</v>
      </c>
      <c r="G23" s="10">
        <v>1183.26</v>
      </c>
      <c r="J23" s="5">
        <v>43709</v>
      </c>
      <c r="K23" s="6" t="s">
        <v>10</v>
      </c>
      <c r="L23" s="6" t="s">
        <v>23</v>
      </c>
      <c r="M23" s="7" t="s">
        <v>24</v>
      </c>
      <c r="N23" s="8">
        <v>2</v>
      </c>
      <c r="O23" s="9">
        <v>125</v>
      </c>
      <c r="P23" s="10">
        <v>250</v>
      </c>
      <c r="Q23">
        <f t="shared" si="0"/>
        <v>3</v>
      </c>
      <c r="R23" t="b">
        <f t="shared" si="1"/>
        <v>0</v>
      </c>
    </row>
    <row r="24" spans="1:18" x14ac:dyDescent="0.3">
      <c r="A24" s="5">
        <v>43845</v>
      </c>
      <c r="B24" s="6" t="s">
        <v>10</v>
      </c>
      <c r="C24" s="6" t="s">
        <v>14</v>
      </c>
      <c r="D24" s="7" t="s">
        <v>12</v>
      </c>
      <c r="E24" s="8">
        <v>46</v>
      </c>
      <c r="F24" s="9">
        <v>8.99</v>
      </c>
      <c r="G24" s="10">
        <v>413.54</v>
      </c>
      <c r="J24" s="5">
        <v>43726</v>
      </c>
      <c r="K24" s="6" t="s">
        <v>7</v>
      </c>
      <c r="L24" s="6" t="s">
        <v>8</v>
      </c>
      <c r="M24" s="7" t="s">
        <v>25</v>
      </c>
      <c r="N24" s="8">
        <v>16</v>
      </c>
      <c r="O24" s="9">
        <v>15.99</v>
      </c>
      <c r="P24" s="10">
        <v>255.84</v>
      </c>
      <c r="Q24">
        <f t="shared" si="0"/>
        <v>8</v>
      </c>
      <c r="R24" t="b">
        <f t="shared" si="1"/>
        <v>1</v>
      </c>
    </row>
    <row r="25" spans="1:18" x14ac:dyDescent="0.3">
      <c r="A25" s="5">
        <v>43862</v>
      </c>
      <c r="B25" s="6" t="s">
        <v>10</v>
      </c>
      <c r="C25" s="6" t="s">
        <v>23</v>
      </c>
      <c r="D25" s="7" t="s">
        <v>12</v>
      </c>
      <c r="E25" s="8">
        <v>87</v>
      </c>
      <c r="F25" s="9">
        <v>15</v>
      </c>
      <c r="G25" s="10">
        <v>1305</v>
      </c>
      <c r="J25" s="5">
        <v>43743</v>
      </c>
      <c r="K25" s="6" t="s">
        <v>10</v>
      </c>
      <c r="L25" s="6" t="s">
        <v>20</v>
      </c>
      <c r="M25" s="7" t="s">
        <v>12</v>
      </c>
      <c r="N25" s="8">
        <v>28</v>
      </c>
      <c r="O25" s="9">
        <v>8.99</v>
      </c>
      <c r="P25" s="10">
        <v>251.72</v>
      </c>
      <c r="Q25">
        <f t="shared" si="0"/>
        <v>3</v>
      </c>
      <c r="R25" t="b">
        <f t="shared" si="1"/>
        <v>0</v>
      </c>
    </row>
    <row r="26" spans="1:18" x14ac:dyDescent="0.3">
      <c r="A26" s="5">
        <v>43879</v>
      </c>
      <c r="B26" s="6" t="s">
        <v>7</v>
      </c>
      <c r="C26" s="6" t="s">
        <v>8</v>
      </c>
      <c r="D26" s="7" t="s">
        <v>12</v>
      </c>
      <c r="E26" s="8">
        <v>4</v>
      </c>
      <c r="F26" s="9">
        <v>4.99</v>
      </c>
      <c r="G26" s="10">
        <v>19.96</v>
      </c>
      <c r="J26" s="5">
        <v>43760</v>
      </c>
      <c r="K26" s="6" t="s">
        <v>7</v>
      </c>
      <c r="L26" s="6" t="s">
        <v>8</v>
      </c>
      <c r="M26" s="7" t="s">
        <v>15</v>
      </c>
      <c r="N26" s="8">
        <v>64</v>
      </c>
      <c r="O26" s="9">
        <v>8.99</v>
      </c>
      <c r="P26" s="10">
        <v>575.36</v>
      </c>
      <c r="Q26">
        <f t="shared" si="0"/>
        <v>8</v>
      </c>
      <c r="R26" t="b">
        <f t="shared" si="1"/>
        <v>1</v>
      </c>
    </row>
    <row r="27" spans="1:18" x14ac:dyDescent="0.3">
      <c r="A27" s="5">
        <v>43897</v>
      </c>
      <c r="B27" s="6" t="s">
        <v>16</v>
      </c>
      <c r="C27" s="6" t="s">
        <v>17</v>
      </c>
      <c r="D27" s="7" t="s">
        <v>12</v>
      </c>
      <c r="E27" s="8">
        <v>7</v>
      </c>
      <c r="F27" s="9">
        <v>19.989999999999998</v>
      </c>
      <c r="G27" s="10">
        <v>139.92999999999998</v>
      </c>
      <c r="J27" s="5">
        <v>43777</v>
      </c>
      <c r="K27" s="6" t="s">
        <v>7</v>
      </c>
      <c r="L27" s="6" t="s">
        <v>22</v>
      </c>
      <c r="M27" s="7" t="s">
        <v>15</v>
      </c>
      <c r="N27" s="8">
        <v>15</v>
      </c>
      <c r="O27" s="9">
        <v>19.989999999999998</v>
      </c>
      <c r="P27" s="10">
        <v>299.84999999999997</v>
      </c>
      <c r="Q27">
        <f t="shared" si="0"/>
        <v>3</v>
      </c>
      <c r="R27" t="b">
        <f t="shared" si="1"/>
        <v>0</v>
      </c>
    </row>
    <row r="28" spans="1:18" x14ac:dyDescent="0.3">
      <c r="A28" s="5">
        <v>43914</v>
      </c>
      <c r="B28" s="6" t="s">
        <v>10</v>
      </c>
      <c r="C28" s="6" t="s">
        <v>13</v>
      </c>
      <c r="D28" s="7" t="s">
        <v>25</v>
      </c>
      <c r="E28" s="8">
        <v>50</v>
      </c>
      <c r="F28" s="9">
        <v>4.99</v>
      </c>
      <c r="G28" s="10">
        <v>249.5</v>
      </c>
      <c r="J28" s="5">
        <v>43794</v>
      </c>
      <c r="K28" s="6" t="s">
        <v>10</v>
      </c>
      <c r="L28" s="6" t="s">
        <v>11</v>
      </c>
      <c r="M28" s="7" t="s">
        <v>25</v>
      </c>
      <c r="N28" s="8">
        <v>96</v>
      </c>
      <c r="O28" s="9">
        <v>4.99</v>
      </c>
      <c r="P28" s="10">
        <v>479.04</v>
      </c>
      <c r="Q28">
        <f t="shared" si="0"/>
        <v>4</v>
      </c>
      <c r="R28" t="b">
        <f t="shared" si="1"/>
        <v>1</v>
      </c>
    </row>
    <row r="29" spans="1:18" x14ac:dyDescent="0.3">
      <c r="A29" s="5">
        <v>43931</v>
      </c>
      <c r="B29" s="6" t="s">
        <v>10</v>
      </c>
      <c r="C29" s="6" t="s">
        <v>18</v>
      </c>
      <c r="D29" s="7" t="s">
        <v>9</v>
      </c>
      <c r="E29" s="8">
        <v>66</v>
      </c>
      <c r="F29" s="9">
        <v>1.99</v>
      </c>
      <c r="G29" s="10">
        <v>131.34</v>
      </c>
      <c r="J29" s="5">
        <v>43811</v>
      </c>
      <c r="K29" s="6" t="s">
        <v>10</v>
      </c>
      <c r="L29" s="6" t="s">
        <v>23</v>
      </c>
      <c r="M29" s="7" t="s">
        <v>9</v>
      </c>
      <c r="N29" s="8">
        <v>67</v>
      </c>
      <c r="O29" s="9">
        <v>1.29</v>
      </c>
      <c r="P29" s="10">
        <v>86.43</v>
      </c>
      <c r="Q29">
        <f t="shared" si="0"/>
        <v>3</v>
      </c>
      <c r="R29" t="b">
        <f t="shared" si="1"/>
        <v>0</v>
      </c>
    </row>
    <row r="30" spans="1:18" x14ac:dyDescent="0.3">
      <c r="A30" s="5">
        <v>43948</v>
      </c>
      <c r="B30" s="6" t="s">
        <v>7</v>
      </c>
      <c r="C30" s="6" t="s">
        <v>21</v>
      </c>
      <c r="D30" s="7" t="s">
        <v>15</v>
      </c>
      <c r="E30" s="8">
        <v>96</v>
      </c>
      <c r="F30" s="9">
        <v>4.99</v>
      </c>
      <c r="G30" s="10">
        <v>479.04</v>
      </c>
      <c r="J30" s="5">
        <v>43828</v>
      </c>
      <c r="K30" s="6" t="s">
        <v>7</v>
      </c>
      <c r="L30" s="6" t="s">
        <v>22</v>
      </c>
      <c r="M30" s="7" t="s">
        <v>25</v>
      </c>
      <c r="N30" s="8">
        <v>74</v>
      </c>
      <c r="O30" s="9">
        <v>15.99</v>
      </c>
      <c r="P30" s="10">
        <v>1183.26</v>
      </c>
      <c r="Q30">
        <f t="shared" si="0"/>
        <v>3</v>
      </c>
      <c r="R30" t="b">
        <f t="shared" si="1"/>
        <v>0</v>
      </c>
    </row>
    <row r="31" spans="1:18" x14ac:dyDescent="0.3">
      <c r="A31" s="5">
        <v>43965</v>
      </c>
      <c r="B31" s="6" t="s">
        <v>10</v>
      </c>
      <c r="C31" s="6" t="s">
        <v>14</v>
      </c>
      <c r="D31" s="7" t="s">
        <v>9</v>
      </c>
      <c r="E31" s="8">
        <v>53</v>
      </c>
      <c r="F31" s="9">
        <v>1.29</v>
      </c>
      <c r="G31" s="10">
        <v>68.37</v>
      </c>
      <c r="J31" s="5">
        <v>43845</v>
      </c>
      <c r="K31" s="6" t="s">
        <v>10</v>
      </c>
      <c r="L31" s="6" t="s">
        <v>14</v>
      </c>
      <c r="M31" s="7" t="s">
        <v>12</v>
      </c>
      <c r="N31" s="8">
        <v>46</v>
      </c>
      <c r="O31" s="9">
        <v>8.99</v>
      </c>
      <c r="P31" s="10">
        <v>413.54</v>
      </c>
      <c r="Q31">
        <f t="shared" si="0"/>
        <v>5</v>
      </c>
      <c r="R31" t="b">
        <f t="shared" si="1"/>
        <v>1</v>
      </c>
    </row>
    <row r="32" spans="1:18" x14ac:dyDescent="0.3">
      <c r="A32" s="5">
        <v>43982</v>
      </c>
      <c r="B32" s="6" t="s">
        <v>10</v>
      </c>
      <c r="C32" s="6" t="s">
        <v>14</v>
      </c>
      <c r="D32" s="7" t="s">
        <v>12</v>
      </c>
      <c r="E32" s="8">
        <v>80</v>
      </c>
      <c r="F32" s="9">
        <v>8.99</v>
      </c>
      <c r="G32" s="10">
        <v>719.2</v>
      </c>
      <c r="J32" s="5">
        <v>43862</v>
      </c>
      <c r="K32" s="6" t="s">
        <v>10</v>
      </c>
      <c r="L32" s="6" t="s">
        <v>23</v>
      </c>
      <c r="M32" s="7" t="s">
        <v>12</v>
      </c>
      <c r="N32" s="8">
        <v>87</v>
      </c>
      <c r="O32" s="9">
        <v>15</v>
      </c>
      <c r="P32" s="10">
        <v>1305</v>
      </c>
      <c r="Q32">
        <f t="shared" si="0"/>
        <v>3</v>
      </c>
      <c r="R32" t="b">
        <f t="shared" si="1"/>
        <v>0</v>
      </c>
    </row>
    <row r="33" spans="1:18" x14ac:dyDescent="0.3">
      <c r="A33" s="5">
        <v>43999</v>
      </c>
      <c r="B33" s="6" t="s">
        <v>10</v>
      </c>
      <c r="C33" s="6" t="s">
        <v>11</v>
      </c>
      <c r="D33" s="7" t="s">
        <v>24</v>
      </c>
      <c r="E33" s="8">
        <v>5</v>
      </c>
      <c r="F33" s="9">
        <v>125</v>
      </c>
      <c r="G33" s="10">
        <v>625</v>
      </c>
      <c r="J33" s="5">
        <v>43879</v>
      </c>
      <c r="K33" s="6" t="s">
        <v>7</v>
      </c>
      <c r="L33" s="6" t="s">
        <v>8</v>
      </c>
      <c r="M33" s="7" t="s">
        <v>12</v>
      </c>
      <c r="N33" s="8">
        <v>4</v>
      </c>
      <c r="O33" s="9">
        <v>4.99</v>
      </c>
      <c r="P33" s="10">
        <v>19.96</v>
      </c>
      <c r="Q33">
        <f t="shared" si="0"/>
        <v>8</v>
      </c>
      <c r="R33" t="b">
        <f t="shared" si="1"/>
        <v>1</v>
      </c>
    </row>
    <row r="34" spans="1:18" x14ac:dyDescent="0.3">
      <c r="A34" s="5">
        <v>44016</v>
      </c>
      <c r="B34" s="6" t="s">
        <v>7</v>
      </c>
      <c r="C34" s="6" t="s">
        <v>8</v>
      </c>
      <c r="D34" s="7" t="s">
        <v>25</v>
      </c>
      <c r="E34" s="8">
        <v>62</v>
      </c>
      <c r="F34" s="9">
        <v>4.99</v>
      </c>
      <c r="G34" s="10">
        <v>309.38</v>
      </c>
      <c r="J34" s="5">
        <v>43897</v>
      </c>
      <c r="K34" s="6" t="s">
        <v>16</v>
      </c>
      <c r="L34" s="6" t="s">
        <v>17</v>
      </c>
      <c r="M34" s="7" t="s">
        <v>12</v>
      </c>
      <c r="N34" s="8">
        <v>7</v>
      </c>
      <c r="O34" s="9">
        <v>19.989999999999998</v>
      </c>
      <c r="P34" s="10">
        <v>139.92999999999998</v>
      </c>
      <c r="Q34">
        <f t="shared" si="0"/>
        <v>4</v>
      </c>
      <c r="R34" t="b">
        <f t="shared" si="1"/>
        <v>1</v>
      </c>
    </row>
    <row r="35" spans="1:18" x14ac:dyDescent="0.3">
      <c r="A35" s="5">
        <v>44033</v>
      </c>
      <c r="B35" s="6" t="s">
        <v>10</v>
      </c>
      <c r="C35" s="6" t="s">
        <v>20</v>
      </c>
      <c r="D35" s="7" t="s">
        <v>25</v>
      </c>
      <c r="E35" s="8">
        <v>55</v>
      </c>
      <c r="F35" s="9">
        <v>12.49</v>
      </c>
      <c r="G35" s="10">
        <v>686.95</v>
      </c>
      <c r="J35" s="5">
        <v>43914</v>
      </c>
      <c r="K35" s="6" t="s">
        <v>10</v>
      </c>
      <c r="L35" s="6" t="s">
        <v>13</v>
      </c>
      <c r="M35" s="7" t="s">
        <v>25</v>
      </c>
      <c r="N35" s="8">
        <v>50</v>
      </c>
      <c r="O35" s="9">
        <v>4.99</v>
      </c>
      <c r="P35" s="10">
        <v>249.5</v>
      </c>
      <c r="Q35">
        <f t="shared" si="0"/>
        <v>5</v>
      </c>
      <c r="R35" t="b">
        <f t="shared" si="1"/>
        <v>1</v>
      </c>
    </row>
    <row r="36" spans="1:18" x14ac:dyDescent="0.3">
      <c r="A36" s="5">
        <v>44050</v>
      </c>
      <c r="B36" s="6" t="s">
        <v>10</v>
      </c>
      <c r="C36" s="6" t="s">
        <v>11</v>
      </c>
      <c r="D36" s="7" t="s">
        <v>25</v>
      </c>
      <c r="E36" s="8">
        <v>42</v>
      </c>
      <c r="F36" s="9">
        <v>23.95</v>
      </c>
      <c r="G36" s="10">
        <v>1005.9</v>
      </c>
      <c r="J36" s="5">
        <v>43931</v>
      </c>
      <c r="K36" s="6" t="s">
        <v>10</v>
      </c>
      <c r="L36" s="6" t="s">
        <v>18</v>
      </c>
      <c r="M36" s="7" t="s">
        <v>9</v>
      </c>
      <c r="N36" s="8">
        <v>66</v>
      </c>
      <c r="O36" s="9">
        <v>1.99</v>
      </c>
      <c r="P36" s="10">
        <v>131.34</v>
      </c>
      <c r="Q36">
        <f t="shared" si="0"/>
        <v>4</v>
      </c>
      <c r="R36" t="b">
        <f t="shared" si="1"/>
        <v>1</v>
      </c>
    </row>
    <row r="37" spans="1:18" x14ac:dyDescent="0.3">
      <c r="A37" s="5">
        <v>44067</v>
      </c>
      <c r="B37" s="6" t="s">
        <v>16</v>
      </c>
      <c r="C37" s="6" t="s">
        <v>17</v>
      </c>
      <c r="D37" s="7" t="s">
        <v>24</v>
      </c>
      <c r="E37" s="8">
        <v>3</v>
      </c>
      <c r="F37" s="9">
        <v>275</v>
      </c>
      <c r="G37" s="10">
        <v>825</v>
      </c>
      <c r="J37" s="5">
        <v>43948</v>
      </c>
      <c r="K37" s="6" t="s">
        <v>7</v>
      </c>
      <c r="L37" s="6" t="s">
        <v>21</v>
      </c>
      <c r="M37" s="7" t="s">
        <v>15</v>
      </c>
      <c r="N37" s="8">
        <v>96</v>
      </c>
      <c r="O37" s="9">
        <v>4.99</v>
      </c>
      <c r="P37" s="10">
        <v>479.04</v>
      </c>
      <c r="Q37">
        <f t="shared" si="0"/>
        <v>2</v>
      </c>
      <c r="R37" t="b">
        <f t="shared" si="1"/>
        <v>0</v>
      </c>
    </row>
    <row r="38" spans="1:18" x14ac:dyDescent="0.3">
      <c r="A38" s="5">
        <v>44084</v>
      </c>
      <c r="B38" s="6" t="s">
        <v>10</v>
      </c>
      <c r="C38" s="6" t="s">
        <v>14</v>
      </c>
      <c r="D38" s="7" t="s">
        <v>9</v>
      </c>
      <c r="E38" s="8">
        <v>7</v>
      </c>
      <c r="F38" s="9">
        <v>1.29</v>
      </c>
      <c r="G38" s="10">
        <v>9.0300000000000011</v>
      </c>
      <c r="J38" s="5">
        <v>43965</v>
      </c>
      <c r="K38" s="6" t="s">
        <v>10</v>
      </c>
      <c r="L38" s="6" t="s">
        <v>14</v>
      </c>
      <c r="M38" s="7" t="s">
        <v>9</v>
      </c>
      <c r="N38" s="8">
        <v>53</v>
      </c>
      <c r="O38" s="9">
        <v>1.29</v>
      </c>
      <c r="P38" s="10">
        <v>68.37</v>
      </c>
      <c r="Q38">
        <f t="shared" si="0"/>
        <v>5</v>
      </c>
      <c r="R38" t="b">
        <f t="shared" si="1"/>
        <v>1</v>
      </c>
    </row>
    <row r="39" spans="1:18" x14ac:dyDescent="0.3">
      <c r="A39" s="5">
        <v>44101</v>
      </c>
      <c r="B39" s="6" t="s">
        <v>16</v>
      </c>
      <c r="C39" s="6" t="s">
        <v>17</v>
      </c>
      <c r="D39" s="7" t="s">
        <v>15</v>
      </c>
      <c r="E39" s="8">
        <v>76</v>
      </c>
      <c r="F39" s="9">
        <v>1.99</v>
      </c>
      <c r="G39" s="10">
        <v>151.24</v>
      </c>
      <c r="J39" s="5">
        <v>43982</v>
      </c>
      <c r="K39" s="6" t="s">
        <v>10</v>
      </c>
      <c r="L39" s="6" t="s">
        <v>14</v>
      </c>
      <c r="M39" s="7" t="s">
        <v>12</v>
      </c>
      <c r="N39" s="8">
        <v>80</v>
      </c>
      <c r="O39" s="9">
        <v>8.99</v>
      </c>
      <c r="P39" s="10">
        <v>719.2</v>
      </c>
      <c r="Q39">
        <f t="shared" si="0"/>
        <v>5</v>
      </c>
      <c r="R39" t="b">
        <f t="shared" si="1"/>
        <v>1</v>
      </c>
    </row>
    <row r="40" spans="1:18" x14ac:dyDescent="0.3">
      <c r="A40" s="5">
        <v>44118</v>
      </c>
      <c r="B40" s="6" t="s">
        <v>16</v>
      </c>
      <c r="C40" s="6" t="s">
        <v>19</v>
      </c>
      <c r="D40" s="7" t="s">
        <v>12</v>
      </c>
      <c r="E40" s="8">
        <v>57</v>
      </c>
      <c r="F40" s="9">
        <v>19.989999999999998</v>
      </c>
      <c r="G40" s="10">
        <v>1139.4299999999998</v>
      </c>
      <c r="J40" s="5">
        <v>43999</v>
      </c>
      <c r="K40" s="6" t="s">
        <v>10</v>
      </c>
      <c r="L40" s="6" t="s">
        <v>11</v>
      </c>
      <c r="M40" s="7" t="s">
        <v>24</v>
      </c>
      <c r="N40" s="8">
        <v>5</v>
      </c>
      <c r="O40" s="9">
        <v>125</v>
      </c>
      <c r="P40" s="10">
        <v>625</v>
      </c>
      <c r="Q40">
        <f t="shared" si="0"/>
        <v>4</v>
      </c>
      <c r="R40" t="b">
        <f t="shared" si="1"/>
        <v>1</v>
      </c>
    </row>
    <row r="41" spans="1:18" x14ac:dyDescent="0.3">
      <c r="A41" s="5">
        <v>44135</v>
      </c>
      <c r="B41" s="6" t="s">
        <v>10</v>
      </c>
      <c r="C41" s="6" t="s">
        <v>18</v>
      </c>
      <c r="D41" s="7" t="s">
        <v>9</v>
      </c>
      <c r="E41" s="8">
        <v>14</v>
      </c>
      <c r="F41" s="9">
        <v>1.29</v>
      </c>
      <c r="G41" s="10">
        <v>18.060000000000002</v>
      </c>
      <c r="J41" s="5">
        <v>44016</v>
      </c>
      <c r="K41" s="6" t="s">
        <v>7</v>
      </c>
      <c r="L41" s="6" t="s">
        <v>8</v>
      </c>
      <c r="M41" s="7" t="s">
        <v>25</v>
      </c>
      <c r="N41" s="8">
        <v>62</v>
      </c>
      <c r="O41" s="9">
        <v>4.99</v>
      </c>
      <c r="P41" s="10">
        <v>309.38</v>
      </c>
      <c r="Q41">
        <f t="shared" si="0"/>
        <v>8</v>
      </c>
      <c r="R41" t="b">
        <f t="shared" si="1"/>
        <v>1</v>
      </c>
    </row>
    <row r="42" spans="1:18" x14ac:dyDescent="0.3">
      <c r="A42" s="5">
        <v>44152</v>
      </c>
      <c r="B42" s="6" t="s">
        <v>10</v>
      </c>
      <c r="C42" s="6" t="s">
        <v>13</v>
      </c>
      <c r="D42" s="7" t="s">
        <v>12</v>
      </c>
      <c r="E42" s="8">
        <v>11</v>
      </c>
      <c r="F42" s="9">
        <v>4.99</v>
      </c>
      <c r="G42" s="10">
        <v>54.89</v>
      </c>
      <c r="J42" s="5">
        <v>44033</v>
      </c>
      <c r="K42" s="6" t="s">
        <v>10</v>
      </c>
      <c r="L42" s="6" t="s">
        <v>20</v>
      </c>
      <c r="M42" s="7" t="s">
        <v>25</v>
      </c>
      <c r="N42" s="8">
        <v>55</v>
      </c>
      <c r="O42" s="9">
        <v>12.49</v>
      </c>
      <c r="P42" s="10">
        <v>686.95</v>
      </c>
      <c r="Q42">
        <f t="shared" si="0"/>
        <v>3</v>
      </c>
      <c r="R42" t="b">
        <f t="shared" si="1"/>
        <v>0</v>
      </c>
    </row>
    <row r="43" spans="1:18" x14ac:dyDescent="0.3">
      <c r="A43" s="5">
        <v>44169</v>
      </c>
      <c r="B43" s="6" t="s">
        <v>10</v>
      </c>
      <c r="C43" s="6" t="s">
        <v>13</v>
      </c>
      <c r="D43" s="7" t="s">
        <v>12</v>
      </c>
      <c r="E43" s="8">
        <v>94</v>
      </c>
      <c r="F43" s="9">
        <v>19.989999999999998</v>
      </c>
      <c r="G43" s="10">
        <v>1879.06</v>
      </c>
      <c r="J43" s="5">
        <v>44050</v>
      </c>
      <c r="K43" s="6" t="s">
        <v>10</v>
      </c>
      <c r="L43" s="6" t="s">
        <v>11</v>
      </c>
      <c r="M43" s="7" t="s">
        <v>25</v>
      </c>
      <c r="N43" s="8">
        <v>42</v>
      </c>
      <c r="O43" s="9">
        <v>23.95</v>
      </c>
      <c r="P43" s="10">
        <v>1005.9</v>
      </c>
      <c r="Q43">
        <f t="shared" si="0"/>
        <v>4</v>
      </c>
      <c r="R43" t="b">
        <f t="shared" si="1"/>
        <v>1</v>
      </c>
    </row>
    <row r="44" spans="1:18" x14ac:dyDescent="0.3">
      <c r="A44" s="5">
        <v>44186</v>
      </c>
      <c r="B44" s="6" t="s">
        <v>10</v>
      </c>
      <c r="C44" s="6" t="s">
        <v>18</v>
      </c>
      <c r="D44" s="7" t="s">
        <v>12</v>
      </c>
      <c r="E44" s="8">
        <v>28</v>
      </c>
      <c r="F44" s="9">
        <v>4.99</v>
      </c>
      <c r="G44" s="10">
        <v>139.72</v>
      </c>
      <c r="J44" s="5">
        <v>44067</v>
      </c>
      <c r="K44" s="6" t="s">
        <v>16</v>
      </c>
      <c r="L44" s="6" t="s">
        <v>17</v>
      </c>
      <c r="M44" s="7" t="s">
        <v>24</v>
      </c>
      <c r="N44" s="8">
        <v>3</v>
      </c>
      <c r="O44" s="9">
        <v>275</v>
      </c>
      <c r="P44" s="10">
        <v>825</v>
      </c>
      <c r="Q44">
        <f t="shared" si="0"/>
        <v>4</v>
      </c>
      <c r="R44" t="b">
        <f t="shared" si="1"/>
        <v>1</v>
      </c>
    </row>
    <row r="45" spans="1:18" x14ac:dyDescent="0.3">
      <c r="J45" s="5">
        <v>44084</v>
      </c>
      <c r="K45" s="6" t="s">
        <v>10</v>
      </c>
      <c r="L45" s="6" t="s">
        <v>14</v>
      </c>
      <c r="M45" s="7" t="s">
        <v>9</v>
      </c>
      <c r="N45" s="8">
        <v>7</v>
      </c>
      <c r="O45" s="9">
        <v>1.29</v>
      </c>
      <c r="P45" s="10">
        <v>9.0300000000000011</v>
      </c>
      <c r="Q45">
        <f t="shared" si="0"/>
        <v>5</v>
      </c>
      <c r="R45" t="b">
        <f t="shared" si="1"/>
        <v>1</v>
      </c>
    </row>
    <row r="46" spans="1:18" x14ac:dyDescent="0.3">
      <c r="J46" s="5">
        <v>44101</v>
      </c>
      <c r="K46" s="6" t="s">
        <v>16</v>
      </c>
      <c r="L46" s="6" t="s">
        <v>17</v>
      </c>
      <c r="M46" s="7" t="s">
        <v>15</v>
      </c>
      <c r="N46" s="8">
        <v>76</v>
      </c>
      <c r="O46" s="9">
        <v>1.99</v>
      </c>
      <c r="P46" s="10">
        <v>151.24</v>
      </c>
      <c r="Q46">
        <f t="shared" si="0"/>
        <v>4</v>
      </c>
      <c r="R46" t="b">
        <f t="shared" si="1"/>
        <v>1</v>
      </c>
    </row>
    <row r="47" spans="1:18" x14ac:dyDescent="0.3">
      <c r="J47" s="5">
        <v>44118</v>
      </c>
      <c r="K47" s="6" t="s">
        <v>16</v>
      </c>
      <c r="L47" s="6" t="s">
        <v>19</v>
      </c>
      <c r="M47" s="7" t="s">
        <v>12</v>
      </c>
      <c r="N47" s="8">
        <v>57</v>
      </c>
      <c r="O47" s="9">
        <v>19.989999999999998</v>
      </c>
      <c r="P47" s="10">
        <v>1139.4299999999998</v>
      </c>
      <c r="Q47">
        <f t="shared" si="0"/>
        <v>2</v>
      </c>
      <c r="R47" t="b">
        <f t="shared" si="1"/>
        <v>0</v>
      </c>
    </row>
    <row r="48" spans="1:18" x14ac:dyDescent="0.3">
      <c r="J48" s="5">
        <v>44135</v>
      </c>
      <c r="K48" s="6" t="s">
        <v>10</v>
      </c>
      <c r="L48" s="6" t="s">
        <v>18</v>
      </c>
      <c r="M48" s="7" t="s">
        <v>9</v>
      </c>
      <c r="N48" s="8">
        <v>14</v>
      </c>
      <c r="O48" s="9">
        <v>1.29</v>
      </c>
      <c r="P48" s="10">
        <v>18.060000000000002</v>
      </c>
      <c r="Q48">
        <f t="shared" si="0"/>
        <v>4</v>
      </c>
      <c r="R48" t="b">
        <f t="shared" si="1"/>
        <v>1</v>
      </c>
    </row>
    <row r="49" spans="10:18" x14ac:dyDescent="0.3">
      <c r="J49" s="5">
        <v>44152</v>
      </c>
      <c r="K49" s="6" t="s">
        <v>10</v>
      </c>
      <c r="L49" s="6" t="s">
        <v>13</v>
      </c>
      <c r="M49" s="7" t="s">
        <v>12</v>
      </c>
      <c r="N49" s="8">
        <v>11</v>
      </c>
      <c r="O49" s="9">
        <v>4.99</v>
      </c>
      <c r="P49" s="10">
        <v>54.89</v>
      </c>
      <c r="Q49">
        <f t="shared" si="0"/>
        <v>5</v>
      </c>
      <c r="R49" t="b">
        <f t="shared" si="1"/>
        <v>1</v>
      </c>
    </row>
    <row r="50" spans="10:18" x14ac:dyDescent="0.3">
      <c r="J50" s="5">
        <v>44169</v>
      </c>
      <c r="K50" s="6" t="s">
        <v>10</v>
      </c>
      <c r="L50" s="6" t="s">
        <v>13</v>
      </c>
      <c r="M50" s="7" t="s">
        <v>12</v>
      </c>
      <c r="N50" s="8">
        <v>94</v>
      </c>
      <c r="O50" s="9">
        <v>19.989999999999998</v>
      </c>
      <c r="P50" s="10">
        <v>1879.06</v>
      </c>
      <c r="Q50">
        <f t="shared" si="0"/>
        <v>5</v>
      </c>
      <c r="R50" t="b">
        <f t="shared" si="1"/>
        <v>1</v>
      </c>
    </row>
    <row r="51" spans="10:18" x14ac:dyDescent="0.3">
      <c r="J51" s="5">
        <v>44186</v>
      </c>
      <c r="K51" s="6" t="s">
        <v>10</v>
      </c>
      <c r="L51" s="6" t="s">
        <v>18</v>
      </c>
      <c r="M51" s="7" t="s">
        <v>12</v>
      </c>
      <c r="N51" s="8">
        <v>28</v>
      </c>
      <c r="O51" s="9">
        <v>4.99</v>
      </c>
      <c r="P51" s="10">
        <v>139.72</v>
      </c>
      <c r="Q51">
        <f t="shared" si="0"/>
        <v>4</v>
      </c>
      <c r="R51" t="b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AEED-B8BA-4D7F-AE2C-F32A9FF4FB9C}">
  <dimension ref="A1:O44"/>
  <sheetViews>
    <sheetView tabSelected="1" workbookViewId="0">
      <selection activeCell="H16" sqref="H16"/>
    </sheetView>
  </sheetViews>
  <sheetFormatPr defaultRowHeight="14.4" x14ac:dyDescent="0.3"/>
  <sheetData>
    <row r="1" spans="1:15" x14ac:dyDescent="0.3">
      <c r="A1" s="1" t="s">
        <v>0</v>
      </c>
      <c r="B1" s="2" t="s">
        <v>1</v>
      </c>
      <c r="C1" s="2" t="s">
        <v>38</v>
      </c>
      <c r="D1" s="3" t="s">
        <v>3</v>
      </c>
      <c r="E1" s="4" t="s">
        <v>4</v>
      </c>
      <c r="F1" s="3" t="s">
        <v>5</v>
      </c>
      <c r="G1" s="3" t="s">
        <v>6</v>
      </c>
      <c r="I1" s="18" t="s">
        <v>26</v>
      </c>
      <c r="J1" s="19"/>
      <c r="K1" s="19"/>
      <c r="L1" s="19"/>
      <c r="M1" s="19"/>
      <c r="N1" s="19"/>
      <c r="O1" s="19"/>
    </row>
    <row r="2" spans="1:15" x14ac:dyDescent="0.3">
      <c r="A2" s="5">
        <v>43471</v>
      </c>
      <c r="B2" s="6" t="s">
        <v>7</v>
      </c>
      <c r="C2" s="6" t="s">
        <v>8</v>
      </c>
      <c r="D2" s="7" t="s">
        <v>9</v>
      </c>
      <c r="E2" s="8">
        <v>95</v>
      </c>
      <c r="F2" s="9">
        <v>1.99</v>
      </c>
      <c r="G2" s="10">
        <v>189.05</v>
      </c>
    </row>
    <row r="3" spans="1:15" x14ac:dyDescent="0.3">
      <c r="A3" s="5">
        <v>43488</v>
      </c>
      <c r="B3" s="6" t="s">
        <v>10</v>
      </c>
      <c r="C3" s="6" t="s">
        <v>11</v>
      </c>
      <c r="D3" s="7" t="s">
        <v>12</v>
      </c>
      <c r="E3" s="8">
        <v>50</v>
      </c>
      <c r="F3" s="9">
        <v>19.989999999999998</v>
      </c>
      <c r="G3" s="10">
        <v>999.49999999999989</v>
      </c>
      <c r="I3" t="s">
        <v>27</v>
      </c>
    </row>
    <row r="4" spans="1:15" x14ac:dyDescent="0.3">
      <c r="A4" s="5">
        <v>43505</v>
      </c>
      <c r="B4" s="6" t="s">
        <v>10</v>
      </c>
      <c r="C4" s="6" t="s">
        <v>13</v>
      </c>
      <c r="D4" s="7" t="s">
        <v>9</v>
      </c>
      <c r="E4" s="8">
        <v>36</v>
      </c>
      <c r="F4" s="9">
        <v>4.99</v>
      </c>
      <c r="G4" s="10">
        <v>179.64000000000001</v>
      </c>
      <c r="J4">
        <f>COUNTIFS(A2:A44,"&gt;2-10-2019",B2:B44,"East")</f>
        <v>6</v>
      </c>
    </row>
    <row r="5" spans="1:15" x14ac:dyDescent="0.3">
      <c r="A5" s="5">
        <v>43522</v>
      </c>
      <c r="B5" s="6" t="s">
        <v>10</v>
      </c>
      <c r="C5" s="6" t="s">
        <v>14</v>
      </c>
      <c r="D5" s="7" t="s">
        <v>15</v>
      </c>
      <c r="E5" s="8">
        <v>27</v>
      </c>
      <c r="F5" s="9">
        <v>19.989999999999998</v>
      </c>
      <c r="G5" s="10">
        <v>539.7299999999999</v>
      </c>
    </row>
    <row r="6" spans="1:15" x14ac:dyDescent="0.3">
      <c r="A6" s="5">
        <v>43539</v>
      </c>
      <c r="B6" s="6" t="s">
        <v>16</v>
      </c>
      <c r="C6" s="6" t="s">
        <v>17</v>
      </c>
      <c r="D6" s="7" t="s">
        <v>9</v>
      </c>
      <c r="E6" s="8">
        <v>56</v>
      </c>
      <c r="F6" s="9">
        <v>2.99</v>
      </c>
      <c r="G6" s="10">
        <v>167.44</v>
      </c>
      <c r="I6" s="19" t="s">
        <v>42</v>
      </c>
      <c r="J6" s="19"/>
      <c r="K6" s="19"/>
      <c r="L6" s="19"/>
    </row>
    <row r="7" spans="1:15" x14ac:dyDescent="0.3">
      <c r="A7" s="5">
        <v>43556</v>
      </c>
      <c r="B7" s="6" t="s">
        <v>7</v>
      </c>
      <c r="C7" s="6" t="s">
        <v>8</v>
      </c>
      <c r="D7" s="7" t="s">
        <v>12</v>
      </c>
      <c r="E7" s="8">
        <v>60</v>
      </c>
      <c r="F7" s="9">
        <v>4.99</v>
      </c>
      <c r="G7" s="10">
        <v>299.40000000000003</v>
      </c>
    </row>
    <row r="8" spans="1:15" x14ac:dyDescent="0.3">
      <c r="A8" s="5">
        <v>43573</v>
      </c>
      <c r="B8" s="6" t="s">
        <v>10</v>
      </c>
      <c r="C8" s="6" t="s">
        <v>18</v>
      </c>
      <c r="D8" s="7" t="s">
        <v>9</v>
      </c>
      <c r="E8" s="8">
        <v>75</v>
      </c>
      <c r="F8" s="9">
        <v>1.99</v>
      </c>
      <c r="G8" s="10">
        <v>149.25</v>
      </c>
      <c r="I8" t="s">
        <v>27</v>
      </c>
      <c r="K8">
        <f>COUNTIFS(C2:C44,"Gill",D2:D44,"Pencil")</f>
        <v>2</v>
      </c>
    </row>
    <row r="9" spans="1:15" x14ac:dyDescent="0.3">
      <c r="A9" s="5">
        <v>43590</v>
      </c>
      <c r="B9" s="6" t="s">
        <v>10</v>
      </c>
      <c r="C9" s="6" t="s">
        <v>13</v>
      </c>
      <c r="D9" s="7" t="s">
        <v>9</v>
      </c>
      <c r="E9" s="8">
        <v>90</v>
      </c>
      <c r="F9" s="9">
        <v>4.99</v>
      </c>
      <c r="G9" s="10">
        <v>449.1</v>
      </c>
    </row>
    <row r="10" spans="1:15" x14ac:dyDescent="0.3">
      <c r="A10" s="5">
        <v>43607</v>
      </c>
      <c r="B10" s="6" t="s">
        <v>16</v>
      </c>
      <c r="C10" s="6" t="s">
        <v>19</v>
      </c>
      <c r="D10" s="7" t="s">
        <v>9</v>
      </c>
      <c r="E10" s="8">
        <v>32</v>
      </c>
      <c r="F10" s="9">
        <v>1.99</v>
      </c>
      <c r="G10" s="10">
        <v>63.68</v>
      </c>
    </row>
    <row r="11" spans="1:15" x14ac:dyDescent="0.3">
      <c r="A11" s="5">
        <v>43624</v>
      </c>
      <c r="B11" s="6" t="s">
        <v>7</v>
      </c>
      <c r="C11" s="6" t="s">
        <v>8</v>
      </c>
      <c r="D11" s="7" t="s">
        <v>12</v>
      </c>
      <c r="E11" s="8">
        <v>60</v>
      </c>
      <c r="F11" s="9">
        <v>8.99</v>
      </c>
      <c r="G11" s="10">
        <v>539.4</v>
      </c>
    </row>
    <row r="12" spans="1:15" x14ac:dyDescent="0.3">
      <c r="A12" s="5">
        <v>43641</v>
      </c>
      <c r="B12" s="6" t="s">
        <v>10</v>
      </c>
      <c r="C12" s="6" t="s">
        <v>20</v>
      </c>
      <c r="D12" s="7" t="s">
        <v>9</v>
      </c>
      <c r="E12" s="8">
        <v>90</v>
      </c>
      <c r="F12" s="9">
        <v>4.99</v>
      </c>
      <c r="G12" s="10">
        <v>449.1</v>
      </c>
    </row>
    <row r="13" spans="1:15" x14ac:dyDescent="0.3">
      <c r="A13" s="5">
        <v>43658</v>
      </c>
      <c r="B13" s="6" t="s">
        <v>7</v>
      </c>
      <c r="C13" s="6" t="s">
        <v>21</v>
      </c>
      <c r="D13" s="7" t="s">
        <v>12</v>
      </c>
      <c r="E13" s="8">
        <v>29</v>
      </c>
      <c r="F13" s="9">
        <v>1.99</v>
      </c>
      <c r="G13" s="10">
        <v>57.71</v>
      </c>
    </row>
    <row r="14" spans="1:15" x14ac:dyDescent="0.3">
      <c r="A14" s="5">
        <v>43675</v>
      </c>
      <c r="B14" s="6" t="s">
        <v>7</v>
      </c>
      <c r="C14" s="6" t="s">
        <v>22</v>
      </c>
      <c r="D14" s="7" t="s">
        <v>12</v>
      </c>
      <c r="E14" s="8">
        <v>81</v>
      </c>
      <c r="F14" s="9">
        <v>19.989999999999998</v>
      </c>
      <c r="G14" s="10">
        <v>1619.1899999999998</v>
      </c>
    </row>
    <row r="15" spans="1:15" x14ac:dyDescent="0.3">
      <c r="A15" s="5">
        <v>43692</v>
      </c>
      <c r="B15" s="6" t="s">
        <v>7</v>
      </c>
      <c r="C15" s="6" t="s">
        <v>8</v>
      </c>
      <c r="D15" s="7" t="s">
        <v>9</v>
      </c>
      <c r="E15" s="8">
        <v>35</v>
      </c>
      <c r="F15" s="9">
        <v>4.99</v>
      </c>
      <c r="G15" s="10">
        <v>174.65</v>
      </c>
    </row>
    <row r="16" spans="1:15" x14ac:dyDescent="0.3">
      <c r="A16" s="5">
        <v>43709</v>
      </c>
      <c r="B16" s="6" t="s">
        <v>10</v>
      </c>
      <c r="C16" s="6" t="s">
        <v>23</v>
      </c>
      <c r="D16" s="7" t="s">
        <v>24</v>
      </c>
      <c r="E16" s="8">
        <v>2</v>
      </c>
      <c r="F16" s="9">
        <v>125</v>
      </c>
      <c r="G16" s="10">
        <v>250</v>
      </c>
    </row>
    <row r="17" spans="1:7" x14ac:dyDescent="0.3">
      <c r="A17" s="5">
        <v>43726</v>
      </c>
      <c r="B17" s="6" t="s">
        <v>7</v>
      </c>
      <c r="C17" s="6" t="s">
        <v>8</v>
      </c>
      <c r="D17" s="7" t="s">
        <v>25</v>
      </c>
      <c r="E17" s="8">
        <v>16</v>
      </c>
      <c r="F17" s="9">
        <v>15.99</v>
      </c>
      <c r="G17" s="10">
        <v>255.84</v>
      </c>
    </row>
    <row r="18" spans="1:7" x14ac:dyDescent="0.3">
      <c r="A18" s="5">
        <v>43743</v>
      </c>
      <c r="B18" s="6" t="s">
        <v>10</v>
      </c>
      <c r="C18" s="6" t="s">
        <v>20</v>
      </c>
      <c r="D18" s="7" t="s">
        <v>12</v>
      </c>
      <c r="E18" s="8">
        <v>28</v>
      </c>
      <c r="F18" s="9">
        <v>8.99</v>
      </c>
      <c r="G18" s="10">
        <v>251.72</v>
      </c>
    </row>
    <row r="19" spans="1:7" x14ac:dyDescent="0.3">
      <c r="A19" s="5">
        <v>43760</v>
      </c>
      <c r="B19" s="6" t="s">
        <v>7</v>
      </c>
      <c r="C19" s="6" t="s">
        <v>8</v>
      </c>
      <c r="D19" s="7" t="s">
        <v>15</v>
      </c>
      <c r="E19" s="8">
        <v>64</v>
      </c>
      <c r="F19" s="9">
        <v>8.99</v>
      </c>
      <c r="G19" s="10">
        <v>575.36</v>
      </c>
    </row>
    <row r="20" spans="1:7" x14ac:dyDescent="0.3">
      <c r="A20" s="5">
        <v>43777</v>
      </c>
      <c r="B20" s="6" t="s">
        <v>7</v>
      </c>
      <c r="C20" s="6" t="s">
        <v>22</v>
      </c>
      <c r="D20" s="7" t="s">
        <v>15</v>
      </c>
      <c r="E20" s="8">
        <v>15</v>
      </c>
      <c r="F20" s="9">
        <v>19.989999999999998</v>
      </c>
      <c r="G20" s="10">
        <v>299.84999999999997</v>
      </c>
    </row>
    <row r="21" spans="1:7" x14ac:dyDescent="0.3">
      <c r="A21" s="5">
        <v>43794</v>
      </c>
      <c r="B21" s="6" t="s">
        <v>10</v>
      </c>
      <c r="C21" s="6" t="s">
        <v>11</v>
      </c>
      <c r="D21" s="7" t="s">
        <v>25</v>
      </c>
      <c r="E21" s="8">
        <v>96</v>
      </c>
      <c r="F21" s="9">
        <v>4.99</v>
      </c>
      <c r="G21" s="10">
        <v>479.04</v>
      </c>
    </row>
    <row r="22" spans="1:7" x14ac:dyDescent="0.3">
      <c r="A22" s="5">
        <v>43811</v>
      </c>
      <c r="B22" s="6" t="s">
        <v>10</v>
      </c>
      <c r="C22" s="6" t="s">
        <v>23</v>
      </c>
      <c r="D22" s="7" t="s">
        <v>9</v>
      </c>
      <c r="E22" s="8">
        <v>67</v>
      </c>
      <c r="F22" s="9">
        <v>1.29</v>
      </c>
      <c r="G22" s="10">
        <v>86.43</v>
      </c>
    </row>
    <row r="23" spans="1:7" x14ac:dyDescent="0.3">
      <c r="A23" s="5">
        <v>43828</v>
      </c>
      <c r="B23" s="6" t="s">
        <v>7</v>
      </c>
      <c r="C23" s="6" t="s">
        <v>22</v>
      </c>
      <c r="D23" s="7" t="s">
        <v>25</v>
      </c>
      <c r="E23" s="8">
        <v>74</v>
      </c>
      <c r="F23" s="9">
        <v>15.99</v>
      </c>
      <c r="G23" s="10">
        <v>1183.26</v>
      </c>
    </row>
    <row r="24" spans="1:7" x14ac:dyDescent="0.3">
      <c r="A24" s="5">
        <v>43845</v>
      </c>
      <c r="B24" s="6" t="s">
        <v>10</v>
      </c>
      <c r="C24" s="6" t="s">
        <v>14</v>
      </c>
      <c r="D24" s="7" t="s">
        <v>12</v>
      </c>
      <c r="E24" s="8">
        <v>46</v>
      </c>
      <c r="F24" s="9">
        <v>8.99</v>
      </c>
      <c r="G24" s="10">
        <v>413.54</v>
      </c>
    </row>
    <row r="25" spans="1:7" x14ac:dyDescent="0.3">
      <c r="A25" s="5">
        <v>43862</v>
      </c>
      <c r="B25" s="6" t="s">
        <v>10</v>
      </c>
      <c r="C25" s="6" t="s">
        <v>23</v>
      </c>
      <c r="D25" s="7" t="s">
        <v>12</v>
      </c>
      <c r="E25" s="8">
        <v>87</v>
      </c>
      <c r="F25" s="9">
        <v>15</v>
      </c>
      <c r="G25" s="10">
        <v>1305</v>
      </c>
    </row>
    <row r="26" spans="1:7" x14ac:dyDescent="0.3">
      <c r="A26" s="5">
        <v>43879</v>
      </c>
      <c r="B26" s="6" t="s">
        <v>7</v>
      </c>
      <c r="C26" s="6" t="s">
        <v>8</v>
      </c>
      <c r="D26" s="7" t="s">
        <v>12</v>
      </c>
      <c r="E26" s="8">
        <v>4</v>
      </c>
      <c r="F26" s="9">
        <v>4.99</v>
      </c>
      <c r="G26" s="10">
        <v>19.96</v>
      </c>
    </row>
    <row r="27" spans="1:7" x14ac:dyDescent="0.3">
      <c r="A27" s="5">
        <v>43897</v>
      </c>
      <c r="B27" s="6" t="s">
        <v>16</v>
      </c>
      <c r="C27" s="6" t="s">
        <v>17</v>
      </c>
      <c r="D27" s="7" t="s">
        <v>12</v>
      </c>
      <c r="E27" s="8">
        <v>7</v>
      </c>
      <c r="F27" s="9">
        <v>19.989999999999998</v>
      </c>
      <c r="G27" s="10">
        <v>139.92999999999998</v>
      </c>
    </row>
    <row r="28" spans="1:7" x14ac:dyDescent="0.3">
      <c r="A28" s="5">
        <v>43914</v>
      </c>
      <c r="B28" s="6" t="s">
        <v>10</v>
      </c>
      <c r="C28" s="6" t="s">
        <v>13</v>
      </c>
      <c r="D28" s="7" t="s">
        <v>25</v>
      </c>
      <c r="E28" s="8">
        <v>50</v>
      </c>
      <c r="F28" s="9">
        <v>4.99</v>
      </c>
      <c r="G28" s="10">
        <v>249.5</v>
      </c>
    </row>
    <row r="29" spans="1:7" x14ac:dyDescent="0.3">
      <c r="A29" s="5">
        <v>43931</v>
      </c>
      <c r="B29" s="6" t="s">
        <v>10</v>
      </c>
      <c r="C29" s="6" t="s">
        <v>18</v>
      </c>
      <c r="D29" s="7" t="s">
        <v>9</v>
      </c>
      <c r="E29" s="8">
        <v>66</v>
      </c>
      <c r="F29" s="9">
        <v>1.99</v>
      </c>
      <c r="G29" s="10">
        <v>131.34</v>
      </c>
    </row>
    <row r="30" spans="1:7" x14ac:dyDescent="0.3">
      <c r="A30" s="5">
        <v>43948</v>
      </c>
      <c r="B30" s="6" t="s">
        <v>7</v>
      </c>
      <c r="C30" s="6" t="s">
        <v>21</v>
      </c>
      <c r="D30" s="7" t="s">
        <v>15</v>
      </c>
      <c r="E30" s="8">
        <v>96</v>
      </c>
      <c r="F30" s="9">
        <v>4.99</v>
      </c>
      <c r="G30" s="10">
        <v>479.04</v>
      </c>
    </row>
    <row r="31" spans="1:7" x14ac:dyDescent="0.3">
      <c r="A31" s="5">
        <v>43965</v>
      </c>
      <c r="B31" s="6" t="s">
        <v>10</v>
      </c>
      <c r="C31" s="6" t="s">
        <v>14</v>
      </c>
      <c r="D31" s="7" t="s">
        <v>9</v>
      </c>
      <c r="E31" s="8">
        <v>53</v>
      </c>
      <c r="F31" s="9">
        <v>1.29</v>
      </c>
      <c r="G31" s="10">
        <v>68.37</v>
      </c>
    </row>
    <row r="32" spans="1:7" x14ac:dyDescent="0.3">
      <c r="A32" s="5">
        <v>43982</v>
      </c>
      <c r="B32" s="6" t="s">
        <v>10</v>
      </c>
      <c r="C32" s="6" t="s">
        <v>14</v>
      </c>
      <c r="D32" s="7" t="s">
        <v>12</v>
      </c>
      <c r="E32" s="8">
        <v>80</v>
      </c>
      <c r="F32" s="9">
        <v>8.99</v>
      </c>
      <c r="G32" s="10">
        <v>719.2</v>
      </c>
    </row>
    <row r="33" spans="1:7" x14ac:dyDescent="0.3">
      <c r="A33" s="5">
        <v>43999</v>
      </c>
      <c r="B33" s="6" t="s">
        <v>10</v>
      </c>
      <c r="C33" s="6" t="s">
        <v>11</v>
      </c>
      <c r="D33" s="7" t="s">
        <v>24</v>
      </c>
      <c r="E33" s="8">
        <v>5</v>
      </c>
      <c r="F33" s="9">
        <v>125</v>
      </c>
      <c r="G33" s="10">
        <v>625</v>
      </c>
    </row>
    <row r="34" spans="1:7" x14ac:dyDescent="0.3">
      <c r="A34" s="5">
        <v>44016</v>
      </c>
      <c r="B34" s="6" t="s">
        <v>7</v>
      </c>
      <c r="C34" s="6" t="s">
        <v>8</v>
      </c>
      <c r="D34" s="7" t="s">
        <v>25</v>
      </c>
      <c r="E34" s="8">
        <v>62</v>
      </c>
      <c r="F34" s="9">
        <v>4.99</v>
      </c>
      <c r="G34" s="10">
        <v>309.38</v>
      </c>
    </row>
    <row r="35" spans="1:7" x14ac:dyDescent="0.3">
      <c r="A35" s="5">
        <v>44033</v>
      </c>
      <c r="B35" s="6" t="s">
        <v>10</v>
      </c>
      <c r="C35" s="6" t="s">
        <v>20</v>
      </c>
      <c r="D35" s="7" t="s">
        <v>25</v>
      </c>
      <c r="E35" s="8">
        <v>55</v>
      </c>
      <c r="F35" s="9">
        <v>12.49</v>
      </c>
      <c r="G35" s="10">
        <v>686.95</v>
      </c>
    </row>
    <row r="36" spans="1:7" x14ac:dyDescent="0.3">
      <c r="A36" s="5">
        <v>44050</v>
      </c>
      <c r="B36" s="6" t="s">
        <v>10</v>
      </c>
      <c r="C36" s="6" t="s">
        <v>11</v>
      </c>
      <c r="D36" s="7" t="s">
        <v>25</v>
      </c>
      <c r="E36" s="8">
        <v>42</v>
      </c>
      <c r="F36" s="9">
        <v>23.95</v>
      </c>
      <c r="G36" s="10">
        <v>1005.9</v>
      </c>
    </row>
    <row r="37" spans="1:7" x14ac:dyDescent="0.3">
      <c r="A37" s="5">
        <v>44067</v>
      </c>
      <c r="B37" s="6" t="s">
        <v>16</v>
      </c>
      <c r="C37" s="6" t="s">
        <v>17</v>
      </c>
      <c r="D37" s="7" t="s">
        <v>24</v>
      </c>
      <c r="E37" s="8">
        <v>3</v>
      </c>
      <c r="F37" s="9">
        <v>275</v>
      </c>
      <c r="G37" s="10">
        <v>825</v>
      </c>
    </row>
    <row r="38" spans="1:7" x14ac:dyDescent="0.3">
      <c r="A38" s="5">
        <v>44084</v>
      </c>
      <c r="B38" s="6" t="s">
        <v>10</v>
      </c>
      <c r="C38" s="6" t="s">
        <v>14</v>
      </c>
      <c r="D38" s="7" t="s">
        <v>9</v>
      </c>
      <c r="E38" s="8">
        <v>7</v>
      </c>
      <c r="F38" s="9">
        <v>1.29</v>
      </c>
      <c r="G38" s="10">
        <v>9.0300000000000011</v>
      </c>
    </row>
    <row r="39" spans="1:7" x14ac:dyDescent="0.3">
      <c r="A39" s="5">
        <v>44101</v>
      </c>
      <c r="B39" s="6" t="s">
        <v>16</v>
      </c>
      <c r="C39" s="6" t="s">
        <v>17</v>
      </c>
      <c r="D39" s="7" t="s">
        <v>15</v>
      </c>
      <c r="E39" s="8">
        <v>76</v>
      </c>
      <c r="F39" s="9">
        <v>1.99</v>
      </c>
      <c r="G39" s="10">
        <v>151.24</v>
      </c>
    </row>
    <row r="40" spans="1:7" x14ac:dyDescent="0.3">
      <c r="A40" s="5">
        <v>44118</v>
      </c>
      <c r="B40" s="6" t="s">
        <v>16</v>
      </c>
      <c r="C40" s="6" t="s">
        <v>19</v>
      </c>
      <c r="D40" s="7" t="s">
        <v>12</v>
      </c>
      <c r="E40" s="8">
        <v>57</v>
      </c>
      <c r="F40" s="9">
        <v>19.989999999999998</v>
      </c>
      <c r="G40" s="10">
        <v>1139.4299999999998</v>
      </c>
    </row>
    <row r="41" spans="1:7" x14ac:dyDescent="0.3">
      <c r="A41" s="5">
        <v>44135</v>
      </c>
      <c r="B41" s="6" t="s">
        <v>10</v>
      </c>
      <c r="C41" s="6" t="s">
        <v>18</v>
      </c>
      <c r="D41" s="7" t="s">
        <v>9</v>
      </c>
      <c r="E41" s="8">
        <v>14</v>
      </c>
      <c r="F41" s="9">
        <v>1.29</v>
      </c>
      <c r="G41" s="10">
        <v>18.060000000000002</v>
      </c>
    </row>
    <row r="42" spans="1:7" x14ac:dyDescent="0.3">
      <c r="A42" s="5">
        <v>44152</v>
      </c>
      <c r="B42" s="6" t="s">
        <v>10</v>
      </c>
      <c r="C42" s="6" t="s">
        <v>13</v>
      </c>
      <c r="D42" s="7" t="s">
        <v>12</v>
      </c>
      <c r="E42" s="8">
        <v>11</v>
      </c>
      <c r="F42" s="9">
        <v>4.99</v>
      </c>
      <c r="G42" s="10">
        <v>54.89</v>
      </c>
    </row>
    <row r="43" spans="1:7" x14ac:dyDescent="0.3">
      <c r="A43" s="5">
        <v>44169</v>
      </c>
      <c r="B43" s="6" t="s">
        <v>10</v>
      </c>
      <c r="C43" s="6" t="s">
        <v>13</v>
      </c>
      <c r="D43" s="7" t="s">
        <v>12</v>
      </c>
      <c r="E43" s="8">
        <v>94</v>
      </c>
      <c r="F43" s="9">
        <v>19.989999999999998</v>
      </c>
      <c r="G43" s="10">
        <v>1879.06</v>
      </c>
    </row>
    <row r="44" spans="1:7" x14ac:dyDescent="0.3">
      <c r="A44" s="5">
        <v>44186</v>
      </c>
      <c r="B44" s="6" t="s">
        <v>10</v>
      </c>
      <c r="C44" s="6" t="s">
        <v>18</v>
      </c>
      <c r="D44" s="7" t="s">
        <v>12</v>
      </c>
      <c r="E44" s="8">
        <v>28</v>
      </c>
      <c r="F44" s="9">
        <v>4.99</v>
      </c>
      <c r="G44" s="10">
        <v>139.72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s 3 U x T + Y 9 y k A A A A 9 Q A A A B I A H A B D b 2 5 m a W c v U G F j a 2 F n Z S 5 4 b W w g o h g A K K A U A A A A A A A A A A A A A A A A A A A A A A A A A A A A h Y 8 x D o I w G I W v Q r r T l h o T J D 9 l c D I R Y 2 J i X J t S o R G K o c V y N w e P 5 B X E K O r m + L 7 3 D e / d r z f I h q Y O L q q z u j U p i j B F g T K y L b Q p U 9 S 7 Y x i j j M N W y J M o V T D K x i a D L V J U O X d O C P H e Y z / D b V c S R m l E D v l 6 J y v V C P S R 9 X 8 5 1 M Y 6 Y a R C H P a v M Z z h B c X z m G E K Z G K Q a / P t 2 T j 3 2 f 5 A W P a 1 6 z v F l Q l X G y B T B P K + w B 9 Q S w M E F A A C A A g A 6 n s 3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7 N 1 M o i k e 4 D g A A A B E A A A A T A B w A R m 9 y b X V s Y X M v U 2 V j d G l v b j E u b S C i G A A o o B Q A A A A A A A A A A A A A A A A A A A A A A A A A A A A r T k 0 u y c z P U w i G 0 I b W A F B L A Q I t A B Q A A g A I A O p 7 N 1 M U / m P c p A A A A P U A A A A S A A A A A A A A A A A A A A A A A A A A A A B D b 2 5 m a W c v U G F j a 2 F n Z S 5 4 b W x Q S w E C L Q A U A A I A C A D q e z d T D 8 r p q 6 Q A A A D p A A A A E w A A A A A A A A A A A A A A A A D w A A A A W 0 N v b n R l b n R f V H l w Z X N d L n h t b F B L A Q I t A B Q A A g A I A O p 7 N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d 8 q q n P U v R 6 0 q Y I 4 C 5 / 5 w A A A A A A I A A A A A A B B m A A A A A Q A A I A A A A M / v X K I c j D a w m N f k 7 9 A L O C L A f U W c / 1 3 o W X H g 4 Z Y T b Q y b A A A A A A 6 A A A A A A g A A I A A A A A J 1 f Q 5 g I 1 N p V / H W C R w z v 7 j v g w z L o e j s i Y q H P 8 y B 3 L I y U A A A A M 9 Z n L W G L x 5 w B X Z r R C F T n R i Z n o w R 1 V K g q 6 T 6 T Y B w c r R 1 a Q q y p 8 8 P i d 7 v x G H v u v v E L Y n I 4 9 O C L B t + 1 l W W n b 0 h V P w G b + 9 f G q P k k R D u L S 6 I S C n r Q A A A A F C i X j 6 b U P V a H I 5 B Q 5 6 u P S n s O P 8 N a 8 s Y a a D Q n C W B o g 7 2 1 V 5 O f b w V l S E 1 + H j B D x T 5 Z 8 V 7 m m K x 5 O A V H X M V l 7 F X G Y Y = < / D a t a M a s h u p > 
</file>

<file path=customXml/itemProps1.xml><?xml version="1.0" encoding="utf-8"?>
<ds:datastoreItem xmlns:ds="http://schemas.openxmlformats.org/officeDocument/2006/customXml" ds:itemID="{1467FBD7-2458-4733-B4DF-92D4E783CC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Sumif and Countif - Q1</vt:lpstr>
      <vt:lpstr>Sumif and Countif - Q2</vt:lpstr>
      <vt:lpstr>Sumif and Countif - Q3</vt:lpstr>
      <vt:lpstr>Sumif and Countif - 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 deepu</dc:creator>
  <cp:lastModifiedBy>sudeep deepu</cp:lastModifiedBy>
  <dcterms:created xsi:type="dcterms:W3CDTF">2021-09-23T09:57:07Z</dcterms:created>
  <dcterms:modified xsi:type="dcterms:W3CDTF">2021-09-23T11:27:23Z</dcterms:modified>
</cp:coreProperties>
</file>