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2813ICT Software Engineering Fundamentals\"/>
    </mc:Choice>
  </mc:AlternateContent>
  <bookViews>
    <workbookView xWindow="0" yWindow="0" windowWidth="28800" windowHeight="12300"/>
  </bookViews>
  <sheets>
    <sheet name="Risk table" sheetId="1" r:id="rId1"/>
    <sheet name="Cost benefits" sheetId="2" r:id="rId2"/>
    <sheet name="Revenue trend equation" sheetId="4" r:id="rId3"/>
    <sheet name="calculation rates"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3" l="1"/>
  <c r="E9" i="3"/>
  <c r="H8" i="2"/>
  <c r="I8" i="2"/>
  <c r="J8" i="2"/>
  <c r="K8" i="2"/>
  <c r="L8" i="2"/>
  <c r="M8" i="2"/>
  <c r="G8" i="2"/>
  <c r="E13" i="3" l="1"/>
  <c r="E14" i="3"/>
  <c r="E12" i="3"/>
  <c r="E8" i="3" l="1"/>
  <c r="E11" i="3"/>
  <c r="E3" i="3"/>
  <c r="E4" i="3"/>
  <c r="E5" i="3"/>
  <c r="H15" i="2"/>
  <c r="I15" i="2"/>
  <c r="J15" i="2"/>
  <c r="K15" i="2"/>
  <c r="L15" i="2"/>
  <c r="M15" i="2"/>
  <c r="G15" i="2"/>
</calcChain>
</file>

<file path=xl/sharedStrings.xml><?xml version="1.0" encoding="utf-8"?>
<sst xmlns="http://schemas.openxmlformats.org/spreadsheetml/2006/main" count="58" uniqueCount="53">
  <si>
    <t>Risk</t>
  </si>
  <si>
    <t>Market</t>
  </si>
  <si>
    <t>Category</t>
  </si>
  <si>
    <t>Actions Planned to Reduce Risk</t>
  </si>
  <si>
    <t>Management</t>
  </si>
  <si>
    <t>Technological Aspects</t>
  </si>
  <si>
    <t>high</t>
  </si>
  <si>
    <t>Cost Risk will Incur</t>
  </si>
  <si>
    <t>low</t>
  </si>
  <si>
    <t>Machines will have a storage bin where it can keep over stock. Once this bin has been filled (or enough time has passed) the machine will notify maintenance staff to collect the extra media before either, redistributing it to other machines, or returning it to HQ so that it can be sold to 3rd party companies at a decreased profit margin.</t>
  </si>
  <si>
    <t>Expected Revenue</t>
  </si>
  <si>
    <t>Cost for Junior Developer</t>
  </si>
  <si>
    <t>Cost for Senior Developer</t>
  </si>
  <si>
    <t>net Profit</t>
  </si>
  <si>
    <t>net running cost</t>
  </si>
  <si>
    <t>old Running cost</t>
  </si>
  <si>
    <t>rent</t>
  </si>
  <si>
    <t>shop rental</t>
  </si>
  <si>
    <t>Total Production Cost for New Business Model</t>
  </si>
  <si>
    <t>Space Rental for Machine</t>
  </si>
  <si>
    <t>New Business Model Total Cost</t>
  </si>
  <si>
    <t>Staff Rates per Store</t>
  </si>
  <si>
    <t>Old Business Model Total Cost</t>
  </si>
  <si>
    <t>Calculation Rates</t>
  </si>
  <si>
    <t>QTY</t>
  </si>
  <si>
    <t>Total Cost</t>
  </si>
  <si>
    <t>Juniour Developer Over the Course of Development</t>
  </si>
  <si>
    <t>Senior Developer Over the Course of development</t>
  </si>
  <si>
    <t>Production Cost per Kiosk</t>
  </si>
  <si>
    <t>x</t>
  </si>
  <si>
    <t>data</t>
  </si>
  <si>
    <t>Net Revenue</t>
  </si>
  <si>
    <t>Net Cost</t>
  </si>
  <si>
    <t>Net Profit</t>
  </si>
  <si>
    <t>Year</t>
  </si>
  <si>
    <t>X</t>
  </si>
  <si>
    <t>Old Model Operating Cost</t>
  </si>
  <si>
    <t>New Model Operation Cost</t>
  </si>
  <si>
    <t>Project Cost</t>
  </si>
  <si>
    <t>Upkeep for each machine</t>
  </si>
  <si>
    <t>medium</t>
  </si>
  <si>
    <t>Probability of Risk occurring</t>
  </si>
  <si>
    <t>With the rise of Netflix and other such online streaming services physical film media might lose relevance and market value, in turn causing a net loss of assets focused on this project</t>
  </si>
  <si>
    <t>Sites will include areas of lower residential income (where the chance of online service ownership would be lower due to the price), by supplying a cheaper rental option sales will be kept up.</t>
  </si>
  <si>
    <t xml:space="preserve">There is still a market for supplying physical film media for those who collect it. As such it will be possible to order the machine to construct premium quality DvD's (such as Blu-ray) that can come in a limited edition case that can also be personalised. This would make our products desirable to such individuals. </t>
  </si>
  <si>
    <t>A high amount of rentals on a single film could cause a machine to create too much media and as a result become over stocked upon return of the media.</t>
  </si>
  <si>
    <t>Resources</t>
  </si>
  <si>
    <t>It is possible that the working of the machine could be more complex than first expected, causing the project to take up more time than first thought</t>
  </si>
  <si>
    <t>The amount of time that has been allotted to complete this project spans the duration of a year, and the team creating the software contains 10 people. This means there's a lot of time and people to tackle any problem which may arise.</t>
  </si>
  <si>
    <t>The team taking on the project will consist of 2 senior developers and 8 juniors. To avoid unexpected project surprises the juniors will focus on the majority of the programming work, whereas the seniors will be more focused on designing elements ahead of time and coordinating the junior developers.</t>
  </si>
  <si>
    <t>some site locations may not have readily available Wi-Fi to allow easy communication between the machine and HQ</t>
  </si>
  <si>
    <t>All kiosks will be fitted with their own mobile cellular data sims that will allow them to communicate without external surrounding wireless connection.</t>
  </si>
  <si>
    <t>the machine will have its own data storage solution on-board which among other things will allow it to store relevant information and records of transactions, this will allow the machine to continue doing some of its functionality even if it loses connection to the central database, it will just be required to update and receive updates from the central database when connection is re-established.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</si>
</sst>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quot;$&quot;* #,##0_-;\-&quot;$&quot;* #,##0_-;_-&quot;$&quot;* &quot;-&quot;??_-;_-@_-"/>
  </numFmts>
  <fonts count="3" x14ac:knownFonts="1">
    <font>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22">
    <border>
      <left/>
      <right/>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2" xfId="0" applyBorder="1"/>
    <xf numFmtId="0" fontId="0" fillId="0" borderId="4" xfId="0" applyBorder="1" applyAlignment="1">
      <alignment wrapText="1"/>
    </xf>
    <xf numFmtId="0" fontId="0" fillId="0" borderId="6" xfId="0" applyBorder="1"/>
    <xf numFmtId="0" fontId="0" fillId="0" borderId="7" xfId="0"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wrapText="1"/>
    </xf>
    <xf numFmtId="0" fontId="0" fillId="0" borderId="12" xfId="0" applyBorder="1"/>
    <xf numFmtId="0" fontId="0" fillId="0" borderId="3" xfId="0" applyBorder="1"/>
    <xf numFmtId="0" fontId="0" fillId="0" borderId="1" xfId="0" applyBorder="1"/>
    <xf numFmtId="0" fontId="0" fillId="0" borderId="4" xfId="0" applyBorder="1"/>
    <xf numFmtId="0" fontId="0" fillId="0" borderId="8" xfId="0" applyBorder="1"/>
    <xf numFmtId="0" fontId="0" fillId="0" borderId="8" xfId="0" applyBorder="1" applyAlignment="1">
      <alignment wrapText="1"/>
    </xf>
    <xf numFmtId="0" fontId="0" fillId="0" borderId="10" xfId="0" applyBorder="1"/>
    <xf numFmtId="0" fontId="0" fillId="0" borderId="9" xfId="0" applyBorder="1" applyAlignment="1">
      <alignment wrapText="1"/>
    </xf>
    <xf numFmtId="0" fontId="0" fillId="0" borderId="5" xfId="0" applyBorder="1"/>
    <xf numFmtId="164" fontId="0" fillId="0" borderId="8" xfId="1" applyNumberFormat="1" applyFont="1" applyBorder="1"/>
    <xf numFmtId="164" fontId="0" fillId="0" borderId="4" xfId="1" applyNumberFormat="1" applyFont="1" applyBorder="1"/>
    <xf numFmtId="164" fontId="0" fillId="0" borderId="5" xfId="1" applyNumberFormat="1" applyFont="1" applyBorder="1"/>
    <xf numFmtId="164" fontId="0" fillId="0" borderId="12" xfId="1" applyNumberFormat="1" applyFont="1" applyBorder="1"/>
    <xf numFmtId="164" fontId="0" fillId="0" borderId="7" xfId="1" applyNumberFormat="1" applyFont="1" applyBorder="1"/>
    <xf numFmtId="0" fontId="0" fillId="0" borderId="13" xfId="0" applyBorder="1"/>
    <xf numFmtId="0" fontId="0" fillId="0" borderId="2" xfId="0" applyBorder="1" applyAlignment="1">
      <alignment horizontal="center" vertical="center"/>
    </xf>
    <xf numFmtId="0" fontId="0" fillId="0" borderId="0" xfId="0" applyBorder="1"/>
    <xf numFmtId="0" fontId="0" fillId="0" borderId="0" xfId="0" applyBorder="1" applyAlignment="1">
      <alignment wrapText="1"/>
    </xf>
    <xf numFmtId="0" fontId="0" fillId="0" borderId="8" xfId="0" applyBorder="1" applyAlignment="1">
      <alignment horizontal="center" vertical="center"/>
    </xf>
    <xf numFmtId="0" fontId="0" fillId="0" borderId="0" xfId="0" applyBorder="1" applyAlignment="1">
      <alignment horizontal="center" vertical="center"/>
    </xf>
    <xf numFmtId="164" fontId="0" fillId="0" borderId="0" xfId="1" applyNumberFormat="1" applyFont="1" applyBorder="1"/>
    <xf numFmtId="0" fontId="0" fillId="0" borderId="9" xfId="0" applyBorder="1"/>
    <xf numFmtId="164" fontId="0" fillId="0" borderId="6" xfId="1" applyNumberFormat="1" applyFont="1" applyBorder="1"/>
    <xf numFmtId="164" fontId="0" fillId="0" borderId="8" xfId="1" applyNumberFormat="1" applyFont="1" applyFill="1" applyBorder="1"/>
    <xf numFmtId="0" fontId="0" fillId="0" borderId="8" xfId="0" applyFill="1" applyBorder="1"/>
    <xf numFmtId="0" fontId="0" fillId="0" borderId="8" xfId="0" applyBorder="1" applyAlignment="1">
      <alignment horizontal="center" vertical="center"/>
    </xf>
    <xf numFmtId="0" fontId="0" fillId="0" borderId="0" xfId="0" applyAlignment="1">
      <alignment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vertical="center"/>
    </xf>
    <xf numFmtId="0" fontId="2" fillId="0" borderId="14"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vertical="center"/>
    </xf>
    <xf numFmtId="0" fontId="2" fillId="0" borderId="17" xfId="0" applyFont="1" applyBorder="1" applyAlignment="1">
      <alignment horizontal="center" vertical="center" wrapText="1"/>
    </xf>
    <xf numFmtId="0" fontId="2" fillId="0" borderId="15" xfId="0" applyFont="1" applyBorder="1" applyAlignment="1">
      <alignment vertical="center"/>
    </xf>
    <xf numFmtId="0" fontId="2" fillId="0" borderId="20"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Projection of</a:t>
            </a:r>
            <a:r>
              <a:rPr lang="en-AU" baseline="0"/>
              <a:t> </a:t>
            </a:r>
            <a:r>
              <a:rPr lang="en-AU"/>
              <a:t>Projects</a:t>
            </a:r>
            <a:r>
              <a:rPr lang="en-AU" baseline="0"/>
              <a:t> Effect on Net Comapany Profit</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 benefits'!$G$6:$M$6</c:f>
              <c:numCache>
                <c:formatCode>General</c:formatCode>
                <c:ptCount val="7"/>
                <c:pt idx="0">
                  <c:v>2017</c:v>
                </c:pt>
                <c:pt idx="1">
                  <c:v>2018</c:v>
                </c:pt>
                <c:pt idx="2">
                  <c:v>2019</c:v>
                </c:pt>
                <c:pt idx="3">
                  <c:v>2020</c:v>
                </c:pt>
                <c:pt idx="4">
                  <c:v>2021</c:v>
                </c:pt>
                <c:pt idx="5">
                  <c:v>2022</c:v>
                </c:pt>
                <c:pt idx="6">
                  <c:v>2023</c:v>
                </c:pt>
              </c:numCache>
            </c:numRef>
          </c:xVal>
          <c:yVal>
            <c:numRef>
              <c:f>'Cost benefits'!$G$8:$M$8</c:f>
              <c:numCache>
                <c:formatCode>_-"$"* #,##0_-;\-"$"* #,##0_-;_-"$"* "-"??_-;_-@_-</c:formatCode>
                <c:ptCount val="7"/>
                <c:pt idx="0">
                  <c:v>1458899.2590153222</c:v>
                </c:pt>
                <c:pt idx="1">
                  <c:v>1069271.7138847485</c:v>
                </c:pt>
                <c:pt idx="2">
                  <c:v>733916.17795595038</c:v>
                </c:pt>
                <c:pt idx="3">
                  <c:v>-111593.00675626611</c:v>
                </c:pt>
                <c:pt idx="4">
                  <c:v>1534135.5018211971</c:v>
                </c:pt>
                <c:pt idx="5">
                  <c:v>1320303.3713107884</c:v>
                </c:pt>
                <c:pt idx="6">
                  <c:v>1136256.3509645155</c:v>
                </c:pt>
              </c:numCache>
            </c:numRef>
          </c:yVal>
          <c:smooth val="1"/>
          <c:extLst>
            <c:ext xmlns:c16="http://schemas.microsoft.com/office/drawing/2014/chart" uri="{C3380CC4-5D6E-409C-BE32-E72D297353CC}">
              <c16:uniqueId val="{00000000-21A8-4A12-88BA-DEDA2423F80D}"/>
            </c:ext>
          </c:extLst>
        </c:ser>
        <c:dLbls>
          <c:showLegendKey val="0"/>
          <c:showVal val="0"/>
          <c:showCatName val="0"/>
          <c:showSerName val="0"/>
          <c:showPercent val="0"/>
          <c:showBubbleSize val="0"/>
        </c:dLbls>
        <c:axId val="539913240"/>
        <c:axId val="527938760"/>
      </c:scatterChart>
      <c:valAx>
        <c:axId val="539913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38760"/>
        <c:crosses val="autoZero"/>
        <c:crossBetween val="midCat"/>
      </c:valAx>
      <c:valAx>
        <c:axId val="5279387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13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from 2012 -2017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 trend equation'!$B$3</c:f>
              <c:strCache>
                <c:ptCount val="1"/>
                <c:pt idx="0">
                  <c:v>data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32454527559055119"/>
                  <c:y val="1.35819480898221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'Revenue trend equation'!$C$2:$H$2</c:f>
              <c:numCache>
                <c:formatCode>General</c:formatCode>
                <c:ptCount val="6"/>
                <c:pt idx="0">
                  <c:v>1</c:v>
                </c:pt>
                <c:pt idx="1">
                  <c:v>2</c:v>
                </c:pt>
                <c:pt idx="2">
                  <c:v>3</c:v>
                </c:pt>
                <c:pt idx="3">
                  <c:v>4</c:v>
                </c:pt>
                <c:pt idx="4">
                  <c:v>5</c:v>
                </c:pt>
                <c:pt idx="5">
                  <c:v>6</c:v>
                </c:pt>
              </c:numCache>
            </c:numRef>
          </c:xVal>
          <c:yVal>
            <c:numRef>
              <c:f>'Revenue trend equation'!$C$3:$H$3</c:f>
              <c:numCache>
                <c:formatCode>General</c:formatCode>
                <c:ptCount val="6"/>
                <c:pt idx="0">
                  <c:v>5.89</c:v>
                </c:pt>
                <c:pt idx="1">
                  <c:v>5.24</c:v>
                </c:pt>
                <c:pt idx="2">
                  <c:v>4.25</c:v>
                </c:pt>
                <c:pt idx="3">
                  <c:v>3.79</c:v>
                </c:pt>
                <c:pt idx="4">
                  <c:v>3.27</c:v>
                </c:pt>
                <c:pt idx="5">
                  <c:v>2.8</c:v>
                </c:pt>
              </c:numCache>
            </c:numRef>
          </c:yVal>
          <c:smooth val="0"/>
          <c:extLst>
            <c:ext xmlns:c16="http://schemas.microsoft.com/office/drawing/2014/chart" uri="{C3380CC4-5D6E-409C-BE32-E72D297353CC}">
              <c16:uniqueId val="{00000000-0E27-4D8B-B14C-B7EF85F0719A}"/>
            </c:ext>
          </c:extLst>
        </c:ser>
        <c:dLbls>
          <c:showLegendKey val="0"/>
          <c:showVal val="0"/>
          <c:showCatName val="0"/>
          <c:showSerName val="0"/>
          <c:showPercent val="0"/>
          <c:showBubbleSize val="0"/>
        </c:dLbls>
        <c:axId val="528553952"/>
        <c:axId val="528552312"/>
      </c:scatterChart>
      <c:valAx>
        <c:axId val="52855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52312"/>
        <c:crosses val="autoZero"/>
        <c:crossBetween val="midCat"/>
      </c:valAx>
      <c:valAx>
        <c:axId val="528552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5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461962</xdr:colOff>
      <xdr:row>3</xdr:row>
      <xdr:rowOff>133350</xdr:rowOff>
    </xdr:from>
    <xdr:to>
      <xdr:col>17</xdr:col>
      <xdr:colOff>719137</xdr:colOff>
      <xdr:row>14</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3</xdr:row>
      <xdr:rowOff>180975</xdr:rowOff>
    </xdr:from>
    <xdr:to>
      <xdr:col>8</xdr:col>
      <xdr:colOff>114300</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tabSelected="1" zoomScale="70" zoomScaleNormal="70" workbookViewId="0">
      <selection activeCell="B2" sqref="B2:G11"/>
    </sheetView>
  </sheetViews>
  <sheetFormatPr defaultRowHeight="15" x14ac:dyDescent="0.25"/>
  <cols>
    <col min="2" max="2" width="14.85546875" customWidth="1"/>
    <col min="3" max="3" width="26.140625" customWidth="1"/>
    <col min="4" max="4" width="13.7109375" customWidth="1"/>
    <col min="5" max="5" width="10.5703125" customWidth="1"/>
    <col min="6" max="6" width="34" customWidth="1"/>
    <col min="7" max="7" width="40" customWidth="1"/>
  </cols>
  <sheetData>
    <row r="1" spans="2:7" ht="15.75" thickBot="1" x14ac:dyDescent="0.3"/>
    <row r="2" spans="2:7" ht="30.75" thickBot="1" x14ac:dyDescent="0.3">
      <c r="B2" s="38" t="s">
        <v>2</v>
      </c>
      <c r="C2" s="39" t="s">
        <v>0</v>
      </c>
      <c r="D2" s="39" t="s">
        <v>41</v>
      </c>
      <c r="E2" s="39" t="s">
        <v>7</v>
      </c>
      <c r="F2" s="47" t="s">
        <v>3</v>
      </c>
      <c r="G2" s="48"/>
    </row>
    <row r="3" spans="2:7" ht="15.75" thickBot="1" x14ac:dyDescent="0.3">
      <c r="B3" s="40"/>
      <c r="F3" s="41">
        <v>1</v>
      </c>
      <c r="G3" s="42">
        <v>2</v>
      </c>
    </row>
    <row r="4" spans="2:7" ht="15.75" thickBot="1" x14ac:dyDescent="0.3">
      <c r="B4" s="38" t="s">
        <v>1</v>
      </c>
      <c r="C4" s="37"/>
      <c r="D4" s="37"/>
      <c r="E4" s="37"/>
      <c r="F4" s="37"/>
      <c r="G4" s="43"/>
    </row>
    <row r="5" spans="2:7" ht="150" customHeight="1" thickBot="1" x14ac:dyDescent="0.3">
      <c r="B5" s="44"/>
      <c r="C5" s="38" t="s">
        <v>42</v>
      </c>
      <c r="D5" s="39" t="s">
        <v>6</v>
      </c>
      <c r="E5" s="39" t="s">
        <v>6</v>
      </c>
      <c r="F5" s="39" t="s">
        <v>43</v>
      </c>
      <c r="G5" s="39" t="s">
        <v>44</v>
      </c>
    </row>
    <row r="6" spans="2:7" ht="15.75" thickBot="1" x14ac:dyDescent="0.3">
      <c r="B6" s="38" t="s">
        <v>4</v>
      </c>
      <c r="C6" s="37"/>
      <c r="D6" s="37"/>
      <c r="E6" s="37"/>
      <c r="F6" s="37"/>
      <c r="G6" s="43"/>
    </row>
    <row r="7" spans="2:7" ht="150.75" thickBot="1" x14ac:dyDescent="0.3">
      <c r="B7" s="44"/>
      <c r="C7" s="38" t="s">
        <v>45</v>
      </c>
      <c r="D7" s="39" t="s">
        <v>6</v>
      </c>
      <c r="E7" s="39" t="s">
        <v>8</v>
      </c>
      <c r="F7" s="39" t="s">
        <v>9</v>
      </c>
      <c r="G7" s="45"/>
    </row>
    <row r="8" spans="2:7" ht="15.75" thickBot="1" x14ac:dyDescent="0.3">
      <c r="B8" s="38" t="s">
        <v>46</v>
      </c>
      <c r="C8" s="37"/>
      <c r="D8" s="37"/>
      <c r="E8" s="37"/>
      <c r="F8" s="37"/>
      <c r="G8" s="43"/>
    </row>
    <row r="9" spans="2:7" ht="135" customHeight="1" thickBot="1" x14ac:dyDescent="0.3">
      <c r="B9" s="44"/>
      <c r="C9" s="38" t="s">
        <v>47</v>
      </c>
      <c r="D9" s="39" t="s">
        <v>6</v>
      </c>
      <c r="E9" s="39" t="s">
        <v>6</v>
      </c>
      <c r="F9" s="39" t="s">
        <v>48</v>
      </c>
      <c r="G9" s="39" t="s">
        <v>49</v>
      </c>
    </row>
    <row r="10" spans="2:7" ht="30.75" thickBot="1" x14ac:dyDescent="0.3">
      <c r="B10" s="38" t="s">
        <v>5</v>
      </c>
      <c r="C10" s="37"/>
      <c r="D10" s="37"/>
      <c r="E10" s="37"/>
      <c r="F10" s="37"/>
      <c r="G10" s="43"/>
    </row>
    <row r="11" spans="2:7" ht="180" customHeight="1" thickBot="1" x14ac:dyDescent="0.3">
      <c r="B11" s="46"/>
      <c r="C11" s="38" t="s">
        <v>50</v>
      </c>
      <c r="D11" s="39" t="s">
        <v>40</v>
      </c>
      <c r="E11" s="39" t="s">
        <v>40</v>
      </c>
      <c r="F11" s="39" t="s">
        <v>51</v>
      </c>
      <c r="G11" s="39" t="s">
        <v>52</v>
      </c>
    </row>
    <row r="17" spans="2:6" x14ac:dyDescent="0.25">
      <c r="B17" s="2"/>
      <c r="C17" s="2"/>
      <c r="D17" s="2"/>
      <c r="E17" s="2"/>
      <c r="F17" s="2"/>
    </row>
    <row r="22" spans="2:6" x14ac:dyDescent="0.25">
      <c r="B22" s="2"/>
      <c r="C22" s="2"/>
      <c r="D22" s="2"/>
      <c r="E22" s="2"/>
      <c r="F22" s="2"/>
    </row>
    <row r="23" spans="2:6" x14ac:dyDescent="0.25">
      <c r="B23" s="2"/>
      <c r="C23" s="2"/>
      <c r="D23" s="2"/>
      <c r="E23" s="2"/>
      <c r="F23" s="2"/>
    </row>
    <row r="24" spans="2:6" x14ac:dyDescent="0.25">
      <c r="B24" s="2"/>
      <c r="C24" s="2"/>
      <c r="D24" s="2"/>
      <c r="E24" s="2"/>
      <c r="F24" s="2"/>
    </row>
    <row r="25" spans="2:6" x14ac:dyDescent="0.25">
      <c r="B25" s="2"/>
      <c r="C25" s="2"/>
      <c r="D25" s="2"/>
      <c r="E25" s="2"/>
      <c r="F25" s="2"/>
    </row>
    <row r="26" spans="2:6" x14ac:dyDescent="0.25">
      <c r="B26" s="2"/>
      <c r="C26" s="2"/>
      <c r="D26" s="2"/>
      <c r="E26" s="2"/>
      <c r="F26" s="2"/>
    </row>
    <row r="29" spans="2:6" x14ac:dyDescent="0.25">
      <c r="B29" s="1"/>
      <c r="C29" s="1"/>
      <c r="D29" s="1"/>
      <c r="E29" s="1"/>
      <c r="F29" s="1"/>
    </row>
    <row r="30" spans="2:6" x14ac:dyDescent="0.25">
      <c r="B30" s="1"/>
      <c r="C30" s="1"/>
      <c r="D30" s="1"/>
      <c r="E30" s="1"/>
      <c r="F30" s="1"/>
    </row>
    <row r="31" spans="2:6" x14ac:dyDescent="0.25">
      <c r="B31" s="1"/>
      <c r="C31" s="1"/>
      <c r="D31" s="1"/>
      <c r="E31" s="1"/>
      <c r="F31" s="1"/>
    </row>
    <row r="32" spans="2:6" x14ac:dyDescent="0.25">
      <c r="B32" s="1"/>
      <c r="C32" s="1"/>
      <c r="D32" s="1"/>
      <c r="E32" s="1"/>
      <c r="F32" s="1"/>
    </row>
    <row r="33" spans="2:6" x14ac:dyDescent="0.25">
      <c r="B33" s="1"/>
      <c r="C33" s="1"/>
      <c r="D33" s="1"/>
      <c r="E33" s="1"/>
      <c r="F33" s="1"/>
    </row>
    <row r="34" spans="2:6" x14ac:dyDescent="0.25">
      <c r="B34" s="1"/>
      <c r="C34" s="1"/>
      <c r="D34" s="1"/>
      <c r="E34" s="1"/>
      <c r="F34" s="1"/>
    </row>
  </sheetData>
  <mergeCells count="1">
    <mergeCell ref="F2:G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R34"/>
  <sheetViews>
    <sheetView topLeftCell="G1" workbookViewId="0">
      <selection activeCell="D5" sqref="D5:M15"/>
    </sheetView>
  </sheetViews>
  <sheetFormatPr defaultRowHeight="15" x14ac:dyDescent="0.25"/>
  <cols>
    <col min="2" max="2" width="24.140625" bestFit="1" customWidth="1"/>
    <col min="3" max="4" width="12.5703125" bestFit="1" customWidth="1"/>
    <col min="5" max="5" width="11.28515625" bestFit="1" customWidth="1"/>
    <col min="6" max="13" width="11.5703125" bestFit="1" customWidth="1"/>
    <col min="14" max="14" width="15.5703125" bestFit="1" customWidth="1"/>
    <col min="15" max="15" width="23.7109375" bestFit="1" customWidth="1"/>
    <col min="16" max="16" width="16.28515625" bestFit="1" customWidth="1"/>
    <col min="18" max="18" width="11.5703125" bestFit="1" customWidth="1"/>
  </cols>
  <sheetData>
    <row r="4" spans="2:13" x14ac:dyDescent="0.25">
      <c r="B4" t="s">
        <v>13</v>
      </c>
    </row>
    <row r="5" spans="2:13" x14ac:dyDescent="0.25">
      <c r="D5" s="7" t="s">
        <v>35</v>
      </c>
      <c r="E5" s="12"/>
      <c r="F5" s="25"/>
      <c r="G5" s="19">
        <v>6</v>
      </c>
      <c r="H5" s="15">
        <v>7</v>
      </c>
      <c r="I5" s="15">
        <v>8</v>
      </c>
      <c r="J5" s="15">
        <v>9</v>
      </c>
      <c r="K5" s="15">
        <v>10</v>
      </c>
      <c r="L5" s="15">
        <v>11</v>
      </c>
      <c r="M5" s="15">
        <v>12</v>
      </c>
    </row>
    <row r="6" spans="2:13" x14ac:dyDescent="0.25">
      <c r="B6" t="s">
        <v>14</v>
      </c>
      <c r="D6" s="29" t="s">
        <v>34</v>
      </c>
      <c r="E6" s="3"/>
      <c r="F6" s="5"/>
      <c r="G6" s="15">
        <v>2017</v>
      </c>
      <c r="H6" s="15">
        <v>2018</v>
      </c>
      <c r="I6" s="15">
        <v>2019</v>
      </c>
      <c r="J6" s="15">
        <v>2020</v>
      </c>
      <c r="K6" s="15">
        <v>2021</v>
      </c>
      <c r="L6" s="15">
        <v>2022</v>
      </c>
      <c r="M6" s="15">
        <v>2023</v>
      </c>
    </row>
    <row r="7" spans="2:13" x14ac:dyDescent="0.25">
      <c r="B7" t="s">
        <v>15</v>
      </c>
      <c r="D7" s="26"/>
      <c r="E7" s="27"/>
      <c r="F7" s="27"/>
      <c r="G7" s="27"/>
      <c r="H7" s="27"/>
      <c r="I7" s="27"/>
      <c r="J7" s="27"/>
      <c r="K7" s="27"/>
      <c r="L7" s="27"/>
      <c r="M7" s="5"/>
    </row>
    <row r="8" spans="2:13" x14ac:dyDescent="0.25">
      <c r="B8" t="s">
        <v>16</v>
      </c>
      <c r="D8" s="29" t="s">
        <v>33</v>
      </c>
      <c r="E8" s="3"/>
      <c r="F8" s="5"/>
      <c r="G8" s="20">
        <f>G15-G13-G11-G10</f>
        <v>1458899.2590153222</v>
      </c>
      <c r="H8" s="20">
        <f t="shared" ref="H8:M8" si="0">H15-H13-H11-H10</f>
        <v>1069271.7138847485</v>
      </c>
      <c r="I8" s="20">
        <f t="shared" si="0"/>
        <v>733916.17795595038</v>
      </c>
      <c r="J8" s="20">
        <f t="shared" si="0"/>
        <v>-111593.00675626611</v>
      </c>
      <c r="K8" s="20">
        <f t="shared" si="0"/>
        <v>1534135.5018211971</v>
      </c>
      <c r="L8" s="20">
        <f t="shared" si="0"/>
        <v>1320303.3713107884</v>
      </c>
      <c r="M8" s="20">
        <f t="shared" si="0"/>
        <v>1136256.3509645155</v>
      </c>
    </row>
    <row r="9" spans="2:13" x14ac:dyDescent="0.25">
      <c r="D9" s="26"/>
      <c r="E9" s="27"/>
      <c r="F9" s="27"/>
      <c r="G9" s="31"/>
      <c r="H9" s="31"/>
      <c r="I9" s="31"/>
      <c r="J9" s="31"/>
      <c r="K9" s="31"/>
      <c r="L9" s="31"/>
      <c r="M9" s="33"/>
    </row>
    <row r="10" spans="2:13" ht="45" x14ac:dyDescent="0.25">
      <c r="D10" s="36" t="s">
        <v>32</v>
      </c>
      <c r="E10" s="16" t="s">
        <v>36</v>
      </c>
      <c r="F10" s="27"/>
      <c r="G10" s="20">
        <v>1338300</v>
      </c>
      <c r="H10" s="20">
        <v>1338300</v>
      </c>
      <c r="I10" s="20">
        <v>1338300</v>
      </c>
      <c r="J10" s="20">
        <v>1338300</v>
      </c>
      <c r="K10" s="20"/>
      <c r="L10" s="20"/>
      <c r="M10" s="20"/>
    </row>
    <row r="11" spans="2:13" ht="45" x14ac:dyDescent="0.25">
      <c r="D11" s="36"/>
      <c r="E11" s="16" t="s">
        <v>37</v>
      </c>
      <c r="F11" s="27"/>
      <c r="G11" s="20"/>
      <c r="H11" s="20"/>
      <c r="I11" s="20"/>
      <c r="J11" s="20"/>
      <c r="K11" s="20">
        <v>1000</v>
      </c>
      <c r="L11" s="20">
        <v>1000</v>
      </c>
      <c r="M11" s="20">
        <v>1000</v>
      </c>
    </row>
    <row r="12" spans="2:13" x14ac:dyDescent="0.25">
      <c r="D12" s="26"/>
      <c r="E12" s="27"/>
      <c r="F12" s="27"/>
      <c r="G12" s="31"/>
      <c r="H12" s="31"/>
      <c r="I12" s="31"/>
      <c r="J12" s="31"/>
      <c r="K12" s="31"/>
      <c r="L12" s="31"/>
      <c r="M12" s="33"/>
    </row>
    <row r="13" spans="2:13" x14ac:dyDescent="0.25">
      <c r="D13" s="15" t="s">
        <v>38</v>
      </c>
      <c r="E13" s="3"/>
      <c r="F13" s="5"/>
      <c r="G13" s="20"/>
      <c r="H13" s="20"/>
      <c r="I13" s="20"/>
      <c r="J13" s="20">
        <v>556866</v>
      </c>
      <c r="K13" s="20"/>
      <c r="L13" s="20"/>
      <c r="M13" s="20"/>
    </row>
    <row r="14" spans="2:13" x14ac:dyDescent="0.25">
      <c r="D14" s="3"/>
      <c r="E14" s="27"/>
      <c r="F14" s="27"/>
      <c r="G14" s="31"/>
      <c r="H14" s="31"/>
      <c r="I14" s="31"/>
      <c r="J14" s="31"/>
      <c r="K14" s="31"/>
      <c r="L14" s="31"/>
      <c r="M14" s="33"/>
    </row>
    <row r="15" spans="2:13" x14ac:dyDescent="0.25">
      <c r="D15" s="29" t="s">
        <v>31</v>
      </c>
      <c r="E15" s="14"/>
      <c r="F15" s="6"/>
      <c r="G15" s="20">
        <f t="shared" ref="G15:M15" si="1">(6.88*EXP(-0.15*G5))*1000000</f>
        <v>2797199.2590153222</v>
      </c>
      <c r="H15" s="20">
        <f t="shared" si="1"/>
        <v>2407571.7138847485</v>
      </c>
      <c r="I15" s="20">
        <f t="shared" si="1"/>
        <v>2072216.1779559504</v>
      </c>
      <c r="J15" s="20">
        <f t="shared" si="1"/>
        <v>1783572.9932437339</v>
      </c>
      <c r="K15" s="20">
        <f t="shared" si="1"/>
        <v>1535135.5018211971</v>
      </c>
      <c r="L15" s="20">
        <f t="shared" si="1"/>
        <v>1321303.3713107884</v>
      </c>
      <c r="M15" s="20">
        <f t="shared" si="1"/>
        <v>1137256.3509645155</v>
      </c>
    </row>
    <row r="21" spans="1:18" x14ac:dyDescent="0.25">
      <c r="B21" t="s">
        <v>10</v>
      </c>
    </row>
    <row r="23" spans="1:18" x14ac:dyDescent="0.25">
      <c r="B23" t="s">
        <v>11</v>
      </c>
      <c r="O23" s="27"/>
      <c r="P23" s="30"/>
      <c r="Q23" s="30"/>
      <c r="R23" s="30"/>
    </row>
    <row r="24" spans="1:18" x14ac:dyDescent="0.25">
      <c r="O24" s="28"/>
      <c r="P24" s="27"/>
      <c r="Q24" s="27"/>
      <c r="R24" s="31"/>
    </row>
    <row r="25" spans="1:18" x14ac:dyDescent="0.25">
      <c r="B25" t="s">
        <v>12</v>
      </c>
      <c r="O25" s="27"/>
      <c r="P25" s="31"/>
      <c r="Q25" s="27"/>
      <c r="R25" s="31"/>
    </row>
    <row r="26" spans="1:18" x14ac:dyDescent="0.25">
      <c r="O26" s="27"/>
      <c r="P26" s="31"/>
      <c r="Q26" s="27"/>
      <c r="R26" s="31"/>
    </row>
    <row r="27" spans="1:18" x14ac:dyDescent="0.25">
      <c r="O27" s="27"/>
      <c r="P27" s="27"/>
      <c r="Q27" s="27"/>
      <c r="R27" s="27"/>
    </row>
    <row r="28" spans="1:18" x14ac:dyDescent="0.25">
      <c r="A28">
        <v>17160</v>
      </c>
      <c r="O28" s="28"/>
      <c r="P28" s="27"/>
      <c r="Q28" s="27"/>
      <c r="R28" s="31"/>
    </row>
    <row r="29" spans="1:18" x14ac:dyDescent="0.25">
      <c r="O29" s="27"/>
      <c r="P29" s="31"/>
      <c r="Q29" s="27"/>
      <c r="R29" s="31"/>
    </row>
    <row r="30" spans="1:18" x14ac:dyDescent="0.25">
      <c r="O30" s="27"/>
      <c r="P30" s="27"/>
      <c r="Q30" s="27"/>
      <c r="R30" s="27"/>
    </row>
    <row r="31" spans="1:18" x14ac:dyDescent="0.25">
      <c r="O31" s="28"/>
      <c r="P31" s="27"/>
      <c r="Q31" s="27"/>
      <c r="R31" s="31"/>
    </row>
    <row r="32" spans="1:18" x14ac:dyDescent="0.25">
      <c r="O32" s="28"/>
      <c r="P32" s="31"/>
      <c r="Q32" s="27"/>
      <c r="R32" s="31"/>
    </row>
    <row r="33" spans="15:18" x14ac:dyDescent="0.25">
      <c r="O33" s="28"/>
      <c r="P33" s="31"/>
      <c r="Q33" s="27"/>
      <c r="R33" s="31"/>
    </row>
    <row r="34" spans="15:18" x14ac:dyDescent="0.25">
      <c r="O34" s="28"/>
      <c r="P34" s="31"/>
      <c r="Q34" s="27"/>
      <c r="R34" s="31"/>
    </row>
  </sheetData>
  <mergeCells count="1">
    <mergeCell ref="D10:D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
  <sheetViews>
    <sheetView workbookViewId="0">
      <selection activeCell="B2" sqref="B2:H3"/>
    </sheetView>
  </sheetViews>
  <sheetFormatPr defaultRowHeight="15" x14ac:dyDescent="0.25"/>
  <sheetData>
    <row r="2" spans="2:8" x14ac:dyDescent="0.25">
      <c r="B2" s="15" t="s">
        <v>29</v>
      </c>
      <c r="C2" s="15">
        <v>1</v>
      </c>
      <c r="D2" s="15">
        <v>2</v>
      </c>
      <c r="E2" s="15">
        <v>3</v>
      </c>
      <c r="F2" s="15">
        <v>4</v>
      </c>
      <c r="G2" s="15">
        <v>5</v>
      </c>
      <c r="H2" s="15">
        <v>6</v>
      </c>
    </row>
    <row r="3" spans="2:8" x14ac:dyDescent="0.25">
      <c r="B3" s="15" t="s">
        <v>30</v>
      </c>
      <c r="C3" s="15">
        <v>5.89</v>
      </c>
      <c r="D3" s="15">
        <v>5.24</v>
      </c>
      <c r="E3" s="15">
        <v>4.25</v>
      </c>
      <c r="F3" s="15">
        <v>3.79</v>
      </c>
      <c r="G3" s="15">
        <v>3.27</v>
      </c>
      <c r="H3" s="15">
        <v>2.8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workbookViewId="0">
      <selection activeCell="B8" sqref="B8"/>
    </sheetView>
  </sheetViews>
  <sheetFormatPr defaultRowHeight="15" x14ac:dyDescent="0.25"/>
  <cols>
    <col min="2" max="2" width="23.7109375" bestFit="1" customWidth="1"/>
    <col min="3" max="3" width="15.5703125" bestFit="1" customWidth="1"/>
    <col min="4" max="4" width="7.42578125" customWidth="1"/>
    <col min="5" max="5" width="11.5703125" bestFit="1" customWidth="1"/>
  </cols>
  <sheetData>
    <row r="2" spans="2:5" x14ac:dyDescent="0.25">
      <c r="C2" s="7" t="s">
        <v>23</v>
      </c>
      <c r="D2" s="8" t="s">
        <v>24</v>
      </c>
      <c r="E2" s="9" t="s">
        <v>25</v>
      </c>
    </row>
    <row r="3" spans="2:5" ht="30" x14ac:dyDescent="0.25">
      <c r="B3" s="16" t="s">
        <v>22</v>
      </c>
      <c r="E3" s="20">
        <f>SUM(E4,E5)</f>
        <v>1338300</v>
      </c>
    </row>
    <row r="4" spans="2:5" x14ac:dyDescent="0.25">
      <c r="B4" s="15" t="s">
        <v>17</v>
      </c>
      <c r="C4" s="20">
        <v>17160</v>
      </c>
      <c r="D4" s="15">
        <v>20</v>
      </c>
      <c r="E4" s="20">
        <f>C4*D4</f>
        <v>343200</v>
      </c>
    </row>
    <row r="5" spans="2:5" x14ac:dyDescent="0.25">
      <c r="B5" s="11" t="s">
        <v>21</v>
      </c>
      <c r="C5" s="21">
        <v>49755</v>
      </c>
      <c r="D5" s="15">
        <v>20</v>
      </c>
      <c r="E5" s="24">
        <f>C5*D5</f>
        <v>995100</v>
      </c>
    </row>
    <row r="6" spans="2:5" x14ac:dyDescent="0.25">
      <c r="B6" s="3"/>
      <c r="E6" s="5"/>
    </row>
    <row r="7" spans="2:5" ht="30" x14ac:dyDescent="0.25">
      <c r="B7" s="10" t="s">
        <v>20</v>
      </c>
      <c r="C7" s="12"/>
      <c r="D7" s="13"/>
      <c r="E7" s="20">
        <f>E8+E9</f>
        <v>1000</v>
      </c>
    </row>
    <row r="8" spans="2:5" x14ac:dyDescent="0.25">
      <c r="B8" s="11" t="s">
        <v>19</v>
      </c>
      <c r="C8" s="20">
        <v>45</v>
      </c>
      <c r="D8" s="15">
        <v>20</v>
      </c>
      <c r="E8" s="20">
        <f>C8*D8</f>
        <v>900</v>
      </c>
    </row>
    <row r="9" spans="2:5" x14ac:dyDescent="0.25">
      <c r="B9" s="32" t="s">
        <v>39</v>
      </c>
      <c r="C9" s="34">
        <v>5</v>
      </c>
      <c r="D9" s="35">
        <v>20</v>
      </c>
      <c r="E9" s="20">
        <f>C9*D9</f>
        <v>100</v>
      </c>
    </row>
    <row r="10" spans="2:5" x14ac:dyDescent="0.25">
      <c r="B10" s="32"/>
      <c r="C10" s="17"/>
      <c r="D10" s="17"/>
      <c r="E10" s="19"/>
    </row>
    <row r="11" spans="2:5" ht="30" x14ac:dyDescent="0.25">
      <c r="B11" s="16" t="s">
        <v>18</v>
      </c>
      <c r="C11" s="17"/>
      <c r="D11" s="17"/>
      <c r="E11" s="20">
        <f>SUM(E12,E13)</f>
        <v>156866</v>
      </c>
    </row>
    <row r="12" spans="2:5" ht="45" x14ac:dyDescent="0.25">
      <c r="B12" s="18" t="s">
        <v>27</v>
      </c>
      <c r="C12" s="20">
        <v>103723</v>
      </c>
      <c r="D12" s="15">
        <v>1</v>
      </c>
      <c r="E12" s="22">
        <f>D12*C12</f>
        <v>103723</v>
      </c>
    </row>
    <row r="13" spans="2:5" ht="45" x14ac:dyDescent="0.25">
      <c r="B13" s="18" t="s">
        <v>26</v>
      </c>
      <c r="C13" s="20">
        <v>53143</v>
      </c>
      <c r="D13" s="15">
        <v>1</v>
      </c>
      <c r="E13" s="22">
        <f t="shared" ref="E13:E14" si="0">D13*C13</f>
        <v>53143</v>
      </c>
    </row>
    <row r="14" spans="2:5" ht="30" x14ac:dyDescent="0.25">
      <c r="B14" s="4" t="s">
        <v>28</v>
      </c>
      <c r="C14" s="23">
        <v>20000</v>
      </c>
      <c r="D14" s="11">
        <v>20</v>
      </c>
      <c r="E14" s="22">
        <f t="shared" si="0"/>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table</vt:lpstr>
      <vt:lpstr>Cost benefits</vt:lpstr>
      <vt:lpstr>Revenue trend equation</vt:lpstr>
      <vt:lpstr>calculation rates</vt:lpstr>
    </vt:vector>
  </TitlesOfParts>
  <Company>Griffith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Perry</dc:creator>
  <cp:lastModifiedBy>Sebastian Perry</cp:lastModifiedBy>
  <dcterms:created xsi:type="dcterms:W3CDTF">2019-08-12T07:59:39Z</dcterms:created>
  <dcterms:modified xsi:type="dcterms:W3CDTF">2019-08-14T03:32:35Z</dcterms:modified>
</cp:coreProperties>
</file>