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gunel.hasanli\Downloads\"/>
    </mc:Choice>
  </mc:AlternateContent>
  <xr:revisionPtr revIDLastSave="0" documentId="13_ncr:1_{1038C0A7-5FC9-4C01-A5A8-459DF5EBFD75}" xr6:coauthVersionLast="36" xr6:coauthVersionMax="47" xr10:uidLastSave="{00000000-0000-0000-0000-000000000000}"/>
  <bookViews>
    <workbookView xWindow="0" yWindow="0" windowWidth="17970" windowHeight="5955" activeTab="2" xr2:uid="{1F3E816E-801C-4513-9D7C-14BFCCB18554}"/>
  </bookViews>
  <sheets>
    <sheet name="Data" sheetId="1" r:id="rId1"/>
    <sheet name="Pivot tables" sheetId="2" r:id="rId2"/>
    <sheet name="Vizualization" sheetId="9" r:id="rId3"/>
  </sheets>
  <definedNames>
    <definedName name="Slicer_Ay">#N/A</definedName>
    <definedName name="Slicer_Müştəri">#N/A</definedName>
    <definedName name="Slicer_Satış_Nümayəndəsi">#N/A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2" l="1"/>
  <c r="F19" i="2"/>
  <c r="M7" i="2"/>
  <c r="M8" i="2"/>
  <c r="M9" i="2"/>
  <c r="M10" i="2"/>
  <c r="M11" i="2"/>
</calcChain>
</file>

<file path=xl/sharedStrings.xml><?xml version="1.0" encoding="utf-8"?>
<sst xmlns="http://schemas.openxmlformats.org/spreadsheetml/2006/main" count="496" uniqueCount="63">
  <si>
    <t>S/N</t>
  </si>
  <si>
    <t>Tarix</t>
  </si>
  <si>
    <t>Ay</t>
  </si>
  <si>
    <t>Satış Nümayəndəsi</t>
  </si>
  <si>
    <t>Region</t>
  </si>
  <si>
    <t>Məhsul</t>
  </si>
  <si>
    <t>Müştəri</t>
  </si>
  <si>
    <t>Miqdar</t>
  </si>
  <si>
    <t>Maya Dəyəri</t>
  </si>
  <si>
    <t>Satış Məbləği</t>
  </si>
  <si>
    <t>yanvar</t>
  </si>
  <si>
    <t>Əli Salahov</t>
  </si>
  <si>
    <t>Bakı</t>
  </si>
  <si>
    <t>Peçenye</t>
  </si>
  <si>
    <t>"A" MMC</t>
  </si>
  <si>
    <t>Gündüz Qocayev</t>
  </si>
  <si>
    <t>Gəncə</t>
  </si>
  <si>
    <t>Biskvit</t>
  </si>
  <si>
    <t>"D" MMC</t>
  </si>
  <si>
    <t>Şahin Eliyev</t>
  </si>
  <si>
    <t>Lənkəran</t>
  </si>
  <si>
    <t>Nurlan Əliyev</t>
  </si>
  <si>
    <t>Şəki</t>
  </si>
  <si>
    <t>Vafli</t>
  </si>
  <si>
    <t>Azər Mehdiyev</t>
  </si>
  <si>
    <t>Orxan Məmmədov</t>
  </si>
  <si>
    <t>Əfqan Kərimov</t>
  </si>
  <si>
    <t>Quba</t>
  </si>
  <si>
    <t>Kreki</t>
  </si>
  <si>
    <t>"C" MMC</t>
  </si>
  <si>
    <t>Musa Cabbarov</t>
  </si>
  <si>
    <t>Cavid Mirzəyev</t>
  </si>
  <si>
    <t>fevral</t>
  </si>
  <si>
    <t>Nail Miriyev</t>
  </si>
  <si>
    <t>Ehmed Qasımov</t>
  </si>
  <si>
    <t>Rauf Hesenov</t>
  </si>
  <si>
    <t>"B" MMC</t>
  </si>
  <si>
    <t>mart</t>
  </si>
  <si>
    <t>aprel</t>
  </si>
  <si>
    <t>may</t>
  </si>
  <si>
    <t>iyun</t>
  </si>
  <si>
    <t>"E" MMC</t>
  </si>
  <si>
    <t>iyul</t>
  </si>
  <si>
    <t>avgust</t>
  </si>
  <si>
    <t>Row Labels</t>
  </si>
  <si>
    <t>Grand Total</t>
  </si>
  <si>
    <t>Sum of Satış Məbləği</t>
  </si>
  <si>
    <t>Sum of Miqdar</t>
  </si>
  <si>
    <t>Sum of Maya Dəyəri</t>
  </si>
  <si>
    <t xml:space="preserve">Profit </t>
  </si>
  <si>
    <t>Satış nümayəndələri</t>
  </si>
  <si>
    <t>Müştərilər  Customers</t>
  </si>
  <si>
    <t>Hər region üçün olan ümumi satış
Sell amount for each region</t>
  </si>
  <si>
    <t>Hər ay üçün olan ümumi satış
Overall sell amount for every month</t>
  </si>
  <si>
    <t>Məhsulların ümumi sayı
Overall count for each product</t>
  </si>
  <si>
    <t>Hər məhsuldan əldə edilən ümumi gəlir məbləği
Profit from each product</t>
  </si>
  <si>
    <t>Satış tamamlama faizi</t>
  </si>
  <si>
    <t>Gəlir faizi</t>
  </si>
  <si>
    <t>Avg Sales compeletion</t>
  </si>
  <si>
    <t xml:space="preserve">İncompleteion </t>
  </si>
  <si>
    <t>Avg profit completion</t>
  </si>
  <si>
    <t>İncomleteion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</si>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</sst>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 x14ac:knownFonts="1">
    <font>
      <sz val="11"/>
      <color theme="1"/>
      <name val="Calibri"/>
      <family val="2"/>
      <charset val="186"/>
      <scheme val="minor"/>
    </font>
    <font>
      <b/>
      <sz val="10"/>
      <color theme="1"/>
      <name val="Arial"/>
      <family val="2"/>
      <charset val="204"/>
    </font>
    <font>
      <sz val="9"/>
      <color theme="1"/>
      <name val="Arial"/>
      <family val="2"/>
      <charset val="204"/>
    </font>
    <font>
      <sz val="14"/>
      <color theme="1"/>
      <name val="Calibri"/>
      <family val="2"/>
      <charset val="186"/>
      <scheme val="minor"/>
    </font>
  </fonts>
  <fills count="4">
    <fill>
      <patternFill patternType="none"/>
    </fill>
    <fill>
      <patternFill patternType="gray125"/>
    </fill>
    <fill>
      <patternFill patternType="solid">
        <fgColor theme="0"/>
        <bgColor indexed="64"/>
      </patternFill>
    </fill>
    <fill>
      <patternFill patternType="solid">
        <fgColor rgb="FF008080"/>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horizontal="center"/>
    </xf>
    <xf numFmtId="0" fontId="2" fillId="0" borderId="0" xfId="0" applyFont="1"/>
    <xf numFmtId="14" fontId="2" fillId="0" borderId="0" xfId="0" applyNumberFormat="1" applyFont="1"/>
    <xf numFmtId="4"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164" fontId="2" fillId="0" borderId="0" xfId="0" applyNumberFormat="1" applyFont="1"/>
    <xf numFmtId="0" fontId="0" fillId="0" borderId="3" xfId="0" applyBorder="1"/>
    <xf numFmtId="4" fontId="0" fillId="0" borderId="3" xfId="0" applyNumberFormat="1" applyBorder="1"/>
    <xf numFmtId="0" fontId="2" fillId="0" borderId="0" xfId="0" applyNumberFormat="1" applyFont="1"/>
    <xf numFmtId="49" fontId="0" fillId="0" borderId="0" xfId="0" applyNumberFormat="1"/>
    <xf numFmtId="49" fontId="0" fillId="0" borderId="0" xfId="0" pivotButton="1" applyNumberFormat="1"/>
    <xf numFmtId="49" fontId="0" fillId="0" borderId="0" xfId="0" applyNumberFormat="1" applyAlignment="1">
      <alignment horizontal="left"/>
    </xf>
    <xf numFmtId="49" fontId="1" fillId="0" borderId="0" xfId="0" applyNumberFormat="1" applyFont="1" applyAlignment="1">
      <alignment horizontal="center"/>
    </xf>
    <xf numFmtId="49" fontId="2" fillId="0" borderId="0" xfId="0" applyNumberFormat="1" applyFo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21">
    <dxf>
      <numFmt numFmtId="30" formatCode="@"/>
    </dxf>
    <dxf>
      <numFmt numFmtId="30" formatCode="@"/>
    </dxf>
    <dxf>
      <numFmt numFmtId="30" formatCode="@"/>
    </dxf>
    <dxf>
      <font>
        <b val="0"/>
        <i val="0"/>
        <strike val="0"/>
        <condense val="0"/>
        <extend val="0"/>
        <outline val="0"/>
        <shadow val="0"/>
        <u val="none"/>
        <vertAlign val="baseline"/>
        <sz val="9"/>
        <color theme="1"/>
        <name val="Arial"/>
        <family val="2"/>
        <charset val="204"/>
        <scheme val="none"/>
      </font>
      <numFmt numFmtId="4" formatCode="#,##0.00"/>
    </dxf>
    <dxf>
      <font>
        <b val="0"/>
        <i val="0"/>
        <strike val="0"/>
        <condense val="0"/>
        <extend val="0"/>
        <outline val="0"/>
        <shadow val="0"/>
        <u val="none"/>
        <vertAlign val="baseline"/>
        <sz val="9"/>
        <color theme="1"/>
        <name val="Arial"/>
        <family val="2"/>
        <charset val="204"/>
        <scheme val="none"/>
      </font>
      <numFmt numFmtId="4" formatCode="#,##0.00"/>
    </dxf>
    <dxf>
      <font>
        <b val="0"/>
        <i val="0"/>
        <strike val="0"/>
        <condense val="0"/>
        <extend val="0"/>
        <outline val="0"/>
        <shadow val="0"/>
        <u val="none"/>
        <vertAlign val="baseline"/>
        <sz val="9"/>
        <color theme="1"/>
        <name val="Arial"/>
        <family val="2"/>
        <charset val="204"/>
        <scheme val="none"/>
      </font>
      <numFmt numFmtId="4" formatCode="#,##0.00"/>
    </dxf>
    <dxf>
      <font>
        <b val="0"/>
        <i val="0"/>
        <strike val="0"/>
        <condense val="0"/>
        <extend val="0"/>
        <outline val="0"/>
        <shadow val="0"/>
        <u val="none"/>
        <vertAlign val="baseline"/>
        <sz val="9"/>
        <color theme="1"/>
        <name val="Arial"/>
        <family val="2"/>
        <charset val="204"/>
        <scheme val="none"/>
      </font>
    </dxf>
    <dxf>
      <font>
        <b val="0"/>
        <i val="0"/>
        <strike val="0"/>
        <condense val="0"/>
        <extend val="0"/>
        <outline val="0"/>
        <shadow val="0"/>
        <u val="none"/>
        <vertAlign val="baseline"/>
        <sz val="9"/>
        <color theme="1"/>
        <name val="Arial"/>
        <family val="2"/>
        <charset val="204"/>
        <scheme val="none"/>
      </font>
    </dxf>
    <dxf>
      <font>
        <b val="0"/>
        <i val="0"/>
        <strike val="0"/>
        <condense val="0"/>
        <extend val="0"/>
        <outline val="0"/>
        <shadow val="0"/>
        <u val="none"/>
        <vertAlign val="baseline"/>
        <sz val="9"/>
        <color theme="1"/>
        <name val="Arial"/>
        <family val="2"/>
        <charset val="204"/>
        <scheme val="none"/>
      </font>
    </dxf>
    <dxf>
      <font>
        <b val="0"/>
        <i val="0"/>
        <strike val="0"/>
        <condense val="0"/>
        <extend val="0"/>
        <outline val="0"/>
        <shadow val="0"/>
        <u val="none"/>
        <vertAlign val="baseline"/>
        <sz val="9"/>
        <color theme="1"/>
        <name val="Arial"/>
        <family val="2"/>
        <charset val="204"/>
        <scheme val="none"/>
      </font>
    </dxf>
    <dxf>
      <font>
        <b val="0"/>
        <i val="0"/>
        <strike val="0"/>
        <condense val="0"/>
        <extend val="0"/>
        <outline val="0"/>
        <shadow val="0"/>
        <u val="none"/>
        <vertAlign val="baseline"/>
        <sz val="9"/>
        <color theme="1"/>
        <name val="Arial"/>
        <family val="2"/>
        <charset val="204"/>
        <scheme val="none"/>
      </font>
    </dxf>
    <dxf>
      <font>
        <b val="0"/>
        <i val="0"/>
        <strike val="0"/>
        <condense val="0"/>
        <extend val="0"/>
        <outline val="0"/>
        <shadow val="0"/>
        <u val="none"/>
        <vertAlign val="baseline"/>
        <sz val="9"/>
        <color theme="1"/>
        <name val="Arial"/>
        <family val="2"/>
        <charset val="204"/>
        <scheme val="none"/>
      </font>
    </dxf>
    <dxf>
      <font>
        <b val="0"/>
        <i val="0"/>
        <strike val="0"/>
        <condense val="0"/>
        <extend val="0"/>
        <outline val="0"/>
        <shadow val="0"/>
        <u val="none"/>
        <vertAlign val="baseline"/>
        <sz val="9"/>
        <color theme="1"/>
        <name val="Arial"/>
        <family val="2"/>
        <charset val="204"/>
        <scheme val="none"/>
      </font>
      <numFmt numFmtId="30" formatCode="@"/>
    </dxf>
    <dxf>
      <font>
        <b val="0"/>
        <i val="0"/>
        <strike val="0"/>
        <condense val="0"/>
        <extend val="0"/>
        <outline val="0"/>
        <shadow val="0"/>
        <u val="none"/>
        <vertAlign val="baseline"/>
        <sz val="9"/>
        <color theme="1"/>
        <name val="Arial"/>
        <family val="2"/>
        <charset val="204"/>
        <scheme val="none"/>
      </font>
      <numFmt numFmtId="164" formatCode="m/d/yyyy"/>
    </dxf>
    <dxf>
      <font>
        <b val="0"/>
        <i val="0"/>
        <strike val="0"/>
        <condense val="0"/>
        <extend val="0"/>
        <outline val="0"/>
        <shadow val="0"/>
        <u val="none"/>
        <vertAlign val="baseline"/>
        <sz val="9"/>
        <color theme="1"/>
        <name val="Arial"/>
        <family val="2"/>
        <charset val="204"/>
        <scheme val="none"/>
      </font>
      <numFmt numFmtId="164" formatCode="m/d/yyyy"/>
    </dxf>
    <dxf>
      <font>
        <b val="0"/>
        <i val="0"/>
        <strike val="0"/>
        <condense val="0"/>
        <extend val="0"/>
        <outline val="0"/>
        <shadow val="0"/>
        <u val="none"/>
        <vertAlign val="baseline"/>
        <sz val="9"/>
        <color theme="1"/>
        <name val="Arial"/>
        <family val="2"/>
        <charset val="204"/>
        <scheme val="none"/>
      </font>
    </dxf>
    <dxf>
      <font>
        <b val="0"/>
        <i val="0"/>
        <strike val="0"/>
        <condense val="0"/>
        <extend val="0"/>
        <outline val="0"/>
        <shadow val="0"/>
        <u val="none"/>
        <vertAlign val="baseline"/>
        <sz val="9"/>
        <color theme="1"/>
        <name val="Arial"/>
        <family val="2"/>
        <charset val="204"/>
        <scheme val="none"/>
      </font>
    </dxf>
    <dxf>
      <font>
        <b/>
        <i val="0"/>
        <strike val="0"/>
        <condense val="0"/>
        <extend val="0"/>
        <outline val="0"/>
        <shadow val="0"/>
        <u val="none"/>
        <vertAlign val="baseline"/>
        <sz val="10"/>
        <color theme="1"/>
        <name val="Arial"/>
        <family val="2"/>
        <charset val="204"/>
        <scheme val="none"/>
      </font>
      <alignment horizontal="center" vertical="bottom" textRotation="0" wrapText="0" indent="0" justifyLastLine="0" shrinkToFit="0" readingOrder="0"/>
    </dxf>
    <dxf>
      <fill>
        <patternFill>
          <fgColor rgb="FF008080"/>
          <bgColor rgb="FF008080"/>
        </patternFill>
      </fill>
    </dxf>
    <dxf>
      <fill>
        <patternFill>
          <fgColor rgb="FF008080"/>
          <bgColor theme="9" tint="-0.24994659260841701"/>
        </patternFill>
      </fill>
    </dxf>
    <dxf>
      <fill>
        <patternFill>
          <bgColor theme="9" tint="-0.24994659260841701"/>
        </patternFill>
      </fill>
    </dxf>
  </dxfs>
  <tableStyles count="3" defaultTableStyle="TableStyleMedium2" defaultPivotStyle="PivotStyleLight16">
    <tableStyle name="Slicer Style 1" pivot="0" table="0" count="1" xr9:uid="{ABABF9AF-AC0E-4956-B06B-E7E9D5B63C35}">
      <tableStyleElement type="wholeTable" dxfId="20"/>
    </tableStyle>
    <tableStyle name="Slicer Style 2" pivot="0" table="0" count="1" xr9:uid="{22519881-A67F-4F1E-A357-55EA897A2D81}">
      <tableStyleElement type="wholeTable" dxfId="19"/>
    </tableStyle>
    <tableStyle name="Slicer Style 3" pivot="0" table="0" count="1" xr9:uid="{2D5AD201-F682-4BC4-8327-2C996087BE2C}">
      <tableStyleElement type="wholeTable" dxfId="18"/>
    </tableStyle>
  </tableStyles>
  <colors>
    <mruColors>
      <color rgb="FF008080"/>
      <color rgb="FF006600"/>
      <color rgb="FF009999"/>
      <color rgb="FFEAEAEA"/>
      <color rgb="FF0099CC"/>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z-Latn-AZ" sz="1100"/>
              <a:t>Aylar</a:t>
            </a:r>
            <a:r>
              <a:rPr lang="az-Latn-AZ" sz="1100" baseline="0"/>
              <a:t> üzrə satış miqdarı</a:t>
            </a:r>
            <a:endParaRPr lang="en-US" sz="1100"/>
          </a:p>
        </c:rich>
      </c:tx>
      <c:layout>
        <c:manualLayout>
          <c:xMode val="edge"/>
          <c:yMode val="edge"/>
          <c:x val="3.0848329048843187E-2"/>
          <c:y val="4.878048780487805E-2"/>
        </c:manualLayout>
      </c:layout>
      <c:overlay val="0"/>
      <c:spPr>
        <a:noFill/>
        <a:ln>
          <a:noFill/>
        </a:ln>
        <a:effectLst/>
      </c:spPr>
    </c:title>
    <c:autoTitleDeleted val="0"/>
    <c:pivotFmts>
      <c:pivotFmt>
        <c:idx val="0"/>
      </c:pivotFmt>
      <c:pivotFmt>
        <c:idx val="1"/>
      </c:pivotFmt>
      <c:pivotFmt>
        <c:idx val="2"/>
        <c:spPr>
          <a:ln w="22225" cap="rnd">
            <a:solidFill>
              <a:srgbClr val="008080"/>
            </a:solidFill>
            <a:round/>
          </a:ln>
          <a:effectLst>
            <a:glow rad="12700">
              <a:srgbClr val="008080">
                <a:alpha val="98000"/>
              </a:srgbClr>
            </a:glow>
          </a:effectLst>
        </c:spPr>
        <c:marker>
          <c:symbol val="circle"/>
          <c:size val="17"/>
          <c:spPr>
            <a:solidFill>
              <a:srgbClr val="009999"/>
            </a:solidFill>
            <a:ln w="28575">
              <a:noFill/>
            </a:ln>
            <a:effectLst>
              <a:glow rad="12700">
                <a:srgbClr val="008080">
                  <a:alpha val="98000"/>
                </a:srgbClr>
              </a:glow>
            </a:effectLst>
            <a:scene3d>
              <a:camera prst="orthographicFront"/>
              <a:lightRig rig="threePt" dir="t"/>
            </a:scene3d>
            <a:sp3d>
              <a:bevelT w="38100"/>
              <a:bevelB w="25400"/>
            </a:sp3d>
          </c:spPr>
        </c:marker>
        <c:dLbl>
          <c:idx val="0"/>
          <c:numFmt formatCode="General" sourceLinked="0"/>
          <c:spPr>
            <a:noFill/>
            <a:ln>
              <a:noFill/>
            </a:ln>
            <a:effectLst/>
          </c:spPr>
          <c:txPr>
            <a:bodyPr rot="0" spcFirstLastPara="1" vertOverflow="ellipsis" vert="horz" wrap="square" lIns="0" tIns="0" rIns="0" bIns="0" anchor="b" anchorCtr="1">
              <a:spAutoFit/>
            </a:bodyPr>
            <a:lstStyle/>
            <a:p>
              <a:pPr>
                <a:defRPr sz="800" b="0" i="0" u="none" strike="noStrike" kern="1200" baseline="0">
                  <a:solidFill>
                    <a:sysClr val="windowText" lastClr="000000"/>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pivotFmt>
      <c:pivotFmt>
        <c:idx val="4"/>
      </c:pivotFmt>
      <c:pivotFmt>
        <c:idx val="5"/>
      </c:pivotFmt>
      <c:pivotFmt>
        <c:idx val="6"/>
      </c:pivotFmt>
      <c:pivotFmt>
        <c:idx val="7"/>
      </c:pivotFmt>
      <c:pivotFmt>
        <c:idx val="8"/>
      </c:pivotFmt>
      <c:pivotFmt>
        <c:idx val="9"/>
      </c:pivotFmt>
      <c:pivotFmt>
        <c:idx val="10"/>
      </c:pivotFmt>
    </c:pivotFmts>
    <c:plotArea>
      <c:layout>
        <c:manualLayout>
          <c:layoutTarget val="inner"/>
          <c:xMode val="edge"/>
          <c:yMode val="edge"/>
          <c:x val="3.7703513281919454E-2"/>
          <c:y val="0.36406119966711475"/>
          <c:w val="0.92459297343616109"/>
          <c:h val="0.29465591191344986"/>
        </c:manualLayout>
      </c:layout>
      <c:lineChart>
        <c:grouping val="standard"/>
        <c:varyColors val="0"/>
        <c:ser>
          <c:idx val="0"/>
          <c:order val="0"/>
          <c:tx>
            <c:strRef>
              <c:f>'Pivot tables'!$E$6</c:f>
              <c:strCache>
                <c:ptCount val="1"/>
                <c:pt idx="0">
                  <c:v>Total</c:v>
                </c:pt>
              </c:strCache>
            </c:strRef>
          </c:tx>
          <c:spPr>
            <a:ln w="22225" cap="rnd">
              <a:solidFill>
                <a:srgbClr val="008080"/>
              </a:solidFill>
              <a:round/>
            </a:ln>
            <a:effectLst>
              <a:glow rad="12700">
                <a:srgbClr val="008080">
                  <a:alpha val="98000"/>
                </a:srgbClr>
              </a:glow>
            </a:effectLst>
          </c:spPr>
          <c:marker>
            <c:symbol val="circle"/>
            <c:size val="17"/>
            <c:spPr>
              <a:solidFill>
                <a:srgbClr val="009999"/>
              </a:solidFill>
              <a:ln w="28575">
                <a:noFill/>
              </a:ln>
              <a:effectLst>
                <a:glow rad="12700">
                  <a:srgbClr val="008080">
                    <a:alpha val="98000"/>
                  </a:srgbClr>
                </a:glow>
              </a:effectLst>
              <a:scene3d>
                <a:camera prst="orthographicFront"/>
                <a:lightRig rig="threePt" dir="t"/>
              </a:scene3d>
              <a:sp3d>
                <a:bevelT w="38100"/>
                <a:bevelB w="25400"/>
              </a:sp3d>
            </c:spPr>
          </c:marker>
          <c:dLbls>
            <c:numFmt formatCode="General" sourceLinked="0"/>
            <c:spPr>
              <a:noFill/>
              <a:ln>
                <a:noFill/>
              </a:ln>
              <a:effectLst/>
            </c:spPr>
            <c:txPr>
              <a:bodyPr rot="0" spcFirstLastPara="1" vertOverflow="ellipsis" vert="horz" wrap="square" lIns="0" tIns="0" rIns="0" bIns="0" anchor="b" anchorCtr="1">
                <a:spAutoFit/>
              </a:bodyPr>
              <a:lstStyle/>
              <a:p>
                <a:pPr>
                  <a:defRPr sz="800" b="0" i="0" u="none" strike="noStrike" kern="1200" baseline="0">
                    <a:solidFill>
                      <a:sysClr val="windowText" lastClr="000000"/>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dk1">
                          <a:lumMod val="50000"/>
                          <a:lumOff val="50000"/>
                        </a:schemeClr>
                      </a:solidFill>
                    </a:ln>
                    <a:effectLst/>
                  </c:spPr>
                </c15:leaderLines>
              </c:ext>
            </c:extLst>
          </c:dLbls>
          <c:cat>
            <c:strRef>
              <c:f>'Pivot tables'!$D$7:$D$15</c:f>
              <c:strCache>
                <c:ptCount val="8"/>
                <c:pt idx="0">
                  <c:v>yanvar</c:v>
                </c:pt>
                <c:pt idx="1">
                  <c:v>fevral</c:v>
                </c:pt>
                <c:pt idx="2">
                  <c:v>mart</c:v>
                </c:pt>
                <c:pt idx="3">
                  <c:v>aprel</c:v>
                </c:pt>
                <c:pt idx="4">
                  <c:v>may</c:v>
                </c:pt>
                <c:pt idx="5">
                  <c:v>iyun</c:v>
                </c:pt>
                <c:pt idx="6">
                  <c:v>iyul</c:v>
                </c:pt>
                <c:pt idx="7">
                  <c:v>avgust</c:v>
                </c:pt>
              </c:strCache>
            </c:strRef>
          </c:cat>
          <c:val>
            <c:numRef>
              <c:f>'Pivot tables'!$E$7:$E$15</c:f>
              <c:numCache>
                <c:formatCode>General</c:formatCode>
                <c:ptCount val="8"/>
                <c:pt idx="0">
                  <c:v>18039</c:v>
                </c:pt>
                <c:pt idx="1">
                  <c:v>9493.3999999999978</c:v>
                </c:pt>
                <c:pt idx="2">
                  <c:v>14616</c:v>
                </c:pt>
                <c:pt idx="3">
                  <c:v>7835.7999999999993</c:v>
                </c:pt>
                <c:pt idx="4">
                  <c:v>16329.6</c:v>
                </c:pt>
                <c:pt idx="5">
                  <c:v>15654.800000000001</c:v>
                </c:pt>
                <c:pt idx="6">
                  <c:v>4652.2</c:v>
                </c:pt>
                <c:pt idx="7">
                  <c:v>6706</c:v>
                </c:pt>
              </c:numCache>
            </c:numRef>
          </c:val>
          <c:smooth val="0"/>
          <c:extLst>
            <c:ext xmlns:c16="http://schemas.microsoft.com/office/drawing/2014/chart" uri="{C3380CC4-5D6E-409C-BE32-E72D297353CC}">
              <c16:uniqueId val="{00000000-751E-4398-8CB1-B80456CBE003}"/>
            </c:ext>
          </c:extLst>
        </c:ser>
        <c:dLbls>
          <c:dLblPos val="ctr"/>
          <c:showLegendKey val="0"/>
          <c:showVal val="1"/>
          <c:showCatName val="0"/>
          <c:showSerName val="0"/>
          <c:showPercent val="0"/>
          <c:showBubbleSize val="0"/>
        </c:dLbls>
        <c:marker val="1"/>
        <c:smooth val="0"/>
        <c:axId val="1568618448"/>
        <c:axId val="1563807904"/>
      </c:lineChart>
      <c:catAx>
        <c:axId val="15686184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ru-RU"/>
          </a:p>
        </c:txPr>
        <c:crossAx val="1563807904"/>
        <c:crosses val="autoZero"/>
        <c:auto val="1"/>
        <c:lblAlgn val="ctr"/>
        <c:lblOffset val="100"/>
        <c:noMultiLvlLbl val="0"/>
      </c:catAx>
      <c:valAx>
        <c:axId val="1563807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6861844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c:name>
    <c:fmtId val="2"/>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az-Latn-AZ" sz="1600"/>
              <a:t>Regionlar</a:t>
            </a:r>
            <a:r>
              <a:rPr lang="az-Latn-AZ" sz="1600" baseline="0"/>
              <a:t> üzrə  satış</a:t>
            </a:r>
            <a:endParaRPr lang="en-US" sz="1600"/>
          </a:p>
        </c:rich>
      </c:tx>
      <c:layout>
        <c:manualLayout>
          <c:xMode val="edge"/>
          <c:yMode val="edge"/>
          <c:x val="0.57447386286490154"/>
          <c:y val="6.12209380228486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ru-RU"/>
        </a:p>
      </c:txPr>
    </c:title>
    <c:autoTitleDeleted val="0"/>
    <c:pivotFmts>
      <c:pivotFmt>
        <c:idx val="0"/>
      </c:pivotFmt>
      <c:pivotFmt>
        <c:idx val="1"/>
      </c:pivotFmt>
      <c:pivotFmt>
        <c:idx val="2"/>
        <c:spPr>
          <a:solidFill>
            <a:srgbClr val="008080">
              <a:alpha val="85000"/>
            </a:srgbClr>
          </a:solidFill>
          <a:ln w="9525" cap="flat" cmpd="sng" algn="ctr">
            <a:solidFill>
              <a:srgbClr val="008080"/>
            </a:solidFill>
            <a:round/>
          </a:ln>
          <a:effectLst/>
          <a:sp3d contourW="9525">
            <a:contourClr>
              <a:srgbClr val="00808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23797381742761"/>
          <c:y val="0.16219903555845561"/>
          <c:w val="0.86789101464149976"/>
          <c:h val="0.69769408834194191"/>
        </c:manualLayout>
      </c:layout>
      <c:bar3DChart>
        <c:barDir val="col"/>
        <c:grouping val="clustered"/>
        <c:varyColors val="0"/>
        <c:ser>
          <c:idx val="0"/>
          <c:order val="0"/>
          <c:tx>
            <c:strRef>
              <c:f>'Pivot tables'!$B$6</c:f>
              <c:strCache>
                <c:ptCount val="1"/>
                <c:pt idx="0">
                  <c:v>Total</c:v>
                </c:pt>
              </c:strCache>
            </c:strRef>
          </c:tx>
          <c:spPr>
            <a:solidFill>
              <a:srgbClr val="008080">
                <a:alpha val="85000"/>
              </a:srgbClr>
            </a:solidFill>
            <a:ln w="9525" cap="flat" cmpd="sng" algn="ctr">
              <a:solidFill>
                <a:srgbClr val="008080"/>
              </a:solidFill>
              <a:round/>
            </a:ln>
            <a:effectLst/>
            <a:sp3d contourW="9525">
              <a:contourClr>
                <a:srgbClr val="00808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tables'!$A$7:$A$12</c:f>
              <c:strCache>
                <c:ptCount val="5"/>
                <c:pt idx="0">
                  <c:v>Bakı</c:v>
                </c:pt>
                <c:pt idx="1">
                  <c:v>Gəncə</c:v>
                </c:pt>
                <c:pt idx="2">
                  <c:v>Lənkəran</c:v>
                </c:pt>
                <c:pt idx="3">
                  <c:v>Quba</c:v>
                </c:pt>
                <c:pt idx="4">
                  <c:v>Şəki</c:v>
                </c:pt>
              </c:strCache>
            </c:strRef>
          </c:cat>
          <c:val>
            <c:numRef>
              <c:f>'Pivot tables'!$B$7:$B$12</c:f>
              <c:numCache>
                <c:formatCode>General</c:formatCode>
                <c:ptCount val="5"/>
                <c:pt idx="0">
                  <c:v>18379.2</c:v>
                </c:pt>
                <c:pt idx="1">
                  <c:v>22296.400000000001</c:v>
                </c:pt>
                <c:pt idx="2">
                  <c:v>15801.800000000001</c:v>
                </c:pt>
                <c:pt idx="3">
                  <c:v>18802.000000000004</c:v>
                </c:pt>
                <c:pt idx="4">
                  <c:v>18047.399999999994</c:v>
                </c:pt>
              </c:numCache>
            </c:numRef>
          </c:val>
          <c:extLst>
            <c:ext xmlns:c16="http://schemas.microsoft.com/office/drawing/2014/chart" uri="{C3380CC4-5D6E-409C-BE32-E72D297353CC}">
              <c16:uniqueId val="{00000000-17B1-4077-87D2-856AA95A1E51}"/>
            </c:ext>
          </c:extLst>
        </c:ser>
        <c:dLbls>
          <c:showLegendKey val="0"/>
          <c:showVal val="1"/>
          <c:showCatName val="0"/>
          <c:showSerName val="0"/>
          <c:showPercent val="0"/>
          <c:showBubbleSize val="0"/>
        </c:dLbls>
        <c:gapWidth val="65"/>
        <c:shape val="box"/>
        <c:axId val="1563204224"/>
        <c:axId val="1701195952"/>
        <c:axId val="0"/>
      </c:bar3DChart>
      <c:catAx>
        <c:axId val="1563204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ru-RU"/>
          </a:p>
        </c:txPr>
        <c:crossAx val="1701195952"/>
        <c:crosses val="autoZero"/>
        <c:auto val="1"/>
        <c:lblAlgn val="ctr"/>
        <c:lblOffset val="100"/>
        <c:noMultiLvlLbl val="0"/>
      </c:catAx>
      <c:valAx>
        <c:axId val="17011959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ru-RU"/>
          </a:p>
        </c:txPr>
        <c:crossAx val="156320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tables!PivotTable3</c:name>
    <c:fmtId val="2"/>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M</a:t>
            </a:r>
            <a:r>
              <a:rPr lang="az-Latn-AZ" sz="1600"/>
              <a:t>əhsulların</a:t>
            </a:r>
            <a:r>
              <a:rPr lang="az-Latn-AZ" sz="1600" baseline="0"/>
              <a:t> ümumi sayı</a:t>
            </a:r>
            <a:endParaRPr lang="en-US" sz="1600"/>
          </a:p>
        </c:rich>
      </c:tx>
      <c:layout>
        <c:manualLayout>
          <c:xMode val="edge"/>
          <c:yMode val="edge"/>
          <c:x val="0.41947265520381383"/>
          <c:y val="6.4163854518185223E-2"/>
        </c:manualLayout>
      </c:layout>
      <c:overlay val="0"/>
      <c:spPr>
        <a:noFill/>
        <a:ln>
          <a:noFill/>
        </a:ln>
        <a:effectLst/>
      </c:sp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ru-RU"/>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ru-RU"/>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marker>
          <c:symbol val="none"/>
        </c:marker>
        <c:dLbl>
          <c:idx val="0"/>
          <c:spPr>
            <a:noFill/>
            <a:ln>
              <a:noFill/>
            </a:ln>
            <a:effectLst>
              <a:glow>
                <a:schemeClr val="bg1">
                  <a:alpha val="40000"/>
                </a:schemeClr>
              </a:glow>
            </a:effectLst>
          </c:spPr>
          <c:txPr>
            <a:bodyPr rot="0" spcFirstLastPara="1" vertOverflow="ellipsis" vert="horz" wrap="square" lIns="0" tIns="0" rIns="0" bIns="0" anchor="ctr" anchorCtr="0">
              <a:spAutoFit/>
            </a:bodyPr>
            <a:lstStyle/>
            <a:p>
              <a:pPr>
                <a:defRPr sz="900" b="1" i="0" u="none" strike="noStrike" kern="1200" baseline="0">
                  <a:solidFill>
                    <a:sysClr val="windowText" lastClr="000000"/>
                  </a:solidFill>
                  <a:latin typeface="+mn-lt"/>
                  <a:ea typeface="+mn-ea"/>
                  <a:cs typeface="+mn-cs"/>
                </a:defRPr>
              </a:pPr>
              <a:endParaRPr lang="ru-RU"/>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008080"/>
          </a:solidFill>
          <a:ln>
            <a:noFill/>
          </a:ln>
          <a:effectLst>
            <a:outerShdw blurRad="254000" sx="102000" sy="102000" algn="ctr" rotWithShape="0">
              <a:prstClr val="black">
                <a:alpha val="20000"/>
              </a:prstClr>
            </a:outerShdw>
          </a:effectLst>
        </c:spPr>
        <c:dLbl>
          <c:idx val="0"/>
          <c:tx>
            <c:rich>
              <a:bodyPr rot="0" spcFirstLastPara="1" vertOverflow="ellipsis" vert="horz" wrap="square" lIns="0" tIns="0" rIns="0" bIns="0" anchor="ctr" anchorCtr="0">
                <a:spAutoFit/>
              </a:bodyPr>
              <a:lstStyle/>
              <a:p>
                <a:pPr>
                  <a:defRPr sz="900" b="1" i="0" u="none" strike="noStrike" kern="1200" baseline="0">
                    <a:solidFill>
                      <a:sysClr val="windowText" lastClr="000000"/>
                    </a:solidFill>
                    <a:latin typeface="+mn-lt"/>
                    <a:ea typeface="+mn-ea"/>
                    <a:cs typeface="+mn-cs"/>
                  </a:defRPr>
                </a:pPr>
                <a:fld id="{B5A3A5D8-671C-4B8B-9A63-2D4EE44D45EA}" type="PERCENTAGE">
                  <a:rPr lang="en-US" baseline="0"/>
                  <a:pPr>
                    <a:defRPr sz="900" b="1" i="0" u="none" strike="noStrike" kern="1200" baseline="0">
                      <a:solidFill>
                        <a:sysClr val="windowText" lastClr="000000"/>
                      </a:solidFill>
                      <a:latin typeface="+mn-lt"/>
                      <a:ea typeface="+mn-ea"/>
                      <a:cs typeface="+mn-cs"/>
                    </a:defRPr>
                  </a:pPr>
                  <a:t>[PERCENTAGE]</a:t>
                </a:fld>
                <a:endParaRPr lang="ru-RU"/>
              </a:p>
            </c:rich>
          </c:tx>
          <c:spPr>
            <a:noFill/>
            <a:ln>
              <a:noFill/>
            </a:ln>
            <a:effectLst>
              <a:glow>
                <a:schemeClr val="bg1">
                  <a:alpha val="40000"/>
                </a:schemeClr>
              </a:glow>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8"/>
        <c:spPr>
          <a:solidFill>
            <a:schemeClr val="accent2">
              <a:lumMod val="60000"/>
              <a:lumOff val="40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0" tIns="0" rIns="0" bIns="0" anchor="ctr" anchorCtr="0">
                <a:spAutoFit/>
              </a:bodyPr>
              <a:lstStyle/>
              <a:p>
                <a:pPr>
                  <a:defRPr sz="900" b="1" i="0" u="none" strike="noStrike" kern="1200" baseline="0">
                    <a:solidFill>
                      <a:sysClr val="windowText" lastClr="000000"/>
                    </a:solidFill>
                    <a:latin typeface="+mn-lt"/>
                    <a:ea typeface="+mn-ea"/>
                    <a:cs typeface="+mn-cs"/>
                  </a:defRPr>
                </a:pPr>
                <a:r>
                  <a:rPr lang="en-US" baseline="0"/>
                  <a:t>; </a:t>
                </a:r>
                <a:fld id="{122ED280-8AD3-4558-B862-91B3E30A483C}" type="PERCENTAGE">
                  <a:rPr lang="en-US" baseline="0"/>
                  <a:pPr>
                    <a:defRPr sz="900" b="1" i="0" u="none" strike="noStrike" kern="1200" baseline="0">
                      <a:solidFill>
                        <a:sysClr val="windowText" lastClr="000000"/>
                      </a:solidFill>
                      <a:latin typeface="+mn-lt"/>
                      <a:ea typeface="+mn-ea"/>
                      <a:cs typeface="+mn-cs"/>
                    </a:defRPr>
                  </a:pPr>
                  <a:t>[PERCENTAGE]</a:t>
                </a:fld>
                <a:endParaRPr lang="en-US" baseline="0"/>
              </a:p>
            </c:rich>
          </c:tx>
          <c:spPr>
            <a:noFill/>
            <a:ln>
              <a:noFill/>
            </a:ln>
            <a:effectLst>
              <a:glow>
                <a:schemeClr val="bg1">
                  <a:alpha val="40000"/>
                </a:schemeClr>
              </a:glow>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9"/>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0" tIns="0" rIns="0" bIns="0" anchor="ctr" anchorCtr="0">
                <a:spAutoFit/>
              </a:bodyPr>
              <a:lstStyle/>
              <a:p>
                <a:pPr>
                  <a:defRPr sz="900" b="1" i="0" u="none" strike="noStrike" kern="1200" baseline="0">
                    <a:solidFill>
                      <a:sysClr val="windowText" lastClr="000000"/>
                    </a:solidFill>
                    <a:latin typeface="+mn-lt"/>
                    <a:ea typeface="+mn-ea"/>
                    <a:cs typeface="+mn-cs"/>
                  </a:defRPr>
                </a:pPr>
                <a:fld id="{E1FA31CE-0719-46F0-A989-1164B64C449F}" type="PERCENTAGE">
                  <a:rPr lang="en-US" baseline="0"/>
                  <a:pPr>
                    <a:defRPr sz="900" b="1" i="0" u="none" strike="noStrike" kern="1200" baseline="0">
                      <a:solidFill>
                        <a:sysClr val="windowText" lastClr="000000"/>
                      </a:solidFill>
                      <a:latin typeface="+mn-lt"/>
                      <a:ea typeface="+mn-ea"/>
                      <a:cs typeface="+mn-cs"/>
                    </a:defRPr>
                  </a:pPr>
                  <a:t>[PERCENTAGE]</a:t>
                </a:fld>
                <a:endParaRPr lang="ru-RU"/>
              </a:p>
            </c:rich>
          </c:tx>
          <c:spPr>
            <a:noFill/>
            <a:ln>
              <a:noFill/>
            </a:ln>
            <a:effectLst>
              <a:glow>
                <a:schemeClr val="bg1">
                  <a:alpha val="40000"/>
                </a:schemeClr>
              </a:glow>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10"/>
        <c:spPr>
          <a:solidFill>
            <a:sysClr val="window" lastClr="FFFFFF"/>
          </a:solidFill>
          <a:ln>
            <a:noFill/>
          </a:ln>
          <a:effectLst>
            <a:outerShdw blurRad="254000" sx="102000" sy="102000" algn="ctr" rotWithShape="0">
              <a:prstClr val="black">
                <a:alpha val="20000"/>
              </a:prstClr>
            </a:outerShdw>
          </a:effectLst>
        </c:spPr>
        <c:dLbl>
          <c:idx val="0"/>
          <c:layout>
            <c:manualLayout>
              <c:x val="-8.5032674487117571E-3"/>
              <c:y val="-8.9285714285714871E-3"/>
            </c:manualLayout>
          </c:layout>
          <c:tx>
            <c:rich>
              <a:bodyPr rot="0" spcFirstLastPara="1" vertOverflow="ellipsis" vert="horz" wrap="square" lIns="0" tIns="0" rIns="0" bIns="0" anchor="ctr" anchorCtr="0">
                <a:noAutofit/>
              </a:bodyPr>
              <a:lstStyle/>
              <a:p>
                <a:pPr>
                  <a:defRPr sz="900" b="1" i="0" u="none" strike="noStrike" kern="1200" baseline="0">
                    <a:solidFill>
                      <a:sysClr val="windowText" lastClr="000000"/>
                    </a:solidFill>
                    <a:latin typeface="+mn-lt"/>
                    <a:ea typeface="+mn-ea"/>
                    <a:cs typeface="+mn-cs"/>
                  </a:defRPr>
                </a:pPr>
                <a:r>
                  <a:rPr lang="en-US" baseline="0"/>
                  <a:t> </a:t>
                </a:r>
                <a:fld id="{22149D83-7037-4963-AD3F-108101633847}" type="PERCENTAGE">
                  <a:rPr lang="en-US" baseline="0"/>
                  <a:pPr>
                    <a:defRPr sz="900" b="1" i="0" u="none" strike="noStrike" kern="1200" baseline="0">
                      <a:solidFill>
                        <a:sysClr val="windowText" lastClr="000000"/>
                      </a:solidFill>
                      <a:latin typeface="+mn-lt"/>
                      <a:ea typeface="+mn-ea"/>
                      <a:cs typeface="+mn-cs"/>
                    </a:defRPr>
                  </a:pPr>
                  <a:t>[PERCENTAGE]</a:t>
                </a:fld>
                <a:endParaRPr lang="en-US" baseline="0"/>
              </a:p>
            </c:rich>
          </c:tx>
          <c:spPr>
            <a:noFill/>
            <a:ln>
              <a:noFill/>
            </a:ln>
            <a:effectLst>
              <a:glow>
                <a:schemeClr val="bg1">
                  <a:alpha val="40000"/>
                </a:schemeClr>
              </a:glow>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4222909636295464"/>
                  <c:h val="8.388263967004124E-2"/>
                </c:manualLayout>
              </c15:layout>
              <c15:dlblFieldTable/>
              <c15:showDataLabelsRange val="0"/>
            </c:ext>
          </c:extLst>
        </c:dLbl>
      </c:pivotFmt>
    </c:pivotFmts>
    <c:plotArea>
      <c:layout>
        <c:manualLayout>
          <c:layoutTarget val="inner"/>
          <c:xMode val="edge"/>
          <c:yMode val="edge"/>
          <c:x val="0.27095854089667365"/>
          <c:y val="0.31001406074240717"/>
          <c:w val="0.3319382398628743"/>
          <c:h val="0.58089191976002996"/>
        </c:manualLayout>
      </c:layout>
      <c:doughnutChart>
        <c:varyColors val="1"/>
        <c:ser>
          <c:idx val="0"/>
          <c:order val="0"/>
          <c:tx>
            <c:strRef>
              <c:f>'Pivot tables'!$H$6</c:f>
              <c:strCache>
                <c:ptCount val="1"/>
                <c:pt idx="0">
                  <c:v>Total</c:v>
                </c:pt>
              </c:strCache>
            </c:strRef>
          </c:tx>
          <c:dPt>
            <c:idx val="0"/>
            <c:bubble3D val="0"/>
            <c:spPr>
              <a:solidFill>
                <a:srgbClr val="00808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D7-48F8-BFC4-7AD456B4DB12}"/>
              </c:ext>
            </c:extLst>
          </c:dPt>
          <c:dPt>
            <c:idx val="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D7-48F8-BFC4-7AD456B4DB1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3D7-48F8-BFC4-7AD456B4DB12}"/>
              </c:ext>
            </c:extLst>
          </c:dPt>
          <c:dPt>
            <c:idx val="3"/>
            <c:bubble3D val="0"/>
            <c:spPr>
              <a:solidFill>
                <a:sysClr val="window" lastClr="FFFFF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3D7-48F8-BFC4-7AD456B4DB12}"/>
              </c:ext>
            </c:extLst>
          </c:dPt>
          <c:dLbls>
            <c:dLbl>
              <c:idx val="0"/>
              <c:tx>
                <c:rich>
                  <a:bodyPr/>
                  <a:lstStyle/>
                  <a:p>
                    <a:fld id="{B5A3A5D8-671C-4B8B-9A63-2D4EE44D45EA}" type="PERCENTAGE">
                      <a:rPr lang="en-US" baseline="0"/>
                      <a:pPr/>
                      <a:t>[PERCENTAGE]</a:t>
                    </a:fld>
                    <a:endParaRPr lang="ru-RU"/>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3D7-48F8-BFC4-7AD456B4DB12}"/>
                </c:ext>
              </c:extLst>
            </c:dLbl>
            <c:dLbl>
              <c:idx val="1"/>
              <c:tx>
                <c:rich>
                  <a:bodyPr/>
                  <a:lstStyle/>
                  <a:p>
                    <a:fld id="{122ED280-8AD3-4558-B862-91B3E30A483C}" type="PERCENTAGE">
                      <a:rPr lang="en-US" baseline="0"/>
                      <a:pPr/>
                      <a:t>[PERCENTAGE]</a:t>
                    </a:fld>
                    <a:endParaRPr lang="ru-RU"/>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3D7-48F8-BFC4-7AD456B4DB12}"/>
                </c:ext>
              </c:extLst>
            </c:dLbl>
            <c:dLbl>
              <c:idx val="2"/>
              <c:tx>
                <c:rich>
                  <a:bodyPr/>
                  <a:lstStyle/>
                  <a:p>
                    <a:fld id="{E1FA31CE-0719-46F0-A989-1164B64C449F}" type="PERCENTAGE">
                      <a:rPr lang="en-US" baseline="0"/>
                      <a:pPr/>
                      <a:t>[PERCENTAGE]</a:t>
                    </a:fld>
                    <a:endParaRPr lang="ru-RU"/>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3D7-48F8-BFC4-7AD456B4DB12}"/>
                </c:ext>
              </c:extLst>
            </c:dLbl>
            <c:dLbl>
              <c:idx val="3"/>
              <c:layout>
                <c:manualLayout>
                  <c:x val="-8.5032674487117571E-3"/>
                  <c:y val="-8.9285714285714871E-3"/>
                </c:manualLayout>
              </c:layout>
              <c:tx>
                <c:rich>
                  <a:bodyPr rot="0" spcFirstLastPara="1" vertOverflow="ellipsis" vert="horz" wrap="square" lIns="0" tIns="0" rIns="0" bIns="0" anchor="ctr" anchorCtr="0">
                    <a:noAutofit/>
                  </a:bodyPr>
                  <a:lstStyle/>
                  <a:p>
                    <a:pPr>
                      <a:defRPr sz="900" b="1" i="0" u="none" strike="noStrike" kern="1200" baseline="0">
                        <a:solidFill>
                          <a:sysClr val="windowText" lastClr="000000"/>
                        </a:solidFill>
                        <a:latin typeface="+mn-lt"/>
                        <a:ea typeface="+mn-ea"/>
                        <a:cs typeface="+mn-cs"/>
                      </a:defRPr>
                    </a:pPr>
                    <a:r>
                      <a:rPr lang="en-US" baseline="0"/>
                      <a:t> </a:t>
                    </a:r>
                    <a:fld id="{22149D83-7037-4963-AD3F-108101633847}" type="PERCENTAGE">
                      <a:rPr lang="en-US" baseline="0"/>
                      <a:pPr>
                        <a:defRPr sz="900" b="1" i="0" u="none" strike="noStrike" kern="1200" baseline="0">
                          <a:solidFill>
                            <a:sysClr val="windowText" lastClr="000000"/>
                          </a:solidFill>
                          <a:latin typeface="+mn-lt"/>
                          <a:ea typeface="+mn-ea"/>
                          <a:cs typeface="+mn-cs"/>
                        </a:defRPr>
                      </a:pPr>
                      <a:t>[PERCENTAGE]</a:t>
                    </a:fld>
                    <a:endParaRPr lang="en-US" baseline="0"/>
                  </a:p>
                </c:rich>
              </c:tx>
              <c:spPr>
                <a:noFill/>
                <a:ln>
                  <a:noFill/>
                </a:ln>
                <a:effectLst>
                  <a:glow>
                    <a:schemeClr val="bg1">
                      <a:alpha val="40000"/>
                    </a:schemeClr>
                  </a:glow>
                </a:effectLst>
              </c:sp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4222909636295464"/>
                      <c:h val="8.388263967004124E-2"/>
                    </c:manualLayout>
                  </c15:layout>
                  <c15:dlblFieldTable/>
                  <c15:showDataLabelsRange val="0"/>
                </c:ext>
                <c:ext xmlns:c16="http://schemas.microsoft.com/office/drawing/2014/chart" uri="{C3380CC4-5D6E-409C-BE32-E72D297353CC}">
                  <c16:uniqueId val="{00000007-63D7-48F8-BFC4-7AD456B4DB12}"/>
                </c:ext>
              </c:extLst>
            </c:dLbl>
            <c:spPr>
              <a:noFill/>
              <a:ln>
                <a:noFill/>
              </a:ln>
              <a:effectLst>
                <a:glow>
                  <a:schemeClr val="bg1">
                    <a:alpha val="40000"/>
                  </a:schemeClr>
                </a:glow>
              </a:effectLst>
            </c:spPr>
            <c:txPr>
              <a:bodyPr rot="0" spcFirstLastPara="1" vertOverflow="ellipsis" vert="horz" wrap="square" lIns="0" tIns="0" rIns="0" bIns="0" anchor="ctr" anchorCtr="0">
                <a:spAutoFit/>
              </a:bodyPr>
              <a:lstStyle/>
              <a:p>
                <a:pPr>
                  <a:defRPr sz="900" b="1" i="0" u="none" strike="noStrike" kern="1200" baseline="0">
                    <a:solidFill>
                      <a:sysClr val="windowText" lastClr="000000"/>
                    </a:solidFill>
                    <a:latin typeface="+mn-lt"/>
                    <a:ea typeface="+mn-ea"/>
                    <a:cs typeface="+mn-cs"/>
                  </a:defRPr>
                </a:pPr>
                <a:endParaRPr lang="ru-RU"/>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tables'!$G$7:$G$11</c:f>
              <c:strCache>
                <c:ptCount val="4"/>
                <c:pt idx="0">
                  <c:v>Biskvit</c:v>
                </c:pt>
                <c:pt idx="1">
                  <c:v>Kreki</c:v>
                </c:pt>
                <c:pt idx="2">
                  <c:v>Peçenye</c:v>
                </c:pt>
                <c:pt idx="3">
                  <c:v>Vafli</c:v>
                </c:pt>
              </c:strCache>
            </c:strRef>
          </c:cat>
          <c:val>
            <c:numRef>
              <c:f>'Pivot tables'!$H$7:$H$11</c:f>
              <c:numCache>
                <c:formatCode>General</c:formatCode>
                <c:ptCount val="4"/>
                <c:pt idx="0">
                  <c:v>6206</c:v>
                </c:pt>
                <c:pt idx="1">
                  <c:v>7371</c:v>
                </c:pt>
                <c:pt idx="2">
                  <c:v>6382</c:v>
                </c:pt>
                <c:pt idx="3">
                  <c:v>6128</c:v>
                </c:pt>
              </c:numCache>
            </c:numRef>
          </c:val>
          <c:extLst>
            <c:ext xmlns:c16="http://schemas.microsoft.com/office/drawing/2014/chart" uri="{C3380CC4-5D6E-409C-BE32-E72D297353CC}">
              <c16:uniqueId val="{00000008-63D7-48F8-BFC4-7AD456B4DB1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350" cap="flat" cmpd="sng" algn="ctr">
      <a:solidFill>
        <a:schemeClr val="dk1">
          <a:lumMod val="25000"/>
          <a:lumOff val="7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9525</xdr:rowOff>
    </xdr:from>
    <xdr:to>
      <xdr:col>3</xdr:col>
      <xdr:colOff>85725</xdr:colOff>
      <xdr:row>12</xdr:row>
      <xdr:rowOff>0</xdr:rowOff>
    </xdr:to>
    <xdr:sp macro="" textlink="">
      <xdr:nvSpPr>
        <xdr:cNvPr id="2" name="Rectangle 1">
          <a:extLst>
            <a:ext uri="{FF2B5EF4-FFF2-40B4-BE49-F238E27FC236}">
              <a16:creationId xmlns:a16="http://schemas.microsoft.com/office/drawing/2014/main" id="{87C33647-B710-4BA4-8DCF-7577654752ED}"/>
            </a:ext>
          </a:extLst>
        </xdr:cNvPr>
        <xdr:cNvSpPr/>
      </xdr:nvSpPr>
      <xdr:spPr>
        <a:xfrm>
          <a:off x="133350" y="200025"/>
          <a:ext cx="1781175" cy="20859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0</xdr:col>
      <xdr:colOff>133350</xdr:colOff>
      <xdr:row>12</xdr:row>
      <xdr:rowOff>104775</xdr:rowOff>
    </xdr:from>
    <xdr:to>
      <xdr:col>3</xdr:col>
      <xdr:colOff>85725</xdr:colOff>
      <xdr:row>21</xdr:row>
      <xdr:rowOff>38100</xdr:rowOff>
    </xdr:to>
    <xdr:sp macro="" textlink="">
      <xdr:nvSpPr>
        <xdr:cNvPr id="3" name="Rectangle 2">
          <a:extLst>
            <a:ext uri="{FF2B5EF4-FFF2-40B4-BE49-F238E27FC236}">
              <a16:creationId xmlns:a16="http://schemas.microsoft.com/office/drawing/2014/main" id="{640CF2C9-76FC-4CEC-B8F9-290FA71F2971}"/>
            </a:ext>
          </a:extLst>
        </xdr:cNvPr>
        <xdr:cNvSpPr/>
      </xdr:nvSpPr>
      <xdr:spPr>
        <a:xfrm>
          <a:off x="133350" y="2390775"/>
          <a:ext cx="1781175" cy="16478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0</xdr:col>
      <xdr:colOff>152401</xdr:colOff>
      <xdr:row>21</xdr:row>
      <xdr:rowOff>142876</xdr:rowOff>
    </xdr:from>
    <xdr:to>
      <xdr:col>3</xdr:col>
      <xdr:colOff>76201</xdr:colOff>
      <xdr:row>28</xdr:row>
      <xdr:rowOff>76200</xdr:rowOff>
    </xdr:to>
    <xdr:sp macro="" textlink="">
      <xdr:nvSpPr>
        <xdr:cNvPr id="4" name="Rectangle 3">
          <a:extLst>
            <a:ext uri="{FF2B5EF4-FFF2-40B4-BE49-F238E27FC236}">
              <a16:creationId xmlns:a16="http://schemas.microsoft.com/office/drawing/2014/main" id="{8FB341C8-6F93-41C1-A8A8-1EF0EB76857A}"/>
            </a:ext>
          </a:extLst>
        </xdr:cNvPr>
        <xdr:cNvSpPr/>
      </xdr:nvSpPr>
      <xdr:spPr>
        <a:xfrm>
          <a:off x="152401" y="4143376"/>
          <a:ext cx="1752600" cy="126682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3</xdr:col>
      <xdr:colOff>247650</xdr:colOff>
      <xdr:row>1</xdr:row>
      <xdr:rowOff>38100</xdr:rowOff>
    </xdr:from>
    <xdr:to>
      <xdr:col>19</xdr:col>
      <xdr:colOff>104775</xdr:colOff>
      <xdr:row>28</xdr:row>
      <xdr:rowOff>104775</xdr:rowOff>
    </xdr:to>
    <xdr:sp macro="" textlink="">
      <xdr:nvSpPr>
        <xdr:cNvPr id="5" name="Rectangle 4">
          <a:extLst>
            <a:ext uri="{FF2B5EF4-FFF2-40B4-BE49-F238E27FC236}">
              <a16:creationId xmlns:a16="http://schemas.microsoft.com/office/drawing/2014/main" id="{DA3355D2-0C9A-4B3A-8332-917DDFB92691}"/>
            </a:ext>
          </a:extLst>
        </xdr:cNvPr>
        <xdr:cNvSpPr/>
      </xdr:nvSpPr>
      <xdr:spPr>
        <a:xfrm>
          <a:off x="2076450" y="228600"/>
          <a:ext cx="9610725" cy="5210175"/>
        </a:xfrm>
        <a:prstGeom prst="rect">
          <a:avLst/>
        </a:prstGeom>
        <a:solidFill>
          <a:srgbClr val="EAEAE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3</xdr:col>
      <xdr:colOff>561975</xdr:colOff>
      <xdr:row>2</xdr:row>
      <xdr:rowOff>28575</xdr:rowOff>
    </xdr:from>
    <xdr:to>
      <xdr:col>10</xdr:col>
      <xdr:colOff>352425</xdr:colOff>
      <xdr:row>5</xdr:row>
      <xdr:rowOff>114300</xdr:rowOff>
    </xdr:to>
    <xdr:sp macro="" textlink="">
      <xdr:nvSpPr>
        <xdr:cNvPr id="6" name="Rectangle: Single Corner Snipped 5">
          <a:extLst>
            <a:ext uri="{FF2B5EF4-FFF2-40B4-BE49-F238E27FC236}">
              <a16:creationId xmlns:a16="http://schemas.microsoft.com/office/drawing/2014/main" id="{69F71DCF-C5A2-4CC7-89ED-19ED082E52B8}"/>
            </a:ext>
          </a:extLst>
        </xdr:cNvPr>
        <xdr:cNvSpPr/>
      </xdr:nvSpPr>
      <xdr:spPr>
        <a:xfrm>
          <a:off x="2390775" y="409575"/>
          <a:ext cx="4057650" cy="657225"/>
        </a:xfrm>
        <a:prstGeom prst="snip1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11</xdr:col>
      <xdr:colOff>400050</xdr:colOff>
      <xdr:row>2</xdr:row>
      <xdr:rowOff>19050</xdr:rowOff>
    </xdr:from>
    <xdr:to>
      <xdr:col>14</xdr:col>
      <xdr:colOff>590550</xdr:colOff>
      <xdr:row>5</xdr:row>
      <xdr:rowOff>123825</xdr:rowOff>
    </xdr:to>
    <xdr:sp macro="" textlink="">
      <xdr:nvSpPr>
        <xdr:cNvPr id="7" name="Rectangle 6">
          <a:extLst>
            <a:ext uri="{FF2B5EF4-FFF2-40B4-BE49-F238E27FC236}">
              <a16:creationId xmlns:a16="http://schemas.microsoft.com/office/drawing/2014/main" id="{347CAE9C-CBDF-4562-88D8-E9DA9B6D4CB2}"/>
            </a:ext>
          </a:extLst>
        </xdr:cNvPr>
        <xdr:cNvSpPr/>
      </xdr:nvSpPr>
      <xdr:spPr>
        <a:xfrm>
          <a:off x="7105650" y="400050"/>
          <a:ext cx="2019300" cy="6762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dfgfgfds </a:t>
          </a:r>
          <a:endParaRPr lang="ru-RU" sz="1100"/>
        </a:p>
      </xdr:txBody>
    </xdr:sp>
    <xdr:clientData/>
  </xdr:twoCellAnchor>
  <xdr:twoCellAnchor>
    <xdr:from>
      <xdr:col>15</xdr:col>
      <xdr:colOff>342899</xdr:colOff>
      <xdr:row>2</xdr:row>
      <xdr:rowOff>28576</xdr:rowOff>
    </xdr:from>
    <xdr:to>
      <xdr:col>18</xdr:col>
      <xdr:colOff>466724</xdr:colOff>
      <xdr:row>5</xdr:row>
      <xdr:rowOff>123826</xdr:rowOff>
    </xdr:to>
    <xdr:sp macro="" textlink="">
      <xdr:nvSpPr>
        <xdr:cNvPr id="8" name="Rectangle 7">
          <a:extLst>
            <a:ext uri="{FF2B5EF4-FFF2-40B4-BE49-F238E27FC236}">
              <a16:creationId xmlns:a16="http://schemas.microsoft.com/office/drawing/2014/main" id="{F417E6CF-E3E7-4607-BA4B-1C7CB7ADF2AF}"/>
            </a:ext>
          </a:extLst>
        </xdr:cNvPr>
        <xdr:cNvSpPr/>
      </xdr:nvSpPr>
      <xdr:spPr>
        <a:xfrm>
          <a:off x="9486899" y="409576"/>
          <a:ext cx="1952625" cy="6667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3</xdr:col>
      <xdr:colOff>600074</xdr:colOff>
      <xdr:row>7</xdr:row>
      <xdr:rowOff>19050</xdr:rowOff>
    </xdr:from>
    <xdr:to>
      <xdr:col>11</xdr:col>
      <xdr:colOff>352425</xdr:colOff>
      <xdr:row>14</xdr:row>
      <xdr:rowOff>171450</xdr:rowOff>
    </xdr:to>
    <xdr:sp macro="" textlink="">
      <xdr:nvSpPr>
        <xdr:cNvPr id="9" name="Rectangle 8">
          <a:extLst>
            <a:ext uri="{FF2B5EF4-FFF2-40B4-BE49-F238E27FC236}">
              <a16:creationId xmlns:a16="http://schemas.microsoft.com/office/drawing/2014/main" id="{4EE3A28C-807B-44EB-A5D4-44779E7A5300}"/>
            </a:ext>
          </a:extLst>
        </xdr:cNvPr>
        <xdr:cNvSpPr/>
      </xdr:nvSpPr>
      <xdr:spPr>
        <a:xfrm>
          <a:off x="2428874" y="1352550"/>
          <a:ext cx="4629151" cy="14859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3</xdr:col>
      <xdr:colOff>590549</xdr:colOff>
      <xdr:row>16</xdr:row>
      <xdr:rowOff>9525</xdr:rowOff>
    </xdr:from>
    <xdr:to>
      <xdr:col>11</xdr:col>
      <xdr:colOff>352425</xdr:colOff>
      <xdr:row>27</xdr:row>
      <xdr:rowOff>28575</xdr:rowOff>
    </xdr:to>
    <xdr:sp macro="" textlink="">
      <xdr:nvSpPr>
        <xdr:cNvPr id="10" name="Rectangle 9">
          <a:extLst>
            <a:ext uri="{FF2B5EF4-FFF2-40B4-BE49-F238E27FC236}">
              <a16:creationId xmlns:a16="http://schemas.microsoft.com/office/drawing/2014/main" id="{104B02EA-C92C-404C-AB7C-042E5ADA23EC}"/>
            </a:ext>
          </a:extLst>
        </xdr:cNvPr>
        <xdr:cNvSpPr/>
      </xdr:nvSpPr>
      <xdr:spPr>
        <a:xfrm>
          <a:off x="2419349" y="3057525"/>
          <a:ext cx="4638676" cy="21145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12</xdr:col>
      <xdr:colOff>257175</xdr:colOff>
      <xdr:row>7</xdr:row>
      <xdr:rowOff>19050</xdr:rowOff>
    </xdr:from>
    <xdr:to>
      <xdr:col>18</xdr:col>
      <xdr:colOff>285750</xdr:colOff>
      <xdr:row>14</xdr:row>
      <xdr:rowOff>152400</xdr:rowOff>
    </xdr:to>
    <xdr:sp macro="" textlink="">
      <xdr:nvSpPr>
        <xdr:cNvPr id="11" name="Rectangle 10">
          <a:extLst>
            <a:ext uri="{FF2B5EF4-FFF2-40B4-BE49-F238E27FC236}">
              <a16:creationId xmlns:a16="http://schemas.microsoft.com/office/drawing/2014/main" id="{8C5C52A9-1C84-4281-BA25-F41181677350}"/>
            </a:ext>
          </a:extLst>
        </xdr:cNvPr>
        <xdr:cNvSpPr/>
      </xdr:nvSpPr>
      <xdr:spPr>
        <a:xfrm>
          <a:off x="7572375" y="1352550"/>
          <a:ext cx="3686175" cy="14668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12</xdr:col>
      <xdr:colOff>257175</xdr:colOff>
      <xdr:row>16</xdr:row>
      <xdr:rowOff>38100</xdr:rowOff>
    </xdr:from>
    <xdr:to>
      <xdr:col>18</xdr:col>
      <xdr:colOff>285750</xdr:colOff>
      <xdr:row>27</xdr:row>
      <xdr:rowOff>38100</xdr:rowOff>
    </xdr:to>
    <xdr:sp macro="" textlink="">
      <xdr:nvSpPr>
        <xdr:cNvPr id="12" name="Rectangle 11">
          <a:extLst>
            <a:ext uri="{FF2B5EF4-FFF2-40B4-BE49-F238E27FC236}">
              <a16:creationId xmlns:a16="http://schemas.microsoft.com/office/drawing/2014/main" id="{1EEE3828-49DB-4F20-AF1A-F199FDB4AF3B}"/>
            </a:ext>
          </a:extLst>
        </xdr:cNvPr>
        <xdr:cNvSpPr/>
      </xdr:nvSpPr>
      <xdr:spPr>
        <a:xfrm>
          <a:off x="7572375" y="3086100"/>
          <a:ext cx="3686175" cy="20955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oneCellAnchor>
    <xdr:from>
      <xdr:col>11</xdr:col>
      <xdr:colOff>457201</xdr:colOff>
      <xdr:row>2</xdr:row>
      <xdr:rowOff>47624</xdr:rowOff>
    </xdr:from>
    <xdr:ext cx="1866899" cy="561975"/>
    <xdr:sp macro="" textlink="">
      <xdr:nvSpPr>
        <xdr:cNvPr id="13" name="TextBox 12">
          <a:extLst>
            <a:ext uri="{FF2B5EF4-FFF2-40B4-BE49-F238E27FC236}">
              <a16:creationId xmlns:a16="http://schemas.microsoft.com/office/drawing/2014/main" id="{5BC7BB1A-50B3-4A3F-8868-CC44C1495DE4}"/>
            </a:ext>
          </a:extLst>
        </xdr:cNvPr>
        <xdr:cNvSpPr txBox="1"/>
      </xdr:nvSpPr>
      <xdr:spPr>
        <a:xfrm>
          <a:off x="7162801" y="428624"/>
          <a:ext cx="1866899" cy="561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a:t>Sa</a:t>
          </a:r>
          <a:r>
            <a:rPr lang="az-Latn-AZ" sz="2000" b="1"/>
            <a:t>tış</a:t>
          </a:r>
          <a:r>
            <a:rPr lang="en-US" sz="2000" b="1"/>
            <a:t>    66, 662</a:t>
          </a:r>
          <a:endParaRPr lang="ru-RU" sz="2000" b="1"/>
        </a:p>
      </xdr:txBody>
    </xdr:sp>
    <xdr:clientData/>
  </xdr:oneCellAnchor>
  <xdr:oneCellAnchor>
    <xdr:from>
      <xdr:col>15</xdr:col>
      <xdr:colOff>400050</xdr:colOff>
      <xdr:row>2</xdr:row>
      <xdr:rowOff>57151</xdr:rowOff>
    </xdr:from>
    <xdr:ext cx="1847849" cy="523874"/>
    <xdr:sp macro="" textlink="">
      <xdr:nvSpPr>
        <xdr:cNvPr id="15" name="TextBox 14">
          <a:extLst>
            <a:ext uri="{FF2B5EF4-FFF2-40B4-BE49-F238E27FC236}">
              <a16:creationId xmlns:a16="http://schemas.microsoft.com/office/drawing/2014/main" id="{AD716021-55E1-4C0D-A306-5DF98B2427F1}"/>
            </a:ext>
          </a:extLst>
        </xdr:cNvPr>
        <xdr:cNvSpPr txBox="1"/>
      </xdr:nvSpPr>
      <xdr:spPr>
        <a:xfrm>
          <a:off x="9544050" y="438151"/>
          <a:ext cx="1847849" cy="52387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az-Latn-AZ" sz="2000" b="1"/>
            <a:t>Gəlir</a:t>
          </a:r>
          <a:r>
            <a:rPr lang="en-US" sz="2000" b="1"/>
            <a:t>   26 664,8</a:t>
          </a:r>
          <a:endParaRPr lang="ru-RU" sz="2000" b="1"/>
        </a:p>
      </xdr:txBody>
    </xdr:sp>
    <xdr:clientData/>
  </xdr:oneCellAnchor>
  <xdr:twoCellAnchor>
    <xdr:from>
      <xdr:col>12</xdr:col>
      <xdr:colOff>257174</xdr:colOff>
      <xdr:row>7</xdr:row>
      <xdr:rowOff>19051</xdr:rowOff>
    </xdr:from>
    <xdr:to>
      <xdr:col>18</xdr:col>
      <xdr:colOff>457200</xdr:colOff>
      <xdr:row>15</xdr:row>
      <xdr:rowOff>57151</xdr:rowOff>
    </xdr:to>
    <xdr:graphicFrame macro="">
      <xdr:nvGraphicFramePr>
        <xdr:cNvPr id="17" name="Chart 16">
          <a:extLst>
            <a:ext uri="{FF2B5EF4-FFF2-40B4-BE49-F238E27FC236}">
              <a16:creationId xmlns:a16="http://schemas.microsoft.com/office/drawing/2014/main" id="{84AF499B-48C4-423A-96E3-8F395EC32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581024</xdr:colOff>
      <xdr:row>6</xdr:row>
      <xdr:rowOff>161925</xdr:rowOff>
    </xdr:from>
    <xdr:to>
      <xdr:col>11</xdr:col>
      <xdr:colOff>380999</xdr:colOff>
      <xdr:row>27</xdr:row>
      <xdr:rowOff>57151</xdr:rowOff>
    </xdr:to>
    <xdr:graphicFrame macro="">
      <xdr:nvGraphicFramePr>
        <xdr:cNvPr id="18" name="Chart 17">
          <a:extLst>
            <a:ext uri="{FF2B5EF4-FFF2-40B4-BE49-F238E27FC236}">
              <a16:creationId xmlns:a16="http://schemas.microsoft.com/office/drawing/2014/main" id="{5B08B9B5-B1C3-4E07-BCB3-5A726FD27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238126</xdr:colOff>
      <xdr:row>16</xdr:row>
      <xdr:rowOff>0</xdr:rowOff>
    </xdr:from>
    <xdr:to>
      <xdr:col>18</xdr:col>
      <xdr:colOff>457200</xdr:colOff>
      <xdr:row>27</xdr:row>
      <xdr:rowOff>38100</xdr:rowOff>
    </xdr:to>
    <xdr:graphicFrame macro="">
      <xdr:nvGraphicFramePr>
        <xdr:cNvPr id="19" name="Chart 18">
          <a:extLst>
            <a:ext uri="{FF2B5EF4-FFF2-40B4-BE49-F238E27FC236}">
              <a16:creationId xmlns:a16="http://schemas.microsoft.com/office/drawing/2014/main" id="{3D05C525-7690-4A43-AE29-B8B8F4064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123825</xdr:colOff>
      <xdr:row>12</xdr:row>
      <xdr:rowOff>104775</xdr:rowOff>
    </xdr:from>
    <xdr:to>
      <xdr:col>3</xdr:col>
      <xdr:colOff>123825</xdr:colOff>
      <xdr:row>21</xdr:row>
      <xdr:rowOff>38100</xdr:rowOff>
    </xdr:to>
    <mc:AlternateContent xmlns:mc="http://schemas.openxmlformats.org/markup-compatibility/2006" xmlns:a14="http://schemas.microsoft.com/office/drawing/2010/main">
      <mc:Choice Requires="a14">
        <xdr:graphicFrame macro="">
          <xdr:nvGraphicFramePr>
            <xdr:cNvPr id="25" name="Satış Nümayəndəsi 1">
              <a:extLst>
                <a:ext uri="{FF2B5EF4-FFF2-40B4-BE49-F238E27FC236}">
                  <a16:creationId xmlns:a16="http://schemas.microsoft.com/office/drawing/2014/main" id="{83545860-631E-4D6A-8C6B-E4797174719B}"/>
                </a:ext>
              </a:extLst>
            </xdr:cNvPr>
            <xdr:cNvGraphicFramePr/>
          </xdr:nvGraphicFramePr>
          <xdr:xfrm>
            <a:off x="0" y="0"/>
            <a:ext cx="0" cy="0"/>
          </xdr:xfrm>
          <a:graphic>
            <a:graphicData uri="http://schemas.microsoft.com/office/drawing/2010/slicer">
              <sle:slicer xmlns:sle="http://schemas.microsoft.com/office/drawing/2010/slicer" name="Satış Nümayəndəsi 1"/>
            </a:graphicData>
          </a:graphic>
        </xdr:graphicFrame>
      </mc:Choice>
      <mc:Fallback xmlns="">
        <xdr:sp macro="" textlink="">
          <xdr:nvSpPr>
            <xdr:cNvPr id="0" name=""/>
            <xdr:cNvSpPr>
              <a:spLocks noTextEdit="1"/>
            </xdr:cNvSpPr>
          </xdr:nvSpPr>
          <xdr:spPr>
            <a:xfrm>
              <a:off x="123825" y="2390775"/>
              <a:ext cx="1828800" cy="16478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xdr:row>
      <xdr:rowOff>9526</xdr:rowOff>
    </xdr:from>
    <xdr:to>
      <xdr:col>3</xdr:col>
      <xdr:colOff>133350</xdr:colOff>
      <xdr:row>12</xdr:row>
      <xdr:rowOff>2097</xdr:rowOff>
    </xdr:to>
    <mc:AlternateContent xmlns:mc="http://schemas.openxmlformats.org/markup-compatibility/2006" xmlns:a14="http://schemas.microsoft.com/office/drawing/2010/main">
      <mc:Choice Requires="a14">
        <xdr:graphicFrame macro="">
          <xdr:nvGraphicFramePr>
            <xdr:cNvPr id="26" name="Ay 1">
              <a:extLst>
                <a:ext uri="{FF2B5EF4-FFF2-40B4-BE49-F238E27FC236}">
                  <a16:creationId xmlns:a16="http://schemas.microsoft.com/office/drawing/2014/main" id="{D3990269-6660-4016-96B2-8CA57DB5AA5E}"/>
                </a:ext>
              </a:extLst>
            </xdr:cNvPr>
            <xdr:cNvGraphicFramePr/>
          </xdr:nvGraphicFramePr>
          <xdr:xfrm>
            <a:off x="0" y="0"/>
            <a:ext cx="0" cy="0"/>
          </xdr:xfrm>
          <a:graphic>
            <a:graphicData uri="http://schemas.microsoft.com/office/drawing/2010/slicer">
              <sle:slicer xmlns:sle="http://schemas.microsoft.com/office/drawing/2010/slicer" name="Ay 1"/>
            </a:graphicData>
          </a:graphic>
        </xdr:graphicFrame>
      </mc:Choice>
      <mc:Fallback xmlns="">
        <xdr:sp macro="" textlink="">
          <xdr:nvSpPr>
            <xdr:cNvPr id="0" name=""/>
            <xdr:cNvSpPr>
              <a:spLocks noTextEdit="1"/>
            </xdr:cNvSpPr>
          </xdr:nvSpPr>
          <xdr:spPr>
            <a:xfrm>
              <a:off x="133350" y="200026"/>
              <a:ext cx="1828800" cy="2088071"/>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152401</xdr:colOff>
      <xdr:row>21</xdr:row>
      <xdr:rowOff>114300</xdr:rowOff>
    </xdr:from>
    <xdr:to>
      <xdr:col>3</xdr:col>
      <xdr:colOff>95250</xdr:colOff>
      <xdr:row>28</xdr:row>
      <xdr:rowOff>76200</xdr:rowOff>
    </xdr:to>
    <mc:AlternateContent xmlns:mc="http://schemas.openxmlformats.org/markup-compatibility/2006" xmlns:a14="http://schemas.microsoft.com/office/drawing/2010/main">
      <mc:Choice Requires="a14">
        <xdr:graphicFrame macro="">
          <xdr:nvGraphicFramePr>
            <xdr:cNvPr id="27" name="Müştəri 1">
              <a:extLst>
                <a:ext uri="{FF2B5EF4-FFF2-40B4-BE49-F238E27FC236}">
                  <a16:creationId xmlns:a16="http://schemas.microsoft.com/office/drawing/2014/main" id="{A30A2725-D737-44A5-8663-58DF1F95BEEE}"/>
                </a:ext>
              </a:extLst>
            </xdr:cNvPr>
            <xdr:cNvGraphicFramePr/>
          </xdr:nvGraphicFramePr>
          <xdr:xfrm>
            <a:off x="0" y="0"/>
            <a:ext cx="0" cy="0"/>
          </xdr:xfrm>
          <a:graphic>
            <a:graphicData uri="http://schemas.microsoft.com/office/drawing/2010/slicer">
              <sle:slicer xmlns:sle="http://schemas.microsoft.com/office/drawing/2010/slicer" name="Müştəri 1"/>
            </a:graphicData>
          </a:graphic>
        </xdr:graphicFrame>
      </mc:Choice>
      <mc:Fallback xmlns="">
        <xdr:sp macro="" textlink="">
          <xdr:nvSpPr>
            <xdr:cNvPr id="0" name=""/>
            <xdr:cNvSpPr>
              <a:spLocks noTextEdit="1"/>
            </xdr:cNvSpPr>
          </xdr:nvSpPr>
          <xdr:spPr>
            <a:xfrm>
              <a:off x="152401" y="4114800"/>
              <a:ext cx="1771649" cy="12954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95250</xdr:colOff>
      <xdr:row>2</xdr:row>
      <xdr:rowOff>133351</xdr:rowOff>
    </xdr:from>
    <xdr:to>
      <xdr:col>9</xdr:col>
      <xdr:colOff>533400</xdr:colOff>
      <xdr:row>5</xdr:row>
      <xdr:rowOff>19051</xdr:rowOff>
    </xdr:to>
    <xdr:sp macro="" textlink="">
      <xdr:nvSpPr>
        <xdr:cNvPr id="28" name="TextBox 27">
          <a:extLst>
            <a:ext uri="{FF2B5EF4-FFF2-40B4-BE49-F238E27FC236}">
              <a16:creationId xmlns:a16="http://schemas.microsoft.com/office/drawing/2014/main" id="{CD15663F-EDE4-4F38-9F72-440603CD8591}"/>
            </a:ext>
          </a:extLst>
        </xdr:cNvPr>
        <xdr:cNvSpPr txBox="1"/>
      </xdr:nvSpPr>
      <xdr:spPr>
        <a:xfrm>
          <a:off x="2533650" y="514351"/>
          <a:ext cx="34861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z-Latn-AZ" sz="2000" b="1"/>
            <a:t>EXCEL DASHBOARD 2025</a:t>
          </a:r>
          <a:endParaRPr lang="ru-RU" sz="2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el Namiq Qizi Hasanli" refreshedDate="45664.502302777779" createdVersion="6" refreshedVersion="6" minRefreshableVersion="3" recordCount="83" xr:uid="{75792512-C196-4912-991C-BB85895870C9}">
  <cacheSource type="worksheet">
    <worksheetSource name="Satis"/>
  </cacheSource>
  <cacheFields count="10">
    <cacheField name="S/N" numFmtId="0">
      <sharedItems containsSemiMixedTypes="0" containsString="0" containsNumber="1" containsInteger="1" minValue="1" maxValue="83"/>
    </cacheField>
    <cacheField name="Tarix" numFmtId="14">
      <sharedItems containsSemiMixedTypes="0" containsNonDate="0" containsDate="1" containsString="0" minDate="2021-01-01T00:00:00" maxDate="2021-11-04T00:00:00"/>
    </cacheField>
    <cacheField name="Ay" numFmtId="14">
      <sharedItems count="8">
        <s v="yanvar"/>
        <s v="fevral"/>
        <s v="mart"/>
        <s v="aprel"/>
        <s v="may"/>
        <s v="iyun"/>
        <s v="iyul"/>
        <s v="avgust"/>
      </sharedItems>
    </cacheField>
    <cacheField name="Satış Nümayəndəsi" numFmtId="0">
      <sharedItems count="12">
        <s v="Əli Salahov"/>
        <s v="Gündüz Qocayev"/>
        <s v="Şahin Eliyev"/>
        <s v="Nurlan Əliyev"/>
        <s v="Azər Mehdiyev"/>
        <s v="Orxan Məmmədov"/>
        <s v="Əfqan Kərimov"/>
        <s v="Musa Cabbarov"/>
        <s v="Cavid Mirzəyev"/>
        <s v="Nail Miriyev"/>
        <s v="Ehmed Qasımov"/>
        <s v="Rauf Hesenov"/>
      </sharedItems>
    </cacheField>
    <cacheField name="Region" numFmtId="0">
      <sharedItems count="5">
        <s v="Bakı"/>
        <s v="Gəncə"/>
        <s v="Lənkəran"/>
        <s v="Şəki"/>
        <s v="Quba"/>
      </sharedItems>
    </cacheField>
    <cacheField name="Məhsul" numFmtId="0">
      <sharedItems count="4">
        <s v="Peçenye"/>
        <s v="Biskvit"/>
        <s v="Vafli"/>
        <s v="Kreki"/>
      </sharedItems>
    </cacheField>
    <cacheField name="Müştəri" numFmtId="0">
      <sharedItems count="5">
        <s v="&quot;A&quot; MMC"/>
        <s v="&quot;D&quot; MMC"/>
        <s v="&quot;C&quot; MMC"/>
        <s v="&quot;B&quot; MMC"/>
        <s v="&quot;E&quot; MMC"/>
      </sharedItems>
    </cacheField>
    <cacheField name="Miqdar" numFmtId="0">
      <sharedItems containsSemiMixedTypes="0" containsString="0" containsNumber="1" containsInteger="1" minValue="102" maxValue="600"/>
    </cacheField>
    <cacheField name="Maya Dəyəri" numFmtId="0">
      <sharedItems containsSemiMixedTypes="0" containsString="0" containsNumber="1" containsInteger="1" minValue="125" maxValue="2400"/>
    </cacheField>
    <cacheField name="Satış Məbləği" numFmtId="4">
      <sharedItems containsSemiMixedTypes="0" containsString="0" containsNumber="1" minValue="175" maxValue="3360"/>
    </cacheField>
  </cacheFields>
  <extLst>
    <ext xmlns:x14="http://schemas.microsoft.com/office/spreadsheetml/2009/9/main" uri="{725AE2AE-9491-48be-B2B4-4EB974FC3084}">
      <x14:pivotCacheDefinition pivotCacheId="888105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el Namiq Qizi Hasanli" refreshedDate="45664.60944641204" createdVersion="6" refreshedVersion="6" minRefreshableVersion="3" recordCount="83" xr:uid="{7CAFD041-DA17-445D-B6EA-7177C4808C96}">
  <cacheSource type="worksheet">
    <worksheetSource name="Satis[[Ay]:[Satış Məbləği]]"/>
  </cacheSource>
  <cacheFields count="8">
    <cacheField name="Ay" numFmtId="14">
      <sharedItems/>
    </cacheField>
    <cacheField name="Satış Nümayəndəsi" numFmtId="0">
      <sharedItems count="12">
        <s v="Əli Salahov"/>
        <s v="Gündüz Qocayev"/>
        <s v="Şahin Eliyev"/>
        <s v="Nurlan Əliyev"/>
        <s v="Azər Mehdiyev"/>
        <s v="Orxan Məmmədov"/>
        <s v="Əfqan Kərimov"/>
        <s v="Musa Cabbarov"/>
        <s v="Cavid Mirzəyev"/>
        <s v="Nail Miriyev"/>
        <s v="Ehmed Qasımov"/>
        <s v="Rauf Hesenov"/>
      </sharedItems>
    </cacheField>
    <cacheField name="Region" numFmtId="0">
      <sharedItems/>
    </cacheField>
    <cacheField name="Məhsul" numFmtId="0">
      <sharedItems/>
    </cacheField>
    <cacheField name="Müştəri" numFmtId="0">
      <sharedItems count="5">
        <s v="&quot;A&quot; MMC"/>
        <s v="&quot;D&quot; MMC"/>
        <s v="&quot;C&quot; MMC"/>
        <s v="&quot;B&quot; MMC"/>
        <s v="&quot;E&quot; MMC"/>
      </sharedItems>
    </cacheField>
    <cacheField name="Miqdar" numFmtId="0">
      <sharedItems containsSemiMixedTypes="0" containsString="0" containsNumber="1" containsInteger="1" minValue="102" maxValue="600"/>
    </cacheField>
    <cacheField name="Maya Dəyəri" numFmtId="0">
      <sharedItems containsSemiMixedTypes="0" containsString="0" containsNumber="1" containsInteger="1" minValue="125" maxValue="2400"/>
    </cacheField>
    <cacheField name="Satış Məbləği" numFmtId="4">
      <sharedItems containsSemiMixedTypes="0" containsString="0" containsNumber="1" minValue="175" maxValue="33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n v="1"/>
    <d v="2021-01-01T00:00:00"/>
    <x v="0"/>
    <x v="0"/>
    <x v="0"/>
    <x v="0"/>
    <x v="0"/>
    <n v="443"/>
    <n v="443"/>
    <n v="620.19999999999993"/>
  </r>
  <r>
    <n v="2"/>
    <d v="2021-01-01T00:00:00"/>
    <x v="0"/>
    <x v="1"/>
    <x v="1"/>
    <x v="1"/>
    <x v="1"/>
    <n v="361"/>
    <n v="722"/>
    <n v="1010.8"/>
  </r>
  <r>
    <n v="3"/>
    <d v="2021-01-06T00:00:00"/>
    <x v="0"/>
    <x v="2"/>
    <x v="2"/>
    <x v="0"/>
    <x v="0"/>
    <n v="326"/>
    <n v="326"/>
    <n v="456.4"/>
  </r>
  <r>
    <n v="4"/>
    <d v="2021-01-06T00:00:00"/>
    <x v="0"/>
    <x v="3"/>
    <x v="3"/>
    <x v="2"/>
    <x v="1"/>
    <n v="364"/>
    <n v="1092"/>
    <n v="1528.8"/>
  </r>
  <r>
    <n v="5"/>
    <d v="2021-01-13T00:00:00"/>
    <x v="0"/>
    <x v="4"/>
    <x v="0"/>
    <x v="1"/>
    <x v="0"/>
    <n v="440"/>
    <n v="880"/>
    <n v="1232"/>
  </r>
  <r>
    <n v="6"/>
    <d v="2021-01-13T00:00:00"/>
    <x v="0"/>
    <x v="3"/>
    <x v="1"/>
    <x v="2"/>
    <x v="1"/>
    <n v="301"/>
    <n v="903"/>
    <n v="1264.1999999999998"/>
  </r>
  <r>
    <n v="7"/>
    <d v="2021-01-16T00:00:00"/>
    <x v="0"/>
    <x v="5"/>
    <x v="2"/>
    <x v="1"/>
    <x v="0"/>
    <n v="595"/>
    <n v="1190"/>
    <n v="1666"/>
  </r>
  <r>
    <n v="8"/>
    <d v="2021-01-19T00:00:00"/>
    <x v="0"/>
    <x v="6"/>
    <x v="4"/>
    <x v="3"/>
    <x v="2"/>
    <n v="590"/>
    <n v="2360"/>
    <n v="3304"/>
  </r>
  <r>
    <n v="9"/>
    <d v="2021-01-22T00:00:00"/>
    <x v="0"/>
    <x v="7"/>
    <x v="3"/>
    <x v="3"/>
    <x v="1"/>
    <n v="314"/>
    <n v="1256"/>
    <n v="1758.3999999999999"/>
  </r>
  <r>
    <n v="10"/>
    <d v="2021-01-25T00:00:00"/>
    <x v="0"/>
    <x v="8"/>
    <x v="0"/>
    <x v="2"/>
    <x v="0"/>
    <n v="191"/>
    <n v="573"/>
    <n v="802.19999999999993"/>
  </r>
  <r>
    <n v="11"/>
    <d v="2021-01-25T00:00:00"/>
    <x v="0"/>
    <x v="7"/>
    <x v="1"/>
    <x v="3"/>
    <x v="0"/>
    <n v="527"/>
    <n v="2108"/>
    <n v="2951.2"/>
  </r>
  <r>
    <n v="12"/>
    <d v="2021-01-26T00:00:00"/>
    <x v="0"/>
    <x v="0"/>
    <x v="2"/>
    <x v="2"/>
    <x v="0"/>
    <n v="344"/>
    <n v="1032"/>
    <n v="1444.8"/>
  </r>
  <r>
    <n v="13"/>
    <d v="2021-02-05T00:00:00"/>
    <x v="1"/>
    <x v="4"/>
    <x v="2"/>
    <x v="3"/>
    <x v="0"/>
    <n v="293"/>
    <n v="1172"/>
    <n v="1640.8"/>
  </r>
  <r>
    <n v="14"/>
    <d v="2021-02-06T00:00:00"/>
    <x v="1"/>
    <x v="6"/>
    <x v="0"/>
    <x v="3"/>
    <x v="0"/>
    <n v="458"/>
    <n v="1832"/>
    <n v="2564.7999999999997"/>
  </r>
  <r>
    <n v="15"/>
    <d v="2021-02-06T00:00:00"/>
    <x v="1"/>
    <x v="9"/>
    <x v="1"/>
    <x v="0"/>
    <x v="0"/>
    <n v="291"/>
    <n v="291"/>
    <n v="407.4"/>
  </r>
  <r>
    <n v="16"/>
    <d v="2021-02-06T00:00:00"/>
    <x v="1"/>
    <x v="10"/>
    <x v="4"/>
    <x v="0"/>
    <x v="2"/>
    <n v="251"/>
    <n v="251"/>
    <n v="351.4"/>
  </r>
  <r>
    <n v="17"/>
    <d v="2021-02-07T00:00:00"/>
    <x v="1"/>
    <x v="9"/>
    <x v="3"/>
    <x v="0"/>
    <x v="1"/>
    <n v="347"/>
    <n v="347"/>
    <n v="485.79999999999995"/>
  </r>
  <r>
    <n v="18"/>
    <d v="2021-02-15T00:00:00"/>
    <x v="1"/>
    <x v="8"/>
    <x v="2"/>
    <x v="0"/>
    <x v="0"/>
    <n v="240"/>
    <n v="240"/>
    <n v="336"/>
  </r>
  <r>
    <n v="19"/>
    <d v="2021-02-18T00:00:00"/>
    <x v="1"/>
    <x v="10"/>
    <x v="0"/>
    <x v="0"/>
    <x v="0"/>
    <n v="495"/>
    <n v="495"/>
    <n v="693"/>
  </r>
  <r>
    <n v="20"/>
    <d v="2021-02-18T00:00:00"/>
    <x v="1"/>
    <x v="11"/>
    <x v="1"/>
    <x v="1"/>
    <x v="0"/>
    <n v="214"/>
    <n v="428"/>
    <n v="599.19999999999993"/>
  </r>
  <r>
    <n v="21"/>
    <d v="2021-02-23T00:00:00"/>
    <x v="1"/>
    <x v="11"/>
    <x v="3"/>
    <x v="1"/>
    <x v="1"/>
    <n v="160"/>
    <n v="320"/>
    <n v="448"/>
  </r>
  <r>
    <n v="22"/>
    <d v="2021-02-24T00:00:00"/>
    <x v="1"/>
    <x v="1"/>
    <x v="4"/>
    <x v="1"/>
    <x v="0"/>
    <n v="153"/>
    <n v="306"/>
    <n v="428.4"/>
  </r>
  <r>
    <n v="23"/>
    <d v="2021-02-25T00:00:00"/>
    <x v="1"/>
    <x v="6"/>
    <x v="2"/>
    <x v="1"/>
    <x v="3"/>
    <n v="317"/>
    <n v="634"/>
    <n v="887.59999999999991"/>
  </r>
  <r>
    <n v="24"/>
    <d v="2021-03-02T00:00:00"/>
    <x v="2"/>
    <x v="1"/>
    <x v="0"/>
    <x v="1"/>
    <x v="3"/>
    <n v="336"/>
    <n v="672"/>
    <n v="940.8"/>
  </r>
  <r>
    <n v="25"/>
    <d v="2021-03-02T00:00:00"/>
    <x v="2"/>
    <x v="2"/>
    <x v="1"/>
    <x v="2"/>
    <x v="0"/>
    <n v="401"/>
    <n v="1203"/>
    <n v="1684.1999999999998"/>
  </r>
  <r>
    <n v="26"/>
    <d v="2021-03-07T00:00:00"/>
    <x v="2"/>
    <x v="10"/>
    <x v="2"/>
    <x v="2"/>
    <x v="3"/>
    <n v="145"/>
    <n v="435"/>
    <n v="609"/>
  </r>
  <r>
    <n v="27"/>
    <d v="2021-03-11T00:00:00"/>
    <x v="2"/>
    <x v="2"/>
    <x v="3"/>
    <x v="2"/>
    <x v="0"/>
    <n v="262"/>
    <n v="786"/>
    <n v="1100.3999999999999"/>
  </r>
  <r>
    <n v="28"/>
    <d v="2021-03-14T00:00:00"/>
    <x v="2"/>
    <x v="3"/>
    <x v="0"/>
    <x v="2"/>
    <x v="3"/>
    <n v="206"/>
    <n v="618"/>
    <n v="865.19999999999993"/>
  </r>
  <r>
    <n v="29"/>
    <d v="2021-03-14T00:00:00"/>
    <x v="2"/>
    <x v="5"/>
    <x v="1"/>
    <x v="3"/>
    <x v="0"/>
    <n v="463"/>
    <n v="1852"/>
    <n v="2592.7999999999997"/>
  </r>
  <r>
    <n v="30"/>
    <d v="2021-03-14T00:00:00"/>
    <x v="2"/>
    <x v="3"/>
    <x v="4"/>
    <x v="2"/>
    <x v="0"/>
    <n v="373"/>
    <n v="1119"/>
    <n v="1566.6"/>
  </r>
  <r>
    <n v="31"/>
    <d v="2021-03-17T00:00:00"/>
    <x v="2"/>
    <x v="1"/>
    <x v="2"/>
    <x v="3"/>
    <x v="3"/>
    <n v="254"/>
    <n v="1016"/>
    <n v="1422.3999999999999"/>
  </r>
  <r>
    <n v="32"/>
    <d v="2021-03-26T00:00:00"/>
    <x v="2"/>
    <x v="7"/>
    <x v="0"/>
    <x v="3"/>
    <x v="3"/>
    <n v="305"/>
    <n v="1220"/>
    <n v="1708"/>
  </r>
  <r>
    <n v="33"/>
    <d v="2021-03-26T00:00:00"/>
    <x v="2"/>
    <x v="0"/>
    <x v="1"/>
    <x v="0"/>
    <x v="3"/>
    <n v="182"/>
    <n v="182"/>
    <n v="254.79999999999998"/>
  </r>
  <r>
    <n v="34"/>
    <d v="2021-03-27T00:00:00"/>
    <x v="2"/>
    <x v="3"/>
    <x v="2"/>
    <x v="0"/>
    <x v="3"/>
    <n v="389"/>
    <n v="389"/>
    <n v="544.59999999999991"/>
  </r>
  <r>
    <n v="35"/>
    <d v="2021-03-27T00:00:00"/>
    <x v="2"/>
    <x v="5"/>
    <x v="3"/>
    <x v="3"/>
    <x v="0"/>
    <n v="237"/>
    <n v="948"/>
    <n v="1327.1999999999998"/>
  </r>
  <r>
    <n v="36"/>
    <d v="2021-04-01T00:00:00"/>
    <x v="3"/>
    <x v="7"/>
    <x v="4"/>
    <x v="3"/>
    <x v="0"/>
    <n v="292"/>
    <n v="1168"/>
    <n v="1635.1999999999998"/>
  </r>
  <r>
    <n v="37"/>
    <d v="2021-04-06T00:00:00"/>
    <x v="3"/>
    <x v="7"/>
    <x v="2"/>
    <x v="1"/>
    <x v="3"/>
    <n v="175"/>
    <n v="350"/>
    <n v="489.99999999999994"/>
  </r>
  <r>
    <n v="38"/>
    <d v="2021-04-07T00:00:00"/>
    <x v="3"/>
    <x v="9"/>
    <x v="0"/>
    <x v="0"/>
    <x v="3"/>
    <n v="190"/>
    <n v="190"/>
    <n v="266"/>
  </r>
  <r>
    <n v="39"/>
    <d v="2021-04-07T00:00:00"/>
    <x v="3"/>
    <x v="4"/>
    <x v="1"/>
    <x v="1"/>
    <x v="3"/>
    <n v="339"/>
    <n v="678"/>
    <n v="949.19999999999993"/>
  </r>
  <r>
    <n v="40"/>
    <d v="2021-04-12T00:00:00"/>
    <x v="3"/>
    <x v="0"/>
    <x v="3"/>
    <x v="0"/>
    <x v="0"/>
    <n v="141"/>
    <n v="141"/>
    <n v="197.39999999999998"/>
  </r>
  <r>
    <n v="41"/>
    <d v="2021-04-16T00:00:00"/>
    <x v="3"/>
    <x v="9"/>
    <x v="2"/>
    <x v="2"/>
    <x v="3"/>
    <n v="158"/>
    <n v="474"/>
    <n v="663.59999999999991"/>
  </r>
  <r>
    <n v="42"/>
    <d v="2021-04-19T00:00:00"/>
    <x v="3"/>
    <x v="11"/>
    <x v="0"/>
    <x v="1"/>
    <x v="3"/>
    <n v="137"/>
    <n v="274"/>
    <n v="383.59999999999997"/>
  </r>
  <r>
    <n v="43"/>
    <d v="2021-04-19T00:00:00"/>
    <x v="3"/>
    <x v="8"/>
    <x v="1"/>
    <x v="2"/>
    <x v="3"/>
    <n v="157"/>
    <n v="471"/>
    <n v="659.4"/>
  </r>
  <r>
    <n v="44"/>
    <d v="2021-04-19T00:00:00"/>
    <x v="3"/>
    <x v="9"/>
    <x v="4"/>
    <x v="0"/>
    <x v="3"/>
    <n v="125"/>
    <n v="125"/>
    <n v="175"/>
  </r>
  <r>
    <n v="45"/>
    <d v="2021-04-26T00:00:00"/>
    <x v="3"/>
    <x v="11"/>
    <x v="2"/>
    <x v="3"/>
    <x v="2"/>
    <n v="297"/>
    <n v="1188"/>
    <n v="1663.1999999999998"/>
  </r>
  <r>
    <n v="46"/>
    <d v="2021-04-28T00:00:00"/>
    <x v="3"/>
    <x v="4"/>
    <x v="3"/>
    <x v="1"/>
    <x v="3"/>
    <n v="269"/>
    <n v="538"/>
    <n v="753.19999999999993"/>
  </r>
  <r>
    <n v="47"/>
    <d v="2021-05-01T00:00:00"/>
    <x v="4"/>
    <x v="2"/>
    <x v="0"/>
    <x v="2"/>
    <x v="3"/>
    <n v="373"/>
    <n v="1119"/>
    <n v="1566.6"/>
  </r>
  <r>
    <n v="48"/>
    <d v="2021-05-01T00:00:00"/>
    <x v="4"/>
    <x v="6"/>
    <x v="1"/>
    <x v="3"/>
    <x v="3"/>
    <n v="452"/>
    <n v="1808"/>
    <n v="2531.1999999999998"/>
  </r>
  <r>
    <n v="49"/>
    <d v="2021-05-06T00:00:00"/>
    <x v="4"/>
    <x v="2"/>
    <x v="2"/>
    <x v="0"/>
    <x v="2"/>
    <n v="209"/>
    <n v="209"/>
    <n v="292.59999999999997"/>
  </r>
  <r>
    <n v="50"/>
    <d v="2021-05-07T00:00:00"/>
    <x v="4"/>
    <x v="11"/>
    <x v="4"/>
    <x v="1"/>
    <x v="3"/>
    <n v="458"/>
    <n v="916"/>
    <n v="1282.3999999999999"/>
  </r>
  <r>
    <n v="51"/>
    <d v="2021-05-13T00:00:00"/>
    <x v="4"/>
    <x v="5"/>
    <x v="0"/>
    <x v="3"/>
    <x v="2"/>
    <n v="231"/>
    <n v="924"/>
    <n v="1293.5999999999999"/>
  </r>
  <r>
    <n v="52"/>
    <d v="2021-05-13T00:00:00"/>
    <x v="4"/>
    <x v="10"/>
    <x v="1"/>
    <x v="0"/>
    <x v="3"/>
    <n v="488"/>
    <n v="488"/>
    <n v="683.19999999999993"/>
  </r>
  <r>
    <n v="53"/>
    <d v="2021-05-14T00:00:00"/>
    <x v="4"/>
    <x v="8"/>
    <x v="3"/>
    <x v="2"/>
    <x v="3"/>
    <n v="292"/>
    <n v="876"/>
    <n v="1226.3999999999999"/>
  </r>
  <r>
    <n v="54"/>
    <d v="2021-05-16T00:00:00"/>
    <x v="4"/>
    <x v="5"/>
    <x v="2"/>
    <x v="1"/>
    <x v="2"/>
    <n v="128"/>
    <n v="256"/>
    <n v="358.4"/>
  </r>
  <r>
    <n v="55"/>
    <d v="2021-05-25T00:00:00"/>
    <x v="4"/>
    <x v="0"/>
    <x v="0"/>
    <x v="0"/>
    <x v="2"/>
    <n v="144"/>
    <n v="144"/>
    <n v="201.6"/>
  </r>
  <r>
    <n v="56"/>
    <d v="2021-05-25T00:00:00"/>
    <x v="4"/>
    <x v="1"/>
    <x v="1"/>
    <x v="1"/>
    <x v="3"/>
    <n v="410"/>
    <n v="820"/>
    <n v="1148"/>
  </r>
  <r>
    <n v="57"/>
    <d v="2021-05-25T00:00:00"/>
    <x v="4"/>
    <x v="2"/>
    <x v="4"/>
    <x v="2"/>
    <x v="3"/>
    <n v="180"/>
    <n v="540"/>
    <n v="756"/>
  </r>
  <r>
    <n v="58"/>
    <d v="2021-05-26T00:00:00"/>
    <x v="4"/>
    <x v="0"/>
    <x v="2"/>
    <x v="2"/>
    <x v="1"/>
    <n v="388"/>
    <n v="1164"/>
    <n v="1629.6"/>
  </r>
  <r>
    <n v="59"/>
    <d v="2021-05-30T00:00:00"/>
    <x v="4"/>
    <x v="6"/>
    <x v="3"/>
    <x v="3"/>
    <x v="3"/>
    <n v="600"/>
    <n v="2400"/>
    <n v="3360"/>
  </r>
  <r>
    <n v="60"/>
    <d v="2021-06-05T00:00:00"/>
    <x v="5"/>
    <x v="4"/>
    <x v="2"/>
    <x v="3"/>
    <x v="1"/>
    <n v="205"/>
    <n v="820"/>
    <n v="1148"/>
  </r>
  <r>
    <n v="61"/>
    <d v="2021-06-06T00:00:00"/>
    <x v="5"/>
    <x v="4"/>
    <x v="0"/>
    <x v="1"/>
    <x v="2"/>
    <n v="515"/>
    <n v="1030"/>
    <n v="1442"/>
  </r>
  <r>
    <n v="62"/>
    <d v="2021-06-06T00:00:00"/>
    <x v="5"/>
    <x v="3"/>
    <x v="1"/>
    <x v="2"/>
    <x v="2"/>
    <n v="537"/>
    <n v="1611"/>
    <n v="2255.3999999999996"/>
  </r>
  <r>
    <n v="63"/>
    <d v="2021-06-12T00:00:00"/>
    <x v="5"/>
    <x v="5"/>
    <x v="4"/>
    <x v="3"/>
    <x v="4"/>
    <n v="567"/>
    <n v="2268"/>
    <n v="3175.2"/>
  </r>
  <r>
    <n v="64"/>
    <d v="2021-06-15T00:00:00"/>
    <x v="5"/>
    <x v="8"/>
    <x v="2"/>
    <x v="0"/>
    <x v="1"/>
    <n v="392"/>
    <n v="392"/>
    <n v="548.79999999999995"/>
  </r>
  <r>
    <n v="65"/>
    <d v="2021-06-15T00:00:00"/>
    <x v="5"/>
    <x v="10"/>
    <x v="3"/>
    <x v="0"/>
    <x v="4"/>
    <n v="251"/>
    <n v="251"/>
    <n v="351.4"/>
  </r>
  <r>
    <n v="66"/>
    <d v="2021-06-18T00:00:00"/>
    <x v="5"/>
    <x v="8"/>
    <x v="0"/>
    <x v="2"/>
    <x v="2"/>
    <n v="566"/>
    <n v="1698"/>
    <n v="2377.1999999999998"/>
  </r>
  <r>
    <n v="67"/>
    <d v="2021-06-18T00:00:00"/>
    <x v="5"/>
    <x v="7"/>
    <x v="1"/>
    <x v="3"/>
    <x v="2"/>
    <n v="394"/>
    <n v="1576"/>
    <n v="2206.3999999999996"/>
  </r>
  <r>
    <n v="68"/>
    <d v="2021-06-30T00:00:00"/>
    <x v="5"/>
    <x v="6"/>
    <x v="0"/>
    <x v="3"/>
    <x v="1"/>
    <n v="195"/>
    <n v="780"/>
    <n v="1092"/>
  </r>
  <r>
    <n v="69"/>
    <d v="2021-06-30T00:00:00"/>
    <x v="5"/>
    <x v="9"/>
    <x v="1"/>
    <x v="0"/>
    <x v="2"/>
    <n v="473"/>
    <n v="473"/>
    <n v="662.19999999999993"/>
  </r>
  <r>
    <n v="70"/>
    <d v="2021-06-30T00:00:00"/>
    <x v="5"/>
    <x v="0"/>
    <x v="4"/>
    <x v="0"/>
    <x v="4"/>
    <n v="283"/>
    <n v="283"/>
    <n v="396.2"/>
  </r>
  <r>
    <n v="71"/>
    <d v="2021-07-01T00:00:00"/>
    <x v="6"/>
    <x v="1"/>
    <x v="3"/>
    <x v="1"/>
    <x v="4"/>
    <n v="185"/>
    <n v="370"/>
    <n v="518"/>
  </r>
  <r>
    <n v="72"/>
    <d v="2021-07-12T00:00:00"/>
    <x v="6"/>
    <x v="10"/>
    <x v="0"/>
    <x v="0"/>
    <x v="1"/>
    <n v="236"/>
    <n v="236"/>
    <n v="330.4"/>
  </r>
  <r>
    <n v="73"/>
    <d v="2021-07-12T00:00:00"/>
    <x v="6"/>
    <x v="11"/>
    <x v="1"/>
    <x v="1"/>
    <x v="2"/>
    <n v="156"/>
    <n v="312"/>
    <n v="436.79999999999995"/>
  </r>
  <r>
    <n v="74"/>
    <d v="2021-07-17T00:00:00"/>
    <x v="6"/>
    <x v="3"/>
    <x v="3"/>
    <x v="2"/>
    <x v="4"/>
    <n v="279"/>
    <n v="837"/>
    <n v="1171.8"/>
  </r>
  <r>
    <n v="75"/>
    <d v="2021-07-18T00:00:00"/>
    <x v="6"/>
    <x v="4"/>
    <x v="4"/>
    <x v="1"/>
    <x v="4"/>
    <n v="580"/>
    <n v="1160"/>
    <n v="1624"/>
  </r>
  <r>
    <n v="76"/>
    <d v="2021-08-02T00:00:00"/>
    <x v="7"/>
    <x v="7"/>
    <x v="3"/>
    <x v="3"/>
    <x v="4"/>
    <n v="232"/>
    <n v="928"/>
    <n v="1299.1999999999998"/>
  </r>
  <r>
    <n v="77"/>
    <d v="2021-08-05T00:00:00"/>
    <x v="7"/>
    <x v="8"/>
    <x v="4"/>
    <x v="2"/>
    <x v="1"/>
    <n v="203"/>
    <n v="609"/>
    <n v="852.59999999999991"/>
  </r>
  <r>
    <n v="78"/>
    <d v="2021-08-18T00:00:00"/>
    <x v="7"/>
    <x v="9"/>
    <x v="3"/>
    <x v="0"/>
    <x v="4"/>
    <n v="486"/>
    <n v="486"/>
    <n v="680.4"/>
  </r>
  <r>
    <n v="79"/>
    <d v="2021-08-23T00:00:00"/>
    <x v="7"/>
    <x v="6"/>
    <x v="4"/>
    <x v="3"/>
    <x v="1"/>
    <n v="363"/>
    <n v="1452"/>
    <n v="2032.8"/>
  </r>
  <r>
    <n v="80"/>
    <d v="2021-09-03T00:00:00"/>
    <x v="7"/>
    <x v="11"/>
    <x v="3"/>
    <x v="1"/>
    <x v="2"/>
    <n v="278"/>
    <n v="556"/>
    <n v="778.4"/>
  </r>
  <r>
    <n v="81"/>
    <d v="2021-09-19T00:00:00"/>
    <x v="7"/>
    <x v="2"/>
    <x v="3"/>
    <x v="2"/>
    <x v="2"/>
    <n v="253"/>
    <n v="759"/>
    <n v="1062.5999999999999"/>
  </r>
  <r>
    <n v="82"/>
    <d v="2021-10-16T00:00:00"/>
    <x v="1"/>
    <x v="10"/>
    <x v="4"/>
    <x v="2"/>
    <x v="1"/>
    <n v="155"/>
    <n v="465"/>
    <n v="651"/>
  </r>
  <r>
    <n v="83"/>
    <d v="2021-11-03T00:00:00"/>
    <x v="6"/>
    <x v="1"/>
    <x v="4"/>
    <x v="3"/>
    <x v="1"/>
    <n v="102"/>
    <n v="408"/>
    <n v="571.199999999999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s v="yanvar"/>
    <x v="0"/>
    <s v="Bakı"/>
    <s v="Peçenye"/>
    <x v="0"/>
    <n v="443"/>
    <n v="443"/>
    <n v="620.19999999999993"/>
  </r>
  <r>
    <s v="yanvar"/>
    <x v="1"/>
    <s v="Gəncə"/>
    <s v="Biskvit"/>
    <x v="1"/>
    <n v="361"/>
    <n v="722"/>
    <n v="1010.8"/>
  </r>
  <r>
    <s v="yanvar"/>
    <x v="2"/>
    <s v="Lənkəran"/>
    <s v="Peçenye"/>
    <x v="0"/>
    <n v="326"/>
    <n v="326"/>
    <n v="456.4"/>
  </r>
  <r>
    <s v="yanvar"/>
    <x v="3"/>
    <s v="Şəki"/>
    <s v="Vafli"/>
    <x v="1"/>
    <n v="364"/>
    <n v="1092"/>
    <n v="1528.8"/>
  </r>
  <r>
    <s v="yanvar"/>
    <x v="4"/>
    <s v="Bakı"/>
    <s v="Biskvit"/>
    <x v="0"/>
    <n v="440"/>
    <n v="880"/>
    <n v="1232"/>
  </r>
  <r>
    <s v="yanvar"/>
    <x v="3"/>
    <s v="Gəncə"/>
    <s v="Vafli"/>
    <x v="1"/>
    <n v="301"/>
    <n v="903"/>
    <n v="1264.1999999999998"/>
  </r>
  <r>
    <s v="yanvar"/>
    <x v="5"/>
    <s v="Lənkəran"/>
    <s v="Biskvit"/>
    <x v="0"/>
    <n v="595"/>
    <n v="1190"/>
    <n v="1666"/>
  </r>
  <r>
    <s v="yanvar"/>
    <x v="6"/>
    <s v="Quba"/>
    <s v="Kreki"/>
    <x v="2"/>
    <n v="590"/>
    <n v="2360"/>
    <n v="3304"/>
  </r>
  <r>
    <s v="yanvar"/>
    <x v="7"/>
    <s v="Şəki"/>
    <s v="Kreki"/>
    <x v="1"/>
    <n v="314"/>
    <n v="1256"/>
    <n v="1758.3999999999999"/>
  </r>
  <r>
    <s v="yanvar"/>
    <x v="8"/>
    <s v="Bakı"/>
    <s v="Vafli"/>
    <x v="0"/>
    <n v="191"/>
    <n v="573"/>
    <n v="802.19999999999993"/>
  </r>
  <r>
    <s v="yanvar"/>
    <x v="7"/>
    <s v="Gəncə"/>
    <s v="Kreki"/>
    <x v="0"/>
    <n v="527"/>
    <n v="2108"/>
    <n v="2951.2"/>
  </r>
  <r>
    <s v="yanvar"/>
    <x v="0"/>
    <s v="Lənkəran"/>
    <s v="Vafli"/>
    <x v="0"/>
    <n v="344"/>
    <n v="1032"/>
    <n v="1444.8"/>
  </r>
  <r>
    <s v="fevral"/>
    <x v="4"/>
    <s v="Lənkəran"/>
    <s v="Kreki"/>
    <x v="0"/>
    <n v="293"/>
    <n v="1172"/>
    <n v="1640.8"/>
  </r>
  <r>
    <s v="fevral"/>
    <x v="6"/>
    <s v="Bakı"/>
    <s v="Kreki"/>
    <x v="0"/>
    <n v="458"/>
    <n v="1832"/>
    <n v="2564.7999999999997"/>
  </r>
  <r>
    <s v="fevral"/>
    <x v="9"/>
    <s v="Gəncə"/>
    <s v="Peçenye"/>
    <x v="0"/>
    <n v="291"/>
    <n v="291"/>
    <n v="407.4"/>
  </r>
  <r>
    <s v="fevral"/>
    <x v="10"/>
    <s v="Quba"/>
    <s v="Peçenye"/>
    <x v="2"/>
    <n v="251"/>
    <n v="251"/>
    <n v="351.4"/>
  </r>
  <r>
    <s v="fevral"/>
    <x v="9"/>
    <s v="Şəki"/>
    <s v="Peçenye"/>
    <x v="1"/>
    <n v="347"/>
    <n v="347"/>
    <n v="485.79999999999995"/>
  </r>
  <r>
    <s v="fevral"/>
    <x v="8"/>
    <s v="Lənkəran"/>
    <s v="Peçenye"/>
    <x v="0"/>
    <n v="240"/>
    <n v="240"/>
    <n v="336"/>
  </r>
  <r>
    <s v="fevral"/>
    <x v="10"/>
    <s v="Bakı"/>
    <s v="Peçenye"/>
    <x v="0"/>
    <n v="495"/>
    <n v="495"/>
    <n v="693"/>
  </r>
  <r>
    <s v="fevral"/>
    <x v="11"/>
    <s v="Gəncə"/>
    <s v="Biskvit"/>
    <x v="0"/>
    <n v="214"/>
    <n v="428"/>
    <n v="599.19999999999993"/>
  </r>
  <r>
    <s v="fevral"/>
    <x v="11"/>
    <s v="Şəki"/>
    <s v="Biskvit"/>
    <x v="1"/>
    <n v="160"/>
    <n v="320"/>
    <n v="448"/>
  </r>
  <r>
    <s v="fevral"/>
    <x v="1"/>
    <s v="Quba"/>
    <s v="Biskvit"/>
    <x v="0"/>
    <n v="153"/>
    <n v="306"/>
    <n v="428.4"/>
  </r>
  <r>
    <s v="fevral"/>
    <x v="6"/>
    <s v="Lənkəran"/>
    <s v="Biskvit"/>
    <x v="3"/>
    <n v="317"/>
    <n v="634"/>
    <n v="887.59999999999991"/>
  </r>
  <r>
    <s v="mart"/>
    <x v="1"/>
    <s v="Bakı"/>
    <s v="Biskvit"/>
    <x v="3"/>
    <n v="336"/>
    <n v="672"/>
    <n v="940.8"/>
  </r>
  <r>
    <s v="mart"/>
    <x v="2"/>
    <s v="Gəncə"/>
    <s v="Vafli"/>
    <x v="0"/>
    <n v="401"/>
    <n v="1203"/>
    <n v="1684.1999999999998"/>
  </r>
  <r>
    <s v="mart"/>
    <x v="10"/>
    <s v="Lənkəran"/>
    <s v="Vafli"/>
    <x v="3"/>
    <n v="145"/>
    <n v="435"/>
    <n v="609"/>
  </r>
  <r>
    <s v="mart"/>
    <x v="2"/>
    <s v="Şəki"/>
    <s v="Vafli"/>
    <x v="0"/>
    <n v="262"/>
    <n v="786"/>
    <n v="1100.3999999999999"/>
  </r>
  <r>
    <s v="mart"/>
    <x v="3"/>
    <s v="Bakı"/>
    <s v="Vafli"/>
    <x v="3"/>
    <n v="206"/>
    <n v="618"/>
    <n v="865.19999999999993"/>
  </r>
  <r>
    <s v="mart"/>
    <x v="5"/>
    <s v="Gəncə"/>
    <s v="Kreki"/>
    <x v="0"/>
    <n v="463"/>
    <n v="1852"/>
    <n v="2592.7999999999997"/>
  </r>
  <r>
    <s v="mart"/>
    <x v="3"/>
    <s v="Quba"/>
    <s v="Vafli"/>
    <x v="0"/>
    <n v="373"/>
    <n v="1119"/>
    <n v="1566.6"/>
  </r>
  <r>
    <s v="mart"/>
    <x v="1"/>
    <s v="Lənkəran"/>
    <s v="Kreki"/>
    <x v="3"/>
    <n v="254"/>
    <n v="1016"/>
    <n v="1422.3999999999999"/>
  </r>
  <r>
    <s v="mart"/>
    <x v="7"/>
    <s v="Bakı"/>
    <s v="Kreki"/>
    <x v="3"/>
    <n v="305"/>
    <n v="1220"/>
    <n v="1708"/>
  </r>
  <r>
    <s v="mart"/>
    <x v="0"/>
    <s v="Gəncə"/>
    <s v="Peçenye"/>
    <x v="3"/>
    <n v="182"/>
    <n v="182"/>
    <n v="254.79999999999998"/>
  </r>
  <r>
    <s v="mart"/>
    <x v="3"/>
    <s v="Lənkəran"/>
    <s v="Peçenye"/>
    <x v="3"/>
    <n v="389"/>
    <n v="389"/>
    <n v="544.59999999999991"/>
  </r>
  <r>
    <s v="mart"/>
    <x v="5"/>
    <s v="Şəki"/>
    <s v="Kreki"/>
    <x v="0"/>
    <n v="237"/>
    <n v="948"/>
    <n v="1327.1999999999998"/>
  </r>
  <r>
    <s v="aprel"/>
    <x v="7"/>
    <s v="Quba"/>
    <s v="Kreki"/>
    <x v="0"/>
    <n v="292"/>
    <n v="1168"/>
    <n v="1635.1999999999998"/>
  </r>
  <r>
    <s v="aprel"/>
    <x v="7"/>
    <s v="Lənkəran"/>
    <s v="Biskvit"/>
    <x v="3"/>
    <n v="175"/>
    <n v="350"/>
    <n v="489.99999999999994"/>
  </r>
  <r>
    <s v="aprel"/>
    <x v="9"/>
    <s v="Bakı"/>
    <s v="Peçenye"/>
    <x v="3"/>
    <n v="190"/>
    <n v="190"/>
    <n v="266"/>
  </r>
  <r>
    <s v="aprel"/>
    <x v="4"/>
    <s v="Gəncə"/>
    <s v="Biskvit"/>
    <x v="3"/>
    <n v="339"/>
    <n v="678"/>
    <n v="949.19999999999993"/>
  </r>
  <r>
    <s v="aprel"/>
    <x v="0"/>
    <s v="Şəki"/>
    <s v="Peçenye"/>
    <x v="0"/>
    <n v="141"/>
    <n v="141"/>
    <n v="197.39999999999998"/>
  </r>
  <r>
    <s v="aprel"/>
    <x v="9"/>
    <s v="Lənkəran"/>
    <s v="Vafli"/>
    <x v="3"/>
    <n v="158"/>
    <n v="474"/>
    <n v="663.59999999999991"/>
  </r>
  <r>
    <s v="aprel"/>
    <x v="11"/>
    <s v="Bakı"/>
    <s v="Biskvit"/>
    <x v="3"/>
    <n v="137"/>
    <n v="274"/>
    <n v="383.59999999999997"/>
  </r>
  <r>
    <s v="aprel"/>
    <x v="8"/>
    <s v="Gəncə"/>
    <s v="Vafli"/>
    <x v="3"/>
    <n v="157"/>
    <n v="471"/>
    <n v="659.4"/>
  </r>
  <r>
    <s v="aprel"/>
    <x v="9"/>
    <s v="Quba"/>
    <s v="Peçenye"/>
    <x v="3"/>
    <n v="125"/>
    <n v="125"/>
    <n v="175"/>
  </r>
  <r>
    <s v="aprel"/>
    <x v="11"/>
    <s v="Lənkəran"/>
    <s v="Kreki"/>
    <x v="2"/>
    <n v="297"/>
    <n v="1188"/>
    <n v="1663.1999999999998"/>
  </r>
  <r>
    <s v="aprel"/>
    <x v="4"/>
    <s v="Şəki"/>
    <s v="Biskvit"/>
    <x v="3"/>
    <n v="269"/>
    <n v="538"/>
    <n v="753.19999999999993"/>
  </r>
  <r>
    <s v="may"/>
    <x v="2"/>
    <s v="Bakı"/>
    <s v="Vafli"/>
    <x v="3"/>
    <n v="373"/>
    <n v="1119"/>
    <n v="1566.6"/>
  </r>
  <r>
    <s v="may"/>
    <x v="6"/>
    <s v="Gəncə"/>
    <s v="Kreki"/>
    <x v="3"/>
    <n v="452"/>
    <n v="1808"/>
    <n v="2531.1999999999998"/>
  </r>
  <r>
    <s v="may"/>
    <x v="2"/>
    <s v="Lənkəran"/>
    <s v="Peçenye"/>
    <x v="2"/>
    <n v="209"/>
    <n v="209"/>
    <n v="292.59999999999997"/>
  </r>
  <r>
    <s v="may"/>
    <x v="11"/>
    <s v="Quba"/>
    <s v="Biskvit"/>
    <x v="3"/>
    <n v="458"/>
    <n v="916"/>
    <n v="1282.3999999999999"/>
  </r>
  <r>
    <s v="may"/>
    <x v="5"/>
    <s v="Bakı"/>
    <s v="Kreki"/>
    <x v="2"/>
    <n v="231"/>
    <n v="924"/>
    <n v="1293.5999999999999"/>
  </r>
  <r>
    <s v="may"/>
    <x v="10"/>
    <s v="Gəncə"/>
    <s v="Peçenye"/>
    <x v="3"/>
    <n v="488"/>
    <n v="488"/>
    <n v="683.19999999999993"/>
  </r>
  <r>
    <s v="may"/>
    <x v="8"/>
    <s v="Şəki"/>
    <s v="Vafli"/>
    <x v="3"/>
    <n v="292"/>
    <n v="876"/>
    <n v="1226.3999999999999"/>
  </r>
  <r>
    <s v="may"/>
    <x v="5"/>
    <s v="Lənkəran"/>
    <s v="Biskvit"/>
    <x v="2"/>
    <n v="128"/>
    <n v="256"/>
    <n v="358.4"/>
  </r>
  <r>
    <s v="may"/>
    <x v="0"/>
    <s v="Bakı"/>
    <s v="Peçenye"/>
    <x v="2"/>
    <n v="144"/>
    <n v="144"/>
    <n v="201.6"/>
  </r>
  <r>
    <s v="may"/>
    <x v="1"/>
    <s v="Gəncə"/>
    <s v="Biskvit"/>
    <x v="3"/>
    <n v="410"/>
    <n v="820"/>
    <n v="1148"/>
  </r>
  <r>
    <s v="may"/>
    <x v="2"/>
    <s v="Quba"/>
    <s v="Vafli"/>
    <x v="3"/>
    <n v="180"/>
    <n v="540"/>
    <n v="756"/>
  </r>
  <r>
    <s v="may"/>
    <x v="0"/>
    <s v="Lənkəran"/>
    <s v="Vafli"/>
    <x v="1"/>
    <n v="388"/>
    <n v="1164"/>
    <n v="1629.6"/>
  </r>
  <r>
    <s v="may"/>
    <x v="6"/>
    <s v="Şəki"/>
    <s v="Kreki"/>
    <x v="3"/>
    <n v="600"/>
    <n v="2400"/>
    <n v="3360"/>
  </r>
  <r>
    <s v="iyun"/>
    <x v="4"/>
    <s v="Lənkəran"/>
    <s v="Kreki"/>
    <x v="1"/>
    <n v="205"/>
    <n v="820"/>
    <n v="1148"/>
  </r>
  <r>
    <s v="iyun"/>
    <x v="4"/>
    <s v="Bakı"/>
    <s v="Biskvit"/>
    <x v="2"/>
    <n v="515"/>
    <n v="1030"/>
    <n v="1442"/>
  </r>
  <r>
    <s v="iyun"/>
    <x v="3"/>
    <s v="Gəncə"/>
    <s v="Vafli"/>
    <x v="2"/>
    <n v="537"/>
    <n v="1611"/>
    <n v="2255.3999999999996"/>
  </r>
  <r>
    <s v="iyun"/>
    <x v="5"/>
    <s v="Quba"/>
    <s v="Kreki"/>
    <x v="4"/>
    <n v="567"/>
    <n v="2268"/>
    <n v="3175.2"/>
  </r>
  <r>
    <s v="iyun"/>
    <x v="8"/>
    <s v="Lənkəran"/>
    <s v="Peçenye"/>
    <x v="1"/>
    <n v="392"/>
    <n v="392"/>
    <n v="548.79999999999995"/>
  </r>
  <r>
    <s v="iyun"/>
    <x v="10"/>
    <s v="Şəki"/>
    <s v="Peçenye"/>
    <x v="4"/>
    <n v="251"/>
    <n v="251"/>
    <n v="351.4"/>
  </r>
  <r>
    <s v="iyun"/>
    <x v="8"/>
    <s v="Bakı"/>
    <s v="Vafli"/>
    <x v="2"/>
    <n v="566"/>
    <n v="1698"/>
    <n v="2377.1999999999998"/>
  </r>
  <r>
    <s v="iyun"/>
    <x v="7"/>
    <s v="Gəncə"/>
    <s v="Kreki"/>
    <x v="2"/>
    <n v="394"/>
    <n v="1576"/>
    <n v="2206.3999999999996"/>
  </r>
  <r>
    <s v="iyun"/>
    <x v="6"/>
    <s v="Bakı"/>
    <s v="Kreki"/>
    <x v="1"/>
    <n v="195"/>
    <n v="780"/>
    <n v="1092"/>
  </r>
  <r>
    <s v="iyun"/>
    <x v="9"/>
    <s v="Gəncə"/>
    <s v="Peçenye"/>
    <x v="2"/>
    <n v="473"/>
    <n v="473"/>
    <n v="662.19999999999993"/>
  </r>
  <r>
    <s v="iyun"/>
    <x v="0"/>
    <s v="Quba"/>
    <s v="Peçenye"/>
    <x v="4"/>
    <n v="283"/>
    <n v="283"/>
    <n v="396.2"/>
  </r>
  <r>
    <s v="iyul"/>
    <x v="1"/>
    <s v="Şəki"/>
    <s v="Biskvit"/>
    <x v="4"/>
    <n v="185"/>
    <n v="370"/>
    <n v="518"/>
  </r>
  <r>
    <s v="iyul"/>
    <x v="10"/>
    <s v="Bakı"/>
    <s v="Peçenye"/>
    <x v="1"/>
    <n v="236"/>
    <n v="236"/>
    <n v="330.4"/>
  </r>
  <r>
    <s v="iyul"/>
    <x v="11"/>
    <s v="Gəncə"/>
    <s v="Biskvit"/>
    <x v="2"/>
    <n v="156"/>
    <n v="312"/>
    <n v="436.79999999999995"/>
  </r>
  <r>
    <s v="iyul"/>
    <x v="3"/>
    <s v="Şəki"/>
    <s v="Vafli"/>
    <x v="4"/>
    <n v="279"/>
    <n v="837"/>
    <n v="1171.8"/>
  </r>
  <r>
    <s v="iyul"/>
    <x v="4"/>
    <s v="Quba"/>
    <s v="Biskvit"/>
    <x v="4"/>
    <n v="580"/>
    <n v="1160"/>
    <n v="1624"/>
  </r>
  <r>
    <s v="avgust"/>
    <x v="7"/>
    <s v="Şəki"/>
    <s v="Kreki"/>
    <x v="4"/>
    <n v="232"/>
    <n v="928"/>
    <n v="1299.1999999999998"/>
  </r>
  <r>
    <s v="avgust"/>
    <x v="8"/>
    <s v="Quba"/>
    <s v="Vafli"/>
    <x v="1"/>
    <n v="203"/>
    <n v="609"/>
    <n v="852.59999999999991"/>
  </r>
  <r>
    <s v="avgust"/>
    <x v="9"/>
    <s v="Şəki"/>
    <s v="Peçenye"/>
    <x v="4"/>
    <n v="486"/>
    <n v="486"/>
    <n v="680.4"/>
  </r>
  <r>
    <s v="avgust"/>
    <x v="6"/>
    <s v="Quba"/>
    <s v="Kreki"/>
    <x v="1"/>
    <n v="363"/>
    <n v="1452"/>
    <n v="2032.8"/>
  </r>
  <r>
    <s v="avgust"/>
    <x v="11"/>
    <s v="Şəki"/>
    <s v="Biskvit"/>
    <x v="2"/>
    <n v="278"/>
    <n v="556"/>
    <n v="778.4"/>
  </r>
  <r>
    <s v="avgust"/>
    <x v="2"/>
    <s v="Şəki"/>
    <s v="Vafli"/>
    <x v="2"/>
    <n v="253"/>
    <n v="759"/>
    <n v="1062.5999999999999"/>
  </r>
  <r>
    <s v="fevral"/>
    <x v="10"/>
    <s v="Quba"/>
    <s v="Vafli"/>
    <x v="1"/>
    <n v="155"/>
    <n v="465"/>
    <n v="651"/>
  </r>
  <r>
    <s v="iyul"/>
    <x v="1"/>
    <s v="Quba"/>
    <s v="Kreki"/>
    <x v="1"/>
    <n v="102"/>
    <n v="408"/>
    <n v="571.1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74F79-5236-4315-B31F-14C8B5D8C1B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B12" firstHeaderRow="1" firstDataRow="1" firstDataCol="1"/>
  <pivotFields count="10">
    <pivotField showAll="0"/>
    <pivotField numFmtId="14" showAll="0"/>
    <pivotField showAll="0">
      <items count="9">
        <item x="3"/>
        <item x="7"/>
        <item x="1"/>
        <item x="6"/>
        <item x="5"/>
        <item x="2"/>
        <item x="4"/>
        <item x="0"/>
        <item t="default"/>
      </items>
    </pivotField>
    <pivotField showAll="0"/>
    <pivotField axis="axisRow" showAll="0">
      <items count="6">
        <item x="0"/>
        <item x="1"/>
        <item x="2"/>
        <item x="4"/>
        <item x="3"/>
        <item t="default"/>
      </items>
    </pivotField>
    <pivotField showAll="0"/>
    <pivotField showAll="0"/>
    <pivotField showAll="0"/>
    <pivotField showAll="0"/>
    <pivotField dataField="1" numFmtId="4" showAll="0"/>
  </pivotFields>
  <rowFields count="1">
    <field x="4"/>
  </rowFields>
  <rowItems count="6">
    <i>
      <x/>
    </i>
    <i>
      <x v="1"/>
    </i>
    <i>
      <x v="2"/>
    </i>
    <i>
      <x v="3"/>
    </i>
    <i>
      <x v="4"/>
    </i>
    <i t="grand">
      <x/>
    </i>
  </rowItems>
  <colItems count="1">
    <i/>
  </colItems>
  <dataFields count="1">
    <dataField name="Sum of Satış Məbləği"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1BC9B-4394-428F-9686-BAB08473F4A8}"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R6:S19" firstHeaderRow="1" firstDataRow="1" firstDataCol="1"/>
  <pivotFields count="8">
    <pivotField showAll="0"/>
    <pivotField axis="axisRow" showAll="0">
      <items count="13">
        <item x="4"/>
        <item x="8"/>
        <item x="6"/>
        <item x="10"/>
        <item x="0"/>
        <item x="1"/>
        <item x="7"/>
        <item x="9"/>
        <item x="3"/>
        <item x="5"/>
        <item x="11"/>
        <item x="2"/>
        <item t="default"/>
      </items>
    </pivotField>
    <pivotField showAll="0"/>
    <pivotField showAll="0"/>
    <pivotField showAll="0"/>
    <pivotField showAll="0"/>
    <pivotField showAll="0"/>
    <pivotField dataField="1" numFmtId="4" showAll="0"/>
  </pivotFields>
  <rowFields count="1">
    <field x="1"/>
  </rowFields>
  <rowItems count="13">
    <i>
      <x/>
    </i>
    <i>
      <x v="1"/>
    </i>
    <i>
      <x v="2"/>
    </i>
    <i>
      <x v="3"/>
    </i>
    <i>
      <x v="4"/>
    </i>
    <i>
      <x v="5"/>
    </i>
    <i>
      <x v="6"/>
    </i>
    <i>
      <x v="7"/>
    </i>
    <i>
      <x v="8"/>
    </i>
    <i>
      <x v="9"/>
    </i>
    <i>
      <x v="10"/>
    </i>
    <i>
      <x v="11"/>
    </i>
    <i t="grand">
      <x/>
    </i>
  </rowItems>
  <colItems count="1">
    <i/>
  </colItems>
  <dataFields count="1">
    <dataField name="Sum of Satış Məbləği"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D36DCD-25BC-49DD-BA22-F4AD8C7EF5B3}"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6:P12" firstHeaderRow="1" firstDataRow="1" firstDataCol="1"/>
  <pivotFields count="8">
    <pivotField showAll="0"/>
    <pivotField showAll="0"/>
    <pivotField showAll="0"/>
    <pivotField showAll="0"/>
    <pivotField axis="axisRow" showAll="0">
      <items count="6">
        <item x="0"/>
        <item x="3"/>
        <item x="2"/>
        <item x="1"/>
        <item x="4"/>
        <item t="default"/>
      </items>
    </pivotField>
    <pivotField showAll="0"/>
    <pivotField showAll="0"/>
    <pivotField dataField="1" numFmtId="4" showAll="0"/>
  </pivotFields>
  <rowFields count="1">
    <field x="4"/>
  </rowFields>
  <rowItems count="6">
    <i>
      <x/>
    </i>
    <i>
      <x v="1"/>
    </i>
    <i>
      <x v="2"/>
    </i>
    <i>
      <x v="3"/>
    </i>
    <i>
      <x v="4"/>
    </i>
    <i t="grand">
      <x/>
    </i>
  </rowItems>
  <colItems count="1">
    <i/>
  </colItems>
  <dataFields count="1">
    <dataField name="Sum of Satış Məbləği"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E8E859-AFF3-4BC7-9B7F-7613B322FC6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6:L11" firstHeaderRow="0" firstDataRow="1" firstDataCol="1"/>
  <pivotFields count="10">
    <pivotField showAll="0"/>
    <pivotField numFmtId="14" showAll="0"/>
    <pivotField showAll="0">
      <items count="9">
        <item x="3"/>
        <item x="7"/>
        <item x="1"/>
        <item x="6"/>
        <item x="5"/>
        <item x="2"/>
        <item x="4"/>
        <item x="0"/>
        <item t="default"/>
      </items>
    </pivotField>
    <pivotField showAll="0"/>
    <pivotField showAll="0"/>
    <pivotField axis="axisRow" showAll="0">
      <items count="5">
        <item x="1"/>
        <item x="3"/>
        <item x="0"/>
        <item x="2"/>
        <item t="default"/>
      </items>
    </pivotField>
    <pivotField showAll="0"/>
    <pivotField showAll="0"/>
    <pivotField dataField="1" showAll="0"/>
    <pivotField dataField="1" numFmtId="4" showAll="0"/>
  </pivotFields>
  <rowFields count="1">
    <field x="5"/>
  </rowFields>
  <rowItems count="5">
    <i>
      <x/>
    </i>
    <i>
      <x v="1"/>
    </i>
    <i>
      <x v="2"/>
    </i>
    <i>
      <x v="3"/>
    </i>
    <i t="grand">
      <x/>
    </i>
  </rowItems>
  <colFields count="1">
    <field x="-2"/>
  </colFields>
  <colItems count="2">
    <i>
      <x/>
    </i>
    <i i="1">
      <x v="1"/>
    </i>
  </colItems>
  <dataFields count="2">
    <dataField name="Sum of Satış Məbləği" fld="9" baseField="0" baseItem="0"/>
    <dataField name="Sum of Maya Dəyəri"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D3D47A-D416-424E-834A-2EA749A927E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6:H11" firstHeaderRow="1" firstDataRow="1" firstDataCol="1"/>
  <pivotFields count="10">
    <pivotField showAll="0"/>
    <pivotField numFmtId="14" showAll="0"/>
    <pivotField showAll="0">
      <items count="9">
        <item x="3"/>
        <item x="7"/>
        <item x="1"/>
        <item x="6"/>
        <item x="5"/>
        <item x="2"/>
        <item x="4"/>
        <item x="0"/>
        <item t="default"/>
      </items>
    </pivotField>
    <pivotField showAll="0"/>
    <pivotField showAll="0"/>
    <pivotField axis="axisRow" showAll="0">
      <items count="5">
        <item x="1"/>
        <item x="3"/>
        <item x="0"/>
        <item x="2"/>
        <item t="default"/>
      </items>
    </pivotField>
    <pivotField showAll="0"/>
    <pivotField dataField="1" showAll="0"/>
    <pivotField showAll="0"/>
    <pivotField numFmtId="4" showAll="0"/>
  </pivotFields>
  <rowFields count="1">
    <field x="5"/>
  </rowFields>
  <rowItems count="5">
    <i>
      <x/>
    </i>
    <i>
      <x v="1"/>
    </i>
    <i>
      <x v="2"/>
    </i>
    <i>
      <x v="3"/>
    </i>
    <i t="grand">
      <x/>
    </i>
  </rowItems>
  <colItems count="1">
    <i/>
  </colItems>
  <dataFields count="1">
    <dataField name="Sum of Miqdar" fld="7"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500546-81F2-46D2-817D-C7F3B5ED4B5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6:E15" firstHeaderRow="1" firstDataRow="1" firstDataCol="1"/>
  <pivotFields count="10">
    <pivotField showAll="0"/>
    <pivotField numFmtId="14" showAll="0"/>
    <pivotField axis="axisRow" showAll="0" nonAutoSortDefault="1">
      <items count="9">
        <item n="yanvar" x="0"/>
        <item n="fevral" x="1"/>
        <item n="mart" x="2"/>
        <item n="aprel" x="3"/>
        <item x="4"/>
        <item n="iyun" x="5"/>
        <item n="iyul" x="6"/>
        <item n="avgust" x="7"/>
        <item t="default"/>
      </items>
    </pivotField>
    <pivotField showAll="0">
      <items count="13">
        <item x="4"/>
        <item x="8"/>
        <item x="6"/>
        <item x="10"/>
        <item x="0"/>
        <item x="1"/>
        <item x="7"/>
        <item x="9"/>
        <item x="3"/>
        <item x="5"/>
        <item x="11"/>
        <item x="2"/>
        <item t="default"/>
      </items>
    </pivotField>
    <pivotField showAll="0"/>
    <pivotField showAll="0"/>
    <pivotField showAll="0">
      <items count="6">
        <item x="0"/>
        <item x="3"/>
        <item x="2"/>
        <item x="1"/>
        <item x="4"/>
        <item t="default"/>
      </items>
    </pivotField>
    <pivotField showAll="0"/>
    <pivotField showAll="0"/>
    <pivotField dataField="1" numFmtId="4" showAll="0"/>
  </pivotFields>
  <rowFields count="1">
    <field x="2"/>
  </rowFields>
  <rowItems count="9">
    <i>
      <x/>
    </i>
    <i>
      <x v="1"/>
    </i>
    <i>
      <x v="2"/>
    </i>
    <i>
      <x v="3"/>
    </i>
    <i>
      <x v="4"/>
    </i>
    <i>
      <x v="5"/>
    </i>
    <i>
      <x v="6"/>
    </i>
    <i>
      <x v="7"/>
    </i>
    <i t="grand">
      <x/>
    </i>
  </rowItems>
  <colItems count="1">
    <i/>
  </colItems>
  <dataFields count="1">
    <dataField name="Sum of Satış Məbləği" fld="9" baseField="0" baseItem="0"/>
  </dataFields>
  <formats count="3">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grandRow="1" outline="0" fieldPosition="0"/>
    </format>
  </formats>
  <chartFormats count="9">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4"/>
          </reference>
        </references>
      </pivotArea>
    </chartFormat>
    <chartFormat chart="2" format="4">
      <pivotArea type="data" outline="0" fieldPosition="0">
        <references count="2">
          <reference field="4294967294" count="1" selected="0">
            <x v="0"/>
          </reference>
          <reference field="2" count="1" selected="0">
            <x v="5"/>
          </reference>
        </references>
      </pivotArea>
    </chartFormat>
    <chartFormat chart="2" format="5">
      <pivotArea type="data" outline="0" fieldPosition="0">
        <references count="2">
          <reference field="4294967294" count="1" selected="0">
            <x v="0"/>
          </reference>
          <reference field="2" count="1" selected="0">
            <x v="6"/>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7"/>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y" xr10:uid="{F441E25B-129B-4B97-86DE-257F5BAA4373}" sourceName="Ay">
  <pivotTables>
    <pivotTable tabId="2" name="PivotTable2"/>
    <pivotTable tabId="2" name="PivotTable1"/>
    <pivotTable tabId="2" name="PivotTable3"/>
    <pivotTable tabId="2" name="PivotTable4"/>
  </pivotTables>
  <data>
    <tabular pivotCacheId="88810548">
      <items count="8">
        <i x="6" s="1"/>
        <i x="0" s="1"/>
        <i x="2" s="1"/>
        <i x="7" s="1"/>
        <i x="4" s="1"/>
        <i x="1"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ış_Nümayəndəsi" xr10:uid="{1ED566BE-0C8E-4473-BDF9-C9C28991E478}" sourceName="Satış Nümayəndəsi">
  <pivotTables>
    <pivotTable tabId="2" name="PivotTable2"/>
  </pivotTables>
  <data>
    <tabular pivotCacheId="88810548">
      <items count="12">
        <i x="4" s="1"/>
        <i x="8" s="1"/>
        <i x="6" s="1"/>
        <i x="10" s="1"/>
        <i x="0" s="1"/>
        <i x="1" s="1"/>
        <i x="7" s="1"/>
        <i x="9" s="1"/>
        <i x="3" s="1"/>
        <i x="5" s="1"/>
        <i x="1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üştəri" xr10:uid="{B798404F-919D-433A-92D3-C0CCF4D388B1}" sourceName="Müştəri">
  <pivotTables>
    <pivotTable tabId="2" name="PivotTable2"/>
  </pivotTables>
  <data>
    <tabular pivotCacheId="88810548">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y 1" xr10:uid="{BEBA23FB-E0AC-4E99-B815-04BEDC71E5A2}" cache="Slicer_Ay" caption="Ay" style="SlicerStyleLight3" rowHeight="180000"/>
  <slicer name="Satış Nümayəndəsi 1" xr10:uid="{B80CAFCB-7908-4B63-9058-C3A0DF9B059D}" cache="Slicer_Satış_Nümayəndəsi" caption="Satış Nümayəndəsi" style="SlicerStyleLight3" rowHeight="180000"/>
  <slicer name="Müştəri 1" xr10:uid="{AED67C94-1E0A-4C90-8512-FA2EFEA39196}" cache="Slicer_Müştəri" caption="Müştəri" style="SlicerStyleLight3"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649B14-145D-44FF-823F-2C8125F81976}" name="Satis" displayName="Satis" ref="A1:M93" totalsRowShown="0" headerRowDxfId="17" dataDxfId="16">
  <autoFilter ref="A1:M93" xr:uid="{18649B14-145D-44FF-823F-2C8125F81976}"/>
  <sortState ref="A2:M93">
    <sortCondition ref="C2:C93"/>
    <sortCondition ref="D2:D93" customList="yanvar,fevral,mart,aprel,may,iyun,iyul,avqust"/>
  </sortState>
  <tableColumns count="13">
    <tableColumn id="1" xr3:uid="{84FAF19C-13C6-4359-AE67-D784B226F395}" name="S/N" dataDxfId="15"/>
    <tableColumn id="2" xr3:uid="{3159D805-1ED7-4FF6-8AA3-9446FDCB3439}" name="Tarix" dataDxfId="14"/>
    <tableColumn id="14" xr3:uid="{5A18CDC9-A578-4CC0-B461-56D99DB2EA09}" name="Column1" dataDxfId="13"/>
    <tableColumn id="3" xr3:uid="{9FABD059-4000-4CBA-9AEF-E8EE2CA7798B}" name="Ay" dataDxfId="12"/>
    <tableColumn id="4" xr3:uid="{08DF1256-A11B-48A5-858A-77F2F41D8B01}" name="Satış Nümayəndəsi" dataDxfId="11"/>
    <tableColumn id="5" xr3:uid="{65120E03-B2CC-40C6-91EB-FB43A4D5E04E}" name="Region" dataDxfId="10"/>
    <tableColumn id="6" xr3:uid="{17114AB0-ADCC-4C6D-AF90-9F52C9CE0344}" name="Məhsul" dataDxfId="9"/>
    <tableColumn id="7" xr3:uid="{0F7AE656-A9DD-4221-A63D-3A4CDE7FB8EA}" name="Müştəri" dataDxfId="8"/>
    <tableColumn id="8" xr3:uid="{0FBC2ABD-7E7A-4D49-A17E-90954B792816}" name="Miqdar" dataDxfId="7"/>
    <tableColumn id="9" xr3:uid="{6819BD75-0CC7-423E-AC80-E510CFDA27A0}" name="Maya Dəyəri" dataDxfId="6"/>
    <tableColumn id="10" xr3:uid="{081B1098-BAD2-424A-8C75-3BAC5C72A4B1}" name="Satış Məbləği" dataDxfId="5"/>
    <tableColumn id="11" xr3:uid="{D0042B58-6DDD-4508-91E7-967D372A626C}" name="Satış tamamlama faizi" dataDxfId="4"/>
    <tableColumn id="12" xr3:uid="{F81DFBD4-4277-494B-9C7B-99079BADA03F}" name="Gəlir faizi" dataDxfId="3"/>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99234-0DD9-4906-A664-72C4F845725C}" name="Table2" displayName="Table2" ref="M6:M11" totalsRowShown="0">
  <autoFilter ref="M6:M11" xr:uid="{54FC1355-A15B-456B-A64B-311BBBBEE108}"/>
  <tableColumns count="1">
    <tableColumn id="1" xr3:uid="{27ED48BC-1721-4B41-BD42-A6DD3F193F63}" name="Profi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3B97C-062F-4FCF-8F2D-269C47BF9A51}">
  <dimension ref="A1:M93"/>
  <sheetViews>
    <sheetView workbookViewId="0">
      <selection activeCell="D2" sqref="D2:D84"/>
    </sheetView>
  </sheetViews>
  <sheetFormatPr defaultRowHeight="15" x14ac:dyDescent="0.25"/>
  <cols>
    <col min="1" max="1" width="9.7109375" customWidth="1"/>
    <col min="2" max="3" width="14.28515625" customWidth="1"/>
    <col min="4" max="4" width="17.85546875" style="14" customWidth="1"/>
    <col min="5" max="5" width="20.7109375" customWidth="1"/>
    <col min="6" max="6" width="11.28515625" customWidth="1"/>
    <col min="7" max="7" width="12.5703125" customWidth="1"/>
    <col min="8" max="8" width="12.140625" customWidth="1"/>
    <col min="9" max="9" width="13.140625" customWidth="1"/>
    <col min="10" max="10" width="16.7109375" customWidth="1"/>
    <col min="11" max="13" width="19.7109375" customWidth="1"/>
  </cols>
  <sheetData>
    <row r="1" spans="1:13" x14ac:dyDescent="0.25">
      <c r="A1" s="1" t="s">
        <v>0</v>
      </c>
      <c r="B1" s="1" t="s">
        <v>1</v>
      </c>
      <c r="C1" s="1" t="s">
        <v>62</v>
      </c>
      <c r="D1" s="17" t="s">
        <v>2</v>
      </c>
      <c r="E1" s="1" t="s">
        <v>3</v>
      </c>
      <c r="F1" s="1" t="s">
        <v>4</v>
      </c>
      <c r="G1" s="1" t="s">
        <v>5</v>
      </c>
      <c r="H1" s="1" t="s">
        <v>6</v>
      </c>
      <c r="I1" s="1" t="s">
        <v>7</v>
      </c>
      <c r="J1" s="1" t="s">
        <v>8</v>
      </c>
      <c r="K1" s="1" t="s">
        <v>9</v>
      </c>
      <c r="L1" s="1" t="s">
        <v>56</v>
      </c>
      <c r="M1" s="1" t="s">
        <v>57</v>
      </c>
    </row>
    <row r="2" spans="1:13" x14ac:dyDescent="0.25">
      <c r="A2" s="2">
        <v>1</v>
      </c>
      <c r="B2" s="3">
        <v>44197</v>
      </c>
      <c r="C2" s="13">
        <v>1</v>
      </c>
      <c r="D2" s="18" t="s">
        <v>10</v>
      </c>
      <c r="E2" s="2" t="s">
        <v>11</v>
      </c>
      <c r="F2" s="2" t="s">
        <v>12</v>
      </c>
      <c r="G2" s="2" t="s">
        <v>13</v>
      </c>
      <c r="H2" s="2" t="s">
        <v>14</v>
      </c>
      <c r="I2" s="2">
        <v>443</v>
      </c>
      <c r="J2" s="2">
        <v>443</v>
      </c>
      <c r="K2" s="4">
        <v>620.19999999999993</v>
      </c>
      <c r="L2" s="4">
        <v>0.89</v>
      </c>
      <c r="M2" s="4">
        <v>0.85</v>
      </c>
    </row>
    <row r="3" spans="1:13" x14ac:dyDescent="0.25">
      <c r="A3" s="2">
        <v>2</v>
      </c>
      <c r="B3" s="3">
        <v>44197</v>
      </c>
      <c r="C3" s="13">
        <v>1</v>
      </c>
      <c r="D3" s="18" t="s">
        <v>10</v>
      </c>
      <c r="E3" s="2" t="s">
        <v>15</v>
      </c>
      <c r="F3" s="2" t="s">
        <v>16</v>
      </c>
      <c r="G3" s="2" t="s">
        <v>17</v>
      </c>
      <c r="H3" s="2" t="s">
        <v>18</v>
      </c>
      <c r="I3" s="2">
        <v>361</v>
      </c>
      <c r="J3" s="2">
        <v>722</v>
      </c>
      <c r="K3" s="4">
        <v>1010.8</v>
      </c>
      <c r="L3" s="4">
        <v>0.94</v>
      </c>
      <c r="M3" s="4">
        <v>0.95</v>
      </c>
    </row>
    <row r="4" spans="1:13" x14ac:dyDescent="0.25">
      <c r="A4" s="2">
        <v>3</v>
      </c>
      <c r="B4" s="3">
        <v>44202</v>
      </c>
      <c r="C4" s="13">
        <v>1</v>
      </c>
      <c r="D4" s="18" t="s">
        <v>10</v>
      </c>
      <c r="E4" s="2" t="s">
        <v>19</v>
      </c>
      <c r="F4" s="2" t="s">
        <v>20</v>
      </c>
      <c r="G4" s="2" t="s">
        <v>13</v>
      </c>
      <c r="H4" s="2" t="s">
        <v>14</v>
      </c>
      <c r="I4" s="2">
        <v>326</v>
      </c>
      <c r="J4" s="2">
        <v>326</v>
      </c>
      <c r="K4" s="4">
        <v>456.4</v>
      </c>
      <c r="L4" s="4">
        <v>0.82</v>
      </c>
      <c r="M4" s="4">
        <v>0.8</v>
      </c>
    </row>
    <row r="5" spans="1:13" x14ac:dyDescent="0.25">
      <c r="A5" s="2">
        <v>4</v>
      </c>
      <c r="B5" s="3">
        <v>44202</v>
      </c>
      <c r="C5" s="13">
        <v>1</v>
      </c>
      <c r="D5" s="18" t="s">
        <v>10</v>
      </c>
      <c r="E5" s="2" t="s">
        <v>21</v>
      </c>
      <c r="F5" s="2" t="s">
        <v>22</v>
      </c>
      <c r="G5" s="2" t="s">
        <v>23</v>
      </c>
      <c r="H5" s="2" t="s">
        <v>18</v>
      </c>
      <c r="I5" s="2">
        <v>364</v>
      </c>
      <c r="J5" s="2">
        <v>1092</v>
      </c>
      <c r="K5" s="4">
        <v>1528.8</v>
      </c>
      <c r="L5" s="4">
        <v>0.79</v>
      </c>
      <c r="M5" s="4">
        <v>0.79</v>
      </c>
    </row>
    <row r="6" spans="1:13" x14ac:dyDescent="0.25">
      <c r="A6" s="2">
        <v>5</v>
      </c>
      <c r="B6" s="3">
        <v>44209</v>
      </c>
      <c r="C6" s="13">
        <v>1</v>
      </c>
      <c r="D6" s="18" t="s">
        <v>10</v>
      </c>
      <c r="E6" s="2" t="s">
        <v>24</v>
      </c>
      <c r="F6" s="2" t="s">
        <v>12</v>
      </c>
      <c r="G6" s="2" t="s">
        <v>17</v>
      </c>
      <c r="H6" s="2" t="s">
        <v>14</v>
      </c>
      <c r="I6" s="2">
        <v>440</v>
      </c>
      <c r="J6" s="2">
        <v>880</v>
      </c>
      <c r="K6" s="4">
        <v>1232</v>
      </c>
      <c r="L6" s="4">
        <v>0.96</v>
      </c>
      <c r="M6" s="4">
        <v>0.79</v>
      </c>
    </row>
    <row r="7" spans="1:13" x14ac:dyDescent="0.25">
      <c r="A7" s="2">
        <v>6</v>
      </c>
      <c r="B7" s="3">
        <v>44209</v>
      </c>
      <c r="C7" s="13">
        <v>1</v>
      </c>
      <c r="D7" s="18" t="s">
        <v>10</v>
      </c>
      <c r="E7" s="2" t="s">
        <v>21</v>
      </c>
      <c r="F7" s="2" t="s">
        <v>16</v>
      </c>
      <c r="G7" s="2" t="s">
        <v>23</v>
      </c>
      <c r="H7" s="2" t="s">
        <v>18</v>
      </c>
      <c r="I7" s="2">
        <v>301</v>
      </c>
      <c r="J7" s="2">
        <v>903</v>
      </c>
      <c r="K7" s="4">
        <v>1264.1999999999998</v>
      </c>
      <c r="L7" s="4">
        <v>0.79</v>
      </c>
      <c r="M7" s="4">
        <v>0.79</v>
      </c>
    </row>
    <row r="8" spans="1:13" x14ac:dyDescent="0.25">
      <c r="A8" s="2">
        <v>7</v>
      </c>
      <c r="B8" s="3">
        <v>44212</v>
      </c>
      <c r="C8" s="13">
        <v>1</v>
      </c>
      <c r="D8" s="18" t="s">
        <v>10</v>
      </c>
      <c r="E8" s="2" t="s">
        <v>25</v>
      </c>
      <c r="F8" s="2" t="s">
        <v>20</v>
      </c>
      <c r="G8" s="2" t="s">
        <v>17</v>
      </c>
      <c r="H8" s="2" t="s">
        <v>14</v>
      </c>
      <c r="I8" s="2">
        <v>595</v>
      </c>
      <c r="J8" s="2">
        <v>1190</v>
      </c>
      <c r="K8" s="4">
        <v>1666</v>
      </c>
      <c r="L8" s="4">
        <v>0.75</v>
      </c>
      <c r="M8" s="4">
        <v>0.72</v>
      </c>
    </row>
    <row r="9" spans="1:13" x14ac:dyDescent="0.25">
      <c r="A9" s="2">
        <v>8</v>
      </c>
      <c r="B9" s="3">
        <v>44215</v>
      </c>
      <c r="C9" s="13">
        <v>1</v>
      </c>
      <c r="D9" s="18" t="s">
        <v>10</v>
      </c>
      <c r="E9" s="2" t="s">
        <v>26</v>
      </c>
      <c r="F9" s="2" t="s">
        <v>27</v>
      </c>
      <c r="G9" s="2" t="s">
        <v>28</v>
      </c>
      <c r="H9" s="2" t="s">
        <v>29</v>
      </c>
      <c r="I9" s="2">
        <v>590</v>
      </c>
      <c r="J9" s="2">
        <v>2360</v>
      </c>
      <c r="K9" s="4">
        <v>3304</v>
      </c>
      <c r="L9" s="4">
        <v>0.92</v>
      </c>
      <c r="M9" s="4">
        <v>0.99</v>
      </c>
    </row>
    <row r="10" spans="1:13" x14ac:dyDescent="0.25">
      <c r="A10" s="2">
        <v>9</v>
      </c>
      <c r="B10" s="3">
        <v>44218</v>
      </c>
      <c r="C10" s="13">
        <v>1</v>
      </c>
      <c r="D10" s="18" t="s">
        <v>10</v>
      </c>
      <c r="E10" s="2" t="s">
        <v>30</v>
      </c>
      <c r="F10" s="2" t="s">
        <v>22</v>
      </c>
      <c r="G10" s="2" t="s">
        <v>28</v>
      </c>
      <c r="H10" s="2" t="s">
        <v>18</v>
      </c>
      <c r="I10" s="2">
        <v>314</v>
      </c>
      <c r="J10" s="2">
        <v>1256</v>
      </c>
      <c r="K10" s="4">
        <v>1758.3999999999999</v>
      </c>
      <c r="L10" s="4">
        <v>0.7</v>
      </c>
      <c r="M10" s="4">
        <v>0.99</v>
      </c>
    </row>
    <row r="11" spans="1:13" x14ac:dyDescent="0.25">
      <c r="A11" s="2">
        <v>10</v>
      </c>
      <c r="B11" s="3">
        <v>44221</v>
      </c>
      <c r="C11" s="13">
        <v>1</v>
      </c>
      <c r="D11" s="18" t="s">
        <v>10</v>
      </c>
      <c r="E11" s="2" t="s">
        <v>31</v>
      </c>
      <c r="F11" s="2" t="s">
        <v>12</v>
      </c>
      <c r="G11" s="2" t="s">
        <v>23</v>
      </c>
      <c r="H11" s="2" t="s">
        <v>14</v>
      </c>
      <c r="I11" s="2">
        <v>191</v>
      </c>
      <c r="J11" s="2">
        <v>573</v>
      </c>
      <c r="K11" s="4">
        <v>802.19999999999993</v>
      </c>
      <c r="L11" s="4">
        <v>0.91</v>
      </c>
      <c r="M11" s="4">
        <v>0.98</v>
      </c>
    </row>
    <row r="12" spans="1:13" x14ac:dyDescent="0.25">
      <c r="A12" s="2">
        <v>11</v>
      </c>
      <c r="B12" s="3">
        <v>44221</v>
      </c>
      <c r="C12" s="13">
        <v>1</v>
      </c>
      <c r="D12" s="18" t="s">
        <v>10</v>
      </c>
      <c r="E12" s="2" t="s">
        <v>30</v>
      </c>
      <c r="F12" s="2" t="s">
        <v>16</v>
      </c>
      <c r="G12" s="2" t="s">
        <v>28</v>
      </c>
      <c r="H12" s="2" t="s">
        <v>14</v>
      </c>
      <c r="I12" s="2">
        <v>527</v>
      </c>
      <c r="J12" s="2">
        <v>2108</v>
      </c>
      <c r="K12" s="4">
        <v>2951.2</v>
      </c>
      <c r="L12" s="4">
        <v>0.74</v>
      </c>
      <c r="M12" s="4">
        <v>0.85</v>
      </c>
    </row>
    <row r="13" spans="1:13" x14ac:dyDescent="0.25">
      <c r="A13" s="2">
        <v>12</v>
      </c>
      <c r="B13" s="3">
        <v>44222</v>
      </c>
      <c r="C13" s="13">
        <v>1</v>
      </c>
      <c r="D13" s="18" t="s">
        <v>10</v>
      </c>
      <c r="E13" s="2" t="s">
        <v>11</v>
      </c>
      <c r="F13" s="2" t="s">
        <v>20</v>
      </c>
      <c r="G13" s="2" t="s">
        <v>23</v>
      </c>
      <c r="H13" s="2" t="s">
        <v>14</v>
      </c>
      <c r="I13" s="2">
        <v>344</v>
      </c>
      <c r="J13" s="2">
        <v>1032</v>
      </c>
      <c r="K13" s="4">
        <v>1444.8</v>
      </c>
      <c r="L13" s="4">
        <v>0.9</v>
      </c>
      <c r="M13" s="4">
        <v>0.9</v>
      </c>
    </row>
    <row r="14" spans="1:13" x14ac:dyDescent="0.25">
      <c r="A14" s="2">
        <v>13</v>
      </c>
      <c r="B14" s="3">
        <v>44232</v>
      </c>
      <c r="C14" s="13">
        <v>2</v>
      </c>
      <c r="D14" s="18" t="s">
        <v>32</v>
      </c>
      <c r="E14" s="2" t="s">
        <v>24</v>
      </c>
      <c r="F14" s="2" t="s">
        <v>20</v>
      </c>
      <c r="G14" s="2" t="s">
        <v>28</v>
      </c>
      <c r="H14" s="2" t="s">
        <v>14</v>
      </c>
      <c r="I14" s="2">
        <v>293</v>
      </c>
      <c r="J14" s="2">
        <v>1172</v>
      </c>
      <c r="K14" s="4">
        <v>1640.8</v>
      </c>
      <c r="L14" s="4">
        <v>0.95</v>
      </c>
      <c r="M14" s="4">
        <v>0.97</v>
      </c>
    </row>
    <row r="15" spans="1:13" x14ac:dyDescent="0.25">
      <c r="A15" s="2">
        <v>14</v>
      </c>
      <c r="B15" s="3">
        <v>44233</v>
      </c>
      <c r="C15" s="13">
        <v>2</v>
      </c>
      <c r="D15" s="18" t="s">
        <v>32</v>
      </c>
      <c r="E15" s="2" t="s">
        <v>26</v>
      </c>
      <c r="F15" s="2" t="s">
        <v>12</v>
      </c>
      <c r="G15" s="2" t="s">
        <v>28</v>
      </c>
      <c r="H15" s="2" t="s">
        <v>14</v>
      </c>
      <c r="I15" s="2">
        <v>458</v>
      </c>
      <c r="J15" s="2">
        <v>1832</v>
      </c>
      <c r="K15" s="4">
        <v>2564.7999999999997</v>
      </c>
      <c r="L15" s="4">
        <v>0.99</v>
      </c>
      <c r="M15" s="4">
        <v>0.79</v>
      </c>
    </row>
    <row r="16" spans="1:13" x14ac:dyDescent="0.25">
      <c r="A16" s="2">
        <v>15</v>
      </c>
      <c r="B16" s="3">
        <v>44233</v>
      </c>
      <c r="C16" s="13">
        <v>2</v>
      </c>
      <c r="D16" s="18" t="s">
        <v>32</v>
      </c>
      <c r="E16" s="2" t="s">
        <v>33</v>
      </c>
      <c r="F16" s="2" t="s">
        <v>16</v>
      </c>
      <c r="G16" s="2" t="s">
        <v>13</v>
      </c>
      <c r="H16" s="2" t="s">
        <v>14</v>
      </c>
      <c r="I16" s="2">
        <v>291</v>
      </c>
      <c r="J16" s="2">
        <v>291</v>
      </c>
      <c r="K16" s="4">
        <v>407.4</v>
      </c>
      <c r="L16" s="4">
        <v>0.86</v>
      </c>
      <c r="M16" s="4">
        <v>0.97</v>
      </c>
    </row>
    <row r="17" spans="1:13" x14ac:dyDescent="0.25">
      <c r="A17" s="2">
        <v>16</v>
      </c>
      <c r="B17" s="3">
        <v>44233</v>
      </c>
      <c r="C17" s="13">
        <v>2</v>
      </c>
      <c r="D17" s="18" t="s">
        <v>32</v>
      </c>
      <c r="E17" s="2" t="s">
        <v>34</v>
      </c>
      <c r="F17" s="2" t="s">
        <v>27</v>
      </c>
      <c r="G17" s="2" t="s">
        <v>13</v>
      </c>
      <c r="H17" s="2" t="s">
        <v>29</v>
      </c>
      <c r="I17" s="2">
        <v>251</v>
      </c>
      <c r="J17" s="2">
        <v>251</v>
      </c>
      <c r="K17" s="4">
        <v>351.4</v>
      </c>
      <c r="L17" s="4">
        <v>0.83</v>
      </c>
      <c r="M17" s="4">
        <v>0.72</v>
      </c>
    </row>
    <row r="18" spans="1:13" x14ac:dyDescent="0.25">
      <c r="A18" s="2">
        <v>17</v>
      </c>
      <c r="B18" s="3">
        <v>44234</v>
      </c>
      <c r="C18" s="13">
        <v>2</v>
      </c>
      <c r="D18" s="18" t="s">
        <v>32</v>
      </c>
      <c r="E18" s="2" t="s">
        <v>33</v>
      </c>
      <c r="F18" s="2" t="s">
        <v>22</v>
      </c>
      <c r="G18" s="2" t="s">
        <v>13</v>
      </c>
      <c r="H18" s="2" t="s">
        <v>18</v>
      </c>
      <c r="I18" s="2">
        <v>347</v>
      </c>
      <c r="J18" s="2">
        <v>347</v>
      </c>
      <c r="K18" s="4">
        <v>485.79999999999995</v>
      </c>
      <c r="L18" s="4">
        <v>0.74</v>
      </c>
      <c r="M18" s="4">
        <v>0.78</v>
      </c>
    </row>
    <row r="19" spans="1:13" x14ac:dyDescent="0.25">
      <c r="A19" s="2">
        <v>18</v>
      </c>
      <c r="B19" s="3">
        <v>44242</v>
      </c>
      <c r="C19" s="13">
        <v>2</v>
      </c>
      <c r="D19" s="18" t="s">
        <v>32</v>
      </c>
      <c r="E19" s="2" t="s">
        <v>31</v>
      </c>
      <c r="F19" s="2" t="s">
        <v>20</v>
      </c>
      <c r="G19" s="2" t="s">
        <v>13</v>
      </c>
      <c r="H19" s="2" t="s">
        <v>14</v>
      </c>
      <c r="I19" s="2">
        <v>240</v>
      </c>
      <c r="J19" s="2">
        <v>240</v>
      </c>
      <c r="K19" s="4">
        <v>336</v>
      </c>
      <c r="L19" s="4">
        <v>0.8</v>
      </c>
      <c r="M19" s="4">
        <v>0.84</v>
      </c>
    </row>
    <row r="20" spans="1:13" x14ac:dyDescent="0.25">
      <c r="A20" s="2">
        <v>19</v>
      </c>
      <c r="B20" s="3">
        <v>44245</v>
      </c>
      <c r="C20" s="13">
        <v>2</v>
      </c>
      <c r="D20" s="18" t="s">
        <v>32</v>
      </c>
      <c r="E20" s="2" t="s">
        <v>34</v>
      </c>
      <c r="F20" s="2" t="s">
        <v>12</v>
      </c>
      <c r="G20" s="2" t="s">
        <v>13</v>
      </c>
      <c r="H20" s="2" t="s">
        <v>14</v>
      </c>
      <c r="I20" s="2">
        <v>495</v>
      </c>
      <c r="J20" s="2">
        <v>495</v>
      </c>
      <c r="K20" s="4">
        <v>693</v>
      </c>
      <c r="L20" s="4">
        <v>0.89</v>
      </c>
      <c r="M20" s="4">
        <v>0.99</v>
      </c>
    </row>
    <row r="21" spans="1:13" x14ac:dyDescent="0.25">
      <c r="A21" s="2">
        <v>20</v>
      </c>
      <c r="B21" s="3">
        <v>44245</v>
      </c>
      <c r="C21" s="13">
        <v>2</v>
      </c>
      <c r="D21" s="18" t="s">
        <v>32</v>
      </c>
      <c r="E21" s="2" t="s">
        <v>35</v>
      </c>
      <c r="F21" s="2" t="s">
        <v>16</v>
      </c>
      <c r="G21" s="2" t="s">
        <v>17</v>
      </c>
      <c r="H21" s="2" t="s">
        <v>14</v>
      </c>
      <c r="I21" s="2">
        <v>214</v>
      </c>
      <c r="J21" s="2">
        <v>428</v>
      </c>
      <c r="K21" s="4">
        <v>599.19999999999993</v>
      </c>
      <c r="L21" s="4">
        <v>0.71</v>
      </c>
      <c r="M21" s="4">
        <v>0.87</v>
      </c>
    </row>
    <row r="22" spans="1:13" x14ac:dyDescent="0.25">
      <c r="A22" s="2">
        <v>21</v>
      </c>
      <c r="B22" s="3">
        <v>44250</v>
      </c>
      <c r="C22" s="13">
        <v>2</v>
      </c>
      <c r="D22" s="18" t="s">
        <v>32</v>
      </c>
      <c r="E22" s="2" t="s">
        <v>35</v>
      </c>
      <c r="F22" s="2" t="s">
        <v>22</v>
      </c>
      <c r="G22" s="2" t="s">
        <v>17</v>
      </c>
      <c r="H22" s="2" t="s">
        <v>18</v>
      </c>
      <c r="I22" s="2">
        <v>160</v>
      </c>
      <c r="J22" s="2">
        <v>320</v>
      </c>
      <c r="K22" s="4">
        <v>448</v>
      </c>
      <c r="L22" s="4">
        <v>0.9</v>
      </c>
      <c r="M22" s="4">
        <v>0.72</v>
      </c>
    </row>
    <row r="23" spans="1:13" x14ac:dyDescent="0.25">
      <c r="A23" s="2">
        <v>22</v>
      </c>
      <c r="B23" s="3">
        <v>44251</v>
      </c>
      <c r="C23" s="13">
        <v>2</v>
      </c>
      <c r="D23" s="18" t="s">
        <v>32</v>
      </c>
      <c r="E23" s="2" t="s">
        <v>15</v>
      </c>
      <c r="F23" s="2" t="s">
        <v>27</v>
      </c>
      <c r="G23" s="2" t="s">
        <v>17</v>
      </c>
      <c r="H23" s="2" t="s">
        <v>14</v>
      </c>
      <c r="I23" s="2">
        <v>153</v>
      </c>
      <c r="J23" s="2">
        <v>306</v>
      </c>
      <c r="K23" s="4">
        <v>428.4</v>
      </c>
      <c r="L23" s="4">
        <v>0.89</v>
      </c>
      <c r="M23" s="4">
        <v>0.85</v>
      </c>
    </row>
    <row r="24" spans="1:13" x14ac:dyDescent="0.25">
      <c r="A24" s="2">
        <v>23</v>
      </c>
      <c r="B24" s="3">
        <v>44252</v>
      </c>
      <c r="C24" s="13">
        <v>2</v>
      </c>
      <c r="D24" s="18" t="s">
        <v>32</v>
      </c>
      <c r="E24" s="2" t="s">
        <v>26</v>
      </c>
      <c r="F24" s="2" t="s">
        <v>20</v>
      </c>
      <c r="G24" s="2" t="s">
        <v>17</v>
      </c>
      <c r="H24" s="2" t="s">
        <v>36</v>
      </c>
      <c r="I24" s="2">
        <v>317</v>
      </c>
      <c r="J24" s="2">
        <v>634</v>
      </c>
      <c r="K24" s="4">
        <v>887.59999999999991</v>
      </c>
      <c r="L24" s="4">
        <v>0.89</v>
      </c>
      <c r="M24" s="4">
        <v>0.8</v>
      </c>
    </row>
    <row r="25" spans="1:13" x14ac:dyDescent="0.25">
      <c r="A25" s="2">
        <v>82</v>
      </c>
      <c r="B25" s="3">
        <v>44485</v>
      </c>
      <c r="C25" s="13">
        <v>2</v>
      </c>
      <c r="D25" s="18" t="s">
        <v>32</v>
      </c>
      <c r="E25" s="2" t="s">
        <v>34</v>
      </c>
      <c r="F25" s="2" t="s">
        <v>27</v>
      </c>
      <c r="G25" s="2" t="s">
        <v>23</v>
      </c>
      <c r="H25" s="2" t="s">
        <v>18</v>
      </c>
      <c r="I25" s="2">
        <v>155</v>
      </c>
      <c r="J25" s="2">
        <v>465</v>
      </c>
      <c r="K25" s="4">
        <v>651</v>
      </c>
      <c r="L25" s="4">
        <v>0.97</v>
      </c>
      <c r="M25" s="4">
        <v>0.84</v>
      </c>
    </row>
    <row r="26" spans="1:13" x14ac:dyDescent="0.25">
      <c r="A26" s="2">
        <v>24</v>
      </c>
      <c r="B26" s="3">
        <v>44257</v>
      </c>
      <c r="C26" s="13">
        <v>3</v>
      </c>
      <c r="D26" s="18" t="s">
        <v>37</v>
      </c>
      <c r="E26" s="2" t="s">
        <v>15</v>
      </c>
      <c r="F26" s="2" t="s">
        <v>12</v>
      </c>
      <c r="G26" s="2" t="s">
        <v>17</v>
      </c>
      <c r="H26" s="2" t="s">
        <v>36</v>
      </c>
      <c r="I26" s="2">
        <v>336</v>
      </c>
      <c r="J26" s="2">
        <v>672</v>
      </c>
      <c r="K26" s="4">
        <v>940.8</v>
      </c>
      <c r="L26" s="4">
        <v>0.98</v>
      </c>
      <c r="M26" s="4">
        <v>0.99</v>
      </c>
    </row>
    <row r="27" spans="1:13" x14ac:dyDescent="0.25">
      <c r="A27" s="2">
        <v>25</v>
      </c>
      <c r="B27" s="3">
        <v>44257</v>
      </c>
      <c r="C27" s="13">
        <v>3</v>
      </c>
      <c r="D27" s="18" t="s">
        <v>37</v>
      </c>
      <c r="E27" s="2" t="s">
        <v>19</v>
      </c>
      <c r="F27" s="2" t="s">
        <v>16</v>
      </c>
      <c r="G27" s="2" t="s">
        <v>23</v>
      </c>
      <c r="H27" s="2" t="s">
        <v>14</v>
      </c>
      <c r="I27" s="2">
        <v>401</v>
      </c>
      <c r="J27" s="2">
        <v>1203</v>
      </c>
      <c r="K27" s="4">
        <v>1684.1999999999998</v>
      </c>
      <c r="L27" s="4">
        <v>0.81</v>
      </c>
      <c r="M27" s="4">
        <v>0.91</v>
      </c>
    </row>
    <row r="28" spans="1:13" x14ac:dyDescent="0.25">
      <c r="A28" s="2">
        <v>26</v>
      </c>
      <c r="B28" s="3">
        <v>44262</v>
      </c>
      <c r="C28" s="13">
        <v>3</v>
      </c>
      <c r="D28" s="18" t="s">
        <v>37</v>
      </c>
      <c r="E28" s="2" t="s">
        <v>34</v>
      </c>
      <c r="F28" s="2" t="s">
        <v>20</v>
      </c>
      <c r="G28" s="2" t="s">
        <v>23</v>
      </c>
      <c r="H28" s="2" t="s">
        <v>36</v>
      </c>
      <c r="I28" s="2">
        <v>145</v>
      </c>
      <c r="J28" s="2">
        <v>435</v>
      </c>
      <c r="K28" s="4">
        <v>609</v>
      </c>
      <c r="L28" s="4">
        <v>0.97</v>
      </c>
      <c r="M28" s="4">
        <v>0.85</v>
      </c>
    </row>
    <row r="29" spans="1:13" x14ac:dyDescent="0.25">
      <c r="A29" s="2">
        <v>27</v>
      </c>
      <c r="B29" s="3">
        <v>44266</v>
      </c>
      <c r="C29" s="13">
        <v>3</v>
      </c>
      <c r="D29" s="18" t="s">
        <v>37</v>
      </c>
      <c r="E29" s="2" t="s">
        <v>19</v>
      </c>
      <c r="F29" s="2" t="s">
        <v>22</v>
      </c>
      <c r="G29" s="2" t="s">
        <v>23</v>
      </c>
      <c r="H29" s="2" t="s">
        <v>14</v>
      </c>
      <c r="I29" s="2">
        <v>262</v>
      </c>
      <c r="J29" s="2">
        <v>786</v>
      </c>
      <c r="K29" s="4">
        <v>1100.3999999999999</v>
      </c>
      <c r="L29" s="4">
        <v>0.89</v>
      </c>
      <c r="M29" s="4">
        <v>0.94</v>
      </c>
    </row>
    <row r="30" spans="1:13" x14ac:dyDescent="0.25">
      <c r="A30" s="2">
        <v>28</v>
      </c>
      <c r="B30" s="3">
        <v>44269</v>
      </c>
      <c r="C30" s="13">
        <v>3</v>
      </c>
      <c r="D30" s="18" t="s">
        <v>37</v>
      </c>
      <c r="E30" s="2" t="s">
        <v>21</v>
      </c>
      <c r="F30" s="2" t="s">
        <v>12</v>
      </c>
      <c r="G30" s="2" t="s">
        <v>23</v>
      </c>
      <c r="H30" s="2" t="s">
        <v>36</v>
      </c>
      <c r="I30" s="2">
        <v>206</v>
      </c>
      <c r="J30" s="2">
        <v>618</v>
      </c>
      <c r="K30" s="4">
        <v>865.19999999999993</v>
      </c>
      <c r="L30" s="4">
        <v>0.88</v>
      </c>
      <c r="M30" s="4">
        <v>0.94</v>
      </c>
    </row>
    <row r="31" spans="1:13" x14ac:dyDescent="0.25">
      <c r="A31" s="2">
        <v>29</v>
      </c>
      <c r="B31" s="3">
        <v>44269</v>
      </c>
      <c r="C31" s="13">
        <v>3</v>
      </c>
      <c r="D31" s="18" t="s">
        <v>37</v>
      </c>
      <c r="E31" s="2" t="s">
        <v>25</v>
      </c>
      <c r="F31" s="2" t="s">
        <v>16</v>
      </c>
      <c r="G31" s="2" t="s">
        <v>28</v>
      </c>
      <c r="H31" s="2" t="s">
        <v>14</v>
      </c>
      <c r="I31" s="2">
        <v>463</v>
      </c>
      <c r="J31" s="2">
        <v>1852</v>
      </c>
      <c r="K31" s="4">
        <v>2592.7999999999997</v>
      </c>
      <c r="L31" s="4">
        <v>0.75</v>
      </c>
      <c r="M31" s="4">
        <v>0.77</v>
      </c>
    </row>
    <row r="32" spans="1:13" x14ac:dyDescent="0.25">
      <c r="A32" s="2">
        <v>30</v>
      </c>
      <c r="B32" s="3">
        <v>44269</v>
      </c>
      <c r="C32" s="13">
        <v>3</v>
      </c>
      <c r="D32" s="18" t="s">
        <v>37</v>
      </c>
      <c r="E32" s="2" t="s">
        <v>21</v>
      </c>
      <c r="F32" s="2" t="s">
        <v>27</v>
      </c>
      <c r="G32" s="2" t="s">
        <v>23</v>
      </c>
      <c r="H32" s="2" t="s">
        <v>14</v>
      </c>
      <c r="I32" s="2">
        <v>373</v>
      </c>
      <c r="J32" s="2">
        <v>1119</v>
      </c>
      <c r="K32" s="4">
        <v>1566.6</v>
      </c>
      <c r="L32" s="4">
        <v>0.73</v>
      </c>
      <c r="M32" s="4">
        <v>0.96</v>
      </c>
    </row>
    <row r="33" spans="1:13" x14ac:dyDescent="0.25">
      <c r="A33" s="2">
        <v>31</v>
      </c>
      <c r="B33" s="3">
        <v>44272</v>
      </c>
      <c r="C33" s="13">
        <v>3</v>
      </c>
      <c r="D33" s="18" t="s">
        <v>37</v>
      </c>
      <c r="E33" s="2" t="s">
        <v>15</v>
      </c>
      <c r="F33" s="2" t="s">
        <v>20</v>
      </c>
      <c r="G33" s="2" t="s">
        <v>28</v>
      </c>
      <c r="H33" s="2" t="s">
        <v>36</v>
      </c>
      <c r="I33" s="2">
        <v>254</v>
      </c>
      <c r="J33" s="2">
        <v>1016</v>
      </c>
      <c r="K33" s="4">
        <v>1422.3999999999999</v>
      </c>
      <c r="L33" s="4">
        <v>0.93</v>
      </c>
      <c r="M33" s="4">
        <v>0.74</v>
      </c>
    </row>
    <row r="34" spans="1:13" x14ac:dyDescent="0.25">
      <c r="A34" s="2">
        <v>32</v>
      </c>
      <c r="B34" s="3">
        <v>44281</v>
      </c>
      <c r="C34" s="13">
        <v>3</v>
      </c>
      <c r="D34" s="18" t="s">
        <v>37</v>
      </c>
      <c r="E34" s="2" t="s">
        <v>30</v>
      </c>
      <c r="F34" s="2" t="s">
        <v>12</v>
      </c>
      <c r="G34" s="2" t="s">
        <v>28</v>
      </c>
      <c r="H34" s="2" t="s">
        <v>36</v>
      </c>
      <c r="I34" s="2">
        <v>305</v>
      </c>
      <c r="J34" s="2">
        <v>1220</v>
      </c>
      <c r="K34" s="4">
        <v>1708</v>
      </c>
      <c r="L34" s="4">
        <v>0.85</v>
      </c>
      <c r="M34" s="4">
        <v>0.7</v>
      </c>
    </row>
    <row r="35" spans="1:13" x14ac:dyDescent="0.25">
      <c r="A35" s="2">
        <v>33</v>
      </c>
      <c r="B35" s="3">
        <v>44281</v>
      </c>
      <c r="C35" s="13">
        <v>3</v>
      </c>
      <c r="D35" s="18" t="s">
        <v>37</v>
      </c>
      <c r="E35" s="2" t="s">
        <v>11</v>
      </c>
      <c r="F35" s="2" t="s">
        <v>16</v>
      </c>
      <c r="G35" s="2" t="s">
        <v>13</v>
      </c>
      <c r="H35" s="2" t="s">
        <v>36</v>
      </c>
      <c r="I35" s="2">
        <v>182</v>
      </c>
      <c r="J35" s="2">
        <v>182</v>
      </c>
      <c r="K35" s="4">
        <v>254.79999999999998</v>
      </c>
      <c r="L35" s="4">
        <v>0.92</v>
      </c>
      <c r="M35" s="4">
        <v>0.99</v>
      </c>
    </row>
    <row r="36" spans="1:13" x14ac:dyDescent="0.25">
      <c r="A36" s="2">
        <v>34</v>
      </c>
      <c r="B36" s="3">
        <v>44282</v>
      </c>
      <c r="C36" s="13">
        <v>3</v>
      </c>
      <c r="D36" s="18" t="s">
        <v>37</v>
      </c>
      <c r="E36" s="2" t="s">
        <v>21</v>
      </c>
      <c r="F36" s="2" t="s">
        <v>20</v>
      </c>
      <c r="G36" s="2" t="s">
        <v>13</v>
      </c>
      <c r="H36" s="2" t="s">
        <v>36</v>
      </c>
      <c r="I36" s="2">
        <v>389</v>
      </c>
      <c r="J36" s="2">
        <v>389</v>
      </c>
      <c r="K36" s="4">
        <v>544.59999999999991</v>
      </c>
      <c r="L36" s="4">
        <v>0.75</v>
      </c>
      <c r="M36" s="4">
        <v>0.97</v>
      </c>
    </row>
    <row r="37" spans="1:13" x14ac:dyDescent="0.25">
      <c r="A37" s="2">
        <v>35</v>
      </c>
      <c r="B37" s="3">
        <v>44282</v>
      </c>
      <c r="C37" s="13">
        <v>3</v>
      </c>
      <c r="D37" s="18" t="s">
        <v>37</v>
      </c>
      <c r="E37" s="2" t="s">
        <v>25</v>
      </c>
      <c r="F37" s="2" t="s">
        <v>22</v>
      </c>
      <c r="G37" s="2" t="s">
        <v>28</v>
      </c>
      <c r="H37" s="2" t="s">
        <v>14</v>
      </c>
      <c r="I37" s="2">
        <v>237</v>
      </c>
      <c r="J37" s="2">
        <v>948</v>
      </c>
      <c r="K37" s="4">
        <v>1327.1999999999998</v>
      </c>
      <c r="L37" s="4">
        <v>0.77</v>
      </c>
      <c r="M37" s="4">
        <v>0.97</v>
      </c>
    </row>
    <row r="38" spans="1:13" x14ac:dyDescent="0.25">
      <c r="A38" s="2">
        <v>36</v>
      </c>
      <c r="B38" s="3">
        <v>44287</v>
      </c>
      <c r="C38" s="13">
        <v>4</v>
      </c>
      <c r="D38" s="18" t="s">
        <v>38</v>
      </c>
      <c r="E38" s="2" t="s">
        <v>30</v>
      </c>
      <c r="F38" s="2" t="s">
        <v>27</v>
      </c>
      <c r="G38" s="2" t="s">
        <v>28</v>
      </c>
      <c r="H38" s="2" t="s">
        <v>14</v>
      </c>
      <c r="I38" s="2">
        <v>292</v>
      </c>
      <c r="J38" s="2">
        <v>1168</v>
      </c>
      <c r="K38" s="4">
        <v>1635.1999999999998</v>
      </c>
      <c r="L38" s="4">
        <v>0.79</v>
      </c>
      <c r="M38" s="4">
        <v>0.75</v>
      </c>
    </row>
    <row r="39" spans="1:13" x14ac:dyDescent="0.25">
      <c r="A39" s="2">
        <v>37</v>
      </c>
      <c r="B39" s="3">
        <v>44292</v>
      </c>
      <c r="C39" s="13">
        <v>4</v>
      </c>
      <c r="D39" s="18" t="s">
        <v>38</v>
      </c>
      <c r="E39" s="2" t="s">
        <v>30</v>
      </c>
      <c r="F39" s="2" t="s">
        <v>20</v>
      </c>
      <c r="G39" s="2" t="s">
        <v>17</v>
      </c>
      <c r="H39" s="2" t="s">
        <v>36</v>
      </c>
      <c r="I39" s="2">
        <v>175</v>
      </c>
      <c r="J39" s="2">
        <v>350</v>
      </c>
      <c r="K39" s="4">
        <v>489.99999999999994</v>
      </c>
      <c r="L39" s="4">
        <v>0.81</v>
      </c>
      <c r="M39" s="4">
        <v>0.98</v>
      </c>
    </row>
    <row r="40" spans="1:13" x14ac:dyDescent="0.25">
      <c r="A40" s="2">
        <v>38</v>
      </c>
      <c r="B40" s="3">
        <v>44293</v>
      </c>
      <c r="C40" s="13">
        <v>4</v>
      </c>
      <c r="D40" s="18" t="s">
        <v>38</v>
      </c>
      <c r="E40" s="2" t="s">
        <v>33</v>
      </c>
      <c r="F40" s="2" t="s">
        <v>12</v>
      </c>
      <c r="G40" s="2" t="s">
        <v>13</v>
      </c>
      <c r="H40" s="2" t="s">
        <v>36</v>
      </c>
      <c r="I40" s="2">
        <v>190</v>
      </c>
      <c r="J40" s="2">
        <v>190</v>
      </c>
      <c r="K40" s="4">
        <v>266</v>
      </c>
      <c r="L40" s="4">
        <v>0.86</v>
      </c>
      <c r="M40" s="4">
        <v>0.82</v>
      </c>
    </row>
    <row r="41" spans="1:13" x14ac:dyDescent="0.25">
      <c r="A41" s="2">
        <v>39</v>
      </c>
      <c r="B41" s="3">
        <v>44293</v>
      </c>
      <c r="C41" s="13">
        <v>4</v>
      </c>
      <c r="D41" s="18" t="s">
        <v>38</v>
      </c>
      <c r="E41" s="2" t="s">
        <v>24</v>
      </c>
      <c r="F41" s="2" t="s">
        <v>16</v>
      </c>
      <c r="G41" s="2" t="s">
        <v>17</v>
      </c>
      <c r="H41" s="2" t="s">
        <v>36</v>
      </c>
      <c r="I41" s="2">
        <v>339</v>
      </c>
      <c r="J41" s="2">
        <v>678</v>
      </c>
      <c r="K41" s="4">
        <v>949.19999999999993</v>
      </c>
      <c r="L41" s="4">
        <v>0.72</v>
      </c>
      <c r="M41" s="4">
        <v>0.95</v>
      </c>
    </row>
    <row r="42" spans="1:13" x14ac:dyDescent="0.25">
      <c r="A42" s="2">
        <v>40</v>
      </c>
      <c r="B42" s="3">
        <v>44298</v>
      </c>
      <c r="C42" s="13">
        <v>4</v>
      </c>
      <c r="D42" s="18" t="s">
        <v>38</v>
      </c>
      <c r="E42" s="2" t="s">
        <v>11</v>
      </c>
      <c r="F42" s="2" t="s">
        <v>22</v>
      </c>
      <c r="G42" s="2" t="s">
        <v>13</v>
      </c>
      <c r="H42" s="2" t="s">
        <v>14</v>
      </c>
      <c r="I42" s="2">
        <v>141</v>
      </c>
      <c r="J42" s="2">
        <v>141</v>
      </c>
      <c r="K42" s="4">
        <v>197.39999999999998</v>
      </c>
      <c r="L42" s="4">
        <v>0.71</v>
      </c>
      <c r="M42" s="4">
        <v>0.8</v>
      </c>
    </row>
    <row r="43" spans="1:13" x14ac:dyDescent="0.25">
      <c r="A43" s="2">
        <v>41</v>
      </c>
      <c r="B43" s="3">
        <v>44302</v>
      </c>
      <c r="C43" s="13">
        <v>4</v>
      </c>
      <c r="D43" s="18" t="s">
        <v>38</v>
      </c>
      <c r="E43" s="2" t="s">
        <v>33</v>
      </c>
      <c r="F43" s="2" t="s">
        <v>20</v>
      </c>
      <c r="G43" s="2" t="s">
        <v>23</v>
      </c>
      <c r="H43" s="2" t="s">
        <v>36</v>
      </c>
      <c r="I43" s="2">
        <v>158</v>
      </c>
      <c r="J43" s="2">
        <v>474</v>
      </c>
      <c r="K43" s="4">
        <v>663.59999999999991</v>
      </c>
      <c r="L43" s="4">
        <v>0.97</v>
      </c>
      <c r="M43" s="4">
        <v>0.95</v>
      </c>
    </row>
    <row r="44" spans="1:13" x14ac:dyDescent="0.25">
      <c r="A44" s="2">
        <v>42</v>
      </c>
      <c r="B44" s="3">
        <v>44305</v>
      </c>
      <c r="C44" s="13">
        <v>4</v>
      </c>
      <c r="D44" s="18" t="s">
        <v>38</v>
      </c>
      <c r="E44" s="2" t="s">
        <v>35</v>
      </c>
      <c r="F44" s="2" t="s">
        <v>12</v>
      </c>
      <c r="G44" s="2" t="s">
        <v>17</v>
      </c>
      <c r="H44" s="2" t="s">
        <v>36</v>
      </c>
      <c r="I44" s="2">
        <v>137</v>
      </c>
      <c r="J44" s="2">
        <v>274</v>
      </c>
      <c r="K44" s="4">
        <v>383.59999999999997</v>
      </c>
      <c r="L44" s="4">
        <v>0.95</v>
      </c>
      <c r="M44" s="4">
        <v>0.85</v>
      </c>
    </row>
    <row r="45" spans="1:13" x14ac:dyDescent="0.25">
      <c r="A45" s="2">
        <v>43</v>
      </c>
      <c r="B45" s="3">
        <v>44305</v>
      </c>
      <c r="C45" s="13">
        <v>4</v>
      </c>
      <c r="D45" s="18" t="s">
        <v>38</v>
      </c>
      <c r="E45" s="2" t="s">
        <v>31</v>
      </c>
      <c r="F45" s="2" t="s">
        <v>16</v>
      </c>
      <c r="G45" s="2" t="s">
        <v>23</v>
      </c>
      <c r="H45" s="2" t="s">
        <v>36</v>
      </c>
      <c r="I45" s="2">
        <v>157</v>
      </c>
      <c r="J45" s="2">
        <v>471</v>
      </c>
      <c r="K45" s="4">
        <v>659.4</v>
      </c>
      <c r="L45" s="4">
        <v>0.97</v>
      </c>
      <c r="M45" s="4">
        <v>0.7</v>
      </c>
    </row>
    <row r="46" spans="1:13" x14ac:dyDescent="0.25">
      <c r="A46" s="2">
        <v>44</v>
      </c>
      <c r="B46" s="3">
        <v>44305</v>
      </c>
      <c r="C46" s="13">
        <v>4</v>
      </c>
      <c r="D46" s="18" t="s">
        <v>38</v>
      </c>
      <c r="E46" s="2" t="s">
        <v>33</v>
      </c>
      <c r="F46" s="2" t="s">
        <v>27</v>
      </c>
      <c r="G46" s="2" t="s">
        <v>13</v>
      </c>
      <c r="H46" s="2" t="s">
        <v>36</v>
      </c>
      <c r="I46" s="2">
        <v>125</v>
      </c>
      <c r="J46" s="2">
        <v>125</v>
      </c>
      <c r="K46" s="4">
        <v>175</v>
      </c>
      <c r="L46" s="4">
        <v>0.9</v>
      </c>
      <c r="M46" s="4">
        <v>0.98</v>
      </c>
    </row>
    <row r="47" spans="1:13" x14ac:dyDescent="0.25">
      <c r="A47" s="2">
        <v>45</v>
      </c>
      <c r="B47" s="3">
        <v>44312</v>
      </c>
      <c r="C47" s="13">
        <v>4</v>
      </c>
      <c r="D47" s="18" t="s">
        <v>38</v>
      </c>
      <c r="E47" s="2" t="s">
        <v>35</v>
      </c>
      <c r="F47" s="2" t="s">
        <v>20</v>
      </c>
      <c r="G47" s="2" t="s">
        <v>28</v>
      </c>
      <c r="H47" s="2" t="s">
        <v>29</v>
      </c>
      <c r="I47" s="2">
        <v>297</v>
      </c>
      <c r="J47" s="2">
        <v>1188</v>
      </c>
      <c r="K47" s="4">
        <v>1663.1999999999998</v>
      </c>
      <c r="L47" s="4">
        <v>0.9</v>
      </c>
      <c r="M47" s="4">
        <v>0.95</v>
      </c>
    </row>
    <row r="48" spans="1:13" x14ac:dyDescent="0.25">
      <c r="A48" s="2">
        <v>46</v>
      </c>
      <c r="B48" s="3">
        <v>44314</v>
      </c>
      <c r="C48" s="13">
        <v>4</v>
      </c>
      <c r="D48" s="18" t="s">
        <v>38</v>
      </c>
      <c r="E48" s="2" t="s">
        <v>24</v>
      </c>
      <c r="F48" s="2" t="s">
        <v>22</v>
      </c>
      <c r="G48" s="2" t="s">
        <v>17</v>
      </c>
      <c r="H48" s="2" t="s">
        <v>36</v>
      </c>
      <c r="I48" s="2">
        <v>269</v>
      </c>
      <c r="J48" s="2">
        <v>538</v>
      </c>
      <c r="K48" s="4">
        <v>753.19999999999993</v>
      </c>
      <c r="L48" s="4">
        <v>0.96</v>
      </c>
      <c r="M48" s="4">
        <v>0.81</v>
      </c>
    </row>
    <row r="49" spans="1:13" x14ac:dyDescent="0.25">
      <c r="A49" s="2">
        <v>47</v>
      </c>
      <c r="B49" s="3">
        <v>44317</v>
      </c>
      <c r="C49" s="13">
        <v>5</v>
      </c>
      <c r="D49" s="18" t="s">
        <v>39</v>
      </c>
      <c r="E49" s="2" t="s">
        <v>19</v>
      </c>
      <c r="F49" s="2" t="s">
        <v>12</v>
      </c>
      <c r="G49" s="2" t="s">
        <v>23</v>
      </c>
      <c r="H49" s="2" t="s">
        <v>36</v>
      </c>
      <c r="I49" s="2">
        <v>373</v>
      </c>
      <c r="J49" s="2">
        <v>1119</v>
      </c>
      <c r="K49" s="4">
        <v>1566.6</v>
      </c>
      <c r="L49" s="4">
        <v>0.98</v>
      </c>
      <c r="M49" s="4">
        <v>0.84</v>
      </c>
    </row>
    <row r="50" spans="1:13" x14ac:dyDescent="0.25">
      <c r="A50" s="2">
        <v>48</v>
      </c>
      <c r="B50" s="3">
        <v>44317</v>
      </c>
      <c r="C50" s="13">
        <v>5</v>
      </c>
      <c r="D50" s="18" t="s">
        <v>39</v>
      </c>
      <c r="E50" s="2" t="s">
        <v>26</v>
      </c>
      <c r="F50" s="2" t="s">
        <v>16</v>
      </c>
      <c r="G50" s="2" t="s">
        <v>28</v>
      </c>
      <c r="H50" s="2" t="s">
        <v>36</v>
      </c>
      <c r="I50" s="2">
        <v>452</v>
      </c>
      <c r="J50" s="2">
        <v>1808</v>
      </c>
      <c r="K50" s="4">
        <v>2531.1999999999998</v>
      </c>
      <c r="L50" s="4">
        <v>0.76</v>
      </c>
      <c r="M50" s="4">
        <v>0.7</v>
      </c>
    </row>
    <row r="51" spans="1:13" x14ac:dyDescent="0.25">
      <c r="A51" s="2">
        <v>49</v>
      </c>
      <c r="B51" s="3">
        <v>44322</v>
      </c>
      <c r="C51" s="13">
        <v>5</v>
      </c>
      <c r="D51" s="18" t="s">
        <v>39</v>
      </c>
      <c r="E51" s="2" t="s">
        <v>19</v>
      </c>
      <c r="F51" s="2" t="s">
        <v>20</v>
      </c>
      <c r="G51" s="2" t="s">
        <v>13</v>
      </c>
      <c r="H51" s="2" t="s">
        <v>29</v>
      </c>
      <c r="I51" s="2">
        <v>209</v>
      </c>
      <c r="J51" s="2">
        <v>209</v>
      </c>
      <c r="K51" s="4">
        <v>292.59999999999997</v>
      </c>
      <c r="L51" s="4">
        <v>0.91</v>
      </c>
      <c r="M51" s="4">
        <v>0.77</v>
      </c>
    </row>
    <row r="52" spans="1:13" x14ac:dyDescent="0.25">
      <c r="A52" s="2">
        <v>50</v>
      </c>
      <c r="B52" s="3">
        <v>44323</v>
      </c>
      <c r="C52" s="13">
        <v>5</v>
      </c>
      <c r="D52" s="18" t="s">
        <v>39</v>
      </c>
      <c r="E52" s="2" t="s">
        <v>35</v>
      </c>
      <c r="F52" s="2" t="s">
        <v>27</v>
      </c>
      <c r="G52" s="2" t="s">
        <v>17</v>
      </c>
      <c r="H52" s="2" t="s">
        <v>36</v>
      </c>
      <c r="I52" s="2">
        <v>458</v>
      </c>
      <c r="J52" s="2">
        <v>916</v>
      </c>
      <c r="K52" s="4">
        <v>1282.3999999999999</v>
      </c>
      <c r="L52" s="4">
        <v>0.79</v>
      </c>
      <c r="M52" s="4">
        <v>0.81</v>
      </c>
    </row>
    <row r="53" spans="1:13" x14ac:dyDescent="0.25">
      <c r="A53" s="2">
        <v>51</v>
      </c>
      <c r="B53" s="3">
        <v>44329</v>
      </c>
      <c r="C53" s="13">
        <v>5</v>
      </c>
      <c r="D53" s="18" t="s">
        <v>39</v>
      </c>
      <c r="E53" s="2" t="s">
        <v>25</v>
      </c>
      <c r="F53" s="2" t="s">
        <v>12</v>
      </c>
      <c r="G53" s="2" t="s">
        <v>28</v>
      </c>
      <c r="H53" s="2" t="s">
        <v>29</v>
      </c>
      <c r="I53" s="2">
        <v>231</v>
      </c>
      <c r="J53" s="2">
        <v>924</v>
      </c>
      <c r="K53" s="4">
        <v>1293.5999999999999</v>
      </c>
      <c r="L53" s="4">
        <v>0.85</v>
      </c>
      <c r="M53" s="4">
        <v>0.82</v>
      </c>
    </row>
    <row r="54" spans="1:13" x14ac:dyDescent="0.25">
      <c r="A54" s="2">
        <v>52</v>
      </c>
      <c r="B54" s="3">
        <v>44329</v>
      </c>
      <c r="C54" s="13">
        <v>5</v>
      </c>
      <c r="D54" s="18" t="s">
        <v>39</v>
      </c>
      <c r="E54" s="2" t="s">
        <v>34</v>
      </c>
      <c r="F54" s="2" t="s">
        <v>16</v>
      </c>
      <c r="G54" s="2" t="s">
        <v>13</v>
      </c>
      <c r="H54" s="2" t="s">
        <v>36</v>
      </c>
      <c r="I54" s="2">
        <v>488</v>
      </c>
      <c r="J54" s="2">
        <v>488</v>
      </c>
      <c r="K54" s="4">
        <v>683.19999999999993</v>
      </c>
      <c r="L54" s="4">
        <v>0.88</v>
      </c>
      <c r="M54" s="4">
        <v>0.84</v>
      </c>
    </row>
    <row r="55" spans="1:13" x14ac:dyDescent="0.25">
      <c r="A55" s="2">
        <v>53</v>
      </c>
      <c r="B55" s="3">
        <v>44330</v>
      </c>
      <c r="C55" s="13">
        <v>5</v>
      </c>
      <c r="D55" s="18" t="s">
        <v>39</v>
      </c>
      <c r="E55" s="2" t="s">
        <v>31</v>
      </c>
      <c r="F55" s="2" t="s">
        <v>22</v>
      </c>
      <c r="G55" s="2" t="s">
        <v>23</v>
      </c>
      <c r="H55" s="2" t="s">
        <v>36</v>
      </c>
      <c r="I55" s="2">
        <v>292</v>
      </c>
      <c r="J55" s="2">
        <v>876</v>
      </c>
      <c r="K55" s="4">
        <v>1226.3999999999999</v>
      </c>
      <c r="L55" s="4">
        <v>0.81</v>
      </c>
      <c r="M55" s="4">
        <v>0.92</v>
      </c>
    </row>
    <row r="56" spans="1:13" x14ac:dyDescent="0.25">
      <c r="A56" s="2">
        <v>54</v>
      </c>
      <c r="B56" s="3">
        <v>44332</v>
      </c>
      <c r="C56" s="13">
        <v>5</v>
      </c>
      <c r="D56" s="18" t="s">
        <v>39</v>
      </c>
      <c r="E56" s="2" t="s">
        <v>25</v>
      </c>
      <c r="F56" s="2" t="s">
        <v>20</v>
      </c>
      <c r="G56" s="2" t="s">
        <v>17</v>
      </c>
      <c r="H56" s="2" t="s">
        <v>29</v>
      </c>
      <c r="I56" s="2">
        <v>128</v>
      </c>
      <c r="J56" s="2">
        <v>256</v>
      </c>
      <c r="K56" s="4">
        <v>358.4</v>
      </c>
      <c r="L56" s="4">
        <v>0.84</v>
      </c>
      <c r="M56" s="4">
        <v>0.73</v>
      </c>
    </row>
    <row r="57" spans="1:13" x14ac:dyDescent="0.25">
      <c r="A57" s="2">
        <v>55</v>
      </c>
      <c r="B57" s="3">
        <v>44341</v>
      </c>
      <c r="C57" s="13">
        <v>5</v>
      </c>
      <c r="D57" s="18" t="s">
        <v>39</v>
      </c>
      <c r="E57" s="2" t="s">
        <v>11</v>
      </c>
      <c r="F57" s="2" t="s">
        <v>12</v>
      </c>
      <c r="G57" s="2" t="s">
        <v>13</v>
      </c>
      <c r="H57" s="2" t="s">
        <v>29</v>
      </c>
      <c r="I57" s="2">
        <v>144</v>
      </c>
      <c r="J57" s="2">
        <v>144</v>
      </c>
      <c r="K57" s="4">
        <v>201.6</v>
      </c>
      <c r="L57" s="4">
        <v>0.93</v>
      </c>
      <c r="M57" s="4">
        <v>0.79</v>
      </c>
    </row>
    <row r="58" spans="1:13" x14ac:dyDescent="0.25">
      <c r="A58" s="2">
        <v>56</v>
      </c>
      <c r="B58" s="3">
        <v>44341</v>
      </c>
      <c r="C58" s="13">
        <v>5</v>
      </c>
      <c r="D58" s="18" t="s">
        <v>39</v>
      </c>
      <c r="E58" s="2" t="s">
        <v>15</v>
      </c>
      <c r="F58" s="2" t="s">
        <v>16</v>
      </c>
      <c r="G58" s="2" t="s">
        <v>17</v>
      </c>
      <c r="H58" s="2" t="s">
        <v>36</v>
      </c>
      <c r="I58" s="2">
        <v>410</v>
      </c>
      <c r="J58" s="2">
        <v>820</v>
      </c>
      <c r="K58" s="4">
        <v>1148</v>
      </c>
      <c r="L58" s="4">
        <v>0.84</v>
      </c>
      <c r="M58" s="4">
        <v>0.79</v>
      </c>
    </row>
    <row r="59" spans="1:13" x14ac:dyDescent="0.25">
      <c r="A59" s="2">
        <v>57</v>
      </c>
      <c r="B59" s="3">
        <v>44341</v>
      </c>
      <c r="C59" s="13">
        <v>5</v>
      </c>
      <c r="D59" s="18" t="s">
        <v>39</v>
      </c>
      <c r="E59" s="2" t="s">
        <v>19</v>
      </c>
      <c r="F59" s="2" t="s">
        <v>27</v>
      </c>
      <c r="G59" s="2" t="s">
        <v>23</v>
      </c>
      <c r="H59" s="2" t="s">
        <v>36</v>
      </c>
      <c r="I59" s="2">
        <v>180</v>
      </c>
      <c r="J59" s="2">
        <v>540</v>
      </c>
      <c r="K59" s="4">
        <v>756</v>
      </c>
      <c r="L59" s="4">
        <v>0.85</v>
      </c>
      <c r="M59" s="4">
        <v>0.91</v>
      </c>
    </row>
    <row r="60" spans="1:13" x14ac:dyDescent="0.25">
      <c r="A60" s="2">
        <v>58</v>
      </c>
      <c r="B60" s="3">
        <v>44342</v>
      </c>
      <c r="C60" s="13">
        <v>5</v>
      </c>
      <c r="D60" s="18" t="s">
        <v>39</v>
      </c>
      <c r="E60" s="2" t="s">
        <v>11</v>
      </c>
      <c r="F60" s="2" t="s">
        <v>20</v>
      </c>
      <c r="G60" s="2" t="s">
        <v>23</v>
      </c>
      <c r="H60" s="2" t="s">
        <v>18</v>
      </c>
      <c r="I60" s="2">
        <v>388</v>
      </c>
      <c r="J60" s="2">
        <v>1164</v>
      </c>
      <c r="K60" s="4">
        <v>1629.6</v>
      </c>
      <c r="L60" s="4">
        <v>0.86</v>
      </c>
      <c r="M60" s="4">
        <v>0.75</v>
      </c>
    </row>
    <row r="61" spans="1:13" x14ac:dyDescent="0.25">
      <c r="A61" s="2">
        <v>59</v>
      </c>
      <c r="B61" s="3">
        <v>44346</v>
      </c>
      <c r="C61" s="13">
        <v>5</v>
      </c>
      <c r="D61" s="18" t="s">
        <v>39</v>
      </c>
      <c r="E61" s="2" t="s">
        <v>26</v>
      </c>
      <c r="F61" s="2" t="s">
        <v>22</v>
      </c>
      <c r="G61" s="2" t="s">
        <v>28</v>
      </c>
      <c r="H61" s="2" t="s">
        <v>36</v>
      </c>
      <c r="I61" s="2">
        <v>600</v>
      </c>
      <c r="J61" s="2">
        <v>2400</v>
      </c>
      <c r="K61" s="4">
        <v>3360</v>
      </c>
      <c r="L61" s="4">
        <v>0.96</v>
      </c>
      <c r="M61" s="4">
        <v>0.77</v>
      </c>
    </row>
    <row r="62" spans="1:13" x14ac:dyDescent="0.25">
      <c r="A62" s="2">
        <v>60</v>
      </c>
      <c r="B62" s="3">
        <v>44352</v>
      </c>
      <c r="C62" s="13">
        <v>6</v>
      </c>
      <c r="D62" s="18" t="s">
        <v>40</v>
      </c>
      <c r="E62" s="2" t="s">
        <v>24</v>
      </c>
      <c r="F62" s="2" t="s">
        <v>20</v>
      </c>
      <c r="G62" s="2" t="s">
        <v>28</v>
      </c>
      <c r="H62" s="2" t="s">
        <v>18</v>
      </c>
      <c r="I62" s="2">
        <v>205</v>
      </c>
      <c r="J62" s="2">
        <v>820</v>
      </c>
      <c r="K62" s="4">
        <v>1148</v>
      </c>
      <c r="L62" s="4">
        <v>0.99</v>
      </c>
      <c r="M62" s="4">
        <v>0.97</v>
      </c>
    </row>
    <row r="63" spans="1:13" x14ac:dyDescent="0.25">
      <c r="A63" s="2">
        <v>61</v>
      </c>
      <c r="B63" s="3">
        <v>44353</v>
      </c>
      <c r="C63" s="13">
        <v>6</v>
      </c>
      <c r="D63" s="18" t="s">
        <v>40</v>
      </c>
      <c r="E63" s="2" t="s">
        <v>24</v>
      </c>
      <c r="F63" s="2" t="s">
        <v>12</v>
      </c>
      <c r="G63" s="2" t="s">
        <v>17</v>
      </c>
      <c r="H63" s="2" t="s">
        <v>29</v>
      </c>
      <c r="I63" s="2">
        <v>515</v>
      </c>
      <c r="J63" s="2">
        <v>1030</v>
      </c>
      <c r="K63" s="4">
        <v>1442</v>
      </c>
      <c r="L63" s="4">
        <v>0.77</v>
      </c>
      <c r="M63" s="4">
        <v>0.72</v>
      </c>
    </row>
    <row r="64" spans="1:13" x14ac:dyDescent="0.25">
      <c r="A64" s="2">
        <v>62</v>
      </c>
      <c r="B64" s="3">
        <v>44353</v>
      </c>
      <c r="C64" s="13">
        <v>6</v>
      </c>
      <c r="D64" s="18" t="s">
        <v>40</v>
      </c>
      <c r="E64" s="2" t="s">
        <v>21</v>
      </c>
      <c r="F64" s="2" t="s">
        <v>16</v>
      </c>
      <c r="G64" s="2" t="s">
        <v>23</v>
      </c>
      <c r="H64" s="2" t="s">
        <v>29</v>
      </c>
      <c r="I64" s="2">
        <v>537</v>
      </c>
      <c r="J64" s="2">
        <v>1611</v>
      </c>
      <c r="K64" s="4">
        <v>2255.3999999999996</v>
      </c>
      <c r="L64" s="4">
        <v>0.77</v>
      </c>
      <c r="M64" s="4">
        <v>0.96</v>
      </c>
    </row>
    <row r="65" spans="1:13" x14ac:dyDescent="0.25">
      <c r="A65" s="2">
        <v>63</v>
      </c>
      <c r="B65" s="3">
        <v>44359</v>
      </c>
      <c r="C65" s="13">
        <v>6</v>
      </c>
      <c r="D65" s="18" t="s">
        <v>40</v>
      </c>
      <c r="E65" s="2" t="s">
        <v>25</v>
      </c>
      <c r="F65" s="2" t="s">
        <v>27</v>
      </c>
      <c r="G65" s="2" t="s">
        <v>28</v>
      </c>
      <c r="H65" s="2" t="s">
        <v>41</v>
      </c>
      <c r="I65" s="2">
        <v>567</v>
      </c>
      <c r="J65" s="2">
        <v>2268</v>
      </c>
      <c r="K65" s="4">
        <v>3175.2</v>
      </c>
      <c r="L65" s="4">
        <v>0.78</v>
      </c>
      <c r="M65" s="4">
        <v>0.8</v>
      </c>
    </row>
    <row r="66" spans="1:13" x14ac:dyDescent="0.25">
      <c r="A66" s="2">
        <v>64</v>
      </c>
      <c r="B66" s="3">
        <v>44362</v>
      </c>
      <c r="C66" s="13">
        <v>6</v>
      </c>
      <c r="D66" s="18" t="s">
        <v>40</v>
      </c>
      <c r="E66" s="2" t="s">
        <v>31</v>
      </c>
      <c r="F66" s="2" t="s">
        <v>20</v>
      </c>
      <c r="G66" s="2" t="s">
        <v>13</v>
      </c>
      <c r="H66" s="2" t="s">
        <v>18</v>
      </c>
      <c r="I66" s="2">
        <v>392</v>
      </c>
      <c r="J66" s="2">
        <v>392</v>
      </c>
      <c r="K66" s="4">
        <v>548.79999999999995</v>
      </c>
      <c r="L66" s="4">
        <v>0.81</v>
      </c>
      <c r="M66" s="4">
        <v>0.99</v>
      </c>
    </row>
    <row r="67" spans="1:13" x14ac:dyDescent="0.25">
      <c r="A67" s="2">
        <v>65</v>
      </c>
      <c r="B67" s="3">
        <v>44362</v>
      </c>
      <c r="C67" s="13">
        <v>6</v>
      </c>
      <c r="D67" s="18" t="s">
        <v>40</v>
      </c>
      <c r="E67" s="2" t="s">
        <v>34</v>
      </c>
      <c r="F67" s="2" t="s">
        <v>22</v>
      </c>
      <c r="G67" s="2" t="s">
        <v>13</v>
      </c>
      <c r="H67" s="2" t="s">
        <v>41</v>
      </c>
      <c r="I67" s="2">
        <v>251</v>
      </c>
      <c r="J67" s="2">
        <v>251</v>
      </c>
      <c r="K67" s="4">
        <v>351.4</v>
      </c>
      <c r="L67" s="4">
        <v>0.97</v>
      </c>
      <c r="M67" s="4">
        <v>0.98</v>
      </c>
    </row>
    <row r="68" spans="1:13" x14ac:dyDescent="0.25">
      <c r="A68" s="2">
        <v>66</v>
      </c>
      <c r="B68" s="3">
        <v>44365</v>
      </c>
      <c r="C68" s="13">
        <v>6</v>
      </c>
      <c r="D68" s="18" t="s">
        <v>40</v>
      </c>
      <c r="E68" s="2" t="s">
        <v>31</v>
      </c>
      <c r="F68" s="2" t="s">
        <v>12</v>
      </c>
      <c r="G68" s="2" t="s">
        <v>23</v>
      </c>
      <c r="H68" s="2" t="s">
        <v>29</v>
      </c>
      <c r="I68" s="2">
        <v>566</v>
      </c>
      <c r="J68" s="2">
        <v>1698</v>
      </c>
      <c r="K68" s="4">
        <v>2377.1999999999998</v>
      </c>
      <c r="L68" s="4">
        <v>0.89</v>
      </c>
      <c r="M68" s="4">
        <v>0.85</v>
      </c>
    </row>
    <row r="69" spans="1:13" x14ac:dyDescent="0.25">
      <c r="A69" s="2">
        <v>67</v>
      </c>
      <c r="B69" s="3">
        <v>44365</v>
      </c>
      <c r="C69" s="13">
        <v>6</v>
      </c>
      <c r="D69" s="18" t="s">
        <v>40</v>
      </c>
      <c r="E69" s="2" t="s">
        <v>30</v>
      </c>
      <c r="F69" s="2" t="s">
        <v>16</v>
      </c>
      <c r="G69" s="2" t="s">
        <v>28</v>
      </c>
      <c r="H69" s="2" t="s">
        <v>29</v>
      </c>
      <c r="I69" s="2">
        <v>394</v>
      </c>
      <c r="J69" s="2">
        <v>1576</v>
      </c>
      <c r="K69" s="4">
        <v>2206.3999999999996</v>
      </c>
      <c r="L69" s="4">
        <v>0.88</v>
      </c>
      <c r="M69" s="4">
        <v>0.9</v>
      </c>
    </row>
    <row r="70" spans="1:13" x14ac:dyDescent="0.25">
      <c r="A70" s="2">
        <v>68</v>
      </c>
      <c r="B70" s="3">
        <v>44377</v>
      </c>
      <c r="C70" s="13">
        <v>6</v>
      </c>
      <c r="D70" s="18" t="s">
        <v>40</v>
      </c>
      <c r="E70" s="2" t="s">
        <v>26</v>
      </c>
      <c r="F70" s="2" t="s">
        <v>12</v>
      </c>
      <c r="G70" s="2" t="s">
        <v>28</v>
      </c>
      <c r="H70" s="2" t="s">
        <v>18</v>
      </c>
      <c r="I70" s="2">
        <v>195</v>
      </c>
      <c r="J70" s="2">
        <v>780</v>
      </c>
      <c r="K70" s="4">
        <v>1092</v>
      </c>
      <c r="L70" s="4">
        <v>0.75</v>
      </c>
      <c r="M70" s="4">
        <v>0.97</v>
      </c>
    </row>
    <row r="71" spans="1:13" x14ac:dyDescent="0.25">
      <c r="A71" s="2">
        <v>69</v>
      </c>
      <c r="B71" s="3">
        <v>44377</v>
      </c>
      <c r="C71" s="13">
        <v>6</v>
      </c>
      <c r="D71" s="18" t="s">
        <v>40</v>
      </c>
      <c r="E71" s="2" t="s">
        <v>33</v>
      </c>
      <c r="F71" s="2" t="s">
        <v>16</v>
      </c>
      <c r="G71" s="2" t="s">
        <v>13</v>
      </c>
      <c r="H71" s="2" t="s">
        <v>29</v>
      </c>
      <c r="I71" s="2">
        <v>473</v>
      </c>
      <c r="J71" s="2">
        <v>473</v>
      </c>
      <c r="K71" s="4">
        <v>662.19999999999993</v>
      </c>
      <c r="L71" s="4">
        <v>0.73</v>
      </c>
      <c r="M71" s="4">
        <v>0.79</v>
      </c>
    </row>
    <row r="72" spans="1:13" x14ac:dyDescent="0.25">
      <c r="A72" s="2">
        <v>70</v>
      </c>
      <c r="B72" s="3">
        <v>44377</v>
      </c>
      <c r="C72" s="13">
        <v>6</v>
      </c>
      <c r="D72" s="18" t="s">
        <v>40</v>
      </c>
      <c r="E72" s="2" t="s">
        <v>11</v>
      </c>
      <c r="F72" s="2" t="s">
        <v>27</v>
      </c>
      <c r="G72" s="2" t="s">
        <v>13</v>
      </c>
      <c r="H72" s="2" t="s">
        <v>41</v>
      </c>
      <c r="I72" s="2">
        <v>283</v>
      </c>
      <c r="J72" s="2">
        <v>283</v>
      </c>
      <c r="K72" s="4">
        <v>396.2</v>
      </c>
      <c r="L72" s="4">
        <v>0.93</v>
      </c>
      <c r="M72" s="4">
        <v>0.97</v>
      </c>
    </row>
    <row r="73" spans="1:13" x14ac:dyDescent="0.25">
      <c r="A73" s="2">
        <v>71</v>
      </c>
      <c r="B73" s="3">
        <v>44378</v>
      </c>
      <c r="C73" s="13">
        <v>7</v>
      </c>
      <c r="D73" s="18" t="s">
        <v>42</v>
      </c>
      <c r="E73" s="2" t="s">
        <v>15</v>
      </c>
      <c r="F73" s="2" t="s">
        <v>22</v>
      </c>
      <c r="G73" s="2" t="s">
        <v>17</v>
      </c>
      <c r="H73" s="2" t="s">
        <v>41</v>
      </c>
      <c r="I73" s="2">
        <v>185</v>
      </c>
      <c r="J73" s="2">
        <v>370</v>
      </c>
      <c r="K73" s="4">
        <v>518</v>
      </c>
      <c r="L73" s="4">
        <v>0.85</v>
      </c>
      <c r="M73" s="4">
        <v>0.72</v>
      </c>
    </row>
    <row r="74" spans="1:13" x14ac:dyDescent="0.25">
      <c r="A74" s="2">
        <v>72</v>
      </c>
      <c r="B74" s="3">
        <v>44389</v>
      </c>
      <c r="C74" s="13">
        <v>7</v>
      </c>
      <c r="D74" s="18" t="s">
        <v>42</v>
      </c>
      <c r="E74" s="2" t="s">
        <v>34</v>
      </c>
      <c r="F74" s="2" t="s">
        <v>12</v>
      </c>
      <c r="G74" s="2" t="s">
        <v>13</v>
      </c>
      <c r="H74" s="2" t="s">
        <v>18</v>
      </c>
      <c r="I74" s="2">
        <v>236</v>
      </c>
      <c r="J74" s="2">
        <v>236</v>
      </c>
      <c r="K74" s="4">
        <v>330.4</v>
      </c>
      <c r="L74" s="4">
        <v>0.92</v>
      </c>
      <c r="M74" s="4">
        <v>0.78</v>
      </c>
    </row>
    <row r="75" spans="1:13" x14ac:dyDescent="0.25">
      <c r="A75" s="2">
        <v>73</v>
      </c>
      <c r="B75" s="3">
        <v>44389</v>
      </c>
      <c r="C75" s="13">
        <v>7</v>
      </c>
      <c r="D75" s="18" t="s">
        <v>42</v>
      </c>
      <c r="E75" s="2" t="s">
        <v>35</v>
      </c>
      <c r="F75" s="2" t="s">
        <v>16</v>
      </c>
      <c r="G75" s="2" t="s">
        <v>17</v>
      </c>
      <c r="H75" s="2" t="s">
        <v>29</v>
      </c>
      <c r="I75" s="2">
        <v>156</v>
      </c>
      <c r="J75" s="2">
        <v>312</v>
      </c>
      <c r="K75" s="4">
        <v>436.79999999999995</v>
      </c>
      <c r="L75" s="4">
        <v>0.75</v>
      </c>
      <c r="M75" s="4">
        <v>0.84</v>
      </c>
    </row>
    <row r="76" spans="1:13" x14ac:dyDescent="0.25">
      <c r="A76" s="2">
        <v>74</v>
      </c>
      <c r="B76" s="3">
        <v>44394</v>
      </c>
      <c r="C76" s="13">
        <v>7</v>
      </c>
      <c r="D76" s="18" t="s">
        <v>42</v>
      </c>
      <c r="E76" s="2" t="s">
        <v>21</v>
      </c>
      <c r="F76" s="2" t="s">
        <v>22</v>
      </c>
      <c r="G76" s="2" t="s">
        <v>23</v>
      </c>
      <c r="H76" s="2" t="s">
        <v>41</v>
      </c>
      <c r="I76" s="2">
        <v>279</v>
      </c>
      <c r="J76" s="2">
        <v>837</v>
      </c>
      <c r="K76" s="4">
        <v>1171.8</v>
      </c>
      <c r="L76" s="4">
        <v>0.77</v>
      </c>
      <c r="M76" s="4">
        <v>0.99</v>
      </c>
    </row>
    <row r="77" spans="1:13" x14ac:dyDescent="0.25">
      <c r="A77" s="2">
        <v>75</v>
      </c>
      <c r="B77" s="3">
        <v>44395</v>
      </c>
      <c r="C77" s="13">
        <v>7</v>
      </c>
      <c r="D77" s="18" t="s">
        <v>42</v>
      </c>
      <c r="E77" s="2" t="s">
        <v>24</v>
      </c>
      <c r="F77" s="2" t="s">
        <v>27</v>
      </c>
      <c r="G77" s="2" t="s">
        <v>17</v>
      </c>
      <c r="H77" s="2" t="s">
        <v>41</v>
      </c>
      <c r="I77" s="2">
        <v>580</v>
      </c>
      <c r="J77" s="2">
        <v>1160</v>
      </c>
      <c r="K77" s="4">
        <v>1624</v>
      </c>
      <c r="L77" s="4">
        <v>0.79</v>
      </c>
      <c r="M77" s="4">
        <v>0.87</v>
      </c>
    </row>
    <row r="78" spans="1:13" x14ac:dyDescent="0.25">
      <c r="A78" s="2">
        <v>83</v>
      </c>
      <c r="B78" s="3">
        <v>44503</v>
      </c>
      <c r="C78" s="13">
        <v>7</v>
      </c>
      <c r="D78" s="18" t="s">
        <v>42</v>
      </c>
      <c r="E78" s="2" t="s">
        <v>15</v>
      </c>
      <c r="F78" s="2" t="s">
        <v>27</v>
      </c>
      <c r="G78" s="2" t="s">
        <v>28</v>
      </c>
      <c r="H78" s="2" t="s">
        <v>18</v>
      </c>
      <c r="I78" s="2">
        <v>102</v>
      </c>
      <c r="J78" s="2">
        <v>408</v>
      </c>
      <c r="K78" s="4">
        <v>571.19999999999993</v>
      </c>
      <c r="L78" s="4">
        <v>0.9</v>
      </c>
      <c r="M78" s="4">
        <v>0.99</v>
      </c>
    </row>
    <row r="79" spans="1:13" x14ac:dyDescent="0.25">
      <c r="A79" s="2">
        <v>76</v>
      </c>
      <c r="B79" s="3">
        <v>44410</v>
      </c>
      <c r="C79" s="13">
        <v>8</v>
      </c>
      <c r="D79" s="18" t="s">
        <v>43</v>
      </c>
      <c r="E79" s="2" t="s">
        <v>30</v>
      </c>
      <c r="F79" s="2" t="s">
        <v>22</v>
      </c>
      <c r="G79" s="2" t="s">
        <v>28</v>
      </c>
      <c r="H79" s="2" t="s">
        <v>41</v>
      </c>
      <c r="I79" s="2">
        <v>232</v>
      </c>
      <c r="J79" s="2">
        <v>928</v>
      </c>
      <c r="K79" s="4">
        <v>1299.1999999999998</v>
      </c>
      <c r="L79" s="4">
        <v>0.81</v>
      </c>
      <c r="M79" s="4">
        <v>0.72</v>
      </c>
    </row>
    <row r="80" spans="1:13" x14ac:dyDescent="0.25">
      <c r="A80" s="2">
        <v>77</v>
      </c>
      <c r="B80" s="3">
        <v>44413</v>
      </c>
      <c r="C80" s="13">
        <v>8</v>
      </c>
      <c r="D80" s="18" t="s">
        <v>43</v>
      </c>
      <c r="E80" s="2" t="s">
        <v>31</v>
      </c>
      <c r="F80" s="2" t="s">
        <v>27</v>
      </c>
      <c r="G80" s="2" t="s">
        <v>23</v>
      </c>
      <c r="H80" s="2" t="s">
        <v>18</v>
      </c>
      <c r="I80" s="2">
        <v>203</v>
      </c>
      <c r="J80" s="2">
        <v>609</v>
      </c>
      <c r="K80" s="4">
        <v>852.59999999999991</v>
      </c>
      <c r="L80" s="4">
        <v>0.86</v>
      </c>
      <c r="M80" s="4">
        <v>0.97</v>
      </c>
    </row>
    <row r="81" spans="1:13" x14ac:dyDescent="0.25">
      <c r="A81" s="2">
        <v>78</v>
      </c>
      <c r="B81" s="3">
        <v>44426</v>
      </c>
      <c r="C81" s="13">
        <v>8</v>
      </c>
      <c r="D81" s="18" t="s">
        <v>43</v>
      </c>
      <c r="E81" s="2" t="s">
        <v>33</v>
      </c>
      <c r="F81" s="2" t="s">
        <v>22</v>
      </c>
      <c r="G81" s="2" t="s">
        <v>13</v>
      </c>
      <c r="H81" s="2" t="s">
        <v>41</v>
      </c>
      <c r="I81" s="2">
        <v>486</v>
      </c>
      <c r="J81" s="2">
        <v>486</v>
      </c>
      <c r="K81" s="4">
        <v>680.4</v>
      </c>
      <c r="L81" s="4">
        <v>0.72</v>
      </c>
      <c r="M81" s="4">
        <v>0.79</v>
      </c>
    </row>
    <row r="82" spans="1:13" x14ac:dyDescent="0.25">
      <c r="A82" s="2">
        <v>79</v>
      </c>
      <c r="B82" s="3">
        <v>44431</v>
      </c>
      <c r="C82" s="13">
        <v>8</v>
      </c>
      <c r="D82" s="18" t="s">
        <v>43</v>
      </c>
      <c r="E82" s="2" t="s">
        <v>26</v>
      </c>
      <c r="F82" s="2" t="s">
        <v>27</v>
      </c>
      <c r="G82" s="2" t="s">
        <v>28</v>
      </c>
      <c r="H82" s="2" t="s">
        <v>18</v>
      </c>
      <c r="I82" s="2">
        <v>363</v>
      </c>
      <c r="J82" s="2">
        <v>1452</v>
      </c>
      <c r="K82" s="4">
        <v>2032.8</v>
      </c>
      <c r="L82" s="4">
        <v>0.71</v>
      </c>
      <c r="M82" s="4">
        <v>0.97</v>
      </c>
    </row>
    <row r="83" spans="1:13" x14ac:dyDescent="0.25">
      <c r="A83" s="2">
        <v>80</v>
      </c>
      <c r="B83" s="3">
        <v>44442</v>
      </c>
      <c r="C83" s="13">
        <v>8</v>
      </c>
      <c r="D83" s="18" t="s">
        <v>43</v>
      </c>
      <c r="E83" s="2" t="s">
        <v>35</v>
      </c>
      <c r="F83" s="2" t="s">
        <v>22</v>
      </c>
      <c r="G83" s="2" t="s">
        <v>17</v>
      </c>
      <c r="H83" s="2" t="s">
        <v>29</v>
      </c>
      <c r="I83" s="2">
        <v>278</v>
      </c>
      <c r="J83" s="2">
        <v>556</v>
      </c>
      <c r="K83" s="4">
        <v>778.4</v>
      </c>
      <c r="L83" s="4">
        <v>0.97</v>
      </c>
      <c r="M83" s="4">
        <v>0.72</v>
      </c>
    </row>
    <row r="84" spans="1:13" x14ac:dyDescent="0.25">
      <c r="A84" s="2">
        <v>81</v>
      </c>
      <c r="B84" s="3">
        <v>44458</v>
      </c>
      <c r="C84" s="13">
        <v>8</v>
      </c>
      <c r="D84" s="18" t="s">
        <v>43</v>
      </c>
      <c r="E84" s="2" t="s">
        <v>19</v>
      </c>
      <c r="F84" s="2" t="s">
        <v>22</v>
      </c>
      <c r="G84" s="2" t="s">
        <v>23</v>
      </c>
      <c r="H84" s="2" t="s">
        <v>29</v>
      </c>
      <c r="I84" s="2">
        <v>253</v>
      </c>
      <c r="J84" s="2">
        <v>759</v>
      </c>
      <c r="K84" s="4">
        <v>1062.5999999999999</v>
      </c>
      <c r="L84" s="4">
        <v>0.95</v>
      </c>
      <c r="M84" s="4">
        <v>0.78</v>
      </c>
    </row>
    <row r="85" spans="1:13" x14ac:dyDescent="0.25">
      <c r="A85" s="2"/>
      <c r="B85" s="10"/>
      <c r="C85" s="10"/>
      <c r="D85" s="18"/>
      <c r="E85" s="2"/>
      <c r="F85" s="2"/>
      <c r="G85" s="2"/>
      <c r="H85" s="2"/>
      <c r="I85" s="2"/>
      <c r="J85" s="2"/>
      <c r="K85" s="4"/>
      <c r="L85" s="4"/>
      <c r="M85" s="4"/>
    </row>
    <row r="86" spans="1:13" x14ac:dyDescent="0.25">
      <c r="A86" s="2"/>
      <c r="B86" s="10"/>
      <c r="C86" s="10"/>
      <c r="D86" s="18"/>
      <c r="E86" s="2"/>
      <c r="F86" s="2"/>
      <c r="G86" s="2"/>
      <c r="H86" s="2"/>
      <c r="I86" s="2"/>
      <c r="J86" s="2"/>
      <c r="K86" s="4"/>
      <c r="L86" s="4"/>
      <c r="M86" s="4"/>
    </row>
    <row r="87" spans="1:13" x14ac:dyDescent="0.25">
      <c r="A87" s="2"/>
      <c r="B87" s="10"/>
      <c r="C87" s="10"/>
      <c r="D87" s="18"/>
      <c r="E87" s="2"/>
      <c r="F87" s="2"/>
      <c r="G87" s="2"/>
      <c r="H87" s="2"/>
      <c r="I87" s="2"/>
      <c r="J87" s="2"/>
      <c r="K87" s="4"/>
      <c r="L87" s="4"/>
      <c r="M87" s="4"/>
    </row>
    <row r="88" spans="1:13" x14ac:dyDescent="0.25">
      <c r="A88" s="2"/>
      <c r="B88" s="10"/>
      <c r="C88" s="10"/>
      <c r="D88" s="18"/>
      <c r="E88" s="2"/>
      <c r="F88" s="2"/>
      <c r="G88" s="2"/>
      <c r="H88" s="2"/>
      <c r="I88" s="2"/>
      <c r="J88" s="2"/>
      <c r="K88" s="4"/>
      <c r="L88" s="4"/>
      <c r="M88" s="4"/>
    </row>
    <row r="89" spans="1:13" x14ac:dyDescent="0.25">
      <c r="A89" s="2"/>
      <c r="B89" s="10"/>
      <c r="C89" s="10"/>
      <c r="D89" s="18"/>
      <c r="E89" s="2"/>
      <c r="F89" s="2"/>
      <c r="G89" s="2"/>
      <c r="H89" s="2"/>
      <c r="I89" s="2"/>
      <c r="J89" s="2"/>
      <c r="K89" s="4"/>
      <c r="L89" s="4"/>
      <c r="M89" s="4"/>
    </row>
    <row r="90" spans="1:13" x14ac:dyDescent="0.25">
      <c r="A90" s="2"/>
      <c r="B90" s="10"/>
      <c r="C90" s="10"/>
      <c r="D90" s="18"/>
      <c r="E90" s="2"/>
      <c r="F90" s="2"/>
      <c r="G90" s="2"/>
      <c r="H90" s="2"/>
      <c r="I90" s="2"/>
      <c r="J90" s="2"/>
      <c r="K90" s="4"/>
      <c r="L90" s="4"/>
      <c r="M90" s="4"/>
    </row>
    <row r="91" spans="1:13" x14ac:dyDescent="0.25">
      <c r="A91" s="2"/>
      <c r="B91" s="10"/>
      <c r="C91" s="10"/>
      <c r="D91" s="18"/>
      <c r="E91" s="2"/>
      <c r="F91" s="2"/>
      <c r="G91" s="2"/>
      <c r="H91" s="2"/>
      <c r="I91" s="2"/>
      <c r="J91" s="2"/>
      <c r="K91" s="4"/>
      <c r="L91" s="4"/>
      <c r="M91" s="4"/>
    </row>
    <row r="92" spans="1:13" x14ac:dyDescent="0.25">
      <c r="A92" s="2"/>
      <c r="B92" s="10"/>
      <c r="C92" s="10"/>
      <c r="D92" s="18"/>
      <c r="E92" s="2"/>
      <c r="F92" s="2"/>
      <c r="G92" s="2"/>
      <c r="H92" s="2"/>
      <c r="I92" s="2"/>
      <c r="J92" s="2"/>
      <c r="K92" s="4"/>
      <c r="L92" s="4"/>
      <c r="M92" s="4"/>
    </row>
    <row r="93" spans="1:13" x14ac:dyDescent="0.25">
      <c r="A93" s="2"/>
      <c r="B93" s="10"/>
      <c r="C93" s="10"/>
      <c r="D93" s="18"/>
      <c r="E93" s="2"/>
      <c r="F93" s="2"/>
      <c r="G93" s="2"/>
      <c r="H93" s="2"/>
      <c r="I93" s="2"/>
      <c r="J93" s="2"/>
      <c r="K93" s="4"/>
      <c r="L93" s="4"/>
      <c r="M93"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C002D-FF30-408A-BA32-157DDE573E99}">
  <dimension ref="A2:S23"/>
  <sheetViews>
    <sheetView topLeftCell="A5" workbookViewId="0">
      <selection activeCell="H15" sqref="H15"/>
    </sheetView>
  </sheetViews>
  <sheetFormatPr defaultRowHeight="15" x14ac:dyDescent="0.25"/>
  <cols>
    <col min="1" max="1" width="13.140625" bestFit="1" customWidth="1"/>
    <col min="2" max="2" width="19.85546875" bestFit="1" customWidth="1"/>
    <col min="4" max="4" width="13.140625" style="14" bestFit="1" customWidth="1"/>
    <col min="5" max="5" width="19.85546875" bestFit="1" customWidth="1"/>
    <col min="7" max="7" width="13.140625" bestFit="1" customWidth="1"/>
    <col min="8" max="8" width="14.140625" bestFit="1" customWidth="1"/>
    <col min="10" max="10" width="13.140625" bestFit="1" customWidth="1"/>
    <col min="11" max="11" width="19.85546875" bestFit="1" customWidth="1"/>
    <col min="12" max="12" width="19" bestFit="1" customWidth="1"/>
    <col min="19" max="19" width="19.42578125" customWidth="1"/>
  </cols>
  <sheetData>
    <row r="2" spans="1:19" ht="5.25" customHeight="1" x14ac:dyDescent="0.25"/>
    <row r="3" spans="1:19" hidden="1" x14ac:dyDescent="0.25"/>
    <row r="4" spans="1:19" hidden="1" x14ac:dyDescent="0.25"/>
    <row r="5" spans="1:19" ht="54.75" customHeight="1" x14ac:dyDescent="0.25">
      <c r="A5" s="21" t="s">
        <v>52</v>
      </c>
      <c r="B5" s="22"/>
      <c r="D5" s="23" t="s">
        <v>53</v>
      </c>
      <c r="E5" s="24"/>
      <c r="G5" s="23" t="s">
        <v>54</v>
      </c>
      <c r="H5" s="24"/>
      <c r="J5" s="23" t="s">
        <v>55</v>
      </c>
      <c r="K5" s="23"/>
      <c r="L5" s="23"/>
      <c r="M5" s="23"/>
      <c r="O5" s="23" t="s">
        <v>51</v>
      </c>
      <c r="P5" s="23"/>
      <c r="R5" s="19" t="s">
        <v>50</v>
      </c>
      <c r="S5" s="20"/>
    </row>
    <row r="6" spans="1:19" x14ac:dyDescent="0.25">
      <c r="A6" s="5" t="s">
        <v>44</v>
      </c>
      <c r="B6" t="s">
        <v>46</v>
      </c>
      <c r="D6" s="15" t="s">
        <v>44</v>
      </c>
      <c r="E6" t="s">
        <v>46</v>
      </c>
      <c r="G6" s="5" t="s">
        <v>44</v>
      </c>
      <c r="H6" t="s">
        <v>47</v>
      </c>
      <c r="J6" s="5" t="s">
        <v>44</v>
      </c>
      <c r="K6" t="s">
        <v>46</v>
      </c>
      <c r="L6" t="s">
        <v>48</v>
      </c>
      <c r="M6" t="s">
        <v>49</v>
      </c>
      <c r="O6" s="5" t="s">
        <v>44</v>
      </c>
      <c r="P6" s="5" t="s">
        <v>46</v>
      </c>
      <c r="R6" s="5" t="s">
        <v>44</v>
      </c>
      <c r="S6" t="s">
        <v>46</v>
      </c>
    </row>
    <row r="7" spans="1:19" x14ac:dyDescent="0.25">
      <c r="A7" s="6" t="s">
        <v>12</v>
      </c>
      <c r="B7" s="7">
        <v>18379.2</v>
      </c>
      <c r="D7" s="16" t="s">
        <v>10</v>
      </c>
      <c r="E7" s="7">
        <v>18039</v>
      </c>
      <c r="G7" s="6" t="s">
        <v>17</v>
      </c>
      <c r="H7" s="7">
        <v>6206</v>
      </c>
      <c r="J7" s="6" t="s">
        <v>17</v>
      </c>
      <c r="K7" s="7">
        <v>17376.800000000003</v>
      </c>
      <c r="L7" s="7">
        <v>12412</v>
      </c>
      <c r="M7" s="8">
        <f>GETPIVOTDATA("Sum of Satış Məbləği",$J$6,"Məhsul","Biskvit")-GETPIVOTDATA("Sum of Maya Dəyəri",$J$6,"Məhsul","Biskvit")</f>
        <v>4964.8000000000029</v>
      </c>
      <c r="O7" s="6" t="s">
        <v>14</v>
      </c>
      <c r="P7" s="7">
        <v>25946.2</v>
      </c>
      <c r="R7" s="6" t="s">
        <v>24</v>
      </c>
      <c r="S7" s="7">
        <v>8789.2000000000007</v>
      </c>
    </row>
    <row r="8" spans="1:19" x14ac:dyDescent="0.25">
      <c r="A8" s="6" t="s">
        <v>16</v>
      </c>
      <c r="B8" s="7">
        <v>22296.400000000001</v>
      </c>
      <c r="D8" s="16" t="s">
        <v>32</v>
      </c>
      <c r="E8" s="7">
        <v>9493.3999999999978</v>
      </c>
      <c r="G8" s="6" t="s">
        <v>28</v>
      </c>
      <c r="H8" s="7">
        <v>7371</v>
      </c>
      <c r="J8" s="6" t="s">
        <v>28</v>
      </c>
      <c r="K8" s="7">
        <v>41277.599999999999</v>
      </c>
      <c r="L8" s="7">
        <v>29484</v>
      </c>
      <c r="M8" s="8">
        <f>GETPIVOTDATA("Sum of Satış Məbləği",$J$6,"Məhsul","Kreki")-GETPIVOTDATA("Sum of Maya Dəyəri",$J$6,"Məhsul","Kreki")</f>
        <v>11793.599999999999</v>
      </c>
      <c r="O8" s="6" t="s">
        <v>36</v>
      </c>
      <c r="P8" s="7">
        <v>24126.200000000004</v>
      </c>
      <c r="R8" s="6" t="s">
        <v>31</v>
      </c>
      <c r="S8" s="7">
        <v>6802.6</v>
      </c>
    </row>
    <row r="9" spans="1:19" x14ac:dyDescent="0.25">
      <c r="A9" s="6" t="s">
        <v>20</v>
      </c>
      <c r="B9" s="7">
        <v>15801.800000000001</v>
      </c>
      <c r="D9" s="16" t="s">
        <v>37</v>
      </c>
      <c r="E9" s="7">
        <v>14616</v>
      </c>
      <c r="G9" s="6" t="s">
        <v>13</v>
      </c>
      <c r="H9" s="7">
        <v>6382</v>
      </c>
      <c r="J9" s="6" t="s">
        <v>13</v>
      </c>
      <c r="K9" s="7">
        <v>8934.7999999999993</v>
      </c>
      <c r="L9" s="7">
        <v>6382</v>
      </c>
      <c r="M9" s="8">
        <f>GETPIVOTDATA("Sum of Satış Məbləği",$J$6,"Məhsul","Peçenye")-GETPIVOTDATA("Sum of Maya Dəyəri",$J$6,"Məhsul","Peçenye")</f>
        <v>2552.7999999999993</v>
      </c>
      <c r="O9" s="6" t="s">
        <v>29</v>
      </c>
      <c r="P9" s="7">
        <v>18685.8</v>
      </c>
      <c r="R9" s="6" t="s">
        <v>26</v>
      </c>
      <c r="S9" s="7">
        <v>15772.399999999998</v>
      </c>
    </row>
    <row r="10" spans="1:19" x14ac:dyDescent="0.25">
      <c r="A10" s="6" t="s">
        <v>27</v>
      </c>
      <c r="B10" s="7">
        <v>18802.000000000004</v>
      </c>
      <c r="D10" s="16" t="s">
        <v>38</v>
      </c>
      <c r="E10" s="7">
        <v>7835.7999999999993</v>
      </c>
      <c r="G10" s="6" t="s">
        <v>23</v>
      </c>
      <c r="H10" s="7">
        <v>6128</v>
      </c>
      <c r="J10" s="6" t="s">
        <v>23</v>
      </c>
      <c r="K10" s="7">
        <v>25737.599999999999</v>
      </c>
      <c r="L10" s="7">
        <v>18384</v>
      </c>
      <c r="M10" s="8">
        <f>GETPIVOTDATA("Sum of Satış Məbləği",$J$6,"Məhsul","Vafli")-GETPIVOTDATA("Sum of Maya Dəyəri",$J$6,"Məhsul","Vafli")</f>
        <v>7353.5999999999985</v>
      </c>
      <c r="O10" s="6" t="s">
        <v>18</v>
      </c>
      <c r="P10" s="7">
        <v>15352.4</v>
      </c>
      <c r="R10" s="6" t="s">
        <v>34</v>
      </c>
      <c r="S10" s="7">
        <v>3669.4</v>
      </c>
    </row>
    <row r="11" spans="1:19" x14ac:dyDescent="0.25">
      <c r="A11" s="6" t="s">
        <v>22</v>
      </c>
      <c r="B11" s="7">
        <v>18047.399999999994</v>
      </c>
      <c r="D11" s="16" t="s">
        <v>39</v>
      </c>
      <c r="E11" s="7">
        <v>16329.6</v>
      </c>
      <c r="G11" s="6" t="s">
        <v>45</v>
      </c>
      <c r="H11" s="7">
        <v>26087</v>
      </c>
      <c r="J11" s="6" t="s">
        <v>45</v>
      </c>
      <c r="K11" s="7">
        <v>93326.799999999988</v>
      </c>
      <c r="L11" s="7">
        <v>66662</v>
      </c>
      <c r="M11">
        <f>GETPIVOTDATA("Sum of Satış Məbləği",$J$6)-GETPIVOTDATA("Sum of Maya Dəyəri",$J$6)</f>
        <v>26664.799999999988</v>
      </c>
      <c r="O11" s="6" t="s">
        <v>41</v>
      </c>
      <c r="P11" s="7">
        <v>9216.1999999999989</v>
      </c>
      <c r="R11" s="6" t="s">
        <v>11</v>
      </c>
      <c r="S11" s="7">
        <v>4744.5999999999995</v>
      </c>
    </row>
    <row r="12" spans="1:19" x14ac:dyDescent="0.25">
      <c r="A12" s="6" t="s">
        <v>45</v>
      </c>
      <c r="B12" s="7">
        <v>93326.8</v>
      </c>
      <c r="D12" s="16" t="s">
        <v>40</v>
      </c>
      <c r="E12" s="7">
        <v>15654.800000000001</v>
      </c>
      <c r="O12" s="6" t="s">
        <v>45</v>
      </c>
      <c r="P12" s="7">
        <v>93326.8</v>
      </c>
      <c r="R12" s="6" t="s">
        <v>15</v>
      </c>
      <c r="S12" s="7">
        <v>6039.5999999999995</v>
      </c>
    </row>
    <row r="13" spans="1:19" x14ac:dyDescent="0.25">
      <c r="D13" s="16" t="s">
        <v>42</v>
      </c>
      <c r="E13" s="7">
        <v>4652.2</v>
      </c>
      <c r="R13" s="6" t="s">
        <v>30</v>
      </c>
      <c r="S13" s="7">
        <v>12048.399999999998</v>
      </c>
    </row>
    <row r="14" spans="1:19" x14ac:dyDescent="0.25">
      <c r="D14" s="16" t="s">
        <v>43</v>
      </c>
      <c r="E14" s="7">
        <v>6706</v>
      </c>
      <c r="R14" s="6" t="s">
        <v>33</v>
      </c>
      <c r="S14" s="7">
        <v>3340.3999999999996</v>
      </c>
    </row>
    <row r="15" spans="1:19" x14ac:dyDescent="0.25">
      <c r="D15" s="16" t="s">
        <v>45</v>
      </c>
      <c r="E15" s="7">
        <v>93326.8</v>
      </c>
      <c r="R15" s="6" t="s">
        <v>21</v>
      </c>
      <c r="S15" s="7">
        <v>9196.5999999999985</v>
      </c>
    </row>
    <row r="16" spans="1:19" ht="2.25" customHeight="1" x14ac:dyDescent="0.25">
      <c r="R16" s="6" t="s">
        <v>25</v>
      </c>
      <c r="S16" s="7">
        <v>10413.199999999997</v>
      </c>
    </row>
    <row r="17" spans="5:19" ht="31.5" customHeight="1" x14ac:dyDescent="0.25">
      <c r="R17" s="6" t="s">
        <v>35</v>
      </c>
      <c r="S17" s="7">
        <v>5591.5999999999995</v>
      </c>
    </row>
    <row r="18" spans="5:19" x14ac:dyDescent="0.25">
      <c r="R18" s="6" t="s">
        <v>19</v>
      </c>
      <c r="S18" s="7">
        <v>6918.8000000000011</v>
      </c>
    </row>
    <row r="19" spans="5:19" x14ac:dyDescent="0.25">
      <c r="E19" s="11" t="s">
        <v>58</v>
      </c>
      <c r="F19" s="12">
        <f>AVERAGE(Data!L2:L84)</f>
        <v>0.8533734939759039</v>
      </c>
      <c r="R19" s="6" t="s">
        <v>45</v>
      </c>
      <c r="S19" s="7">
        <v>93326.8</v>
      </c>
    </row>
    <row r="20" spans="5:19" x14ac:dyDescent="0.25">
      <c r="E20" s="11" t="s">
        <v>59</v>
      </c>
      <c r="F20" s="11">
        <v>0.15</v>
      </c>
    </row>
    <row r="22" spans="5:19" x14ac:dyDescent="0.25">
      <c r="E22" s="11" t="s">
        <v>60</v>
      </c>
      <c r="F22" s="12">
        <f>AVERAGE(Data!M2:M84)</f>
        <v>0.85891566265060248</v>
      </c>
    </row>
    <row r="23" spans="5:19" x14ac:dyDescent="0.25">
      <c r="E23" s="11" t="s">
        <v>61</v>
      </c>
      <c r="F23" s="11">
        <v>0.14000000000000001</v>
      </c>
    </row>
  </sheetData>
  <sortState ref="D6:E15">
    <sortCondition ref="D14" customList="yanvar,fevral,mart,aprel,may,iyun,iyul,avqust"/>
  </sortState>
  <mergeCells count="6">
    <mergeCell ref="R5:S5"/>
    <mergeCell ref="A5:B5"/>
    <mergeCell ref="D5:E5"/>
    <mergeCell ref="G5:H5"/>
    <mergeCell ref="J5:M5"/>
    <mergeCell ref="O5:P5"/>
  </mergeCells>
  <pageMargins left="0.7" right="0.7" top="0.75" bottom="0.75" header="0.3" footer="0.3"/>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05F7-3E16-4F27-A6AC-679AE71D5A8B}">
  <dimension ref="A1"/>
  <sheetViews>
    <sheetView showGridLines="0" tabSelected="1" workbookViewId="0">
      <selection activeCell="U8" sqref="U8"/>
    </sheetView>
  </sheetViews>
  <sheetFormatPr defaultRowHeight="15" x14ac:dyDescent="0.25"/>
  <cols>
    <col min="1" max="16384" width="9.14062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Vizualization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Gunel Namiq Qizi Hasanli</cp:lastModifiedBy>
  <dcterms:created xsi:type="dcterms:W3CDTF">2024-08-01T08:14:50Z</dcterms:created>
  <dcterms:modified xsi:type="dcterms:W3CDTF">2025-01-10T12:40:12Z</dcterms:modified>
</cp:coreProperties>
</file>