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43617987-9EE2-4EE5-9083-0D92E53F7733}" xr6:coauthVersionLast="47" xr6:coauthVersionMax="47" xr10:uidLastSave="{00000000-0000-0000-0000-000000000000}"/>
  <bookViews>
    <workbookView xWindow="-120" yWindow="330" windowWidth="38640" windowHeight="21390" activeTab="1" xr2:uid="{24567310-3F54-418E-B5C6-B8231AF48818}"/>
  </bookViews>
  <sheets>
    <sheet name="Лист1" sheetId="1" r:id="rId1"/>
    <sheet name="Лист3" sheetId="3" r:id="rId2"/>
    <sheet name="Лист2" sheetId="2" r:id="rId3"/>
  </sheets>
  <definedNames>
    <definedName name="_xlnm._FilterDatabase" localSheetId="1" hidden="1">Лист3!$O$1:$O$54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" i="3" l="1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D16" i="3"/>
  <c r="P16" i="3"/>
  <c r="E16" i="3" s="1"/>
  <c r="P17" i="3"/>
  <c r="P18" i="3"/>
  <c r="P19" i="3"/>
  <c r="P23" i="3"/>
  <c r="P24" i="3"/>
  <c r="P25" i="3"/>
  <c r="P26" i="3"/>
  <c r="O15" i="3"/>
  <c r="J17" i="3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A16" i="3"/>
  <c r="A17" i="3"/>
  <c r="A18" i="3"/>
  <c r="A19" i="3"/>
  <c r="A20" i="3"/>
  <c r="A21" i="3"/>
  <c r="A22" i="3"/>
  <c r="A23" i="3"/>
  <c r="A24" i="3"/>
  <c r="A25" i="3"/>
  <c r="A26" i="3"/>
  <c r="A27" i="3"/>
  <c r="F4" i="1"/>
  <c r="A3" i="1"/>
  <c r="A4" i="1"/>
  <c r="A5" i="1"/>
  <c r="F5" i="1" l="1"/>
</calcChain>
</file>

<file path=xl/sharedStrings.xml><?xml version="1.0" encoding="utf-8"?>
<sst xmlns="http://schemas.openxmlformats.org/spreadsheetml/2006/main" count="278" uniqueCount="148">
  <si>
    <t>Id</t>
  </si>
  <si>
    <t>Фамилия</t>
  </si>
  <si>
    <t>Имя</t>
  </si>
  <si>
    <t>Отчество</t>
  </si>
  <si>
    <t>Дата рождения</t>
  </si>
  <si>
    <t>Класс</t>
  </si>
  <si>
    <t>ряд</t>
  </si>
  <si>
    <t>парта</t>
  </si>
  <si>
    <t>Статус</t>
  </si>
  <si>
    <t>Иванов</t>
  </si>
  <si>
    <t>Петров</t>
  </si>
  <si>
    <t>Сидорова</t>
  </si>
  <si>
    <t>Иван</t>
  </si>
  <si>
    <t>Петр</t>
  </si>
  <si>
    <t>Елена</t>
  </si>
  <si>
    <t>Иванович</t>
  </si>
  <si>
    <t>Петрович</t>
  </si>
  <si>
    <t>Васильевна</t>
  </si>
  <si>
    <t>троечник</t>
  </si>
  <si>
    <t>ударник</t>
  </si>
  <si>
    <t>отличник</t>
  </si>
  <si>
    <t>Кабинет</t>
  </si>
  <si>
    <t>id</t>
  </si>
  <si>
    <t>5-А</t>
  </si>
  <si>
    <t>5-Б</t>
  </si>
  <si>
    <t>Ученики</t>
  </si>
  <si>
    <t>Кабинеты</t>
  </si>
  <si>
    <t>Пол</t>
  </si>
  <si>
    <t>М</t>
  </si>
  <si>
    <t>Ж</t>
  </si>
  <si>
    <t>Заметки</t>
  </si>
  <si>
    <t>папа прокурор</t>
  </si>
  <si>
    <t>Чьё место</t>
  </si>
  <si>
    <t>Вариант</t>
  </si>
  <si>
    <t>Адреса</t>
  </si>
  <si>
    <t>Регион</t>
  </si>
  <si>
    <t>Город</t>
  </si>
  <si>
    <t>Район</t>
  </si>
  <si>
    <t>Улица</t>
  </si>
  <si>
    <t>Дом</t>
  </si>
  <si>
    <t>Квартира</t>
  </si>
  <si>
    <t>Чей адрес</t>
  </si>
  <si>
    <t>Телефоны</t>
  </si>
  <si>
    <t>Чей телефон</t>
  </si>
  <si>
    <t>Личный</t>
  </si>
  <si>
    <t>Самарская обл.</t>
  </si>
  <si>
    <t>Саратовская обл.</t>
  </si>
  <si>
    <t>Самара</t>
  </si>
  <si>
    <t>Саратов</t>
  </si>
  <si>
    <t>Ленинский</t>
  </si>
  <si>
    <t>Ленина</t>
  </si>
  <si>
    <t>+79511235487</t>
  </si>
  <si>
    <t>+79511235488</t>
  </si>
  <si>
    <t>+79511235489</t>
  </si>
  <si>
    <t>Адрес</t>
  </si>
  <si>
    <t>Телефон</t>
  </si>
  <si>
    <t>+79201235487</t>
  </si>
  <si>
    <t>+79511235444</t>
  </si>
  <si>
    <t>+79501236548</t>
  </si>
  <si>
    <t>+79201123548</t>
  </si>
  <si>
    <t>+79291235489</t>
  </si>
  <si>
    <t>+79525235489</t>
  </si>
  <si>
    <t>Номер телефона</t>
  </si>
  <si>
    <t>Ученик</t>
  </si>
  <si>
    <t>родитель</t>
  </si>
  <si>
    <t>участковый</t>
  </si>
  <si>
    <t>школа</t>
  </si>
  <si>
    <t>учитель</t>
  </si>
  <si>
    <t>личный</t>
  </si>
  <si>
    <t>Сотрудники</t>
  </si>
  <si>
    <t>Гражданство</t>
  </si>
  <si>
    <t>Отдел</t>
  </si>
  <si>
    <t>Должность</t>
  </si>
  <si>
    <t>Группа</t>
  </si>
  <si>
    <t>Топ</t>
  </si>
  <si>
    <t>Руководитель</t>
  </si>
  <si>
    <t>Специалист</t>
  </si>
  <si>
    <t>Стаж</t>
  </si>
  <si>
    <t>Образование</t>
  </si>
  <si>
    <t>Уч. Зав.</t>
  </si>
  <si>
    <t>Степень</t>
  </si>
  <si>
    <t>Доп. образование</t>
  </si>
  <si>
    <t>Родственники</t>
  </si>
  <si>
    <t>Степень родства</t>
  </si>
  <si>
    <t>Степанова</t>
  </si>
  <si>
    <t>Жуков</t>
  </si>
  <si>
    <t>Ирина</t>
  </si>
  <si>
    <t>Светлана</t>
  </si>
  <si>
    <t>Александр</t>
  </si>
  <si>
    <t>Степан</t>
  </si>
  <si>
    <t>Павел</t>
  </si>
  <si>
    <t>Ильич</t>
  </si>
  <si>
    <t>Васильевич</t>
  </si>
  <si>
    <t>Олеговна</t>
  </si>
  <si>
    <t>Викторовна</t>
  </si>
  <si>
    <t>Савельич</t>
  </si>
  <si>
    <t>РФ</t>
  </si>
  <si>
    <t>РБ</t>
  </si>
  <si>
    <t>Холост</t>
  </si>
  <si>
    <t>Женат/Заужем</t>
  </si>
  <si>
    <t>Продажи</t>
  </si>
  <si>
    <t>Производство</t>
  </si>
  <si>
    <t>Маркетинг</t>
  </si>
  <si>
    <t>Уборщица</t>
  </si>
  <si>
    <t>Маркетолог</t>
  </si>
  <si>
    <t>Руководитель отдела</t>
  </si>
  <si>
    <t>Ком. Директор</t>
  </si>
  <si>
    <t>Институт</t>
  </si>
  <si>
    <t>Академия</t>
  </si>
  <si>
    <t>ПТУ</t>
  </si>
  <si>
    <t>Высшее</t>
  </si>
  <si>
    <t>Средне-специальное</t>
  </si>
  <si>
    <t>нет</t>
  </si>
  <si>
    <t>есть</t>
  </si>
  <si>
    <t>Октябрьский</t>
  </si>
  <si>
    <t>Соколовская</t>
  </si>
  <si>
    <t>Брат</t>
  </si>
  <si>
    <t>Муж / Жена</t>
  </si>
  <si>
    <t>Бабушка</t>
  </si>
  <si>
    <t>Степанов</t>
  </si>
  <si>
    <t>Личный тьранспорт</t>
  </si>
  <si>
    <t>Марка</t>
  </si>
  <si>
    <t>Модель</t>
  </si>
  <si>
    <t>Год выпуска</t>
  </si>
  <si>
    <t>Владимир</t>
  </si>
  <si>
    <t>Валерия</t>
  </si>
  <si>
    <t>Викторович</t>
  </si>
  <si>
    <t>Алексеевич</t>
  </si>
  <si>
    <t>Марковна</t>
  </si>
  <si>
    <t>Рабочий</t>
  </si>
  <si>
    <t>Горячая линия</t>
  </si>
  <si>
    <t>Купе</t>
  </si>
  <si>
    <t>Acura</t>
  </si>
  <si>
    <t>RDX 2007</t>
  </si>
  <si>
    <t>Кроссовер</t>
  </si>
  <si>
    <t>NSX</t>
  </si>
  <si>
    <t>Советская</t>
  </si>
  <si>
    <t>Гвардейская</t>
  </si>
  <si>
    <t>СНИЛС</t>
  </si>
  <si>
    <t>Паспорт</t>
  </si>
  <si>
    <t>Штатное расписание</t>
  </si>
  <si>
    <t>Оклад</t>
  </si>
  <si>
    <t>Клининг</t>
  </si>
  <si>
    <t>Отдел/Шт.рас.</t>
  </si>
  <si>
    <t>id сотрудника</t>
  </si>
  <si>
    <t>id адреса</t>
  </si>
  <si>
    <t xml:space="preserve">id </t>
  </si>
  <si>
    <t>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</si>
</sst>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0"/>
      <color theme="0"/>
      <name val="Courier New"/>
      <family val="3"/>
      <charset val="204"/>
    </font>
    <font>
      <sz val="10"/>
      <color theme="0"/>
      <name val="Courier New"/>
      <family val="3"/>
      <charset val="204"/>
    </font>
    <font>
      <sz val="9"/>
      <color theme="1"/>
      <name val="Courier New"/>
      <family val="3"/>
      <charset val="204"/>
    </font>
    <font>
      <sz val="9"/>
      <color theme="0"/>
      <name val="Courier New"/>
      <family val="3"/>
      <charset val="204"/>
    </font>
    <font>
      <b/>
      <sz val="9"/>
      <color theme="0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7" fillId="0" borderId="0" xfId="0" applyFont="1"/>
    <xf numFmtId="0" fontId="6" fillId="2" borderId="2" xfId="0" applyFont="1" applyFill="1" applyBorder="1"/>
    <xf numFmtId="0" fontId="4" fillId="3" borderId="2" xfId="0" applyFont="1" applyFill="1" applyBorder="1"/>
    <xf numFmtId="0" fontId="4" fillId="0" borderId="2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6" fillId="2" borderId="4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4" fontId="4" fillId="3" borderId="2" xfId="0" applyNumberFormat="1" applyFont="1" applyFill="1" applyBorder="1"/>
    <xf numFmtId="14" fontId="4" fillId="0" borderId="2" xfId="0" applyNumberFormat="1" applyFont="1" applyBorder="1"/>
    <xf numFmtId="0" fontId="2" fillId="2" borderId="2" xfId="0" applyFont="1" applyFill="1" applyBorder="1"/>
    <xf numFmtId="0" fontId="1" fillId="3" borderId="2" xfId="0" applyFont="1" applyFill="1" applyBorder="1"/>
    <xf numFmtId="0" fontId="1" fillId="0" borderId="2" xfId="0" applyFont="1" applyBorder="1"/>
    <xf numFmtId="0" fontId="2" fillId="2" borderId="4" xfId="0" applyFont="1" applyFill="1" applyBorder="1"/>
    <xf numFmtId="0" fontId="1" fillId="0" borderId="5" xfId="0" applyFont="1" applyBorder="1"/>
    <xf numFmtId="44" fontId="1" fillId="0" borderId="0" xfId="0" applyNumberFormat="1" applyFont="1"/>
    <xf numFmtId="0" fontId="1" fillId="0" borderId="0" xfId="0" applyFont="1" applyFill="1"/>
    <xf numFmtId="0" fontId="4" fillId="0" borderId="2" xfId="0" applyFont="1" applyFill="1" applyBorder="1"/>
  </cellXfs>
  <cellStyles count="1">
    <cellStyle name="Обычный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  <numFmt numFmtId="34" formatCode="_-* #,##0.00\ &quot;₽&quot;_-;\-* #,##0.00\ &quot;₽&quot;_-;_-* &quot;-&quot;??\ &quot;₽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 New"/>
        <family val="3"/>
        <charset val="204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urier New"/>
        <family val="3"/>
        <charset val="204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urier New"/>
        <family val="3"/>
        <charset val="204"/>
        <scheme val="none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urier New"/>
        <family val="3"/>
        <charset val="204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61478</xdr:rowOff>
    </xdr:from>
    <xdr:to>
      <xdr:col>7</xdr:col>
      <xdr:colOff>912293</xdr:colOff>
      <xdr:row>25</xdr:row>
      <xdr:rowOff>66141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958EA2D-6891-387B-1BDF-11C312409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2340"/>
          <a:ext cx="5917845" cy="2270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273916</xdr:colOff>
      <xdr:row>13</xdr:row>
      <xdr:rowOff>42106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163F612-9471-466A-8EFB-0801EDB97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17845" cy="22709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25</xdr:col>
      <xdr:colOff>373654</xdr:colOff>
      <xdr:row>41</xdr:row>
      <xdr:rowOff>86774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855A3BB-60DA-ECDD-8790-8DE38D474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5613654" cy="75162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23</xdr:col>
      <xdr:colOff>11483</xdr:colOff>
      <xdr:row>83</xdr:row>
      <xdr:rowOff>39063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E19D98D-5015-56A9-8098-DC5024F46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53500"/>
          <a:ext cx="14032283" cy="68970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B590C-B349-4589-9041-D8B32CD6C4CA}" name="Таблица1" displayName="Таблица1" ref="A2:I5" totalsRowShown="0" headerRowDxfId="81" dataDxfId="80">
  <autoFilter ref="A2:I5" xr:uid="{8B7B590C-B349-4589-9041-D8B32CD6C4CA}"/>
  <tableColumns count="9">
    <tableColumn id="1" xr3:uid="{74D4FFCE-536A-4770-A545-21F8C818BC04}" name="Id" dataDxfId="90">
      <calculatedColumnFormula>ROW()-2</calculatedColumnFormula>
    </tableColumn>
    <tableColumn id="2" xr3:uid="{089AD84C-C975-43DD-98AF-9D5229F45C9C}" name="Фамилия" dataDxfId="89"/>
    <tableColumn id="3" xr3:uid="{87EBF916-E108-44B2-9EF2-FEF064BB9E29}" name="Имя" dataDxfId="88"/>
    <tableColumn id="4" xr3:uid="{DCDE8F87-BF47-4142-96F2-AF1B84709253}" name="Отчество" dataDxfId="87"/>
    <tableColumn id="11" xr3:uid="{2A17C07C-D968-4439-BA30-0CD462316D4F}" name="Пол" dataDxfId="86"/>
    <tableColumn id="5" xr3:uid="{6C53D9AC-0B33-44E7-8F8D-5892EE68A8F5}" name="Дата рождения" dataDxfId="85"/>
    <tableColumn id="6" xr3:uid="{BFFA14EC-E86D-4F1F-86B7-16DDCCFF8964}" name="Класс" dataDxfId="84"/>
    <tableColumn id="12" xr3:uid="{07D40F68-63F3-4F9B-A287-C3667AC5E796}" name="Заметки" dataDxfId="83"/>
    <tableColumn id="9" xr3:uid="{F2163850-C2A0-4A72-83CC-E4BBE1AE163B}" name="Статус" dataDxfId="82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1DD43D-D26B-4D39-961E-9AC2DAD4AD38}" name="Таблица10" displayName="Таблица10" ref="P56:U58" totalsRowShown="0" headerRowDxfId="24" dataDxfId="25">
  <autoFilter ref="P56:U58" xr:uid="{C91DD43D-D26B-4D39-961E-9AC2DAD4AD38}"/>
  <tableColumns count="6">
    <tableColumn id="1" xr3:uid="{136F27B4-CB71-4144-8813-ADE02AE49D81}" name="id" dataDxfId="29"/>
    <tableColumn id="6" xr3:uid="{F9E92822-E814-487D-AE5E-E9AA14CBDC9A}" name="id сотрудника" dataDxfId="0"/>
    <tableColumn id="2" xr3:uid="{4F3A4AE8-8E42-4993-A08B-089F3FF216F3}" name="Марка" dataDxfId="28"/>
    <tableColumn id="3" xr3:uid="{E40283EF-2C9C-446B-BA48-6440B9395D46}" name="Модель" dataDxfId="27"/>
    <tableColumn id="4" xr3:uid="{EE82B66C-94AC-4B95-9D86-AD4830A9B95D}" name="Класс" dataDxfId="26"/>
    <tableColumn id="5" xr3:uid="{CC7F146D-7BB5-4DC2-81A4-28485291D386}" name="Год выпуска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6BC8279-FED0-4877-96AE-E30531F5AC9E}" name="Таблица11" displayName="Таблица11" ref="P22:R26" totalsRowShown="0" headerRowDxfId="16" headerRowBorderDxfId="18" tableBorderDxfId="19" totalsRowBorderDxfId="17">
  <autoFilter ref="P22:R26" xr:uid="{96BC8279-FED0-4877-96AE-E30531F5AC9E}"/>
  <tableColumns count="3">
    <tableColumn id="1" xr3:uid="{BA143723-0F65-4B27-BA7C-C2EAECDAD2C7}" name="id" dataDxfId="14">
      <calculatedColumnFormula xml:space="preserve"> ROW()+300</calculatedColumnFormula>
    </tableColumn>
    <tableColumn id="2" xr3:uid="{B3786945-216D-4748-A7E6-8D26F522485E}" name="Должность"/>
    <tableColumn id="3" xr3:uid="{022442DE-4E10-45D5-92CB-95657DAB1856}" name="Оклад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03165-120D-4414-A04C-EB47A5A09E89}" name="Таблица2" displayName="Таблица2" ref="K2:O11" totalsRowShown="0" headerRowDxfId="74" dataDxfId="73">
  <autoFilter ref="K2:O11" xr:uid="{53703165-120D-4414-A04C-EB47A5A09E89}"/>
  <tableColumns count="5">
    <tableColumn id="4" xr3:uid="{2CDF07BC-C0FB-414E-9EDC-6948F1438576}" name="Чьё место" dataDxfId="79"/>
    <tableColumn id="1" xr3:uid="{F69863A1-6CF6-49EA-9F63-1C855BEF6A1D}" name="Кабинет" dataDxfId="78"/>
    <tableColumn id="2" xr3:uid="{4A23D867-D1CD-4236-9A80-6AD758560765}" name="ряд" dataDxfId="77"/>
    <tableColumn id="3" xr3:uid="{B84D7DB5-256F-4BFB-B7A4-14E91DBAA849}" name="парта" dataDxfId="76"/>
    <tableColumn id="10" xr3:uid="{D385C297-1005-418D-B5E4-F3781F1DE80F}" name="Вариант" dataDxfId="7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848404-DB7E-4C65-9287-D2F3AC2D6744}" name="Таблица3" displayName="Таблица3" ref="K14:Q17" totalsRowShown="0" headerRowDxfId="65" dataDxfId="64">
  <autoFilter ref="K14:Q17" xr:uid="{CF848404-DB7E-4C65-9287-D2F3AC2D6744}"/>
  <tableColumns count="7">
    <tableColumn id="9" xr3:uid="{B33C1CC4-AF05-42B0-852A-CDE82B724C4A}" name="Чей адрес" dataDxfId="72"/>
    <tableColumn id="1" xr3:uid="{B5CBAF70-1A1F-45D1-AA61-A8C97B8FAC41}" name="Регион" dataDxfId="71"/>
    <tableColumn id="2" xr3:uid="{4587EC8B-02A5-4428-9B0A-40FFC63758F0}" name="Город" dataDxfId="70"/>
    <tableColumn id="3" xr3:uid="{E9248668-A07A-4DE1-A2FF-4E39C26663AC}" name="Район" dataDxfId="69"/>
    <tableColumn id="4" xr3:uid="{3F9F777A-749D-4392-B81B-14465F2B577C}" name="Улица" dataDxfId="68"/>
    <tableColumn id="5" xr3:uid="{45700508-4521-4A21-9FBE-5219BCC6DB02}" name="Дом" dataDxfId="67"/>
    <tableColumn id="6" xr3:uid="{CA764A6C-87E4-4637-B89D-30430956EA91}" name="Квартира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BF068C-0318-4964-B93A-CE8C8321B738}" name="Таблица4" displayName="Таблица4" ref="K20:M32" totalsRowShown="0" headerRowDxfId="63" dataDxfId="62">
  <autoFilter ref="K20:M32" xr:uid="{25BF068C-0318-4964-B93A-CE8C8321B738}"/>
  <tableColumns count="3">
    <tableColumn id="1" xr3:uid="{F3E7AB08-9777-492A-87FC-59F16F65101C}" name="Ученик" dataDxfId="59"/>
    <tableColumn id="2" xr3:uid="{1FABE087-62F1-47BC-B0AE-1FCB5F5F33B4}" name="Номер телефона" dataDxfId="61"/>
    <tableColumn id="3" xr3:uid="{272DC350-D353-453F-A21E-3BBF886162B1}" name="Чей телефон" dataDxfId="6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4FCBFC-E776-4B1B-92CD-0B99FA163E1F}" name="Таблица5" displayName="Таблица5" ref="A15:M27" totalsRowShown="0" headerRowDxfId="51" dataDxfId="50">
  <autoFilter ref="A15:M27" xr:uid="{214FCBFC-E776-4B1B-92CD-0B99FA163E1F}"/>
  <tableColumns count="13">
    <tableColumn id="1" xr3:uid="{68855634-3099-43B1-A475-FB3C784F8D3F}" name="id" dataDxfId="49">
      <calculatedColumnFormula>ROW()-15</calculatedColumnFormula>
    </tableColumn>
    <tableColumn id="19" xr3:uid="{8EAB8D3D-4D51-4783-B19E-47F85F3FA1F3}" name="Паспорт" dataDxfId="20"/>
    <tableColumn id="18" xr3:uid="{0B9C5A39-D5CF-4894-8578-3CB11C90D6A2}" name="СНИЛС" dataDxfId="21"/>
    <tableColumn id="20" xr3:uid="{1C2459CD-27D6-4D5B-BF16-A0B84EC1D98F}" name="Должность" dataDxfId="12"/>
    <tableColumn id="21" xr3:uid="{B0A4F926-FD63-4EA6-A1A4-4332D8821062}" name="Отдел/Шт.рас." dataDxfId="11"/>
    <tableColumn id="2" xr3:uid="{F0B1CAD5-CF80-409B-AC8E-99845788943E}" name="Фамилия" dataDxfId="58"/>
    <tableColumn id="3" xr3:uid="{51639F64-805D-4162-BF1F-A5827D897F23}" name="Имя" dataDxfId="57"/>
    <tableColumn id="4" xr3:uid="{3AED6620-473A-49A5-8706-F80C43036F3B}" name="Отчество" dataDxfId="56"/>
    <tableColumn id="5" xr3:uid="{3E571AB4-C65C-47BD-831E-7912231B1D35}" name="Пол" dataDxfId="55"/>
    <tableColumn id="6" xr3:uid="{36B509CF-B721-47E6-AAA4-1D125B83E09E}" name="Дата рождения" dataDxfId="54"/>
    <tableColumn id="7" xr3:uid="{484613CA-2939-4C67-AC0A-7BBFBC2B4E1E}" name="Гражданство" dataDxfId="53"/>
    <tableColumn id="17" xr3:uid="{60A87D50-0AAA-421E-98A0-EFE566F53DB3}" name="Стаж" dataDxfId="44"/>
    <tableColumn id="8" xr3:uid="{A74F2F32-5B8D-43E6-99F2-A241C60D5F9E}" name="Статус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66FA5C-E0F5-42FF-9802-58B3AA72F213}" name="Таблица6" displayName="Таблица6" ref="P15:R19" totalsRowShown="0" headerRowDxfId="45" dataDxfId="46">
  <autoFilter ref="P15:R19" xr:uid="{3266FA5C-E0F5-42FF-9802-58B3AA72F213}"/>
  <tableColumns count="3">
    <tableColumn id="1" xr3:uid="{A9558709-A1C4-4F8A-B2BE-1435E0373F33}" name="id" dataDxfId="13">
      <calculatedColumnFormula>ROW()+1253</calculatedColumnFormula>
    </tableColumn>
    <tableColumn id="2" xr3:uid="{5993952B-A781-4064-A5A9-C9008F7E3DE4}" name="Отдел" dataDxfId="48"/>
    <tableColumn id="4" xr3:uid="{46242E52-391F-4BA0-9505-04BB9B4DD747}" name="Группа" dataDxfId="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1FC584-A6D6-4BEC-A040-69FC03FCFD6F}" name="Таблица7" displayName="Таблица7" ref="P29:S34" totalsRowShown="0" headerRowDxfId="38" dataDxfId="39">
  <autoFilter ref="P29:S34" xr:uid="{331FC584-A6D6-4BEC-A040-69FC03FCFD6F}"/>
  <tableColumns count="4">
    <tableColumn id="1" xr3:uid="{05403152-6814-46A7-A9B5-A026325292CA}" name="id" dataDxfId="43"/>
    <tableColumn id="2" xr3:uid="{7BBA43DC-3AF5-4CDF-BE1E-503A3A5AF0B6}" name="Уч. Зав." dataDxfId="42"/>
    <tableColumn id="3" xr3:uid="{B8C81138-250F-43E4-AB32-AE3EAAA9843C}" name="Степень" dataDxfId="41"/>
    <tableColumn id="4" xr3:uid="{2C5FA71B-9BD9-4790-BF54-FD2E108BB0A1}" name="Доп. образование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D8D041-5BEC-4489-AEC4-B96ABE668FAF}" name="Таблица8" displayName="Таблица8" ref="P37:W41" totalsRowShown="0" headerRowDxfId="35" dataDxfId="2" headerRowBorderDxfId="36" tableBorderDxfId="37">
  <autoFilter ref="P37:W41" xr:uid="{03D8D041-5BEC-4489-AEC4-B96ABE668FAF}"/>
  <tableColumns count="8">
    <tableColumn id="1" xr3:uid="{1DE23164-B14C-4870-8BEC-D21C66E06C66}" name="id адреса" dataDxfId="10"/>
    <tableColumn id="8" xr3:uid="{1EBB394E-80CC-468D-87D5-340A06F32DC8}" name="id сотрудника" dataDxfId="9"/>
    <tableColumn id="2" xr3:uid="{846D880E-77DE-472B-8D29-7D493E9C3D12}" name="Регион" dataDxfId="8"/>
    <tableColumn id="3" xr3:uid="{36A346E7-EF6D-4B28-827F-64F989375DAA}" name="Город" dataDxfId="7"/>
    <tableColumn id="4" xr3:uid="{BE106F14-71F0-4A40-99B1-47D0E5B95C10}" name="Район" dataDxfId="6"/>
    <tableColumn id="5" xr3:uid="{37904F3E-ADF3-4A0D-9410-3524F7D39A97}" name="Улица" dataDxfId="5"/>
    <tableColumn id="6" xr3:uid="{18E55726-F826-405F-B552-905B7262D299}" name="Дом" dataDxfId="4"/>
    <tableColumn id="7" xr3:uid="{106E30F1-EEC4-4B40-8F0C-9F287F8A0F3C}" name="Квартира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9C9BB1-9BFE-4BC9-860A-716D72D12963}" name="Таблица810" displayName="Таблица810" ref="P44:V47" totalsRowShown="0" headerRowDxfId="34" headerRowBorderDxfId="32" tableBorderDxfId="33">
  <autoFilter ref="P44:V47" xr:uid="{C69C9BB1-9BFE-4BC9-860A-716D72D12963}"/>
  <tableColumns count="7">
    <tableColumn id="1" xr3:uid="{ADA175C6-F1BC-4D82-841B-AFCE7CBB3E25}" name="id " dataDxfId="31"/>
    <tableColumn id="9" xr3:uid="{4835CC6E-2987-4256-BE8C-A9000923B068}" name="id сотрудника" dataDxfId="1"/>
    <tableColumn id="2" xr3:uid="{E374D36C-67DD-4B78-9338-A3DDBF2999F9}" name="Степень родства"/>
    <tableColumn id="3" xr3:uid="{57C1750D-F808-4DFD-BD6E-25FD96E84008}" name="Фамилия"/>
    <tableColumn id="4" xr3:uid="{8B1DB6F4-8BAE-4526-AFA2-ACDA871240F2}" name="Имя"/>
    <tableColumn id="8" xr3:uid="{3200341C-9BD0-4C16-9248-9E394E3D0083}" name="Отчество" dataDxfId="30"/>
    <tableColumn id="5" xr3:uid="{55DE8965-29D8-4230-B3CB-255D56C45F74}" name="Дата рождения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F61A-2005-4B10-A395-702DAE51D70F}">
  <dimension ref="A1:R32"/>
  <sheetViews>
    <sheetView showGridLines="0" zoomScale="145" zoomScaleNormal="145" workbookViewId="0">
      <selection activeCell="L31" activeCellId="2" sqref="L23 L25 L31"/>
    </sheetView>
  </sheetViews>
  <sheetFormatPr defaultRowHeight="12" x14ac:dyDescent="0.2"/>
  <cols>
    <col min="1" max="1" width="5.5703125" style="4" bestFit="1" customWidth="1"/>
    <col min="2" max="4" width="11.85546875" style="4" customWidth="1"/>
    <col min="5" max="5" width="6.7109375" style="4" bestFit="1" customWidth="1"/>
    <col min="6" max="6" width="18.28515625" style="4" bestFit="1" customWidth="1"/>
    <col min="7" max="7" width="9" style="4" bestFit="1" customWidth="1"/>
    <col min="8" max="8" width="14.7109375" style="4" bestFit="1" customWidth="1"/>
    <col min="9" max="9" width="10.140625" style="4" bestFit="1" customWidth="1"/>
    <col min="10" max="10" width="2.28515625" style="4" customWidth="1"/>
    <col min="11" max="11" width="14.28515625" style="4" customWidth="1"/>
    <col min="12" max="12" width="19.5703125" style="4" bestFit="1" customWidth="1"/>
    <col min="13" max="13" width="17.42578125" style="4" bestFit="1" customWidth="1"/>
    <col min="14" max="14" width="22.5703125" style="4" bestFit="1" customWidth="1"/>
    <col min="15" max="15" width="16.42578125" style="4" bestFit="1" customWidth="1"/>
    <col min="16" max="16" width="11.28515625" style="4" bestFit="1" customWidth="1"/>
    <col min="17" max="17" width="10.85546875" style="4" customWidth="1"/>
    <col min="18" max="18" width="12.42578125" style="4" bestFit="1" customWidth="1"/>
    <col min="19" max="16384" width="9.140625" style="4"/>
  </cols>
  <sheetData>
    <row r="1" spans="1:18" x14ac:dyDescent="0.2">
      <c r="A1" s="4" t="s">
        <v>25</v>
      </c>
      <c r="K1" s="4" t="s">
        <v>26</v>
      </c>
      <c r="P1" s="5">
        <v>2</v>
      </c>
      <c r="Q1" s="5">
        <v>3</v>
      </c>
      <c r="R1" s="5">
        <v>4</v>
      </c>
    </row>
    <row r="2" spans="1:18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27</v>
      </c>
      <c r="F2" s="4" t="s">
        <v>4</v>
      </c>
      <c r="G2" s="4" t="s">
        <v>5</v>
      </c>
      <c r="H2" s="4" t="s">
        <v>30</v>
      </c>
      <c r="I2" s="4" t="s">
        <v>8</v>
      </c>
      <c r="K2" s="4" t="s">
        <v>32</v>
      </c>
      <c r="L2" s="4" t="s">
        <v>21</v>
      </c>
      <c r="M2" s="4" t="s">
        <v>6</v>
      </c>
      <c r="N2" s="4" t="s">
        <v>7</v>
      </c>
      <c r="O2" s="4" t="s">
        <v>33</v>
      </c>
    </row>
    <row r="3" spans="1:18" x14ac:dyDescent="0.2">
      <c r="A3" s="4">
        <f t="shared" ref="A3:A5" si="0">ROW()-2</f>
        <v>1</v>
      </c>
      <c r="B3" s="4" t="s">
        <v>9</v>
      </c>
      <c r="C3" s="4" t="s">
        <v>12</v>
      </c>
      <c r="D3" s="4" t="s">
        <v>15</v>
      </c>
      <c r="E3" s="4" t="s">
        <v>28</v>
      </c>
      <c r="F3" s="6">
        <v>40238</v>
      </c>
      <c r="G3" s="4" t="s">
        <v>23</v>
      </c>
      <c r="H3" s="4" t="s">
        <v>31</v>
      </c>
      <c r="I3" s="4" t="s">
        <v>18</v>
      </c>
      <c r="K3" s="7">
        <v>1</v>
      </c>
      <c r="L3" s="7">
        <v>5</v>
      </c>
      <c r="M3" s="7">
        <v>2</v>
      </c>
      <c r="N3" s="7">
        <v>4</v>
      </c>
      <c r="O3" s="7">
        <v>1</v>
      </c>
    </row>
    <row r="4" spans="1:18" x14ac:dyDescent="0.2">
      <c r="A4" s="4">
        <f t="shared" si="0"/>
        <v>2</v>
      </c>
      <c r="B4" s="4" t="s">
        <v>10</v>
      </c>
      <c r="C4" s="4" t="s">
        <v>13</v>
      </c>
      <c r="D4" s="4" t="s">
        <v>16</v>
      </c>
      <c r="E4" s="4" t="s">
        <v>28</v>
      </c>
      <c r="F4" s="6">
        <f>F3+265</f>
        <v>40503</v>
      </c>
      <c r="G4" s="4" t="s">
        <v>23</v>
      </c>
      <c r="I4" s="4" t="s">
        <v>19</v>
      </c>
      <c r="K4" s="7">
        <v>1</v>
      </c>
      <c r="L4" s="7">
        <v>1</v>
      </c>
      <c r="M4" s="7">
        <v>2</v>
      </c>
      <c r="N4" s="7">
        <v>1</v>
      </c>
      <c r="O4" s="7">
        <v>1</v>
      </c>
    </row>
    <row r="5" spans="1:18" x14ac:dyDescent="0.2">
      <c r="A5" s="4">
        <f t="shared" si="0"/>
        <v>3</v>
      </c>
      <c r="B5" s="4" t="s">
        <v>11</v>
      </c>
      <c r="C5" s="4" t="s">
        <v>14</v>
      </c>
      <c r="D5" s="4" t="s">
        <v>17</v>
      </c>
      <c r="E5" s="4" t="s">
        <v>29</v>
      </c>
      <c r="F5" s="6">
        <f>F4+265</f>
        <v>40768</v>
      </c>
      <c r="G5" s="4" t="s">
        <v>24</v>
      </c>
      <c r="I5" s="4" t="s">
        <v>20</v>
      </c>
      <c r="K5" s="7">
        <v>2</v>
      </c>
      <c r="L5" s="7">
        <v>6</v>
      </c>
      <c r="M5" s="7">
        <v>3</v>
      </c>
      <c r="N5" s="7">
        <v>1</v>
      </c>
      <c r="O5" s="7">
        <v>2</v>
      </c>
    </row>
    <row r="6" spans="1:18" x14ac:dyDescent="0.2">
      <c r="K6" s="7">
        <v>2</v>
      </c>
      <c r="L6" s="7">
        <v>3</v>
      </c>
      <c r="M6" s="7">
        <v>2</v>
      </c>
      <c r="N6" s="7">
        <v>1</v>
      </c>
      <c r="O6" s="7">
        <v>2</v>
      </c>
    </row>
    <row r="7" spans="1:18" x14ac:dyDescent="0.2">
      <c r="K7" s="7">
        <v>3</v>
      </c>
      <c r="L7" s="7">
        <v>2</v>
      </c>
      <c r="M7" s="7">
        <v>2</v>
      </c>
      <c r="N7" s="7">
        <v>1</v>
      </c>
      <c r="O7" s="7">
        <v>2</v>
      </c>
    </row>
    <row r="8" spans="1:18" x14ac:dyDescent="0.2">
      <c r="K8" s="7">
        <v>3</v>
      </c>
      <c r="L8" s="7">
        <v>1</v>
      </c>
      <c r="M8" s="7">
        <v>3</v>
      </c>
      <c r="N8" s="7">
        <v>4</v>
      </c>
      <c r="O8" s="7">
        <v>2</v>
      </c>
    </row>
    <row r="9" spans="1:18" x14ac:dyDescent="0.2">
      <c r="K9" s="7">
        <v>1</v>
      </c>
      <c r="L9" s="7">
        <v>5</v>
      </c>
      <c r="M9" s="7">
        <v>2</v>
      </c>
      <c r="N9" s="7">
        <v>4</v>
      </c>
      <c r="O9" s="7">
        <v>1</v>
      </c>
    </row>
    <row r="10" spans="1:18" x14ac:dyDescent="0.2">
      <c r="K10" s="7">
        <v>1</v>
      </c>
      <c r="L10" s="7">
        <v>1</v>
      </c>
      <c r="M10" s="7">
        <v>1</v>
      </c>
      <c r="N10" s="7">
        <v>1</v>
      </c>
      <c r="O10" s="7">
        <v>2</v>
      </c>
    </row>
    <row r="11" spans="1:18" x14ac:dyDescent="0.2">
      <c r="K11" s="7">
        <v>2</v>
      </c>
      <c r="L11" s="7">
        <v>3</v>
      </c>
      <c r="M11" s="7">
        <v>2</v>
      </c>
      <c r="N11" s="7">
        <v>2</v>
      </c>
      <c r="O11" s="7">
        <v>1</v>
      </c>
    </row>
    <row r="13" spans="1:18" x14ac:dyDescent="0.2">
      <c r="K13" s="4" t="s">
        <v>34</v>
      </c>
    </row>
    <row r="14" spans="1:18" x14ac:dyDescent="0.2">
      <c r="K14" s="4" t="s">
        <v>41</v>
      </c>
      <c r="L14" s="4" t="s">
        <v>35</v>
      </c>
      <c r="M14" s="4" t="s">
        <v>36</v>
      </c>
      <c r="N14" s="4" t="s">
        <v>37</v>
      </c>
      <c r="O14" s="4" t="s">
        <v>38</v>
      </c>
      <c r="P14" s="4" t="s">
        <v>39</v>
      </c>
      <c r="Q14" s="4" t="s">
        <v>40</v>
      </c>
    </row>
    <row r="15" spans="1:18" x14ac:dyDescent="0.2">
      <c r="K15" s="4">
        <v>1</v>
      </c>
      <c r="L15" s="4" t="s">
        <v>45</v>
      </c>
      <c r="M15" s="4" t="s">
        <v>47</v>
      </c>
      <c r="N15" s="4" t="s">
        <v>49</v>
      </c>
      <c r="O15" s="4" t="s">
        <v>50</v>
      </c>
      <c r="P15" s="4">
        <v>1</v>
      </c>
      <c r="Q15" s="4">
        <v>1</v>
      </c>
    </row>
    <row r="16" spans="1:18" x14ac:dyDescent="0.2">
      <c r="K16" s="4">
        <v>2</v>
      </c>
      <c r="L16" s="4" t="s">
        <v>45</v>
      </c>
      <c r="M16" s="4" t="s">
        <v>47</v>
      </c>
      <c r="N16" s="4" t="s">
        <v>49</v>
      </c>
      <c r="O16" s="4" t="s">
        <v>50</v>
      </c>
      <c r="P16" s="4">
        <v>2</v>
      </c>
      <c r="Q16" s="4">
        <v>2</v>
      </c>
    </row>
    <row r="17" spans="11:17" x14ac:dyDescent="0.2">
      <c r="K17" s="4">
        <v>3</v>
      </c>
      <c r="L17" s="4" t="s">
        <v>45</v>
      </c>
      <c r="M17" s="4" t="s">
        <v>47</v>
      </c>
      <c r="N17" s="4" t="s">
        <v>49</v>
      </c>
      <c r="O17" s="4" t="s">
        <v>50</v>
      </c>
      <c r="P17" s="4">
        <v>3</v>
      </c>
      <c r="Q17" s="4">
        <v>3</v>
      </c>
    </row>
    <row r="19" spans="11:17" x14ac:dyDescent="0.2">
      <c r="K19" s="4" t="s">
        <v>55</v>
      </c>
    </row>
    <row r="20" spans="11:17" x14ac:dyDescent="0.2">
      <c r="K20" s="4" t="s">
        <v>63</v>
      </c>
      <c r="L20" s="4" t="s">
        <v>62</v>
      </c>
      <c r="M20" s="4" t="s">
        <v>43</v>
      </c>
    </row>
    <row r="21" spans="11:17" x14ac:dyDescent="0.2">
      <c r="K21" s="4">
        <v>1</v>
      </c>
      <c r="L21" s="8" t="s">
        <v>51</v>
      </c>
      <c r="M21" s="8" t="s">
        <v>64</v>
      </c>
      <c r="N21" s="8"/>
      <c r="O21" s="8"/>
    </row>
    <row r="22" spans="11:17" x14ac:dyDescent="0.2">
      <c r="K22" s="4">
        <v>2</v>
      </c>
      <c r="L22" s="8" t="s">
        <v>52</v>
      </c>
      <c r="M22" s="8" t="s">
        <v>65</v>
      </c>
      <c r="N22" s="8"/>
      <c r="O22" s="8"/>
    </row>
    <row r="23" spans="11:17" x14ac:dyDescent="0.2">
      <c r="K23" s="4">
        <v>3</v>
      </c>
      <c r="L23" s="8" t="s">
        <v>53</v>
      </c>
      <c r="M23" s="8" t="s">
        <v>64</v>
      </c>
      <c r="N23" s="8"/>
      <c r="O23" s="8"/>
    </row>
    <row r="24" spans="11:17" x14ac:dyDescent="0.2">
      <c r="K24" s="4">
        <v>1</v>
      </c>
      <c r="L24" s="8" t="s">
        <v>56</v>
      </c>
      <c r="M24" s="8" t="s">
        <v>66</v>
      </c>
      <c r="N24" s="8"/>
      <c r="O24" s="9"/>
    </row>
    <row r="25" spans="11:17" x14ac:dyDescent="0.2">
      <c r="K25" s="4">
        <v>2</v>
      </c>
      <c r="L25" s="8" t="s">
        <v>59</v>
      </c>
      <c r="M25" s="8" t="s">
        <v>67</v>
      </c>
      <c r="N25" s="8"/>
      <c r="O25" s="9"/>
    </row>
    <row r="26" spans="11:17" x14ac:dyDescent="0.2">
      <c r="K26" s="4">
        <v>3</v>
      </c>
      <c r="L26" s="8" t="s">
        <v>60</v>
      </c>
      <c r="M26" s="8" t="s">
        <v>64</v>
      </c>
      <c r="N26" s="8"/>
      <c r="O26" s="9"/>
    </row>
    <row r="27" spans="11:17" x14ac:dyDescent="0.2">
      <c r="K27" s="4">
        <v>1</v>
      </c>
      <c r="L27" s="8" t="s">
        <v>57</v>
      </c>
      <c r="M27" s="8" t="s">
        <v>65</v>
      </c>
      <c r="N27" s="8"/>
      <c r="O27" s="9"/>
    </row>
    <row r="28" spans="11:17" x14ac:dyDescent="0.2">
      <c r="K28" s="4">
        <v>2</v>
      </c>
      <c r="L28" s="8" t="s">
        <v>52</v>
      </c>
      <c r="M28" s="8" t="s">
        <v>64</v>
      </c>
      <c r="N28" s="8"/>
      <c r="O28" s="9"/>
    </row>
    <row r="29" spans="11:17" x14ac:dyDescent="0.2">
      <c r="K29" s="4">
        <v>3</v>
      </c>
      <c r="L29" s="8" t="s">
        <v>61</v>
      </c>
      <c r="M29" s="8" t="s">
        <v>68</v>
      </c>
      <c r="N29" s="8"/>
      <c r="O29" s="9"/>
    </row>
    <row r="30" spans="11:17" x14ac:dyDescent="0.2">
      <c r="K30" s="4">
        <v>1</v>
      </c>
      <c r="L30" s="8" t="s">
        <v>58</v>
      </c>
      <c r="M30" s="8" t="s">
        <v>67</v>
      </c>
      <c r="N30" s="8"/>
      <c r="O30" s="9"/>
    </row>
    <row r="31" spans="11:17" x14ac:dyDescent="0.2">
      <c r="K31" s="4">
        <v>2</v>
      </c>
      <c r="L31" s="8" t="s">
        <v>58</v>
      </c>
      <c r="M31" s="8" t="s">
        <v>67</v>
      </c>
      <c r="N31" s="8"/>
      <c r="O31" s="9"/>
    </row>
    <row r="32" spans="11:17" x14ac:dyDescent="0.2">
      <c r="K32" s="4">
        <v>3</v>
      </c>
      <c r="L32" s="8" t="s">
        <v>58</v>
      </c>
      <c r="M32" s="8" t="s">
        <v>66</v>
      </c>
      <c r="N32" s="8"/>
      <c r="O32" s="9"/>
    </row>
  </sheetData>
  <dataValidations count="4">
    <dataValidation type="list" allowBlank="1" showInputMessage="1" showErrorMessage="1" sqref="I3:I5" xr:uid="{62415E51-F2C9-432B-B6A5-F20E4801F753}">
      <formula1>"отличник,ударник,троечник,двоечник"</formula1>
    </dataValidation>
    <dataValidation type="list" allowBlank="1" showInputMessage="1" showErrorMessage="1" sqref="E3:E5" xr:uid="{16BDC7C1-A867-4994-9157-69FBB51D4733}">
      <formula1>"М,Ж"</formula1>
    </dataValidation>
    <dataValidation type="list" allowBlank="1" showInputMessage="1" showErrorMessage="1" sqref="O3:O11" xr:uid="{112F89C8-5458-4F55-A897-E49F79237476}">
      <formula1>"1,2"</formula1>
    </dataValidation>
    <dataValidation type="list" allowBlank="1" showInputMessage="1" showErrorMessage="1" sqref="M21:M32" xr:uid="{5986E1CC-7785-401A-8573-B059FF35259B}">
      <formula1>"родитель,учитель,школа,участковый,личный"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4D61-D17A-419A-81A4-F978EA49CB23}">
  <dimension ref="A1:W59"/>
  <sheetViews>
    <sheetView showGridLines="0" tabSelected="1" zoomScale="130" zoomScaleNormal="130" workbookViewId="0">
      <selection activeCell="T13" sqref="T13"/>
    </sheetView>
  </sheetViews>
  <sheetFormatPr defaultRowHeight="13.5" x14ac:dyDescent="0.25"/>
  <cols>
    <col min="1" max="1" width="12.42578125" style="1" bestFit="1" customWidth="1"/>
    <col min="2" max="5" width="12.42578125" style="1" customWidth="1"/>
    <col min="6" max="7" width="11.28515625" style="1" bestFit="1" customWidth="1"/>
    <col min="8" max="8" width="12.42578125" style="1" bestFit="1" customWidth="1"/>
    <col min="9" max="9" width="6.7109375" style="1" bestFit="1" customWidth="1"/>
    <col min="10" max="10" width="18.28515625" style="1" bestFit="1" customWidth="1"/>
    <col min="11" max="11" width="16" style="1" bestFit="1" customWidth="1"/>
    <col min="12" max="12" width="7.85546875" style="1" bestFit="1" customWidth="1"/>
    <col min="13" max="13" width="14.85546875" style="1" bestFit="1" customWidth="1"/>
    <col min="14" max="14" width="2.42578125" style="1" customWidth="1"/>
    <col min="15" max="15" width="2.42578125" style="3" customWidth="1"/>
    <col min="16" max="16" width="22" style="1" bestFit="1" customWidth="1"/>
    <col min="17" max="17" width="19.42578125" style="1" bestFit="1" customWidth="1"/>
    <col min="18" max="18" width="23.140625" style="1" bestFit="1" customWidth="1"/>
    <col min="19" max="19" width="21.85546875" style="1" bestFit="1" customWidth="1"/>
    <col min="20" max="20" width="12.85546875" style="1" customWidth="1"/>
    <col min="21" max="21" width="23.140625" style="1" bestFit="1" customWidth="1"/>
    <col min="22" max="22" width="17.28515625" style="1" bestFit="1" customWidth="1"/>
    <col min="23" max="16384" width="9.140625" style="1"/>
  </cols>
  <sheetData>
    <row r="1" spans="1:18" x14ac:dyDescent="0.25">
      <c r="A1" s="10"/>
      <c r="B1" s="10"/>
      <c r="C1" s="10"/>
      <c r="D1" s="10"/>
      <c r="E1" s="10"/>
    </row>
    <row r="14" spans="1:18" x14ac:dyDescent="0.25">
      <c r="A14" s="1" t="s">
        <v>69</v>
      </c>
      <c r="P14" s="1" t="s">
        <v>140</v>
      </c>
    </row>
    <row r="15" spans="1:18" x14ac:dyDescent="0.25">
      <c r="A15" s="1" t="s">
        <v>22</v>
      </c>
      <c r="B15" s="1" t="s">
        <v>139</v>
      </c>
      <c r="C15" s="1" t="s">
        <v>138</v>
      </c>
      <c r="D15" s="1" t="s">
        <v>72</v>
      </c>
      <c r="E15" s="1" t="s">
        <v>143</v>
      </c>
      <c r="F15" s="1" t="s">
        <v>1</v>
      </c>
      <c r="G15" s="1" t="s">
        <v>2</v>
      </c>
      <c r="H15" s="1" t="s">
        <v>3</v>
      </c>
      <c r="I15" s="1" t="s">
        <v>27</v>
      </c>
      <c r="J15" s="1" t="s">
        <v>4</v>
      </c>
      <c r="K15" s="1" t="s">
        <v>70</v>
      </c>
      <c r="L15" s="1" t="s">
        <v>77</v>
      </c>
      <c r="M15" s="1" t="s">
        <v>8</v>
      </c>
      <c r="O15" s="3" t="str">
        <f>Таблица6[[#Headers],[id]]</f>
        <v>id</v>
      </c>
      <c r="P15" s="1" t="s">
        <v>22</v>
      </c>
      <c r="Q15" s="1" t="s">
        <v>71</v>
      </c>
      <c r="R15" s="1" t="s">
        <v>73</v>
      </c>
    </row>
    <row r="16" spans="1:18" x14ac:dyDescent="0.25">
      <c r="A16" s="1">
        <f t="shared" ref="A16:A27" si="0">ROW()-15</f>
        <v>1</v>
      </c>
      <c r="D16" s="1">
        <f>P23</f>
        <v>323</v>
      </c>
      <c r="E16" s="1">
        <f>Таблица6[[#This Row],[id]]</f>
        <v>1269</v>
      </c>
      <c r="F16" s="1" t="s">
        <v>9</v>
      </c>
      <c r="G16" s="1" t="s">
        <v>89</v>
      </c>
      <c r="H16" s="1" t="s">
        <v>92</v>
      </c>
      <c r="I16" s="1" t="s">
        <v>28</v>
      </c>
      <c r="J16" s="2">
        <v>27515</v>
      </c>
      <c r="K16" s="1" t="s">
        <v>96</v>
      </c>
      <c r="L16" s="1">
        <v>12</v>
      </c>
      <c r="M16" s="1" t="s">
        <v>98</v>
      </c>
      <c r="O16" s="3" t="str">
        <f>Таблица6[[#Headers],[id]]</f>
        <v>id</v>
      </c>
      <c r="P16" s="1">
        <f t="shared" ref="P16:P19" si="1">ROW()+1253</f>
        <v>1269</v>
      </c>
      <c r="Q16" s="1" t="s">
        <v>100</v>
      </c>
      <c r="R16" s="1" t="s">
        <v>74</v>
      </c>
    </row>
    <row r="17" spans="1:19" x14ac:dyDescent="0.25">
      <c r="A17" s="1">
        <f t="shared" si="0"/>
        <v>2</v>
      </c>
      <c r="F17" s="1" t="s">
        <v>9</v>
      </c>
      <c r="G17" s="1" t="s">
        <v>89</v>
      </c>
      <c r="H17" s="1" t="s">
        <v>15</v>
      </c>
      <c r="I17" s="1" t="s">
        <v>28</v>
      </c>
      <c r="J17" s="2">
        <f t="shared" ref="J17:J18" si="2">J16+3158</f>
        <v>30673</v>
      </c>
      <c r="K17" s="1" t="s">
        <v>96</v>
      </c>
      <c r="L17" s="1">
        <v>12</v>
      </c>
      <c r="M17" s="1" t="s">
        <v>98</v>
      </c>
      <c r="O17" s="3" t="str">
        <f>Таблица6[[#Headers],[id]]</f>
        <v>id</v>
      </c>
      <c r="P17" s="1">
        <f t="shared" si="1"/>
        <v>1270</v>
      </c>
      <c r="Q17" s="1" t="s">
        <v>101</v>
      </c>
      <c r="R17" s="1" t="s">
        <v>75</v>
      </c>
    </row>
    <row r="18" spans="1:19" x14ac:dyDescent="0.25">
      <c r="A18" s="1">
        <f t="shared" si="0"/>
        <v>3</v>
      </c>
      <c r="F18" s="1" t="s">
        <v>9</v>
      </c>
      <c r="G18" s="1" t="s">
        <v>88</v>
      </c>
      <c r="H18" s="1" t="s">
        <v>15</v>
      </c>
      <c r="I18" s="1" t="s">
        <v>28</v>
      </c>
      <c r="J18" s="2">
        <f t="shared" si="2"/>
        <v>33831</v>
      </c>
      <c r="K18" s="1" t="s">
        <v>96</v>
      </c>
      <c r="L18" s="1">
        <v>12</v>
      </c>
      <c r="M18" s="1" t="s">
        <v>98</v>
      </c>
      <c r="O18" s="3" t="str">
        <f>Таблица6[[#Headers],[id]]</f>
        <v>id</v>
      </c>
      <c r="P18" s="1">
        <f t="shared" si="1"/>
        <v>1271</v>
      </c>
      <c r="Q18" s="1" t="s">
        <v>102</v>
      </c>
      <c r="R18" s="1" t="s">
        <v>76</v>
      </c>
    </row>
    <row r="19" spans="1:19" x14ac:dyDescent="0.25">
      <c r="A19" s="1">
        <f t="shared" si="0"/>
        <v>4</v>
      </c>
      <c r="F19" s="1" t="s">
        <v>10</v>
      </c>
      <c r="G19" s="1" t="s">
        <v>88</v>
      </c>
      <c r="H19" s="1" t="s">
        <v>15</v>
      </c>
      <c r="I19" s="1" t="s">
        <v>28</v>
      </c>
      <c r="J19" s="2">
        <f t="shared" ref="J19:J23" si="3">J18+150</f>
        <v>33981</v>
      </c>
      <c r="K19" s="1" t="s">
        <v>97</v>
      </c>
      <c r="L19" s="1">
        <v>12</v>
      </c>
      <c r="M19" s="1" t="s">
        <v>98</v>
      </c>
      <c r="O19" s="3" t="str">
        <f>Таблица6[[#Headers],[id]]</f>
        <v>id</v>
      </c>
      <c r="P19" s="1">
        <f t="shared" si="1"/>
        <v>1272</v>
      </c>
      <c r="Q19" s="1" t="s">
        <v>142</v>
      </c>
      <c r="R19" s="1" t="s">
        <v>74</v>
      </c>
    </row>
    <row r="20" spans="1:19" x14ac:dyDescent="0.25">
      <c r="A20" s="1">
        <f t="shared" si="0"/>
        <v>5</v>
      </c>
      <c r="F20" s="1" t="s">
        <v>10</v>
      </c>
      <c r="G20" s="1" t="s">
        <v>88</v>
      </c>
      <c r="H20" s="1" t="s">
        <v>91</v>
      </c>
      <c r="I20" s="1" t="s">
        <v>28</v>
      </c>
      <c r="J20" s="2">
        <f t="shared" si="3"/>
        <v>34131</v>
      </c>
      <c r="K20" s="1" t="s">
        <v>97</v>
      </c>
      <c r="L20" s="1">
        <v>12</v>
      </c>
      <c r="M20" s="1" t="s">
        <v>99</v>
      </c>
      <c r="O20" s="3" t="str">
        <f>Таблица6[[#Headers],[id]]</f>
        <v>id</v>
      </c>
    </row>
    <row r="21" spans="1:19" x14ac:dyDescent="0.25">
      <c r="A21" s="1">
        <f t="shared" si="0"/>
        <v>6</v>
      </c>
      <c r="F21" s="1" t="s">
        <v>10</v>
      </c>
      <c r="G21" s="1" t="s">
        <v>88</v>
      </c>
      <c r="H21" s="1" t="s">
        <v>91</v>
      </c>
      <c r="I21" s="1" t="s">
        <v>28</v>
      </c>
      <c r="J21" s="2">
        <f t="shared" si="3"/>
        <v>34281</v>
      </c>
      <c r="K21" s="1" t="s">
        <v>97</v>
      </c>
      <c r="L21" s="1">
        <v>12</v>
      </c>
      <c r="M21" s="1" t="s">
        <v>99</v>
      </c>
      <c r="O21" s="3" t="str">
        <f>Таблица6[[#Headers],[id]]</f>
        <v>id</v>
      </c>
      <c r="P21" s="1" t="s">
        <v>72</v>
      </c>
    </row>
    <row r="22" spans="1:19" x14ac:dyDescent="0.25">
      <c r="A22" s="1">
        <f t="shared" si="0"/>
        <v>7</v>
      </c>
      <c r="F22" s="1" t="s">
        <v>10</v>
      </c>
      <c r="G22" s="1" t="s">
        <v>88</v>
      </c>
      <c r="H22" s="1" t="s">
        <v>91</v>
      </c>
      <c r="I22" s="1" t="s">
        <v>28</v>
      </c>
      <c r="J22" s="2">
        <f t="shared" si="3"/>
        <v>34431</v>
      </c>
      <c r="K22" s="1" t="s">
        <v>96</v>
      </c>
      <c r="L22" s="1">
        <v>12</v>
      </c>
      <c r="M22" s="1" t="s">
        <v>99</v>
      </c>
      <c r="O22" s="3" t="str">
        <f>Таблица6[[#Headers],[id]]</f>
        <v>id</v>
      </c>
      <c r="P22" s="24" t="s">
        <v>22</v>
      </c>
      <c r="Q22" s="24" t="s">
        <v>72</v>
      </c>
      <c r="R22" s="24" t="s">
        <v>141</v>
      </c>
    </row>
    <row r="23" spans="1:19" x14ac:dyDescent="0.25">
      <c r="A23" s="1">
        <f t="shared" si="0"/>
        <v>8</v>
      </c>
      <c r="F23" s="1" t="s">
        <v>84</v>
      </c>
      <c r="G23" s="1" t="s">
        <v>87</v>
      </c>
      <c r="H23" s="1" t="s">
        <v>94</v>
      </c>
      <c r="I23" s="1" t="s">
        <v>29</v>
      </c>
      <c r="J23" s="2">
        <f t="shared" si="3"/>
        <v>34581</v>
      </c>
      <c r="K23" s="1" t="s">
        <v>96</v>
      </c>
      <c r="L23" s="1">
        <v>7</v>
      </c>
      <c r="M23" s="1" t="s">
        <v>99</v>
      </c>
      <c r="O23" s="3" t="str">
        <f>Таблица6[[#Headers],[id]]</f>
        <v>id</v>
      </c>
      <c r="P23" s="22">
        <f t="shared" ref="P23:P26" si="4" xml:space="preserve"> ROW()+300</f>
        <v>323</v>
      </c>
      <c r="Q23" s="22" t="s">
        <v>106</v>
      </c>
      <c r="R23" s="26">
        <v>100000</v>
      </c>
    </row>
    <row r="24" spans="1:19" x14ac:dyDescent="0.25">
      <c r="A24" s="1">
        <f t="shared" si="0"/>
        <v>9</v>
      </c>
      <c r="F24" s="1" t="s">
        <v>84</v>
      </c>
      <c r="G24" s="1" t="s">
        <v>87</v>
      </c>
      <c r="H24" s="1" t="s">
        <v>93</v>
      </c>
      <c r="I24" s="1" t="s">
        <v>29</v>
      </c>
      <c r="J24" s="2">
        <f t="shared" ref="J24:J27" si="5">J23-200</f>
        <v>34381</v>
      </c>
      <c r="K24" s="1" t="s">
        <v>96</v>
      </c>
      <c r="L24" s="1">
        <v>7</v>
      </c>
      <c r="M24" s="1" t="s">
        <v>99</v>
      </c>
      <c r="O24" s="3" t="str">
        <f>Таблица6[[#Headers],[id]]</f>
        <v>id</v>
      </c>
      <c r="P24" s="23">
        <f t="shared" si="4"/>
        <v>324</v>
      </c>
      <c r="Q24" s="23" t="s">
        <v>105</v>
      </c>
      <c r="R24" s="26">
        <v>55000</v>
      </c>
    </row>
    <row r="25" spans="1:19" x14ac:dyDescent="0.25">
      <c r="A25" s="1">
        <f t="shared" si="0"/>
        <v>10</v>
      </c>
      <c r="F25" s="1" t="s">
        <v>84</v>
      </c>
      <c r="G25" s="1" t="s">
        <v>86</v>
      </c>
      <c r="H25" s="1" t="s">
        <v>93</v>
      </c>
      <c r="I25" s="1" t="s">
        <v>29</v>
      </c>
      <c r="J25" s="2">
        <f t="shared" si="5"/>
        <v>34181</v>
      </c>
      <c r="K25" s="1" t="s">
        <v>96</v>
      </c>
      <c r="L25" s="1">
        <v>7</v>
      </c>
      <c r="M25" s="1" t="s">
        <v>98</v>
      </c>
      <c r="O25" s="3" t="str">
        <f>Таблица6[[#Headers],[id]]</f>
        <v>id</v>
      </c>
      <c r="P25" s="22">
        <f t="shared" si="4"/>
        <v>325</v>
      </c>
      <c r="Q25" s="22" t="s">
        <v>104</v>
      </c>
      <c r="R25" s="26">
        <v>35000</v>
      </c>
    </row>
    <row r="26" spans="1:19" x14ac:dyDescent="0.25">
      <c r="A26" s="1">
        <f t="shared" si="0"/>
        <v>11</v>
      </c>
      <c r="F26" s="1" t="s">
        <v>84</v>
      </c>
      <c r="G26" s="1" t="s">
        <v>86</v>
      </c>
      <c r="H26" s="1" t="s">
        <v>94</v>
      </c>
      <c r="I26" s="1" t="s">
        <v>29</v>
      </c>
      <c r="J26" s="2">
        <f t="shared" si="5"/>
        <v>33981</v>
      </c>
      <c r="K26" s="1" t="s">
        <v>96</v>
      </c>
      <c r="L26" s="1">
        <v>7</v>
      </c>
      <c r="M26" s="1" t="s">
        <v>98</v>
      </c>
      <c r="O26" s="3" t="str">
        <f>Таблица6[[#Headers],[id]]</f>
        <v>id</v>
      </c>
      <c r="P26" s="25">
        <f t="shared" si="4"/>
        <v>326</v>
      </c>
      <c r="Q26" s="25" t="s">
        <v>103</v>
      </c>
      <c r="R26" s="26">
        <v>150000</v>
      </c>
    </row>
    <row r="27" spans="1:19" x14ac:dyDescent="0.25">
      <c r="A27" s="1">
        <f t="shared" si="0"/>
        <v>12</v>
      </c>
      <c r="F27" s="1" t="s">
        <v>85</v>
      </c>
      <c r="G27" s="1" t="s">
        <v>90</v>
      </c>
      <c r="H27" s="1" t="s">
        <v>95</v>
      </c>
      <c r="I27" s="1" t="s">
        <v>28</v>
      </c>
      <c r="J27" s="2">
        <f t="shared" si="5"/>
        <v>33781</v>
      </c>
      <c r="K27" s="1" t="s">
        <v>96</v>
      </c>
      <c r="L27" s="1">
        <v>7</v>
      </c>
      <c r="M27" s="1" t="s">
        <v>98</v>
      </c>
      <c r="O27" s="3" t="str">
        <f>Таблица6[[#Headers],[id]]</f>
        <v>id</v>
      </c>
    </row>
    <row r="28" spans="1:19" x14ac:dyDescent="0.25">
      <c r="O28" s="3" t="str">
        <f>Таблица6[[#Headers],[id]]</f>
        <v>id</v>
      </c>
      <c r="P28" s="1" t="s">
        <v>78</v>
      </c>
    </row>
    <row r="29" spans="1:19" x14ac:dyDescent="0.25">
      <c r="O29" s="3" t="str">
        <f>Таблица6[[#Headers],[id]]</f>
        <v>id</v>
      </c>
      <c r="P29" s="1" t="s">
        <v>22</v>
      </c>
      <c r="Q29" s="1" t="s">
        <v>79</v>
      </c>
      <c r="R29" s="1" t="s">
        <v>80</v>
      </c>
      <c r="S29" s="1" t="s">
        <v>81</v>
      </c>
    </row>
    <row r="30" spans="1:19" x14ac:dyDescent="0.25">
      <c r="O30" s="3" t="str">
        <f>Таблица6[[#Headers],[id]]</f>
        <v>id</v>
      </c>
      <c r="Q30" s="1" t="s">
        <v>107</v>
      </c>
      <c r="R30" s="1" t="s">
        <v>110</v>
      </c>
      <c r="S30" s="1" t="s">
        <v>112</v>
      </c>
    </row>
    <row r="31" spans="1:19" x14ac:dyDescent="0.25">
      <c r="O31" s="3" t="str">
        <f>Таблица6[[#Headers],[id]]</f>
        <v>id</v>
      </c>
      <c r="Q31" s="1" t="s">
        <v>107</v>
      </c>
      <c r="R31" s="1" t="s">
        <v>110</v>
      </c>
      <c r="S31" s="1" t="s">
        <v>112</v>
      </c>
    </row>
    <row r="32" spans="1:19" x14ac:dyDescent="0.25">
      <c r="O32" s="3" t="str">
        <f>Таблица6[[#Headers],[id]]</f>
        <v>id</v>
      </c>
      <c r="Q32" s="1" t="s">
        <v>107</v>
      </c>
      <c r="R32" s="1" t="s">
        <v>110</v>
      </c>
      <c r="S32" s="1" t="s">
        <v>112</v>
      </c>
    </row>
    <row r="33" spans="15:23" x14ac:dyDescent="0.25">
      <c r="O33" s="3" t="str">
        <f>Таблица6[[#Headers],[id]]</f>
        <v>id</v>
      </c>
      <c r="Q33" s="1" t="s">
        <v>108</v>
      </c>
      <c r="R33" s="1" t="s">
        <v>110</v>
      </c>
      <c r="S33" s="1" t="s">
        <v>113</v>
      </c>
    </row>
    <row r="34" spans="15:23" x14ac:dyDescent="0.25">
      <c r="O34" s="3" t="str">
        <f>Таблица6[[#Headers],[id]]</f>
        <v>id</v>
      </c>
      <c r="Q34" s="1" t="s">
        <v>109</v>
      </c>
      <c r="R34" s="1" t="s">
        <v>111</v>
      </c>
      <c r="S34" s="1" t="s">
        <v>113</v>
      </c>
    </row>
    <row r="35" spans="15:23" x14ac:dyDescent="0.25">
      <c r="O35" s="3" t="str">
        <f>Таблица6[[#Headers],[id]]</f>
        <v>id</v>
      </c>
    </row>
    <row r="36" spans="15:23" x14ac:dyDescent="0.25">
      <c r="O36" s="3" t="str">
        <f>Таблица6[[#Headers],[id]]</f>
        <v>id</v>
      </c>
      <c r="P36" s="1" t="s">
        <v>54</v>
      </c>
    </row>
    <row r="37" spans="15:23" x14ac:dyDescent="0.25">
      <c r="O37" s="3" t="str">
        <f>Таблица6[[#Headers],[id]]</f>
        <v>id</v>
      </c>
      <c r="P37" s="15" t="s">
        <v>145</v>
      </c>
      <c r="Q37" s="24" t="s">
        <v>144</v>
      </c>
      <c r="R37" s="16" t="s">
        <v>35</v>
      </c>
      <c r="S37" s="16" t="s">
        <v>36</v>
      </c>
      <c r="T37" s="16" t="s">
        <v>37</v>
      </c>
      <c r="U37" s="16" t="s">
        <v>38</v>
      </c>
      <c r="V37" s="16" t="s">
        <v>39</v>
      </c>
      <c r="W37" s="16" t="s">
        <v>40</v>
      </c>
    </row>
    <row r="38" spans="15:23" x14ac:dyDescent="0.25">
      <c r="O38" s="3" t="str">
        <f>Таблица6[[#Headers],[id]]</f>
        <v>id</v>
      </c>
      <c r="P38" s="27">
        <v>11</v>
      </c>
      <c r="Q38" s="27">
        <v>1</v>
      </c>
      <c r="R38" s="28" t="s">
        <v>46</v>
      </c>
      <c r="S38" s="28" t="s">
        <v>48</v>
      </c>
      <c r="T38" s="28" t="s">
        <v>114</v>
      </c>
      <c r="U38" s="28" t="s">
        <v>115</v>
      </c>
      <c r="V38" s="28">
        <v>5</v>
      </c>
      <c r="W38" s="28">
        <v>5</v>
      </c>
    </row>
    <row r="39" spans="15:23" x14ac:dyDescent="0.25">
      <c r="O39" s="3" t="str">
        <f>Таблица6[[#Headers],[id]]</f>
        <v>id</v>
      </c>
      <c r="P39" s="27">
        <v>22</v>
      </c>
      <c r="Q39" s="27">
        <v>3</v>
      </c>
      <c r="R39" s="28" t="s">
        <v>46</v>
      </c>
      <c r="S39" s="28" t="s">
        <v>48</v>
      </c>
      <c r="T39" s="28" t="s">
        <v>114</v>
      </c>
      <c r="U39" s="28" t="s">
        <v>136</v>
      </c>
      <c r="V39" s="28">
        <v>4</v>
      </c>
      <c r="W39" s="28">
        <v>69</v>
      </c>
    </row>
    <row r="40" spans="15:23" x14ac:dyDescent="0.25">
      <c r="O40" s="3" t="str">
        <f>Таблица6[[#Headers],[id]]</f>
        <v>id</v>
      </c>
      <c r="P40" s="27">
        <v>22</v>
      </c>
      <c r="Q40" s="27">
        <v>2</v>
      </c>
      <c r="R40" s="28" t="s">
        <v>46</v>
      </c>
      <c r="S40" s="28" t="s">
        <v>48</v>
      </c>
      <c r="T40" s="28" t="s">
        <v>114</v>
      </c>
      <c r="U40" s="28" t="s">
        <v>136</v>
      </c>
      <c r="V40" s="28">
        <v>4</v>
      </c>
      <c r="W40" s="28">
        <v>69</v>
      </c>
    </row>
    <row r="41" spans="15:23" x14ac:dyDescent="0.25">
      <c r="O41" s="3" t="str">
        <f>Таблица6[[#Headers],[id]]</f>
        <v>id</v>
      </c>
      <c r="P41" s="27">
        <v>33</v>
      </c>
      <c r="Q41" s="27">
        <v>3</v>
      </c>
      <c r="R41" s="28" t="s">
        <v>46</v>
      </c>
      <c r="S41" s="28" t="s">
        <v>48</v>
      </c>
      <c r="T41" s="28" t="s">
        <v>114</v>
      </c>
      <c r="U41" s="28" t="s">
        <v>137</v>
      </c>
      <c r="V41" s="28">
        <v>9</v>
      </c>
      <c r="W41" s="28">
        <v>7</v>
      </c>
    </row>
    <row r="42" spans="15:23" x14ac:dyDescent="0.25">
      <c r="O42" s="3" t="str">
        <f>Таблица6[[#Headers],[id]]</f>
        <v>id</v>
      </c>
    </row>
    <row r="43" spans="15:23" x14ac:dyDescent="0.25">
      <c r="O43" s="3" t="str">
        <f>Таблица6[[#Headers],[id]]</f>
        <v>id</v>
      </c>
      <c r="P43" s="1" t="s">
        <v>82</v>
      </c>
    </row>
    <row r="44" spans="15:23" x14ac:dyDescent="0.25">
      <c r="O44" s="3" t="str">
        <f>Таблица6[[#Headers],[id]]</f>
        <v>id</v>
      </c>
      <c r="P44" s="15" t="s">
        <v>146</v>
      </c>
      <c r="Q44" s="24" t="s">
        <v>144</v>
      </c>
      <c r="R44" s="16" t="s">
        <v>83</v>
      </c>
      <c r="S44" s="16" t="s">
        <v>1</v>
      </c>
      <c r="T44" s="16" t="s">
        <v>2</v>
      </c>
      <c r="U44" s="16" t="s">
        <v>3</v>
      </c>
      <c r="V44" s="16" t="s">
        <v>4</v>
      </c>
    </row>
    <row r="45" spans="15:23" x14ac:dyDescent="0.25">
      <c r="O45" s="3" t="str">
        <f>Таблица6[[#Headers],[id]]</f>
        <v>id</v>
      </c>
      <c r="P45" s="1">
        <v>11</v>
      </c>
      <c r="Q45" s="1">
        <v>1</v>
      </c>
      <c r="R45" s="12" t="s">
        <v>116</v>
      </c>
      <c r="S45" s="12" t="s">
        <v>9</v>
      </c>
      <c r="T45" s="12" t="s">
        <v>13</v>
      </c>
      <c r="U45" s="1" t="s">
        <v>126</v>
      </c>
      <c r="V45" s="19">
        <v>30673</v>
      </c>
    </row>
    <row r="46" spans="15:23" x14ac:dyDescent="0.25">
      <c r="O46" s="3" t="str">
        <f>Таблица6[[#Headers],[id]]</f>
        <v>id</v>
      </c>
      <c r="P46" s="1">
        <v>22</v>
      </c>
      <c r="Q46" s="1">
        <v>2</v>
      </c>
      <c r="R46" s="13" t="s">
        <v>117</v>
      </c>
      <c r="S46" s="13" t="s">
        <v>119</v>
      </c>
      <c r="T46" s="13" t="s">
        <v>124</v>
      </c>
      <c r="U46" s="1" t="s">
        <v>127</v>
      </c>
      <c r="V46" s="20">
        <v>34281</v>
      </c>
    </row>
    <row r="47" spans="15:23" x14ac:dyDescent="0.25">
      <c r="O47" s="3" t="str">
        <f>Таблица6[[#Headers],[id]]</f>
        <v>id</v>
      </c>
      <c r="P47" s="1">
        <v>33</v>
      </c>
      <c r="Q47" s="1">
        <v>3</v>
      </c>
      <c r="R47" s="12" t="s">
        <v>118</v>
      </c>
      <c r="S47" s="12" t="s">
        <v>84</v>
      </c>
      <c r="T47" s="12" t="s">
        <v>125</v>
      </c>
      <c r="U47" s="1" t="s">
        <v>128</v>
      </c>
      <c r="V47" s="19">
        <v>15718</v>
      </c>
    </row>
    <row r="48" spans="15:23" x14ac:dyDescent="0.25">
      <c r="O48" s="3" t="str">
        <f>Таблица6[[#Headers],[id]]</f>
        <v>id</v>
      </c>
    </row>
    <row r="49" spans="15:21" x14ac:dyDescent="0.25">
      <c r="O49" s="3" t="str">
        <f>Таблица6[[#Headers],[id]]</f>
        <v>id</v>
      </c>
      <c r="P49" s="1" t="s">
        <v>42</v>
      </c>
    </row>
    <row r="50" spans="15:21" x14ac:dyDescent="0.25">
      <c r="O50" s="3" t="str">
        <f>Таблица6[[#Headers],[id]]</f>
        <v>id</v>
      </c>
      <c r="P50" s="14" t="s">
        <v>22</v>
      </c>
      <c r="Q50" s="21" t="s">
        <v>144</v>
      </c>
      <c r="R50" s="11" t="s">
        <v>62</v>
      </c>
      <c r="S50" s="11" t="s">
        <v>147</v>
      </c>
    </row>
    <row r="51" spans="15:21" x14ac:dyDescent="0.25">
      <c r="O51" s="3" t="str">
        <f>Таблица6[[#Headers],[id]]</f>
        <v>id</v>
      </c>
      <c r="P51" s="17"/>
      <c r="Q51" s="22">
        <v>1</v>
      </c>
      <c r="R51" s="12" t="s">
        <v>53</v>
      </c>
      <c r="S51" s="12" t="s">
        <v>44</v>
      </c>
    </row>
    <row r="52" spans="15:21" x14ac:dyDescent="0.25">
      <c r="O52" s="3" t="str">
        <f>Таблица6[[#Headers],[id]]</f>
        <v>id</v>
      </c>
      <c r="P52" s="18"/>
      <c r="Q52" s="23">
        <v>2</v>
      </c>
      <c r="R52" s="13" t="s">
        <v>59</v>
      </c>
      <c r="S52" s="13" t="s">
        <v>129</v>
      </c>
    </row>
    <row r="53" spans="15:21" x14ac:dyDescent="0.25">
      <c r="O53" s="3" t="str">
        <f>Таблица6[[#Headers],[id]]</f>
        <v>id</v>
      </c>
      <c r="P53" s="17"/>
      <c r="Q53" s="22">
        <v>3</v>
      </c>
      <c r="R53" s="12" t="s">
        <v>58</v>
      </c>
      <c r="S53" s="12" t="s">
        <v>130</v>
      </c>
    </row>
    <row r="54" spans="15:21" x14ac:dyDescent="0.25">
      <c r="O54" s="3" t="str">
        <f>Таблица6[[#Headers],[id]]</f>
        <v>id</v>
      </c>
    </row>
    <row r="55" spans="15:21" x14ac:dyDescent="0.25">
      <c r="O55" s="3" t="str">
        <f>Таблица6[[#Headers],[id]]</f>
        <v>id</v>
      </c>
      <c r="P55" s="1" t="s">
        <v>120</v>
      </c>
    </row>
    <row r="56" spans="15:21" x14ac:dyDescent="0.25">
      <c r="O56" s="3" t="str">
        <f>Таблица6[[#Headers],[id]]</f>
        <v>id</v>
      </c>
      <c r="P56" s="1" t="s">
        <v>22</v>
      </c>
      <c r="Q56" s="21" t="s">
        <v>144</v>
      </c>
      <c r="R56" s="1" t="s">
        <v>121</v>
      </c>
      <c r="S56" s="1" t="s">
        <v>122</v>
      </c>
      <c r="T56" s="1" t="s">
        <v>5</v>
      </c>
      <c r="U56" s="1" t="s">
        <v>123</v>
      </c>
    </row>
    <row r="57" spans="15:21" x14ac:dyDescent="0.25">
      <c r="O57" s="3" t="str">
        <f>Таблица6[[#Headers],[id]]</f>
        <v>id</v>
      </c>
      <c r="R57" s="1" t="s">
        <v>132</v>
      </c>
      <c r="S57" s="1" t="s">
        <v>135</v>
      </c>
      <c r="T57" s="1" t="s">
        <v>131</v>
      </c>
      <c r="U57" s="1">
        <v>2005</v>
      </c>
    </row>
    <row r="58" spans="15:21" x14ac:dyDescent="0.25">
      <c r="O58" s="3" t="str">
        <f>Таблица6[[#Headers],[id]]</f>
        <v>id</v>
      </c>
      <c r="R58" s="1" t="s">
        <v>132</v>
      </c>
      <c r="S58" s="1" t="s">
        <v>133</v>
      </c>
      <c r="T58" s="1" t="s">
        <v>134</v>
      </c>
      <c r="U58" s="1">
        <v>2009</v>
      </c>
    </row>
    <row r="59" spans="15:21" x14ac:dyDescent="0.25">
      <c r="O59" s="3" t="str">
        <f>Таблица6[[#Headers],[id]]</f>
        <v>id</v>
      </c>
    </row>
  </sheetData>
  <autoFilter ref="O1:O54" xr:uid="{93A44D61-D17A-419A-81A4-F978EA49CB23}"/>
  <phoneticPr fontId="8" type="noConversion"/>
  <dataValidations count="1">
    <dataValidation type="list" allowBlank="1" showInputMessage="1" showErrorMessage="1" sqref="R16:R19" xr:uid="{7A138334-4BC6-4F54-AD3F-515C14ED65C5}">
      <formula1>"Топ,Руководитель,Специалист,Линейный"</formula1>
    </dataValidation>
  </dataValidation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B9D2-4049-430F-9C59-CACC3464A1E0}">
  <dimension ref="A1"/>
  <sheetViews>
    <sheetView topLeftCell="A46" workbookViewId="0">
      <selection activeCell="A48" sqref="A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Новиков</dc:creator>
  <cp:lastModifiedBy>Владимир Новиков</cp:lastModifiedBy>
  <dcterms:created xsi:type="dcterms:W3CDTF">2022-09-30T17:27:19Z</dcterms:created>
  <dcterms:modified xsi:type="dcterms:W3CDTF">2022-09-30T19:10:38Z</dcterms:modified>
</cp:coreProperties>
</file>