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user\Documents\data analyst\"/>
    </mc:Choice>
  </mc:AlternateContent>
  <xr:revisionPtr revIDLastSave="0" documentId="13_ncr:1_{4CEC19D2-6FA3-420A-BB91-DEA6D5ACF845}"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Customer Sender Report"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81029"/>
  <pivotCaches>
    <pivotCache cacheId="0" r:id="rId5"/>
    <pivotCache cacheId="1" r:id="rId6"/>
    <pivotCache cacheId="70" r:id="rId7"/>
    <pivotCache cacheId="96" r:id="rId8"/>
    <pivotCache cacheId="376" r:id="rId9"/>
    <pivotCache cacheId="700" r:id="rId10"/>
    <pivotCache cacheId="703" r:id="rId11"/>
    <pivotCache cacheId="706" r:id="rId12"/>
    <pivotCache cacheId="709" r:id="rId13"/>
    <pivotCache cacheId="712" r:id="rId14"/>
  </pivotCaches>
  <extLst>
    <ext xmlns:x14="http://schemas.microsoft.com/office/spreadsheetml/2009/9/main" uri="{876F7934-8845-4945-9796-88D515C7AA90}">
      <x14:pivotCaches>
        <pivotCache cacheId="6"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Q20" i="5" l="1"/>
  <c r="R20" i="5"/>
  <c r="S20" i="5"/>
  <c r="T20" i="5"/>
  <c r="P20" i="5"/>
  <c r="U22" i="5"/>
  <c r="U23" i="5"/>
  <c r="U24" i="5"/>
  <c r="U25" i="5"/>
  <c r="U27" i="5"/>
  <c r="U28" i="5"/>
  <c r="U29" i="5"/>
  <c r="U30" i="5"/>
  <c r="U31" i="5"/>
  <c r="U32" i="5"/>
  <c r="U34" i="5"/>
  <c r="U35" i="5"/>
  <c r="U36" i="5"/>
  <c r="U37" i="5"/>
  <c r="U38" i="5"/>
  <c r="P22" i="5"/>
  <c r="Q22" i="5"/>
  <c r="R22" i="5"/>
  <c r="S22" i="5"/>
  <c r="T22" i="5"/>
  <c r="P23" i="5"/>
  <c r="Q23" i="5"/>
  <c r="R23" i="5"/>
  <c r="S23" i="5"/>
  <c r="T23" i="5"/>
  <c r="P24" i="5"/>
  <c r="Q24" i="5"/>
  <c r="R24" i="5"/>
  <c r="S24" i="5"/>
  <c r="T24" i="5"/>
  <c r="P25" i="5"/>
  <c r="Q25" i="5"/>
  <c r="R25" i="5"/>
  <c r="S25" i="5"/>
  <c r="T25" i="5"/>
  <c r="P27" i="5"/>
  <c r="Q27" i="5"/>
  <c r="R27" i="5"/>
  <c r="S27" i="5"/>
  <c r="T27" i="5"/>
  <c r="P28" i="5"/>
  <c r="Q28" i="5"/>
  <c r="R28" i="5"/>
  <c r="S28" i="5"/>
  <c r="T28" i="5"/>
  <c r="P29" i="5"/>
  <c r="Q29" i="5"/>
  <c r="R29" i="5"/>
  <c r="S29" i="5"/>
  <c r="T29" i="5"/>
  <c r="P30" i="5"/>
  <c r="Q30" i="5"/>
  <c r="R30" i="5"/>
  <c r="S30" i="5"/>
  <c r="T30" i="5"/>
  <c r="P31" i="5"/>
  <c r="Q31" i="5"/>
  <c r="R31" i="5"/>
  <c r="S31" i="5"/>
  <c r="T31" i="5"/>
  <c r="P32" i="5"/>
  <c r="Q32" i="5"/>
  <c r="R32" i="5"/>
  <c r="S32" i="5"/>
  <c r="T32" i="5"/>
  <c r="P34" i="5"/>
  <c r="Q34" i="5"/>
  <c r="R34" i="5"/>
  <c r="S34" i="5"/>
  <c r="T34" i="5"/>
  <c r="P35" i="5"/>
  <c r="Q35" i="5"/>
  <c r="R35" i="5"/>
  <c r="S35" i="5"/>
  <c r="T35" i="5"/>
  <c r="P36" i="5"/>
  <c r="Q36" i="5"/>
  <c r="R36" i="5"/>
  <c r="S36" i="5"/>
  <c r="T36" i="5"/>
  <c r="P37" i="5"/>
  <c r="Q37" i="5"/>
  <c r="R37" i="5"/>
  <c r="S37" i="5"/>
  <c r="T37" i="5"/>
  <c r="P38" i="5"/>
  <c r="Q38" i="5"/>
  <c r="R38" i="5"/>
  <c r="S38" i="5"/>
  <c r="T38" i="5"/>
  <c r="O22" i="5"/>
  <c r="O23" i="5"/>
  <c r="O24" i="5"/>
  <c r="O25" i="5"/>
  <c r="O26" i="5"/>
  <c r="O27" i="5"/>
  <c r="O28" i="5"/>
  <c r="O29" i="5"/>
  <c r="O30" i="5"/>
  <c r="O31" i="5"/>
  <c r="O32" i="5"/>
  <c r="O33" i="5"/>
  <c r="O34" i="5"/>
  <c r="O35" i="5"/>
  <c r="O36" i="5"/>
  <c r="O37" i="5"/>
  <c r="O38" i="5"/>
  <c r="O21" i="5"/>
  <c r="I39" i="6"/>
  <c r="I43" i="6" s="1"/>
  <c r="G42" i="6"/>
  <c r="H42" i="6"/>
  <c r="G43" i="6"/>
  <c r="H43" i="6"/>
  <c r="G44" i="6"/>
  <c r="H44" i="6"/>
  <c r="G45" i="6"/>
  <c r="H45" i="6"/>
  <c r="G46" i="6"/>
  <c r="H46" i="6"/>
  <c r="F43" i="6"/>
  <c r="F44" i="6"/>
  <c r="F45" i="6"/>
  <c r="F46" i="6"/>
  <c r="F42"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2" i="6" l="1"/>
  <c r="J46" i="6"/>
  <c r="J45" i="6"/>
  <c r="J44" i="6"/>
  <c r="J43" i="6"/>
  <c r="I42" i="6"/>
  <c r="I46" i="6"/>
  <c r="I45" i="6"/>
  <c r="I4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476F3A-1716-42E9-B8E5-ECFBBBEA61E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A969991-F6A6-48D9-8216-563B9566769B}" name="WorksheetConnection_07.sample-data-excel-portfolio-project.xlsx!calls" type="102" refreshedVersion="7"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D0089433-6789-4040-972F-61316A5B4692}" name="WorksheetConnection_07.sample-data-excel-portfolio-project.xlsx!customers" type="102" refreshedVersion="7"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<sst xmlns="http://schemas.openxmlformats.org/spreadsheetml/2006/main" count="3175" uniqueCount="1081">
  <si>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</si>
  <si>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</si>
  <si>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</si>
  <si>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</si>
  <si>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</si>
  <si>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</si>
  <si>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</si>
  <si>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</si>
  <si>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</si>
  <si>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</si>
  <si>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</si>
  <si>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</si>
  <si>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</si>
  <si>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</si>
  <si>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</si>
  <si>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</si>
  <si>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</si>
  <si>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</si>
  <si>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</si>
  <si>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</si>
  <si>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</si>
  <si>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</si>
  <si>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</si>
  <si>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</si>
  <si>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</si>
  <si>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</si>
  <si>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</si>
  <si>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</si>
  <si>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</si>
  <si>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</si>
  <si>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</si>
  <si>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</si>
  <si>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</si>
  <si>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</si>
  <si>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</si>
  <si>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</si>
  <si>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</si>
  <si>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</si>
  <si>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</si>
  <si>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</si>
  <si>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</si>
  <si>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</si>
  <si>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</si>
  <si>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</si>
  <si>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</si>
  <si>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</si>
  <si>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</si>
  <si>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</si>
  <si>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</si>
  <si>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</si>
  <si>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</si>
  <si>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</si>
  <si>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</si>
  <si>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</si>
  <si>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</si>
  <si>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</si>
  <si>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</si>
  <si>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</si>
  <si>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</si>
  <si>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</si>
  <si>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</si>
  <si>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</si>
  <si>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</si>
  <si>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</si>
  <si>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</si>
  <si>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</si>
  <si>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</si>
  <si>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</si>
  <si>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</si>
  <si>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</si>
  <si>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</si>
  <si>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</si>
  <si>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</si>
  <si>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</si>
  <si>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</si>
  <si>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</si>
  <si>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</si>
  <si>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</si>
  <si>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</si>
  <si>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</si>
  <si>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</si>
  <si>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</si>
  <si>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</si>
  <si>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</si>
  <si>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</si>
  <si>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</si>
  <si>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</si>
  <si>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</si>
  <si>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</si>
  <si>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</si>
  <si>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</si>
  <si>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</si>
  <si>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</si>
  <si>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</si>
  <si>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</si>
  <si>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</si>
  <si>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</si>
  <si>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</si>
  <si>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</si>
  <si>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</si>
  <si>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</si>
  <si>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</si>
  <si>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</si>
  <si>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</si>
  <si>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</si>
  <si>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</si>
  <si>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</si>
  <si>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</si>
  <si>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</si>
  <si>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</si>
  <si>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</si>
  <si>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</si>
  <si>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</si>
  <si>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</si>
  <si>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</si>
  <si>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</si>
  <si>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</si>
  <si>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</si>
  <si>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</si>
  <si>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</si>
  <si>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</si>
  <si>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</si>
  <si>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</si>
  <si>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</si>
  <si>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</si>
  <si>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</si>
  <si>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</si>
  <si>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</si>
  <si>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</si>
  <si>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</si>
  <si>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</si>
  <si>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</si>
  <si>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</si>
  <si>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</si>
  <si>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</si>
  <si>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</si>
  <si>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</si>
  <si>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</si>
  <si>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</si>
  <si>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</si>
  <si>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</si>
  <si>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</si>
  <si>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</si>
  <si>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</si>
  <si>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</si>
  <si>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</si>
  <si>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</si>
  <si>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</si>
  <si>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</si>
  <si>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</si>
  <si>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</si>
  <si>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</si>
  <si>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</si>
  <si>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</si>
  <si>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</si>
  <si>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</si>
  <si>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</si>
  <si>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</si>
  <si>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</si>
  <si>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</si>
  <si>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</si>
  <si>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</si>
  <si>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</si>
  <si>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</si>
  <si>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</si>
  <si>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</si>
  <si>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</si>
  <si>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</si>
  <si>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</si>
  <si>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</si>
  <si>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</si>
  <si>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</si>
  <si>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</si>
  <si>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</si>
  <si>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</si>
  <si>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</si>
  <si>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</si>
  <si>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</si>
  <si>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</si>
  <si>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</si>
  <si>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</si>
  <si>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</si>
  <si>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</si>
  <si>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</si>
  <si>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</si>
  <si>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</si>
  <si>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</si>
  <si>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</si>
  <si>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</si>
  <si>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</si>
  <si>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</si>
  <si>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</si>
  <si>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</si>
  <si>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</si>
  <si>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</si>
  <si>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</si>
  <si>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</si>
  <si>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</si>
  <si>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</si>
  <si>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</si>
  <si>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</si>
  <si>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</si>
  <si>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</si>
  <si>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</si>
  <si>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</si>
  <si>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</si>
  <si>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</si>
  <si>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</si>
  <si>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</si>
  <si>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</si>
  <si>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</si>
  <si>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</si>
  <si>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</si>
  <si>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</si>
  <si>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</si>
  <si>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</si>
  <si>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</si>
  <si>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</si>
  <si>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</si>
  <si>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</si>
  <si>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</si>
  <si>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</si>
  <si>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</si>
  <si>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</si>
  <si>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</si>
  <si>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</si>
  <si>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</si>
  <si>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</si>
  <si>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</si>
  <si>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</si>
  <si>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</si>
  <si>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</si>
  <si>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</si>
  <si>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</si>
  <si>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</si>
  <si>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</si>
  <si>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</si>
  <si>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</si>
  <si>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</si>
  <si>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</si>
  <si>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</si>
  <si>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</si>
  <si>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</si>
  <si>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</si>
  <si>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</si>
  <si>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</si>
  <si>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</si>
  <si>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</si>
  <si>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</si>
  <si>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</si>
  <si>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</si>
  <si>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</si>
  <si>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</si>
  <si>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</si>
  <si>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</si>
  <si>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</si>
  <si>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</si>
  <si>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</si>
  <si>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</si>
  <si>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</si>
  <si>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</si>
  <si>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</si>
  <si>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</si>
  <si>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</si>
  <si>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</si>
  <si>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</si>
  <si>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</si>
  <si>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</si>
  <si>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</si>
  <si>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</si>
  <si>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</si>
  <si>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</si>
  <si>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</si>
  <si>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</si>
  <si>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</si>
  <si>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</si>
  <si>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</si>
  <si>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</si>
  <si>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</si>
  <si>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</si>
  <si>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</si>
  <si>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</si>
  <si>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</si>
  <si>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</si>
  <si>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</si>
  <si>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</si>
  <si>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</si>
  <si>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</si>
  <si>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</si>
  <si>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</si>
  <si>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</si>
  <si>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</si>
  <si>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</si>
  <si>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</si>
  <si>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</si>
  <si>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</si>
  <si>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</si>
  <si>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</si>
  <si>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</si>
  <si>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</si>
  <si>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</si>
  <si>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</si>
  <si>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</si>
  <si>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</si>
  <si>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</si>
  <si>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</si>
  <si>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</si>
  <si>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</si>
  <si>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</si>
  <si>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</si>
  <si>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</si>
  <si>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</si>
  <si>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</si>
  <si>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</si>
  <si>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</si>
  <si>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</si>
  <si>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</si>
  <si>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</si>
  <si>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</si>
  <si>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</si>
  <si>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</si>
  <si>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</si>
  <si>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</si>
  <si>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</si>
  <si>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</si>
  <si>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</si>
  <si>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</si>
  <si>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</si>
  <si>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</si>
  <si>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</si>
  <si>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</si>
  <si>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</si>
  <si>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</si>
  <si>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</si>
  <si>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</si>
  <si>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</si>
  <si>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</si>
  <si>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</si>
  <si>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</si>
  <si>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</si>
  <si>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</si>
  <si>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</si>
  <si>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</si>
  <si>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</si>
  <si>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</si>
  <si>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</si>
  <si>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</si>
  <si>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</si>
  <si>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</si>
  <si>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</si>
  <si>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</si>
  <si>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</si>
  <si>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</si>
  <si>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</si>
  <si>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</si>
  <si>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</si>
  <si>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</si>
  <si>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</si>
  <si>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</si>
  <si>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</si>
  <si>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</si>
  <si>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</si>
  <si>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</si>
  <si>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</si>
  <si>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</si>
  <si>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</si>
  <si>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</si>
  <si>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</si>
  <si>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</si>
  <si>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</si>
  <si>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</si>
  <si>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</si>
  <si>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</si>
  <si>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</si>
  <si>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</si>
  <si>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</si>
  <si>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</si>
  <si>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</si>
  <si>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</si>
  <si>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</si>
  <si>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</si>
  <si>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</si>
  <si>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</si>
  <si>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</si>
  <si>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</si>
  <si>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</si>
  <si>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</si>
  <si>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</si>
  <si>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</si>
  <si>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</si>
  <si>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</si>
  <si>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</si>
  <si>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</si>
  <si>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</si>
  <si>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</si>
  <si>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</si>
  <si>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</si>
  <si>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</si>
  <si>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</si>
  <si>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</si>
  <si>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</si>
  <si>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</si>
  <si>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</si>
  <si>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</si>
  <si>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</si>
  <si>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</si>
  <si>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</si>
  <si>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</si>
  <si>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</si>
  <si>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</si>
  <si>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</si>
  <si>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</si>
  <si>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</si>
  <si>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</si>
  <si>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</si>
  <si>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</si>
  <si>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</si>
  <si>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</si>
  <si>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</si>
  <si>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</si>
  <si>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</si>
  <si>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</si>
  <si>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</si>
  <si>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</si>
  <si>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</si>
  <si>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</si>
  <si>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</si>
  <si>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</si>
  <si>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</si>
  <si>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</si>
  <si>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</si>
  <si>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</si>
  <si>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</si>
  <si>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</si>
  <si>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</si>
  <si>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</si>
  <si>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</si>
  <si>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</si>
  <si>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</si>
  <si>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</si>
  <si>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</si>
  <si>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</si>
  <si>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</si>
  <si>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</si>
  <si>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</si>
  <si>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</si>
  <si>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</si>
  <si>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</si>
  <si>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</si>
  <si>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</si>
  <si>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</si>
  <si>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</si>
  <si>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</si>
  <si>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</si>
  <si>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</si>
  <si>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</si>
  <si>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</si>
  <si>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</si>
  <si>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</si>
  <si>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</si>
  <si>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</si>
  <si>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</si>
  <si>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</si>
  <si>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</si>
  <si>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</si>
  <si>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</si>
  <si>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</si>
  <si>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</si>
  <si>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</si>
  <si>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</si>
  <si>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</si>
  <si>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</si>
  <si>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</si>
  <si>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</si>
  <si>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</si>
  <si>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</si>
  <si>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</si>
  <si>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</si>
  <si>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</si>
  <si>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</si>
  <si>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</si>
  <si>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</si>
  <si>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</si>
  <si>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</si>
  <si>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</si>
  <si>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</si>
  <si>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</si>
  <si>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</si>
  <si>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</si>
  <si>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</si>
  <si>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</si>
  <si>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</si>
  <si>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</si>
  <si>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</si>
  <si>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</si>
  <si>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</si>
  <si>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</si>
  <si>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</si>
  <si>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</si>
  <si>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</si>
  <si>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</si>
  <si>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</si>
  <si>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</si>
  <si>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</si>
  <si>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</si>
  <si>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</si>
  <si>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</si>
  <si>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</si>
  <si>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</si>
  <si>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</si>
  <si>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</si>
  <si>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</si>
  <si>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</si>
  <si>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</si>
  <si>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</si>
  <si>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</si>
  <si>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</si>
  <si>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</si>
  <si>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</si>
  <si>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</si>
  <si>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</si>
  <si>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</si>
  <si>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</si>
  <si>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</si>
  <si>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</si>
  <si>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</si>
  <si>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</si>
  <si>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</si>
  <si>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</si>
  <si>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</si>
  <si>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</si>
  <si>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</si>
  <si>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</si>
  <si>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</si>
  <si>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</si>
  <si>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</si>
  <si>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</si>
  <si>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</si>
  <si>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</si>
  <si>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</si>
  <si>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</si>
  <si>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</si>
  <si>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</si>
  <si>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</si>
  <si>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</si>
  <si>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</si>
  <si>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</si>
  <si>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</si>
  <si>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</si>
  <si>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</si>
  <si>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</si>
  <si>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</si>
  <si>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</si>
  <si>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</si>
  <si>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</si>
  <si>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</si>
  <si>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</si>
  <si>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</si>
  <si>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</si>
  <si>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</si>
  <si>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</si>
  <si>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</si>
  <si>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</si>
  <si>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</si>
  <si>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</si>
  <si>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</si>
  <si>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</si>
  <si>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</si>
  <si>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</si>
  <si>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</si>
  <si>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</si>
  <si>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</si>
  <si>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</si>
  <si>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</si>
  <si>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</si>
  <si>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</si>
  <si>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</si>
  <si>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</si>
  <si>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</si>
  <si>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</si>
  <si>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</si>
  <si>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</si>
  <si>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</si>
  <si>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</si>
  <si>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</si>
  <si>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</si>
  <si>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</si>
  <si>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</si>
  <si>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</si>
  <si>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</si>
  <si>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</si>
  <si>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</si>
  <si>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</si>
  <si>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</si>
  <si>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</si>
  <si>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</si>
  <si>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</si>
  <si>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</si>
  <si>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</si>
  <si>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</si>
  <si>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</si>
  <si>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</si>
  <si>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</si>
  <si>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</si>
  <si>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</si>
  <si>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</si>
  <si>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</si>
  <si>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</si>
  <si>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</si>
  <si>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</si>
  <si>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</si>
  <si>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</si>
  <si>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</si>
  <si>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</si>
  <si>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</si>
  <si>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</si>
  <si>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</si>
  <si>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</si>
  <si>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</si>
  <si>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</si>
  <si>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</si>
  <si>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</si>
  <si>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</si>
  <si>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</si>
  <si>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</si>
  <si>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</si>
  <si>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</si>
  <si>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</si>
  <si>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</si>
  <si>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</si>
  <si>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</si>
  <si>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</si>
  <si>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</si>
  <si>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</si>
  <si>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</si>
  <si>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</si>
  <si>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</si>
  <si>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</si>
  <si>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</si>
  <si>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</si>
  <si>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</si>
  <si>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</si>
  <si>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</si>
  <si>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</si>
  <si>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</si>
  <si>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</si>
  <si>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</si>
  <si>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</si>
  <si>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</si>
  <si>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</si>
  <si>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</si>
  <si>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</si>
  <si>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</si>
  <si>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</si>
  <si>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</si>
  <si>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</si>
  <si>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</si>
  <si>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</si>
  <si>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</si>
  <si>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</si>
  <si>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</si>
  <si>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</si>
  <si>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</si>
  <si>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</si>
  <si>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</si>
  <si>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</si>
  <si>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</si>
  <si>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</si>
  <si>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</si>
  <si>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</si>
  <si>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</si>
  <si>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</si>
  <si>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</si>
  <si>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</si>
  <si>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</si>
  <si>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</si>
  <si>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</si>
  <si>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</si>
  <si>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</si>
  <si>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</si>
  <si>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</si>
  <si>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</si>
  <si>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</si>
  <si>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</si>
  <si>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</si>
  <si>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</si>
  <si>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</si>
  <si>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</si>
  <si>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</si>
  <si>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</si>
  <si>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</si>
  <si>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</si>
  <si>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</si>
  <si>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</si>
  <si>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</si>
  <si>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</si>
  <si>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</si>
  <si>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</si>
  <si>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</si>
  <si>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</si>
  <si>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</si>
  <si>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</si>
  <si>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</si>
  <si>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</si>
  <si>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</si>
  <si>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</si>
  <si>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</si>
  <si>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</si>
  <si>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</si>
  <si>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</si>
  <si>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</si>
  <si>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</si>
  <si>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</si>
  <si>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</si>
  <si>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</si>
  <si>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</si>
  <si>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</si>
  <si>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</si>
  <si>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</si>
  <si>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</si>
  <si>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</si>
  <si>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</si>
  <si>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</si>
  <si>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</si>
  <si>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</si>
  <si>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</si>
  <si>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</si>
  <si>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</si>
  <si>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</si>
  <si>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</si>
  <si>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</si>
  <si>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</si>
  <si>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</si>
  <si>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</si>
  <si>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</si>
  <si>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</si>
  <si>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</si>
  <si>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</si>
  <si>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</si>
  <si>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</si>
  <si>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</si>
  <si>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</si>
  <si>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</si>
  <si>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</si>
  <si>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</si>
  <si>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</si>
  <si>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</si>
  <si>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</si>
  <si>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</si>
  <si>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</si>
  <si>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</si>
  <si>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</si>
  <si>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</si>
  <si>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</si>
  <si>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</si>
  <si>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</si>
  <si>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</si>
  <si>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</si>
  <si>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</si>
  <si>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</si>
  <si>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</si>
  <si>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</si>
  <si>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</si>
  <si>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</si>
  <si>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</si>
  <si>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</si>
  <si>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</si>
  <si>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</si>
  <si>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</si>
  <si>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</si>
  <si>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</si>
  <si>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</si>
  <si>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</si>
  <si>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</si>
  <si>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</si>
  <si>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</si>
  <si>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</si>
  <si>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</si>
  <si>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</si>
  <si>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</si>
  <si>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</si>
  <si>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</si>
  <si>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</si>
  <si>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</si>
  <si>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</si>
  <si>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</si>
  <si>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</si>
  <si>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</si>
  <si>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</si>
  <si>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</si>
  <si>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</si>
  <si>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</si>
  <si>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</si>
  <si>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</si>
  <si>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</si>
  <si>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</si>
  <si>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</si>
  <si>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</si>
  <si>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</si>
  <si>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</si>
  <si>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</si>
  <si>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</si>
  <si>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</si>
  <si>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</si>
  <si>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</si>
  <si>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</si>
  <si>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</si>
  <si>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</si>
  <si>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</si>
  <si>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</si>
  <si>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</si>
  <si>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</si>
  <si>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</si>
  <si>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</si>
  <si>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</si>
  <si>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</si>
  <si>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</si>
  <si>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</si>
  <si>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</si>
  <si>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</si>
  <si>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</si>
  <si>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</si>
  <si>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</si>
  <si>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</si>
  <si>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</si>
  <si>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</si>
  <si>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</si>
  <si>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</si>
  <si>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</si>
  <si>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</si>
  <si>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</si>
  <si>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</si>
  <si>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</si>
  <si>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</si>
  <si>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</si>
  <si>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</si>
  <si>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</si>
  <si>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</si>
  <si>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</si>
  <si>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</si>
  <si>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</si>
  <si>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</si>
  <si>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</si>
  <si>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</si>
  <si>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</si>
  <si>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</si>
  <si>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</si>
  <si>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</si>
  <si>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</si>
  <si>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</si>
  <si>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</si>
  <si>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</si>
  <si>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</si>
  <si>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</si>
  <si>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</si>
  <si>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</si>
  <si>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</si>
  <si>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</si>
  <si>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</si>
  <si>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</si>
  <si>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</si>
  <si>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</si>
  <si>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</si>
  <si>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</si>
  <si>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</si>
  <si>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</si>
  <si>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</si>
  <si>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</si>
  <si>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</si>
  <si>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</si>
  <si>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</si>
  <si>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</si>
  <si>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</si>
  <si>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</si>
  <si>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</si>
  <si>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</si>
  <si>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</si>
  <si>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</si>
  <si>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</si>
  <si>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</si>
  <si>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</si>
  <si>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</si>
  <si>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</si>
  <si>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</si>
  <si>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</si>
  <si>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</si>
  <si>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</si>
  <si>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</si>
  <si>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</si>
  <si>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</si>
  <si>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</si>
  <si>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</si>
  <si>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</si>
  <si>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</si>
  <si>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</si>
  <si>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</si>
  <si>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</si>
  <si>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</si>
  <si>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</si>
  <si>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</si>
  <si>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</si>
  <si>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</si>
  <si>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</si>
  <si>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</si>
  <si>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</si>
  <si>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</si>
  <si>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</si>
  <si>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</si>
  <si>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</si>
  <si>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</si>
  <si>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</si>
  <si>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</si>
  <si>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</si>
  <si>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</si>
  <si>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</si>
  <si>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</si>
  <si>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</si>
  <si>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</si>
  <si>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</si>
  <si>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</si>
  <si>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</si>
  <si>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</si>
  <si>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</si>
  <si>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</si>
  <si>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</si>
  <si>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</si>
  <si>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</si>
  <si>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</si>
  <si>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</si>
  <si>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</si>
  <si>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</si>
  <si>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</si>
  <si>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</si>
  <si>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</si>
  <si>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</si>
  <si>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</si>
  <si>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</si>
  <si>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</si>
  <si>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</si>
  <si>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</si>
  <si>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</si>
  <si>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</si>
  <si>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</si>
  <si>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</si>
  <si>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</si>
  <si>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</si>
  <si>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</si>
  <si>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</si>
  <si>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</si>
  <si>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</si>
  <si>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</si>
  <si>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</si>
  <si>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</si>
  <si>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</si>
  <si>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</si>
  <si>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</si>
  <si>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</si>
  <si>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</si>
  <si>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</si>
  <si>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</si>
  <si>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</si>
  <si>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</si>
  <si>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</si>
  <si>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</si>
  <si>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</si>
  <si>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</si>
  <si>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</si>
  <si>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</si>
  <si>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</si>
  <si>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</si>
  <si>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</si>
  <si>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</si>
  <si>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</si>
  <si>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</si>
  <si>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</si>
  <si>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</si>
  <si>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</si>
  <si>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</si>
  <si>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</si>
  <si>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</si>
  <si>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</si>
  <si>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</si>
  <si>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</si>
  <si>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</si>
  <si>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</si>
  <si>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</si>
  <si>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</si>
  <si>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</si>
  <si>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</si>
  <si>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</si>
  <si>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</si>
  <si>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</si>
  <si>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</si>
  <si>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</si>
  <si>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</si>
  <si>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</si>
  <si>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</si>
  <si>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</si>
  <si>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</si>
  <si>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</si>
  <si>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</si>
  <si>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</si>
  <si>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</si>
  <si>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</si>
  <si>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</si>
  <si>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</si>
  <si>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</si>
  <si>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</si>
  <si>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</si>
  <si>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</si>
  <si>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</si>
  <si>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</si>
  <si>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</si>
  <si>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</si>
  <si>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</si>
  <si>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</si>
  <si>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</si>
  <si>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</si>
  <si>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</si>
  <si>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</si>
  <si>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</si>
  <si>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</si>
  <si>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</si>
  <si>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</si>
  <si>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</si>
  <si>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</si>
  <si>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</si>
  <si>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</si>
  <si>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</si>
  <si>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</si>
  <si>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</si>
  <si>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</si>
  <si>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</si>
  <si>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</si>
  <si>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</si>
  <si>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</si>
  <si>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</si>
  <si>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</si>
  <si>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</si>
  <si>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</si>
  <si>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</si>
  <si>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</si>
  <si>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</si>
  <si>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</si>
  <si>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</si>
  <si>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</si>
  <si>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Rating</t>
  </si>
  <si>
    <t xml:space="preserve"> </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</si>
  <si>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</si>
  <si>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</si>
  <si>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</si>
  <si>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</si>
  <si>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</si>
  <si>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</si>
  <si>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</si>
  <si>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</si>
  <si>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</si>
  <si>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</si>
  <si>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</si>
  <si>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</si>
  <si>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</si>
  <si>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</si>
  <si>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</si>
  <si>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</si>
  <si>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</si>
  <si>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</si>
  <si>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</si>
  <si>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</si>
  <si>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</si>
  <si>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</si>
  <si>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</si>
  <si>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</si>
  <si>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</si>
  <si>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</si>
  <si>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</si>
  <si>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Sel.Amount</t>
  </si>
  <si>
    <t>Selected rep</t>
  </si>
  <si>
    <t>Column Labels</t>
  </si>
  <si>
    <t/>
  </si>
  <si>
    <t>Total</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</si>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</sst>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
    <numFmt numFmtId="166" formatCode="&quot;₹&quot;\ #,##0;#,##0\ \-&quot;₹&quot;;&quot;₹&quot;\ #,##0"/>
    <numFmt numFmtId="167" formatCode="&quot;₹&quot;\ #,###.0,&quot;k&quot;"/>
    <numFmt numFmtId="168" formatCode="&quot;₹&quot;\ #,##0;#,##0\ \-&quot;₹&quot;;&quot;₹&quot;\ #,##0"/>
    <numFmt numFmtId="169" formatCode="&quot;₹&quot;\ #,##0"/>
  </numFmts>
  <fonts count="7">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0"/>
      <color theme="1"/>
      <name val="Arial"/>
      <family val="2"/>
      <scheme val="minor"/>
    </font>
    <font>
      <b/>
      <sz val="10"/>
      <color theme="1"/>
      <name val="Arial"/>
      <family val="2"/>
      <scheme val="minor"/>
    </font>
    <font>
      <sz val="20"/>
      <color theme="0" tint="-0.499984740745262"/>
      <name val="Arial Black"/>
      <family val="2"/>
      <scheme val="maj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3" borderId="0" xfId="0" applyFont="1" applyFill="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168" fontId="0" fillId="0" borderId="0" xfId="0" applyNumberFormat="1"/>
    <xf numFmtId="0" fontId="0" fillId="0" borderId="0" xfId="0" applyAlignment="1">
      <alignment horizontal="left" indent="1"/>
    </xf>
    <xf numFmtId="0" fontId="0" fillId="0" borderId="0" xfId="0" applyNumberFormat="1"/>
    <xf numFmtId="0" fontId="0" fillId="5" borderId="10" xfId="0" applyFill="1" applyBorder="1"/>
    <xf numFmtId="0" fontId="4" fillId="5" borderId="0" xfId="0" applyFont="1" applyFill="1" applyBorder="1"/>
    <xf numFmtId="0" fontId="4" fillId="5" borderId="14" xfId="0" applyFont="1" applyFill="1" applyBorder="1"/>
    <xf numFmtId="0" fontId="4" fillId="5" borderId="13" xfId="0" applyFont="1" applyFill="1" applyBorder="1" applyAlignment="1">
      <alignment horizontal="left" indent="1"/>
    </xf>
    <xf numFmtId="169" fontId="4" fillId="5" borderId="0" xfId="0" applyNumberFormat="1" applyFont="1" applyFill="1" applyBorder="1"/>
    <xf numFmtId="169" fontId="4" fillId="5" borderId="14" xfId="0" applyNumberFormat="1" applyFont="1" applyFill="1" applyBorder="1"/>
    <xf numFmtId="0" fontId="4" fillId="5" borderId="13" xfId="0" applyFont="1" applyFill="1" applyBorder="1" applyAlignment="1">
      <alignment horizontal="left" indent="2"/>
    </xf>
    <xf numFmtId="0" fontId="4" fillId="5" borderId="15" xfId="0" applyFont="1" applyFill="1" applyBorder="1" applyAlignment="1">
      <alignment horizontal="left" indent="1"/>
    </xf>
    <xf numFmtId="169" fontId="4" fillId="5" borderId="16" xfId="0" applyNumberFormat="1" applyFont="1" applyFill="1" applyBorder="1"/>
    <xf numFmtId="169" fontId="4" fillId="5" borderId="17" xfId="0" applyNumberFormat="1" applyFont="1" applyFill="1" applyBorder="1"/>
    <xf numFmtId="0" fontId="1" fillId="5" borderId="11" xfId="0" applyFont="1" applyFill="1" applyBorder="1"/>
    <xf numFmtId="0" fontId="1" fillId="5" borderId="12" xfId="0" applyFont="1" applyFill="1" applyBorder="1"/>
    <xf numFmtId="0" fontId="5" fillId="5" borderId="13" xfId="0" applyFont="1" applyFill="1" applyBorder="1"/>
    <xf numFmtId="0" fontId="6" fillId="3" borderId="0" xfId="0" applyFont="1" applyFill="1" applyAlignment="1">
      <alignment vertical="center"/>
    </xf>
  </cellXfs>
  <cellStyles count="1">
    <cellStyle name="Normal" xfId="0" builtinId="0"/>
  </cellStyles>
  <dxfs count="32">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b/>
        <color theme="1"/>
      </font>
      <border>
        <bottom style="thin">
          <color theme="9"/>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1"/>
    </tableStyle>
    <tableStyle name="SlicerStyleDark6 2" pivot="0" table="0" count="10" xr9:uid="{6577E020-1EFF-407D-808D-43737544D042}">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[dashboard1.xlsx]pivots!monthly trend</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Call Trend</a:t>
            </a:r>
          </a:p>
        </c:rich>
      </c:tx>
      <c:layout>
        <c:manualLayout>
          <c:xMode val="edge"/>
          <c:yMode val="edge"/>
          <c:x val="4.709052815766452E-2"/>
          <c:y val="3.4782608695652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75000"/>
                </a:schemeClr>
              </a:gs>
              <a:gs pos="100000">
                <a:schemeClr val="accent5">
                  <a:lumMod val="20000"/>
                  <a:lumOff val="8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pivots!$C$22</c:f>
              <c:strCache>
                <c:ptCount val="1"/>
                <c:pt idx="0">
                  <c:v>call count2</c:v>
                </c:pt>
              </c:strCache>
            </c:strRef>
          </c:tx>
          <c:spPr>
            <a:gradFill flip="none" rotWithShape="1">
              <a:gsLst>
                <a:gs pos="0">
                  <a:schemeClr val="accent5">
                    <a:lumMod val="75000"/>
                  </a:schemeClr>
                </a:gs>
                <a:gs pos="100000">
                  <a:schemeClr val="accent5">
                    <a:lumMod val="20000"/>
                    <a:lumOff val="80000"/>
                  </a:schemeClr>
                </a:gs>
              </a:gsLst>
              <a:lin ang="5400000" scaled="1"/>
              <a:tileRect/>
            </a:gradFill>
            <a:ln>
              <a:noFill/>
            </a:ln>
            <a:effectLst/>
          </c:spPr>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pivots!$C$23:$C$35</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F5B3-4561-83D1-54FDD3EC26DF}"/>
            </c:ext>
          </c:extLst>
        </c:ser>
        <c:dLbls>
          <c:showLegendKey val="0"/>
          <c:showVal val="0"/>
          <c:showCatName val="0"/>
          <c:showSerName val="0"/>
          <c:showPercent val="0"/>
          <c:showBubbleSize val="0"/>
        </c:dLbls>
        <c:axId val="1635890895"/>
        <c:axId val="1635889231"/>
      </c:areaChart>
      <c:lineChart>
        <c:grouping val="standard"/>
        <c:varyColors val="0"/>
        <c:ser>
          <c:idx val="0"/>
          <c:order val="0"/>
          <c:tx>
            <c:strRef>
              <c:f>pivots!$B$22</c:f>
              <c:strCache>
                <c:ptCount val="1"/>
                <c:pt idx="0">
                  <c:v>call count</c:v>
                </c:pt>
              </c:strCache>
            </c:strRef>
          </c:tx>
          <c:spPr>
            <a:ln w="28575" cap="rnd">
              <a:solidFill>
                <a:schemeClr val="accent5"/>
              </a:solidFill>
              <a:round/>
            </a:ln>
            <a:effectLst/>
          </c:spPr>
          <c:marker>
            <c:symbol val="circle"/>
            <c:size val="5"/>
            <c:spPr>
              <a:solidFill>
                <a:schemeClr val="bg1"/>
              </a:solidFill>
              <a:ln w="25400">
                <a:solidFill>
                  <a:schemeClr val="tx1">
                    <a:lumMod val="95000"/>
                    <a:lumOff val="5000"/>
                  </a:schemeClr>
                </a:solidFill>
              </a:ln>
              <a:effectLst/>
            </c:spPr>
          </c:marker>
          <c:cat>
            <c:strRef>
              <c:f>pivots!$A$23:$A$35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pivots!$B$23:$B$35</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F5B3-4561-83D1-54FDD3EC26DF}"/>
            </c:ext>
          </c:extLst>
        </c:ser>
        <c:dLbls>
          <c:showLegendKey val="0"/>
          <c:showVal val="0"/>
          <c:showCatName val="0"/>
          <c:showSerName val="0"/>
          <c:showPercent val="0"/>
          <c:showBubbleSize val="0"/>
        </c:dLbls>
        <c:marker val="1"/>
        <c:smooth val="0"/>
        <c:axId val="1635890895"/>
        <c:axId val="1635889231"/>
      </c:lineChart>
      <c:catAx>
        <c:axId val="163589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889231"/>
        <c:crosses val="autoZero"/>
        <c:auto val="1"/>
        <c:lblAlgn val="ctr"/>
        <c:lblOffset val="100"/>
        <c:noMultiLvlLbl val="0"/>
      </c:catAx>
      <c:valAx>
        <c:axId val="16358892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89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[dashboard1.xlsx]pivots!weekday trend</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828486204325131E-2"/>
          <c:y val="6.2146892655367235E-2"/>
          <c:w val="0.91797166293810584"/>
          <c:h val="0.87570621468926557"/>
        </c:manualLayout>
      </c:layout>
      <c:barChart>
        <c:barDir val="bar"/>
        <c:grouping val="clustered"/>
        <c:varyColors val="0"/>
        <c:ser>
          <c:idx val="0"/>
          <c:order val="0"/>
          <c:tx>
            <c:strRef>
              <c:f>pivots!$G$22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pivots!$F$23:$F$30</c:f>
              <c:strCache>
                <c:ptCount val="7"/>
                <c:pt idx="0">
                  <c:v>Monday</c:v>
                </c:pt>
                <c:pt idx="1">
                  <c:v>Tuesday</c:v>
                </c:pt>
                <c:pt idx="2">
                  <c:v>Wednesday</c:v>
                </c:pt>
                <c:pt idx="3">
                  <c:v>Thursday</c:v>
                </c:pt>
                <c:pt idx="4">
                  <c:v>Friday</c:v>
                </c:pt>
                <c:pt idx="5">
                  <c:v>Saturday</c:v>
                </c:pt>
                <c:pt idx="6">
                  <c:v>Sunday</c:v>
                </c:pt>
              </c:strCache>
            </c:strRef>
          </c:cat>
          <c:val>
            <c:numRef>
              <c:f>pivots!$G$23:$G$30</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732A-498C-BE05-84A5A5A112C5}"/>
            </c:ext>
          </c:extLst>
        </c:ser>
        <c:dLbls>
          <c:showLegendKey val="0"/>
          <c:showVal val="0"/>
          <c:showCatName val="0"/>
          <c:showSerName val="0"/>
          <c:showPercent val="0"/>
          <c:showBubbleSize val="0"/>
        </c:dLbls>
        <c:gapWidth val="25"/>
        <c:axId val="1260018591"/>
        <c:axId val="1260019423"/>
      </c:barChart>
      <c:catAx>
        <c:axId val="1260018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19423"/>
        <c:crosses val="autoZero"/>
        <c:auto val="1"/>
        <c:lblAlgn val="ctr"/>
        <c:lblOffset val="100"/>
        <c:noMultiLvlLbl val="0"/>
      </c:catAx>
      <c:valAx>
        <c:axId val="1260019423"/>
        <c:scaling>
          <c:orientation val="minMax"/>
        </c:scaling>
        <c:delete val="1"/>
        <c:axPos val="b"/>
        <c:numFmt formatCode="#,##0" sourceLinked="1"/>
        <c:majorTickMark val="none"/>
        <c:minorTickMark val="none"/>
        <c:tickLblPos val="nextTo"/>
        <c:crossAx val="126001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5"/>
                </a:solidFill>
                <a:latin typeface="+mj-lt"/>
                <a:ea typeface="+mn-ea"/>
                <a:cs typeface="+mn-cs"/>
              </a:defRPr>
            </a:pPr>
            <a:r>
              <a:rPr lang="en-IN" sz="1600">
                <a:solidFill>
                  <a:schemeClr val="accent5"/>
                </a:solidFill>
                <a:latin typeface="+mj-lt"/>
              </a:rPr>
              <a:t>Calls</a:t>
            </a:r>
          </a:p>
        </c:rich>
      </c:tx>
      <c:layout>
        <c:manualLayout>
          <c:xMode val="edge"/>
          <c:yMode val="edge"/>
          <c:x val="5.7625638900400622E-2"/>
          <c:y val="3.592814371257484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047-4206-B730-B0BCCC2A4CF0}"/>
            </c:ext>
          </c:extLst>
        </c:ser>
        <c:ser>
          <c:idx val="1"/>
          <c:order val="1"/>
          <c:tx>
            <c:strRef>
              <c:f>pivots!$I$41</c:f>
              <c:strCache>
                <c:ptCount val="1"/>
                <c:pt idx="0">
                  <c:v>Sel. Calls</c:v>
                </c:pt>
              </c:strCache>
            </c:strRef>
          </c:tx>
          <c:spPr>
            <a:gradFill flip="none" rotWithShape="1">
              <a:gsLst>
                <a:gs pos="0">
                  <a:schemeClr val="accent5">
                    <a:lumMod val="75000"/>
                  </a:schemeClr>
                </a:gs>
                <a:gs pos="100000">
                  <a:schemeClr val="accent5">
                    <a:lumMod val="40000"/>
                    <a:lumOff val="60000"/>
                  </a:schemeClr>
                </a:gs>
              </a:gsLst>
              <a:lin ang="10800000" scaled="1"/>
              <a:tileRect/>
            </a:gradFill>
            <a:ln>
              <a:noFill/>
            </a:ln>
            <a:effectLst/>
          </c:spPr>
          <c:invertIfNegative val="0"/>
          <c:val>
            <c:numRef>
              <c:f>pivots!$I$42:$I$46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8047-4206-B730-B0BCCC2A4CF0}"/>
            </c:ext>
          </c:extLst>
        </c:ser>
        <c:dLbls>
          <c:showLegendKey val="0"/>
          <c:showVal val="0"/>
          <c:showCatName val="0"/>
          <c:showSerName val="0"/>
          <c:showPercent val="0"/>
          <c:showBubbleSize val="0"/>
        </c:dLbls>
        <c:gapWidth val="25"/>
        <c:overlap val="100"/>
        <c:axId val="1644791759"/>
        <c:axId val="1644788015"/>
      </c:barChart>
      <c:catAx>
        <c:axId val="16447917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788015"/>
        <c:crosses val="autoZero"/>
        <c:auto val="1"/>
        <c:lblAlgn val="ctr"/>
        <c:lblOffset val="100"/>
        <c:noMultiLvlLbl val="0"/>
      </c:catAx>
      <c:valAx>
        <c:axId val="1644788015"/>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4479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6"/>
                </a:solidFill>
                <a:latin typeface="+mj-lt"/>
              </a:rPr>
              <a:t>Amount</a:t>
            </a:r>
            <a:endParaRPr lang="en-IN">
              <a:solidFill>
                <a:schemeClr val="accent6"/>
              </a:solidFill>
              <a:latin typeface="+mj-lt"/>
            </a:endParaRPr>
          </a:p>
        </c:rich>
      </c:tx>
      <c:layout>
        <c:manualLayout>
          <c:xMode val="edge"/>
          <c:yMode val="edge"/>
          <c:x val="9.7019037630872607E-2"/>
          <c:y val="3.5799511460385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pivots!$H$42:$H$46</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878-4655-BA81-A5123BC1F98C}"/>
            </c:ext>
          </c:extLst>
        </c:ser>
        <c:ser>
          <c:idx val="1"/>
          <c:order val="1"/>
          <c:tx>
            <c:strRef>
              <c:f>pivots!$J$41</c:f>
              <c:strCache>
                <c:ptCount val="1"/>
                <c:pt idx="0">
                  <c:v>Sel.Amount</c:v>
                </c:pt>
              </c:strCache>
            </c:strRef>
          </c:tx>
          <c:spPr>
            <a:gradFill>
              <a:gsLst>
                <a:gs pos="0">
                  <a:schemeClr val="accent6"/>
                </a:gs>
                <a:gs pos="100000">
                  <a:schemeClr val="accent6">
                    <a:lumMod val="40000"/>
                    <a:lumOff val="60000"/>
                  </a:schemeClr>
                </a:gs>
              </a:gsLst>
              <a:lin ang="10800000" scaled="1"/>
            </a:gradFill>
            <a:ln>
              <a:noFill/>
            </a:ln>
            <a:effectLst/>
          </c:spPr>
          <c:invertIfNegative val="0"/>
          <c:val>
            <c:numRef>
              <c:f>pivots!$J$42:$J$46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1878-4655-BA81-A5123BC1F98C}"/>
            </c:ext>
          </c:extLst>
        </c:ser>
        <c:dLbls>
          <c:showLegendKey val="0"/>
          <c:showVal val="0"/>
          <c:showCatName val="0"/>
          <c:showSerName val="0"/>
          <c:showPercent val="0"/>
          <c:showBubbleSize val="0"/>
        </c:dLbls>
        <c:gapWidth val="25"/>
        <c:overlap val="100"/>
        <c:axId val="1481522239"/>
        <c:axId val="1481514751"/>
      </c:barChart>
      <c:catAx>
        <c:axId val="1481522239"/>
        <c:scaling>
          <c:orientation val="maxMin"/>
        </c:scaling>
        <c:delete val="1"/>
        <c:axPos val="l"/>
        <c:numFmt formatCode="General" sourceLinked="1"/>
        <c:majorTickMark val="none"/>
        <c:minorTickMark val="none"/>
        <c:tickLblPos val="nextTo"/>
        <c:crossAx val="1481514751"/>
        <c:crosses val="autoZero"/>
        <c:auto val="1"/>
        <c:lblAlgn val="ctr"/>
        <c:lblOffset val="100"/>
        <c:noMultiLvlLbl val="0"/>
      </c:catAx>
      <c:valAx>
        <c:axId val="1481514751"/>
        <c:scaling>
          <c:orientation val="minMax"/>
        </c:scaling>
        <c:delete val="0"/>
        <c:axPos val="t"/>
        <c:majorGridlines>
          <c:spPr>
            <a:ln w="9525" cap="flat" cmpd="sng" algn="ctr">
              <a:solidFill>
                <a:schemeClr val="tx1">
                  <a:lumMod val="15000"/>
                  <a:lumOff val="85000"/>
                </a:schemeClr>
              </a:solidFill>
              <a:round/>
            </a:ln>
            <a:effectLst/>
          </c:spPr>
        </c:majorGridlines>
        <c:numFmt formatCode="&quot;₹&quot;\ #,###.0,&quot;k&quot;"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2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a:solidFill>
                  <a:schemeClr val="accent5"/>
                </a:solidFill>
                <a:latin typeface="+mj-lt"/>
              </a:rPr>
              <a:t>Female</a:t>
            </a:r>
            <a:r>
              <a:rPr lang="en-IN" baseline="0">
                <a:latin typeface="+mj-lt"/>
              </a:rPr>
              <a:t> vs. </a:t>
            </a:r>
            <a:r>
              <a:rPr lang="en-IN" baseline="0">
                <a:solidFill>
                  <a:schemeClr val="accent1"/>
                </a:solidFill>
                <a:latin typeface="+mj-lt"/>
              </a:rPr>
              <a:t>Male</a:t>
            </a:r>
            <a:r>
              <a:rPr lang="en-IN" baseline="0">
                <a:latin typeface="+mj-lt"/>
              </a:rPr>
              <a:t> Caller</a:t>
            </a:r>
            <a:endParaRPr lang="en-IN">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gradFill>
              <a:gsLst>
                <a:gs pos="0">
                  <a:schemeClr val="accent5">
                    <a:lumMod val="60000"/>
                    <a:lumOff val="40000"/>
                  </a:schemeClr>
                </a:gs>
                <a:gs pos="100000">
                  <a:schemeClr val="accent5">
                    <a:lumMod val="20000"/>
                    <a:lumOff val="80000"/>
                  </a:schemeClr>
                </a:gs>
              </a:gsLst>
              <a:lin ang="54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pivots!$B$56:$B$57</c:f>
              <c:strCache>
                <c:ptCount val="1"/>
                <c:pt idx="0">
                  <c:v>Female</c:v>
                </c:pt>
              </c:strCache>
            </c:strRef>
          </c:tx>
          <c:spPr>
            <a:solidFill>
              <a:schemeClr val="accent5"/>
            </a:solidFill>
            <a:ln>
              <a:noFill/>
            </a:ln>
            <a:effectLst/>
          </c:spPr>
          <c:invertIfNegative val="0"/>
          <c:dLbls>
            <c:spPr>
              <a:gradFill>
                <a:gsLst>
                  <a:gs pos="0">
                    <a:schemeClr val="accent5">
                      <a:lumMod val="60000"/>
                      <a:lumOff val="40000"/>
                    </a:schemeClr>
                  </a:gs>
                  <a:gs pos="100000">
                    <a:schemeClr val="accent5">
                      <a:lumMod val="20000"/>
                      <a:lumOff val="80000"/>
                    </a:schemeClr>
                  </a:gs>
                </a:gsLst>
                <a:lin ang="54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pivots!$B$58:$B$61</c:f>
              <c:numCache>
                <c:formatCode>#,##0</c:formatCode>
                <c:ptCount val="3"/>
                <c:pt idx="0">
                  <c:v>144</c:v>
                </c:pt>
                <c:pt idx="1">
                  <c:v>326</c:v>
                </c:pt>
                <c:pt idx="2">
                  <c:v>129</c:v>
                </c:pt>
              </c:numCache>
            </c:numRef>
          </c:val>
          <c:extLst>
            <c:ext xmlns:c16="http://schemas.microsoft.com/office/drawing/2014/chart" uri="{C3380CC4-5D6E-409C-BE32-E72D297353CC}">
              <c16:uniqueId val="{00000000-AC64-423F-A346-FC5D70D4A12D}"/>
            </c:ext>
          </c:extLst>
        </c:ser>
        <c:ser>
          <c:idx val="1"/>
          <c:order val="1"/>
          <c:tx>
            <c:strRef>
              <c:f>pivots!$C$56:$C$57</c:f>
              <c:strCache>
                <c:ptCount val="1"/>
                <c:pt idx="0">
                  <c:v>Male</c:v>
                </c:pt>
              </c:strCache>
            </c:strRef>
          </c:tx>
          <c:spPr>
            <a:solidFill>
              <a:schemeClr val="accent1"/>
            </a:solidFill>
            <a:ln>
              <a:noFill/>
            </a:ln>
            <a:effectLst/>
          </c:spPr>
          <c:invertIfNegative val="0"/>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pivots!$C$58:$C$61</c:f>
              <c:numCache>
                <c:formatCode>#,##0</c:formatCode>
                <c:ptCount val="3"/>
                <c:pt idx="0">
                  <c:v>132</c:v>
                </c:pt>
                <c:pt idx="1">
                  <c:v>63</c:v>
                </c:pt>
                <c:pt idx="2">
                  <c:v>206</c:v>
                </c:pt>
              </c:numCache>
            </c:numRef>
          </c:val>
          <c:extLst>
            <c:ext xmlns:c16="http://schemas.microsoft.com/office/drawing/2014/chart" uri="{C3380CC4-5D6E-409C-BE32-E72D297353CC}">
              <c16:uniqueId val="{00000001-AC64-423F-A346-FC5D70D4A12D}"/>
            </c:ext>
          </c:extLst>
        </c:ser>
        <c:dLbls>
          <c:showLegendKey val="0"/>
          <c:showVal val="0"/>
          <c:showCatName val="0"/>
          <c:showSerName val="0"/>
          <c:showPercent val="0"/>
          <c:showBubbleSize val="0"/>
        </c:dLbls>
        <c:gapWidth val="25"/>
        <c:overlap val="100"/>
        <c:axId val="1939375711"/>
        <c:axId val="1938057167"/>
      </c:barChart>
      <c:catAx>
        <c:axId val="193937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57167"/>
        <c:crosses val="autoZero"/>
        <c:auto val="1"/>
        <c:lblAlgn val="ctr"/>
        <c:lblOffset val="100"/>
        <c:noMultiLvlLbl val="0"/>
      </c:catAx>
      <c:valAx>
        <c:axId val="1938057167"/>
        <c:scaling>
          <c:orientation val="minMax"/>
        </c:scaling>
        <c:delete val="1"/>
        <c:axPos val="l"/>
        <c:numFmt formatCode="0%" sourceLinked="1"/>
        <c:majorTickMark val="none"/>
        <c:minorTickMark val="none"/>
        <c:tickLblPos val="nextTo"/>
        <c:crossAx val="193937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[dashboard1.xlsx]pivots!rep satisfaction</c:name>
    <c:fmtId val="4"/>
  </c:pivotSource>
  <c:chart>
    <c:title>
      <c:tx>
        <c:rich>
          <a:bodyPr rot="0" spcFirstLastPara="1" vertOverflow="ellipsis" vert="horz" wrap="square" anchor="ctr" anchorCtr="1"/>
          <a:lstStyle/>
          <a:p>
            <a:pPr>
              <a:defRPr sz="1400" b="0" i="0" u="none" strike="noStrike" kern="1200" spc="0" baseline="0">
                <a:solidFill>
                  <a:schemeClr val="accent1"/>
                </a:solidFill>
                <a:latin typeface="+mj-lt"/>
                <a:ea typeface="+mn-ea"/>
                <a:cs typeface="+mn-cs"/>
              </a:defRPr>
            </a:pPr>
            <a:r>
              <a:rPr lang="en-US">
                <a:solidFill>
                  <a:schemeClr val="accent1"/>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pivots!$B$75</c:f>
              <c:strCache>
                <c:ptCount val="1"/>
                <c:pt idx="0">
                  <c:v>Total</c:v>
                </c:pt>
              </c:strCache>
            </c:strRef>
          </c:tx>
          <c:spPr>
            <a:solidFill>
              <a:schemeClr val="accent1"/>
            </a:solidFill>
            <a:ln>
              <a:solidFill>
                <a:schemeClr val="accent1"/>
              </a:solidFill>
            </a:ln>
            <a:effectLst/>
          </c:spPr>
          <c:invertIfNegative val="0"/>
          <c:cat>
            <c:strRef>
              <c:f>pivots!$A$76:$A$81</c:f>
              <c:strCache>
                <c:ptCount val="5"/>
                <c:pt idx="0">
                  <c:v>1</c:v>
                </c:pt>
                <c:pt idx="1">
                  <c:v>2</c:v>
                </c:pt>
                <c:pt idx="2">
                  <c:v>3</c:v>
                </c:pt>
                <c:pt idx="3">
                  <c:v>4</c:v>
                </c:pt>
                <c:pt idx="4">
                  <c:v>5</c:v>
                </c:pt>
              </c:strCache>
            </c:strRef>
          </c:cat>
          <c:val>
            <c:numRef>
              <c:f>pivots!$B$76:$B$81</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532F-4BA0-8C4D-DD54E66EDCD9}"/>
            </c:ext>
          </c:extLst>
        </c:ser>
        <c:dLbls>
          <c:showLegendKey val="0"/>
          <c:showVal val="0"/>
          <c:showCatName val="0"/>
          <c:showSerName val="0"/>
          <c:showPercent val="0"/>
          <c:showBubbleSize val="0"/>
        </c:dLbls>
        <c:gapWidth val="10"/>
        <c:overlap val="-27"/>
        <c:axId val="643755759"/>
        <c:axId val="643756175"/>
      </c:barChart>
      <c:catAx>
        <c:axId val="64375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756175"/>
        <c:crosses val="autoZero"/>
        <c:auto val="1"/>
        <c:lblAlgn val="ctr"/>
        <c:lblOffset val="100"/>
        <c:noMultiLvlLbl val="0"/>
      </c:catAx>
      <c:valAx>
        <c:axId val="643756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75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11</xdr:col>
      <xdr:colOff>228600</xdr:colOff>
      <xdr:row>19</xdr:row>
      <xdr:rowOff>161925</xdr:rowOff>
    </xdr:from>
    <xdr:to>
      <xdr:col>13</xdr:col>
      <xdr:colOff>219075</xdr:colOff>
      <xdr:row>31</xdr:row>
      <xdr:rowOff>38100</xdr:rowOff>
    </xdr:to>
    <mc:AlternateContent xmlns:mc="http://schemas.openxmlformats.org/markup-compatibility/2006" xmlns:a14="http://schemas.microsoft.com/office/drawing/2010/main">
      <mc:Choice Requires="a14">
        <xdr:graphicFrame macro="">
          <xdr:nvGraphicFramePr>
            <xdr:cNvPr id="61" name="Representative">
              <a:extLst>
                <a:ext uri="{FF2B5EF4-FFF2-40B4-BE49-F238E27FC236}">
                  <a16:creationId xmlns:a16="http://schemas.microsoft.com/office/drawing/2014/main" id="{3CEFFA4B-629D-4219-9CFC-4A7BAEBDD17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477000" y="3419475"/>
              <a:ext cx="1323975" cy="1933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123825</xdr:colOff>
      <xdr:row>3</xdr:row>
      <xdr:rowOff>38099</xdr:rowOff>
    </xdr:from>
    <xdr:to>
      <xdr:col>4</xdr:col>
      <xdr:colOff>209550</xdr:colOff>
      <xdr:row>8</xdr:row>
      <xdr:rowOff>85724</xdr:rowOff>
    </xdr:to>
    <xdr:sp macro="" textlink="pivots!A4">
      <xdr:nvSpPr>
        <xdr:cNvPr id="3" name="Rectangle 2">
          <a:extLst>
            <a:ext uri="{FF2B5EF4-FFF2-40B4-BE49-F238E27FC236}">
              <a16:creationId xmlns:a16="http://schemas.microsoft.com/office/drawing/2014/main" id="{AA13BD32-89BB-4A8A-8473-0A47E702F8D4}"/>
            </a:ext>
          </a:extLst>
        </xdr:cNvPr>
        <xdr:cNvSpPr/>
      </xdr:nvSpPr>
      <xdr:spPr>
        <a:xfrm>
          <a:off x="371475" y="552449"/>
          <a:ext cx="1419225" cy="904875"/>
        </a:xfrm>
        <a:prstGeom prst="rect">
          <a:avLst/>
        </a:prstGeom>
        <a:solidFill>
          <a:schemeClr val="accent5"/>
        </a:solidFill>
        <a:ln>
          <a:noFill/>
        </a:ln>
        <a:effectLst>
          <a:outerShdw blurRad="254000" dist="127000" dir="2700000" algn="tl" rotWithShape="0">
            <a:prstClr val="black">
              <a:alpha val="5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624E27CD-1050-48C4-8934-C6749EA94B18}" type="TxLink">
            <a:rPr lang="en-US" sz="2000" b="0" i="0" u="none" strike="noStrike">
              <a:solidFill>
                <a:schemeClr val="bg1"/>
              </a:solidFill>
              <a:latin typeface="+mj-lt"/>
            </a:rPr>
            <a:pPr algn="ctr"/>
            <a:t>1,000</a:t>
          </a:fld>
          <a:endParaRPr lang="en-IN" sz="2000">
            <a:solidFill>
              <a:schemeClr val="bg1"/>
            </a:solidFill>
            <a:latin typeface="+mj-lt"/>
          </a:endParaRPr>
        </a:p>
      </xdr:txBody>
    </xdr:sp>
    <xdr:clientData/>
  </xdr:twoCellAnchor>
  <xdr:twoCellAnchor>
    <xdr:from>
      <xdr:col>2</xdr:col>
      <xdr:colOff>266700</xdr:colOff>
      <xdr:row>3</xdr:row>
      <xdr:rowOff>85725</xdr:rowOff>
    </xdr:from>
    <xdr:to>
      <xdr:col>4</xdr:col>
      <xdr:colOff>95250</xdr:colOff>
      <xdr:row>5</xdr:row>
      <xdr:rowOff>0</xdr:rowOff>
    </xdr:to>
    <xdr:sp macro="" textlink="">
      <xdr:nvSpPr>
        <xdr:cNvPr id="5" name="TextBox 4">
          <a:extLst>
            <a:ext uri="{FF2B5EF4-FFF2-40B4-BE49-F238E27FC236}">
              <a16:creationId xmlns:a16="http://schemas.microsoft.com/office/drawing/2014/main" id="{08681C32-77BC-4A83-BB62-D2E421AE5CDD}"/>
            </a:ext>
          </a:extLst>
        </xdr:cNvPr>
        <xdr:cNvSpPr txBox="1"/>
      </xdr:nvSpPr>
      <xdr:spPr>
        <a:xfrm>
          <a:off x="514350" y="600075"/>
          <a:ext cx="11620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Calls</a:t>
          </a:r>
        </a:p>
      </xdr:txBody>
    </xdr:sp>
    <xdr:clientData/>
  </xdr:twoCellAnchor>
  <xdr:twoCellAnchor editAs="oneCell">
    <xdr:from>
      <xdr:col>2</xdr:col>
      <xdr:colOff>263738</xdr:colOff>
      <xdr:row>3</xdr:row>
      <xdr:rowOff>96287</xdr:rowOff>
    </xdr:from>
    <xdr:to>
      <xdr:col>2</xdr:col>
      <xdr:colOff>472505</xdr:colOff>
      <xdr:row>4</xdr:row>
      <xdr:rowOff>115031</xdr:rowOff>
    </xdr:to>
    <xdr:pic>
      <xdr:nvPicPr>
        <xdr:cNvPr id="6" name="Graphic 5" descr="Receiver with solid fill">
          <a:extLst>
            <a:ext uri="{FF2B5EF4-FFF2-40B4-BE49-F238E27FC236}">
              <a16:creationId xmlns:a16="http://schemas.microsoft.com/office/drawing/2014/main" id="{FE1D7DDF-CA23-4C87-9C55-97B833EB03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023717">
          <a:off x="511388" y="610637"/>
          <a:ext cx="208767" cy="190194"/>
        </a:xfrm>
        <a:prstGeom prst="rect">
          <a:avLst/>
        </a:prstGeom>
      </xdr:spPr>
    </xdr:pic>
    <xdr:clientData/>
  </xdr:twoCellAnchor>
  <xdr:twoCellAnchor>
    <xdr:from>
      <xdr:col>2</xdr:col>
      <xdr:colOff>266700</xdr:colOff>
      <xdr:row>7</xdr:row>
      <xdr:rowOff>9525</xdr:rowOff>
    </xdr:from>
    <xdr:to>
      <xdr:col>4</xdr:col>
      <xdr:colOff>66675</xdr:colOff>
      <xdr:row>8</xdr:row>
      <xdr:rowOff>28575</xdr:rowOff>
    </xdr:to>
    <xdr:sp macro="" textlink="pivots!A13">
      <xdr:nvSpPr>
        <xdr:cNvPr id="7" name="TextBox 6">
          <a:extLst>
            <a:ext uri="{FF2B5EF4-FFF2-40B4-BE49-F238E27FC236}">
              <a16:creationId xmlns:a16="http://schemas.microsoft.com/office/drawing/2014/main" id="{1B42A5FA-A329-4B6F-9233-B791D6FB988F}"/>
            </a:ext>
          </a:extLst>
        </xdr:cNvPr>
        <xdr:cNvSpPr txBox="1"/>
      </xdr:nvSpPr>
      <xdr:spPr>
        <a:xfrm>
          <a:off x="514350" y="1209675"/>
          <a:ext cx="11334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1E30C8-DC21-4253-934F-82C53DF9CCCD}" type="TxLink">
            <a:rPr lang="en-US" sz="1100" b="0" i="0" u="none" strike="noStrike">
              <a:solidFill>
                <a:schemeClr val="accent5">
                  <a:lumMod val="20000"/>
                  <a:lumOff val="80000"/>
                </a:schemeClr>
              </a:solidFill>
              <a:latin typeface="+mn-lt"/>
              <a:cs typeface="Arial"/>
            </a:rPr>
            <a:pPr algn="ctr"/>
            <a:t>189</a:t>
          </a:fld>
          <a:endParaRPr lang="en-IN" sz="1100">
            <a:solidFill>
              <a:schemeClr val="accent5">
                <a:lumMod val="20000"/>
                <a:lumOff val="80000"/>
              </a:schemeClr>
            </a:solidFill>
            <a:latin typeface="+mn-lt"/>
          </a:endParaRPr>
        </a:p>
      </xdr:txBody>
    </xdr:sp>
    <xdr:clientData/>
  </xdr:twoCellAnchor>
  <xdr:twoCellAnchor>
    <xdr:from>
      <xdr:col>2</xdr:col>
      <xdr:colOff>114300</xdr:colOff>
      <xdr:row>10</xdr:row>
      <xdr:rowOff>104774</xdr:rowOff>
    </xdr:from>
    <xdr:to>
      <xdr:col>4</xdr:col>
      <xdr:colOff>200025</xdr:colOff>
      <xdr:row>15</xdr:row>
      <xdr:rowOff>152399</xdr:rowOff>
    </xdr:to>
    <xdr:sp macro="" textlink="pivots!B4">
      <xdr:nvSpPr>
        <xdr:cNvPr id="17" name="Rectangle 16">
          <a:extLst>
            <a:ext uri="{FF2B5EF4-FFF2-40B4-BE49-F238E27FC236}">
              <a16:creationId xmlns:a16="http://schemas.microsoft.com/office/drawing/2014/main" id="{04CEA499-5535-486B-9C9F-50B01C4D1960}"/>
            </a:ext>
          </a:extLst>
        </xdr:cNvPr>
        <xdr:cNvSpPr/>
      </xdr:nvSpPr>
      <xdr:spPr>
        <a:xfrm>
          <a:off x="361950" y="1819274"/>
          <a:ext cx="1419225" cy="904875"/>
        </a:xfrm>
        <a:prstGeom prst="rect">
          <a:avLst/>
        </a:prstGeom>
        <a:solidFill>
          <a:schemeClr val="accent5"/>
        </a:solidFill>
        <a:ln>
          <a:noFill/>
        </a:ln>
        <a:effectLst>
          <a:outerShdw blurRad="254000" dist="127000" dir="2700000" algn="tl" rotWithShape="0">
            <a:prstClr val="black">
              <a:alpha val="5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51C8B45D-C2C0-42FA-9F39-2D984D63543F}" type="TxLink">
            <a:rPr lang="en-US" sz="2000" b="0" i="0" u="none" strike="noStrike">
              <a:solidFill>
                <a:schemeClr val="bg1"/>
              </a:solidFill>
              <a:latin typeface="+mj-lt"/>
              <a:ea typeface="+mn-ea"/>
              <a:cs typeface="+mn-cs"/>
            </a:rPr>
            <a:pPr marL="0" indent="0" algn="ctr"/>
            <a:t>₹ 96,623</a:t>
          </a:fld>
          <a:endParaRPr lang="en-IN" sz="2000" b="0" i="0" u="none" strike="noStrike">
            <a:solidFill>
              <a:schemeClr val="bg1"/>
            </a:solidFill>
            <a:latin typeface="+mj-lt"/>
            <a:ea typeface="+mn-ea"/>
            <a:cs typeface="+mn-cs"/>
          </a:endParaRPr>
        </a:p>
      </xdr:txBody>
    </xdr:sp>
    <xdr:clientData/>
  </xdr:twoCellAnchor>
  <xdr:twoCellAnchor>
    <xdr:from>
      <xdr:col>2</xdr:col>
      <xdr:colOff>257175</xdr:colOff>
      <xdr:row>10</xdr:row>
      <xdr:rowOff>152400</xdr:rowOff>
    </xdr:from>
    <xdr:to>
      <xdr:col>4</xdr:col>
      <xdr:colOff>85725</xdr:colOff>
      <xdr:row>12</xdr:row>
      <xdr:rowOff>66675</xdr:rowOff>
    </xdr:to>
    <xdr:sp macro="" textlink="">
      <xdr:nvSpPr>
        <xdr:cNvPr id="18" name="TextBox 17">
          <a:extLst>
            <a:ext uri="{FF2B5EF4-FFF2-40B4-BE49-F238E27FC236}">
              <a16:creationId xmlns:a16="http://schemas.microsoft.com/office/drawing/2014/main" id="{04086AE8-F5A7-49B2-B56F-CD28F2290692}"/>
            </a:ext>
          </a:extLst>
        </xdr:cNvPr>
        <xdr:cNvSpPr txBox="1"/>
      </xdr:nvSpPr>
      <xdr:spPr>
        <a:xfrm>
          <a:off x="504825" y="1866900"/>
          <a:ext cx="11620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Amount</a:t>
          </a:r>
        </a:p>
      </xdr:txBody>
    </xdr:sp>
    <xdr:clientData/>
  </xdr:twoCellAnchor>
  <xdr:twoCellAnchor>
    <xdr:from>
      <xdr:col>2</xdr:col>
      <xdr:colOff>257175</xdr:colOff>
      <xdr:row>14</xdr:row>
      <xdr:rowOff>76200</xdr:rowOff>
    </xdr:from>
    <xdr:to>
      <xdr:col>4</xdr:col>
      <xdr:colOff>57150</xdr:colOff>
      <xdr:row>15</xdr:row>
      <xdr:rowOff>95250</xdr:rowOff>
    </xdr:to>
    <xdr:sp macro="" textlink="pivots!B13">
      <xdr:nvSpPr>
        <xdr:cNvPr id="20" name="TextBox 19">
          <a:extLst>
            <a:ext uri="{FF2B5EF4-FFF2-40B4-BE49-F238E27FC236}">
              <a16:creationId xmlns:a16="http://schemas.microsoft.com/office/drawing/2014/main" id="{D0AD7681-F202-4939-B9E8-21E84BDD7868}"/>
            </a:ext>
          </a:extLst>
        </xdr:cNvPr>
        <xdr:cNvSpPr txBox="1"/>
      </xdr:nvSpPr>
      <xdr:spPr>
        <a:xfrm>
          <a:off x="504825" y="2476500"/>
          <a:ext cx="11334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77DED7-1822-41B6-8D33-0C2817112527}" type="TxLink">
            <a:rPr lang="en-US" sz="1100" b="0" i="0" u="none" strike="noStrike">
              <a:solidFill>
                <a:schemeClr val="accent5">
                  <a:lumMod val="20000"/>
                  <a:lumOff val="80000"/>
                </a:schemeClr>
              </a:solidFill>
              <a:latin typeface="+mn-lt"/>
              <a:cs typeface="Arial"/>
            </a:rPr>
            <a:pPr algn="ctr"/>
            <a:t>₹ 18,415</a:t>
          </a:fld>
          <a:endParaRPr lang="en-IN" sz="1100">
            <a:solidFill>
              <a:schemeClr val="accent5">
                <a:lumMod val="20000"/>
                <a:lumOff val="80000"/>
              </a:schemeClr>
            </a:solidFill>
            <a:latin typeface="+mn-lt"/>
          </a:endParaRPr>
        </a:p>
      </xdr:txBody>
    </xdr:sp>
    <xdr:clientData/>
  </xdr:twoCellAnchor>
  <xdr:twoCellAnchor>
    <xdr:from>
      <xdr:col>2</xdr:col>
      <xdr:colOff>123825</xdr:colOff>
      <xdr:row>17</xdr:row>
      <xdr:rowOff>104774</xdr:rowOff>
    </xdr:from>
    <xdr:to>
      <xdr:col>4</xdr:col>
      <xdr:colOff>209550</xdr:colOff>
      <xdr:row>22</xdr:row>
      <xdr:rowOff>152399</xdr:rowOff>
    </xdr:to>
    <xdr:sp macro="" textlink="pivots!C4">
      <xdr:nvSpPr>
        <xdr:cNvPr id="45" name="Rectangle 44">
          <a:extLst>
            <a:ext uri="{FF2B5EF4-FFF2-40B4-BE49-F238E27FC236}">
              <a16:creationId xmlns:a16="http://schemas.microsoft.com/office/drawing/2014/main" id="{6DC1388F-D704-4119-905B-869A8F3BFDF4}"/>
            </a:ext>
          </a:extLst>
        </xdr:cNvPr>
        <xdr:cNvSpPr/>
      </xdr:nvSpPr>
      <xdr:spPr>
        <a:xfrm>
          <a:off x="371475" y="3019424"/>
          <a:ext cx="1419225" cy="904875"/>
        </a:xfrm>
        <a:prstGeom prst="rect">
          <a:avLst/>
        </a:prstGeom>
        <a:solidFill>
          <a:schemeClr val="accent5"/>
        </a:solidFill>
        <a:ln>
          <a:noFill/>
        </a:ln>
        <a:effectLst>
          <a:outerShdw blurRad="254000" dist="127000" dir="2700000" algn="tl" rotWithShape="0">
            <a:prstClr val="black">
              <a:alpha val="5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8AF9BD6D-E05F-432B-9007-92823E344FCF}" type="TxLink">
            <a:rPr lang="en-US" sz="2000" b="0" i="0" u="none" strike="noStrike">
              <a:solidFill>
                <a:schemeClr val="bg1"/>
              </a:solidFill>
              <a:latin typeface="+mj-lt"/>
              <a:ea typeface="+mn-ea"/>
              <a:cs typeface="+mn-cs"/>
            </a:rPr>
            <a:pPr marL="0" indent="0" algn="ctr"/>
            <a:t>89,850</a:t>
          </a:fld>
          <a:endParaRPr lang="en-IN" sz="2000" b="0" i="0" u="none" strike="noStrike">
            <a:solidFill>
              <a:schemeClr val="bg1"/>
            </a:solidFill>
            <a:latin typeface="+mj-lt"/>
            <a:ea typeface="+mn-ea"/>
            <a:cs typeface="+mn-cs"/>
          </a:endParaRPr>
        </a:p>
      </xdr:txBody>
    </xdr:sp>
    <xdr:clientData/>
  </xdr:twoCellAnchor>
  <xdr:twoCellAnchor>
    <xdr:from>
      <xdr:col>2</xdr:col>
      <xdr:colOff>266700</xdr:colOff>
      <xdr:row>17</xdr:row>
      <xdr:rowOff>152400</xdr:rowOff>
    </xdr:from>
    <xdr:to>
      <xdr:col>4</xdr:col>
      <xdr:colOff>95250</xdr:colOff>
      <xdr:row>19</xdr:row>
      <xdr:rowOff>66675</xdr:rowOff>
    </xdr:to>
    <xdr:sp macro="" textlink="">
      <xdr:nvSpPr>
        <xdr:cNvPr id="46" name="TextBox 45">
          <a:extLst>
            <a:ext uri="{FF2B5EF4-FFF2-40B4-BE49-F238E27FC236}">
              <a16:creationId xmlns:a16="http://schemas.microsoft.com/office/drawing/2014/main" id="{94F640F9-4382-4225-B991-BA8D2D992A54}"/>
            </a:ext>
          </a:extLst>
        </xdr:cNvPr>
        <xdr:cNvSpPr txBox="1"/>
      </xdr:nvSpPr>
      <xdr:spPr>
        <a:xfrm>
          <a:off x="514350" y="3067050"/>
          <a:ext cx="11620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Duration</a:t>
          </a:r>
        </a:p>
      </xdr:txBody>
    </xdr:sp>
    <xdr:clientData/>
  </xdr:twoCellAnchor>
  <xdr:twoCellAnchor>
    <xdr:from>
      <xdr:col>2</xdr:col>
      <xdr:colOff>266700</xdr:colOff>
      <xdr:row>21</xdr:row>
      <xdr:rowOff>76200</xdr:rowOff>
    </xdr:from>
    <xdr:to>
      <xdr:col>4</xdr:col>
      <xdr:colOff>66675</xdr:colOff>
      <xdr:row>22</xdr:row>
      <xdr:rowOff>95250</xdr:rowOff>
    </xdr:to>
    <xdr:sp macro="" textlink="pivots!C13">
      <xdr:nvSpPr>
        <xdr:cNvPr id="48" name="TextBox 47">
          <a:extLst>
            <a:ext uri="{FF2B5EF4-FFF2-40B4-BE49-F238E27FC236}">
              <a16:creationId xmlns:a16="http://schemas.microsoft.com/office/drawing/2014/main" id="{7911DDCF-2958-4332-9A54-179EA97D7758}"/>
            </a:ext>
          </a:extLst>
        </xdr:cNvPr>
        <xdr:cNvSpPr txBox="1"/>
      </xdr:nvSpPr>
      <xdr:spPr>
        <a:xfrm>
          <a:off x="514350" y="3676650"/>
          <a:ext cx="11334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57BDA7-7853-46EC-8C86-9B8B0BA1DBC0}" type="TxLink">
            <a:rPr lang="en-US" sz="1100" b="0" i="0" u="none" strike="noStrike">
              <a:solidFill>
                <a:schemeClr val="accent5">
                  <a:lumMod val="20000"/>
                  <a:lumOff val="80000"/>
                </a:schemeClr>
              </a:solidFill>
              <a:latin typeface="+mn-lt"/>
              <a:cs typeface="Arial"/>
            </a:rPr>
            <a:pPr algn="ctr"/>
            <a:t>16,834</a:t>
          </a:fld>
          <a:endParaRPr lang="en-IN" sz="1100">
            <a:solidFill>
              <a:schemeClr val="accent5">
                <a:lumMod val="20000"/>
                <a:lumOff val="80000"/>
              </a:schemeClr>
            </a:solidFill>
            <a:latin typeface="+mn-lt"/>
          </a:endParaRPr>
        </a:p>
      </xdr:txBody>
    </xdr:sp>
    <xdr:clientData/>
  </xdr:twoCellAnchor>
  <xdr:twoCellAnchor>
    <xdr:from>
      <xdr:col>2</xdr:col>
      <xdr:colOff>104775</xdr:colOff>
      <xdr:row>24</xdr:row>
      <xdr:rowOff>57149</xdr:rowOff>
    </xdr:from>
    <xdr:to>
      <xdr:col>4</xdr:col>
      <xdr:colOff>190500</xdr:colOff>
      <xdr:row>29</xdr:row>
      <xdr:rowOff>104774</xdr:rowOff>
    </xdr:to>
    <xdr:sp macro="" textlink="pivots!D4">
      <xdr:nvSpPr>
        <xdr:cNvPr id="49" name="Rectangle 48">
          <a:extLst>
            <a:ext uri="{FF2B5EF4-FFF2-40B4-BE49-F238E27FC236}">
              <a16:creationId xmlns:a16="http://schemas.microsoft.com/office/drawing/2014/main" id="{A06641E6-1DD9-4ADB-8281-C58599B615E5}"/>
            </a:ext>
          </a:extLst>
        </xdr:cNvPr>
        <xdr:cNvSpPr/>
      </xdr:nvSpPr>
      <xdr:spPr>
        <a:xfrm>
          <a:off x="352425" y="4171949"/>
          <a:ext cx="1419225" cy="904875"/>
        </a:xfrm>
        <a:prstGeom prst="rect">
          <a:avLst/>
        </a:prstGeom>
        <a:solidFill>
          <a:schemeClr val="accent5"/>
        </a:solidFill>
        <a:ln>
          <a:noFill/>
        </a:ln>
        <a:effectLst>
          <a:outerShdw blurRad="254000" dist="127000" dir="2700000" algn="tl" rotWithShape="0">
            <a:prstClr val="black">
              <a:alpha val="5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9A97D4F5-9954-4009-B2D7-C964591D9EE1}" type="TxLink">
            <a:rPr lang="en-US" sz="2000" b="0" i="0" u="none" strike="noStrike">
              <a:solidFill>
                <a:schemeClr val="bg1"/>
              </a:solidFill>
              <a:latin typeface="+mj-lt"/>
              <a:ea typeface="+mn-ea"/>
              <a:cs typeface="+mn-cs"/>
            </a:rPr>
            <a:pPr marL="0" indent="0" algn="ctr"/>
            <a:t>3.9</a:t>
          </a:fld>
          <a:endParaRPr lang="en-IN" sz="2000" b="0" i="0" u="none" strike="noStrike">
            <a:solidFill>
              <a:schemeClr val="bg1"/>
            </a:solidFill>
            <a:latin typeface="+mj-lt"/>
            <a:ea typeface="+mn-ea"/>
            <a:cs typeface="+mn-cs"/>
          </a:endParaRPr>
        </a:p>
      </xdr:txBody>
    </xdr:sp>
    <xdr:clientData/>
  </xdr:twoCellAnchor>
  <xdr:twoCellAnchor>
    <xdr:from>
      <xdr:col>2</xdr:col>
      <xdr:colOff>247650</xdr:colOff>
      <xdr:row>24</xdr:row>
      <xdr:rowOff>104775</xdr:rowOff>
    </xdr:from>
    <xdr:to>
      <xdr:col>4</xdr:col>
      <xdr:colOff>76200</xdr:colOff>
      <xdr:row>26</xdr:row>
      <xdr:rowOff>19050</xdr:rowOff>
    </xdr:to>
    <xdr:sp macro="" textlink="">
      <xdr:nvSpPr>
        <xdr:cNvPr id="50" name="TextBox 49">
          <a:extLst>
            <a:ext uri="{FF2B5EF4-FFF2-40B4-BE49-F238E27FC236}">
              <a16:creationId xmlns:a16="http://schemas.microsoft.com/office/drawing/2014/main" id="{F6B65939-42B7-436D-9853-07B5F967B84F}"/>
            </a:ext>
          </a:extLst>
        </xdr:cNvPr>
        <xdr:cNvSpPr txBox="1"/>
      </xdr:nvSpPr>
      <xdr:spPr>
        <a:xfrm>
          <a:off x="495300" y="4219575"/>
          <a:ext cx="11620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Avg</a:t>
          </a:r>
          <a:r>
            <a:rPr lang="en-IN" sz="1100" baseline="0">
              <a:solidFill>
                <a:schemeClr val="bg1">
                  <a:lumMod val="95000"/>
                </a:schemeClr>
              </a:solidFill>
              <a:latin typeface="+mj-lt"/>
            </a:rPr>
            <a:t> Rating</a:t>
          </a:r>
          <a:endParaRPr lang="en-IN" sz="1100">
            <a:solidFill>
              <a:schemeClr val="bg1">
                <a:lumMod val="95000"/>
              </a:schemeClr>
            </a:solidFill>
            <a:latin typeface="+mj-lt"/>
          </a:endParaRPr>
        </a:p>
      </xdr:txBody>
    </xdr:sp>
    <xdr:clientData/>
  </xdr:twoCellAnchor>
  <xdr:twoCellAnchor>
    <xdr:from>
      <xdr:col>2</xdr:col>
      <xdr:colOff>247650</xdr:colOff>
      <xdr:row>28</xdr:row>
      <xdr:rowOff>28575</xdr:rowOff>
    </xdr:from>
    <xdr:to>
      <xdr:col>4</xdr:col>
      <xdr:colOff>47625</xdr:colOff>
      <xdr:row>29</xdr:row>
      <xdr:rowOff>47625</xdr:rowOff>
    </xdr:to>
    <xdr:sp macro="" textlink="pivots!D13">
      <xdr:nvSpPr>
        <xdr:cNvPr id="52" name="TextBox 51">
          <a:extLst>
            <a:ext uri="{FF2B5EF4-FFF2-40B4-BE49-F238E27FC236}">
              <a16:creationId xmlns:a16="http://schemas.microsoft.com/office/drawing/2014/main" id="{925C17D2-717F-4F15-9A73-C0B04A6707D5}"/>
            </a:ext>
          </a:extLst>
        </xdr:cNvPr>
        <xdr:cNvSpPr txBox="1"/>
      </xdr:nvSpPr>
      <xdr:spPr>
        <a:xfrm>
          <a:off x="495300" y="4829175"/>
          <a:ext cx="11334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EE639B-F1FE-4E87-A47F-E55F082A6A14}" type="TxLink">
            <a:rPr lang="en-US" sz="1100" b="0" i="0" u="none" strike="noStrike">
              <a:solidFill>
                <a:schemeClr val="accent5">
                  <a:lumMod val="20000"/>
                  <a:lumOff val="80000"/>
                </a:schemeClr>
              </a:solidFill>
              <a:latin typeface="+mn-lt"/>
              <a:cs typeface="Arial"/>
            </a:rPr>
            <a:pPr algn="ctr"/>
            <a:t>3.9</a:t>
          </a:fld>
          <a:endParaRPr lang="en-IN" sz="1100">
            <a:solidFill>
              <a:schemeClr val="accent5">
                <a:lumMod val="20000"/>
                <a:lumOff val="80000"/>
              </a:schemeClr>
            </a:solidFill>
            <a:latin typeface="+mn-lt"/>
          </a:endParaRPr>
        </a:p>
      </xdr:txBody>
    </xdr:sp>
    <xdr:clientData/>
  </xdr:twoCellAnchor>
  <xdr:twoCellAnchor>
    <xdr:from>
      <xdr:col>2</xdr:col>
      <xdr:colOff>114300</xdr:colOff>
      <xdr:row>31</xdr:row>
      <xdr:rowOff>19049</xdr:rowOff>
    </xdr:from>
    <xdr:to>
      <xdr:col>4</xdr:col>
      <xdr:colOff>200025</xdr:colOff>
      <xdr:row>36</xdr:row>
      <xdr:rowOff>66674</xdr:rowOff>
    </xdr:to>
    <xdr:sp macro="" textlink="pivots!E4">
      <xdr:nvSpPr>
        <xdr:cNvPr id="53" name="Rectangle 52">
          <a:extLst>
            <a:ext uri="{FF2B5EF4-FFF2-40B4-BE49-F238E27FC236}">
              <a16:creationId xmlns:a16="http://schemas.microsoft.com/office/drawing/2014/main" id="{0077BF9E-8789-4966-A4AF-362EC65475BB}"/>
            </a:ext>
          </a:extLst>
        </xdr:cNvPr>
        <xdr:cNvSpPr/>
      </xdr:nvSpPr>
      <xdr:spPr>
        <a:xfrm>
          <a:off x="361950" y="5333999"/>
          <a:ext cx="1419225" cy="904875"/>
        </a:xfrm>
        <a:prstGeom prst="rect">
          <a:avLst/>
        </a:prstGeom>
        <a:solidFill>
          <a:schemeClr val="accent5"/>
        </a:solidFill>
        <a:ln>
          <a:noFill/>
        </a:ln>
        <a:effectLst>
          <a:outerShdw blurRad="254000" dist="127000" dir="2700000" algn="tl" rotWithShape="0">
            <a:prstClr val="black">
              <a:alpha val="5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4516995D-1DB4-4328-8EE5-610D20449B69}" type="TxLink">
            <a:rPr lang="en-US" sz="2000" b="0" i="0" u="none" strike="noStrike">
              <a:solidFill>
                <a:schemeClr val="bg1"/>
              </a:solidFill>
              <a:latin typeface="+mj-lt"/>
              <a:ea typeface="+mn-ea"/>
              <a:cs typeface="+mn-cs"/>
            </a:rPr>
            <a:pPr marL="0" indent="0" algn="ctr"/>
            <a:t>307</a:t>
          </a:fld>
          <a:endParaRPr lang="en-IN" sz="2000" b="0" i="0" u="none" strike="noStrike">
            <a:solidFill>
              <a:schemeClr val="bg1"/>
            </a:solidFill>
            <a:latin typeface="+mj-lt"/>
            <a:ea typeface="+mn-ea"/>
            <a:cs typeface="+mn-cs"/>
          </a:endParaRPr>
        </a:p>
      </xdr:txBody>
    </xdr:sp>
    <xdr:clientData/>
  </xdr:twoCellAnchor>
  <xdr:twoCellAnchor>
    <xdr:from>
      <xdr:col>2</xdr:col>
      <xdr:colOff>257175</xdr:colOff>
      <xdr:row>31</xdr:row>
      <xdr:rowOff>66675</xdr:rowOff>
    </xdr:from>
    <xdr:to>
      <xdr:col>4</xdr:col>
      <xdr:colOff>85725</xdr:colOff>
      <xdr:row>32</xdr:row>
      <xdr:rowOff>152400</xdr:rowOff>
    </xdr:to>
    <xdr:sp macro="" textlink="">
      <xdr:nvSpPr>
        <xdr:cNvPr id="54" name="TextBox 53">
          <a:extLst>
            <a:ext uri="{FF2B5EF4-FFF2-40B4-BE49-F238E27FC236}">
              <a16:creationId xmlns:a16="http://schemas.microsoft.com/office/drawing/2014/main" id="{BBDF53CA-5690-49A1-AA6F-3B5101E23F8A}"/>
            </a:ext>
          </a:extLst>
        </xdr:cNvPr>
        <xdr:cNvSpPr txBox="1"/>
      </xdr:nvSpPr>
      <xdr:spPr>
        <a:xfrm>
          <a:off x="504825" y="5381625"/>
          <a:ext cx="11620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Happy</a:t>
          </a:r>
          <a:r>
            <a:rPr lang="en-IN" sz="1100" baseline="0">
              <a:solidFill>
                <a:schemeClr val="bg1">
                  <a:lumMod val="95000"/>
                </a:schemeClr>
              </a:solidFill>
              <a:latin typeface="+mj-lt"/>
            </a:rPr>
            <a:t> Caller</a:t>
          </a:r>
          <a:endParaRPr lang="en-IN" sz="1100">
            <a:solidFill>
              <a:schemeClr val="bg1">
                <a:lumMod val="95000"/>
              </a:schemeClr>
            </a:solidFill>
            <a:latin typeface="+mj-lt"/>
          </a:endParaRPr>
        </a:p>
      </xdr:txBody>
    </xdr:sp>
    <xdr:clientData/>
  </xdr:twoCellAnchor>
  <xdr:twoCellAnchor>
    <xdr:from>
      <xdr:col>2</xdr:col>
      <xdr:colOff>257175</xdr:colOff>
      <xdr:row>34</xdr:row>
      <xdr:rowOff>161925</xdr:rowOff>
    </xdr:from>
    <xdr:to>
      <xdr:col>4</xdr:col>
      <xdr:colOff>57150</xdr:colOff>
      <xdr:row>36</xdr:row>
      <xdr:rowOff>9525</xdr:rowOff>
    </xdr:to>
    <xdr:sp macro="" textlink="pivots!E13">
      <xdr:nvSpPr>
        <xdr:cNvPr id="56" name="TextBox 55">
          <a:extLst>
            <a:ext uri="{FF2B5EF4-FFF2-40B4-BE49-F238E27FC236}">
              <a16:creationId xmlns:a16="http://schemas.microsoft.com/office/drawing/2014/main" id="{B5F5C148-5E2F-4427-A1E2-EC92D7FF154D}"/>
            </a:ext>
          </a:extLst>
        </xdr:cNvPr>
        <xdr:cNvSpPr txBox="1"/>
      </xdr:nvSpPr>
      <xdr:spPr>
        <a:xfrm>
          <a:off x="504825" y="5991225"/>
          <a:ext cx="11334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3EFD20-D0D8-4102-9A98-6A977386E15E}" type="TxLink">
            <a:rPr lang="en-US" sz="1100" b="0" i="0" u="none" strike="noStrike">
              <a:solidFill>
                <a:schemeClr val="accent5">
                  <a:lumMod val="20000"/>
                  <a:lumOff val="80000"/>
                </a:schemeClr>
              </a:solidFill>
              <a:latin typeface="+mn-lt"/>
              <a:cs typeface="Arial"/>
            </a:rPr>
            <a:pPr algn="ctr"/>
            <a:t>60</a:t>
          </a:fld>
          <a:endParaRPr lang="en-IN" sz="1100">
            <a:solidFill>
              <a:schemeClr val="accent5">
                <a:lumMod val="20000"/>
                <a:lumOff val="80000"/>
              </a:schemeClr>
            </a:solidFill>
            <a:latin typeface="+mn-lt"/>
          </a:endParaRPr>
        </a:p>
      </xdr:txBody>
    </xdr:sp>
    <xdr:clientData/>
  </xdr:twoCellAnchor>
  <xdr:twoCellAnchor editAs="oneCell">
    <xdr:from>
      <xdr:col>2</xdr:col>
      <xdr:colOff>220494</xdr:colOff>
      <xdr:row>11</xdr:row>
      <xdr:rowOff>9781</xdr:rowOff>
    </xdr:from>
    <xdr:to>
      <xdr:col>2</xdr:col>
      <xdr:colOff>428625</xdr:colOff>
      <xdr:row>12</xdr:row>
      <xdr:rowOff>18688</xdr:rowOff>
    </xdr:to>
    <xdr:pic>
      <xdr:nvPicPr>
        <xdr:cNvPr id="57" name="Graphic 56" descr="Shopping cart with solid fill">
          <a:extLst>
            <a:ext uri="{FF2B5EF4-FFF2-40B4-BE49-F238E27FC236}">
              <a16:creationId xmlns:a16="http://schemas.microsoft.com/office/drawing/2014/main" id="{212A43B1-126B-4CC3-9D9F-2554F7B2FA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68144" y="1895731"/>
          <a:ext cx="208131" cy="180357"/>
        </a:xfrm>
        <a:prstGeom prst="rect">
          <a:avLst/>
        </a:prstGeom>
      </xdr:spPr>
    </xdr:pic>
    <xdr:clientData/>
  </xdr:twoCellAnchor>
  <xdr:twoCellAnchor editAs="oneCell">
    <xdr:from>
      <xdr:col>2</xdr:col>
      <xdr:colOff>201445</xdr:colOff>
      <xdr:row>17</xdr:row>
      <xdr:rowOff>152656</xdr:rowOff>
    </xdr:from>
    <xdr:to>
      <xdr:col>2</xdr:col>
      <xdr:colOff>457329</xdr:colOff>
      <xdr:row>19</xdr:row>
      <xdr:rowOff>66675</xdr:rowOff>
    </xdr:to>
    <xdr:pic>
      <xdr:nvPicPr>
        <xdr:cNvPr id="58" name="Graphic 57" descr="Hourglass Finished with solid fill">
          <a:extLst>
            <a:ext uri="{FF2B5EF4-FFF2-40B4-BE49-F238E27FC236}">
              <a16:creationId xmlns:a16="http://schemas.microsoft.com/office/drawing/2014/main" id="{BC134927-3FD0-40E6-AAD6-C425FE7985F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49095" y="3067306"/>
          <a:ext cx="255884" cy="256919"/>
        </a:xfrm>
        <a:prstGeom prst="rect">
          <a:avLst/>
        </a:prstGeom>
      </xdr:spPr>
    </xdr:pic>
    <xdr:clientData/>
  </xdr:twoCellAnchor>
  <xdr:twoCellAnchor editAs="oneCell">
    <xdr:from>
      <xdr:col>2</xdr:col>
      <xdr:colOff>104775</xdr:colOff>
      <xdr:row>24</xdr:row>
      <xdr:rowOff>114300</xdr:rowOff>
    </xdr:from>
    <xdr:to>
      <xdr:col>2</xdr:col>
      <xdr:colOff>386940</xdr:colOff>
      <xdr:row>26</xdr:row>
      <xdr:rowOff>28575</xdr:rowOff>
    </xdr:to>
    <xdr:pic>
      <xdr:nvPicPr>
        <xdr:cNvPr id="59" name="Graphic 58" descr="Rating Star with solid fill">
          <a:extLst>
            <a:ext uri="{FF2B5EF4-FFF2-40B4-BE49-F238E27FC236}">
              <a16:creationId xmlns:a16="http://schemas.microsoft.com/office/drawing/2014/main" id="{F9336CA1-3D0E-49E9-AECE-D9A127AC8FE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52425" y="4229100"/>
          <a:ext cx="282165" cy="257175"/>
        </a:xfrm>
        <a:prstGeom prst="rect">
          <a:avLst/>
        </a:prstGeom>
      </xdr:spPr>
    </xdr:pic>
    <xdr:clientData/>
  </xdr:twoCellAnchor>
  <xdr:twoCellAnchor editAs="oneCell">
    <xdr:from>
      <xdr:col>2</xdr:col>
      <xdr:colOff>96669</xdr:colOff>
      <xdr:row>31</xdr:row>
      <xdr:rowOff>162182</xdr:rowOff>
    </xdr:from>
    <xdr:to>
      <xdr:col>2</xdr:col>
      <xdr:colOff>371475</xdr:colOff>
      <xdr:row>33</xdr:row>
      <xdr:rowOff>52512</xdr:rowOff>
    </xdr:to>
    <xdr:pic>
      <xdr:nvPicPr>
        <xdr:cNvPr id="60" name="Graphic 59" descr="Star-struck face outline with solid fill">
          <a:extLst>
            <a:ext uri="{FF2B5EF4-FFF2-40B4-BE49-F238E27FC236}">
              <a16:creationId xmlns:a16="http://schemas.microsoft.com/office/drawing/2014/main" id="{690DECDD-9042-4A4F-A284-B5BBD0ECFB9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44319" y="5477132"/>
          <a:ext cx="274806" cy="233230"/>
        </a:xfrm>
        <a:prstGeom prst="rect">
          <a:avLst/>
        </a:prstGeom>
      </xdr:spPr>
    </xdr:pic>
    <xdr:clientData/>
  </xdr:twoCellAnchor>
  <xdr:twoCellAnchor>
    <xdr:from>
      <xdr:col>4</xdr:col>
      <xdr:colOff>561975</xdr:colOff>
      <xdr:row>3</xdr:row>
      <xdr:rowOff>19051</xdr:rowOff>
    </xdr:from>
    <xdr:to>
      <xdr:col>11</xdr:col>
      <xdr:colOff>238125</xdr:colOff>
      <xdr:row>15</xdr:row>
      <xdr:rowOff>152401</xdr:rowOff>
    </xdr:to>
    <xdr:graphicFrame macro="">
      <xdr:nvGraphicFramePr>
        <xdr:cNvPr id="62" name="Chart 61">
          <a:extLst>
            <a:ext uri="{FF2B5EF4-FFF2-40B4-BE49-F238E27FC236}">
              <a16:creationId xmlns:a16="http://schemas.microsoft.com/office/drawing/2014/main" id="{22B81F79-596B-4FCF-BD5F-2D70F5DAA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228599</xdr:colOff>
      <xdr:row>4</xdr:row>
      <xdr:rowOff>133350</xdr:rowOff>
    </xdr:from>
    <xdr:to>
      <xdr:col>14</xdr:col>
      <xdr:colOff>381001</xdr:colOff>
      <xdr:row>13</xdr:row>
      <xdr:rowOff>123825</xdr:rowOff>
    </xdr:to>
    <xdr:graphicFrame macro="">
      <xdr:nvGraphicFramePr>
        <xdr:cNvPr id="63" name="Chart 62">
          <a:extLst>
            <a:ext uri="{FF2B5EF4-FFF2-40B4-BE49-F238E27FC236}">
              <a16:creationId xmlns:a16="http://schemas.microsoft.com/office/drawing/2014/main" id="{2419127E-F9F2-4919-8168-2EB8F6ED8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466725</xdr:colOff>
      <xdr:row>17</xdr:row>
      <xdr:rowOff>104775</xdr:rowOff>
    </xdr:from>
    <xdr:to>
      <xdr:col>11</xdr:col>
      <xdr:colOff>238125</xdr:colOff>
      <xdr:row>36</xdr:row>
      <xdr:rowOff>38100</xdr:rowOff>
    </xdr:to>
    <xdr:sp macro="" textlink="">
      <xdr:nvSpPr>
        <xdr:cNvPr id="4" name="Rectangle 3">
          <a:extLst>
            <a:ext uri="{FF2B5EF4-FFF2-40B4-BE49-F238E27FC236}">
              <a16:creationId xmlns:a16="http://schemas.microsoft.com/office/drawing/2014/main" id="{0E2AC7D0-F26D-4651-A698-F8F18FE349ED}"/>
            </a:ext>
          </a:extLst>
        </xdr:cNvPr>
        <xdr:cNvSpPr/>
      </xdr:nvSpPr>
      <xdr:spPr>
        <a:xfrm>
          <a:off x="2047875" y="3019425"/>
          <a:ext cx="4438650" cy="3190875"/>
        </a:xfrm>
        <a:prstGeom prst="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466725</xdr:colOff>
      <xdr:row>17</xdr:row>
      <xdr:rowOff>114300</xdr:rowOff>
    </xdr:from>
    <xdr:to>
      <xdr:col>8</xdr:col>
      <xdr:colOff>514350</xdr:colOff>
      <xdr:row>36</xdr:row>
      <xdr:rowOff>38100</xdr:rowOff>
    </xdr:to>
    <xdr:graphicFrame macro="">
      <xdr:nvGraphicFramePr>
        <xdr:cNvPr id="64" name="Chart 63">
          <a:extLst>
            <a:ext uri="{FF2B5EF4-FFF2-40B4-BE49-F238E27FC236}">
              <a16:creationId xmlns:a16="http://schemas.microsoft.com/office/drawing/2014/main" id="{30C3720A-241C-4962-82EE-A725AE93E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438151</xdr:colOff>
      <xdr:row>17</xdr:row>
      <xdr:rowOff>112393</xdr:rowOff>
    </xdr:from>
    <xdr:to>
      <xdr:col>11</xdr:col>
      <xdr:colOff>238125</xdr:colOff>
      <xdr:row>36</xdr:row>
      <xdr:rowOff>47624</xdr:rowOff>
    </xdr:to>
    <xdr:graphicFrame macro="">
      <xdr:nvGraphicFramePr>
        <xdr:cNvPr id="65" name="Chart 64">
          <a:extLst>
            <a:ext uri="{FF2B5EF4-FFF2-40B4-BE49-F238E27FC236}">
              <a16:creationId xmlns:a16="http://schemas.microsoft.com/office/drawing/2014/main" id="{D04ADF2C-C7C6-424B-8AF3-8BAA72FEC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581025</xdr:colOff>
      <xdr:row>2</xdr:row>
      <xdr:rowOff>19050</xdr:rowOff>
    </xdr:from>
    <xdr:to>
      <xdr:col>18</xdr:col>
      <xdr:colOff>581025</xdr:colOff>
      <xdr:row>17</xdr:row>
      <xdr:rowOff>57150</xdr:rowOff>
    </xdr:to>
    <xdr:graphicFrame macro="">
      <xdr:nvGraphicFramePr>
        <xdr:cNvPr id="29" name="Chart 28">
          <a:extLst>
            <a:ext uri="{FF2B5EF4-FFF2-40B4-BE49-F238E27FC236}">
              <a16:creationId xmlns:a16="http://schemas.microsoft.com/office/drawing/2014/main" id="{C7482D57-ECE3-45A6-B93E-7B79B305D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114301</xdr:colOff>
      <xdr:row>2</xdr:row>
      <xdr:rowOff>9525</xdr:rowOff>
    </xdr:from>
    <xdr:to>
      <xdr:col>23</xdr:col>
      <xdr:colOff>57151</xdr:colOff>
      <xdr:row>17</xdr:row>
      <xdr:rowOff>66675</xdr:rowOff>
    </xdr:to>
    <xdr:graphicFrame macro="">
      <xdr:nvGraphicFramePr>
        <xdr:cNvPr id="30" name="Chart 29">
          <a:extLst>
            <a:ext uri="{FF2B5EF4-FFF2-40B4-BE49-F238E27FC236}">
              <a16:creationId xmlns:a16="http://schemas.microsoft.com/office/drawing/2014/main" id="{44FC59B9-95C1-4445-9134-4E6AF48A6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317553</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156630</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5.704485416667" backgroundQuery="1" createdVersion="7" refreshedVersion="7" minRefreshableVersion="3" recordCount="0" supportSubquery="1" supportAdvancedDrill="1" xr:uid="{DDEDA80F-2DC7-4639-917D-963A009938D6}">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Rating]" caption="5* Rating"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5.750182986114" backgroundQuery="1" createdVersion="7" refreshedVersion="7" minRefreshableVersion="3" recordCount="0" supportSubquery="1" supportAdvancedDrill="1" xr:uid="{5E463DA7-06F9-4D3C-876E-8F4E2CC7CF2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67710173611" backgroundQuery="1" createdVersion="7" refreshedVersion="7" minRefreshableVersion="3" recordCount="0" supportSubquery="1" supportAdvancedDrill="1" xr:uid="{0ED109E7-B4D3-4BFC-9717-9B00744A1AA3}">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5.750182986114" backgroundQuery="1" createdVersion="7" refreshedVersion="7" minRefreshableVersion="3" recordCount="0" supportSubquery="1" supportAdvancedDrill="1" xr:uid="{6B924BC0-87B4-480B-BB74-C4272774B09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14266319446" backgroundQuery="1" createdVersion="7" refreshedVersion="7" minRefreshableVersion="3" recordCount="0" supportSubquery="1" supportAdvancedDrill="1" xr:uid="{90908F21-3771-4EB4-84C9-CF9A620C1A6A}">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47565509257" backgroundQuery="1" createdVersion="7" refreshedVersion="7" minRefreshableVersion="3" recordCount="0" supportSubquery="1" supportAdvancedDrill="1" xr:uid="{09A50AD9-6EE1-411D-A1BE-B1B0A02141FC}">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Rating]" caption="5* Rating"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47566087965" backgroundQuery="1" createdVersion="7" refreshedVersion="7" minRefreshableVersion="3" recordCount="0" supportSubquery="1" supportAdvancedDrill="1" xr:uid="{A8CC32BA-F2EB-4708-9079-59D9BBC9A2D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47566666665" backgroundQuery="1" createdVersion="7" refreshedVersion="7" minRefreshableVersion="3" recordCount="0" supportSubquery="1" supportAdvancedDrill="1" xr:uid="{E09BCE91-3535-411E-B935-D1B6448F494D}">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47567013888" backgroundQuery="1" createdVersion="7" refreshedVersion="7" minRefreshableVersion="3" recordCount="0" supportSubquery="1" supportAdvancedDrill="1" xr:uid="{4690BC92-84BA-4022-B604-5A44629845AE}">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6.74756747685" backgroundQuery="1" createdVersion="7" refreshedVersion="7" minRefreshableVersion="3" recordCount="0" supportSubquery="1" supportAdvancedDrill="1" xr:uid="{0E904F54-B2B3-4440-B586-D39462D8A946}">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35.704481712964" backgroundQuery="1" createdVersion="3" refreshedVersion="7" minRefreshableVersion="3" recordCount="0" supportSubquery="1" supportAdvancedDrill="1" xr:uid="{B3D39E4E-B596-40B8-B964-6E3E27FC750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428426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9FF8C4-F2B9-4DB8-8CC4-AB2D5ACE9174}" name="rep amounts" cacheId="376"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location ref="A84:G10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093021-6A65-4B7F-B9EB-76CCB325B88E}" name="rep satisfaction" cacheId="71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5">
  <location ref="A75:B8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E9C384-7BA4-41EB-8E40-308C7AB55465}" name="PivotTable3"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location ref="A65:C7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3AA405-D26D-42E2-A5AE-7BCA71D64E2E}" name="PivotTable1" cacheId="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56:D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8F326F-71BB-43F0-B37F-BC939BC84D15}" name="rep pivot" cacheId="70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A218E4-B85B-435D-92E3-FDDF4C9F7523}" name="summary 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E154C1-2772-45A7-A0A0-F2352014CB6C}" name="selected rep" cacheId="709"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51:A5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0">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53DA5E-C2DB-4F46-9627-E4662BFCCE78}" name="reps pivot"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0C90F7-63BD-4D39-BCC8-C090376DCB7B}" name="weekday trend" cacheId="70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location ref="F22:G3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DF9221C-086B-4F25-9113-809A46E65291}" name="monthly trend" cacheId="70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5">
  <location ref="A22:C3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6CF8B48-7BB9-40F9-BE74-BCB65A10E13C}" sourceName="[calls].[Representative]">
  <pivotTables>
    <pivotTable tabId="6" name="rep pivot"/>
    <pivotTable tabId="6" name="monthly trend"/>
    <pivotTable tabId="6" name="weekday trend"/>
    <pivotTable tabId="6" name="selected rep"/>
    <pivotTable tabId="6" name="rep satisfaction"/>
  </pivotTables>
  <data>
    <olap pivotCacheId="194284260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9403E57-ACCF-4D1C-A112-CB413556B48E}" cache="Slicer_Representative" caption="Representative" level="1" style="SlicerStyleDark6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0"/>
    <tableColumn id="5" xr3:uid="{5A35565E-8707-4DED-AD15-A0669D67B382}" name="Date of Call" dataDxfId="29"/>
    <tableColumn id="6" xr3:uid="{F2E4F158-B41F-47BC-8DF8-DFCADFEE4E40}" name="Purchase Amount"/>
    <tableColumn id="7" xr3:uid="{04B291B5-47BD-4F78-8FD8-D1551CCA6BD9}" name="Satisfaction Rating"/>
    <tableColumn id="8" xr3:uid="{6E4123C0-0B17-43B8-A142-A1E540CE974C}" name="FY" dataDxfId="28">
      <calculatedColumnFormula>IF(MONTH(calls[[#This Row],[Date of Call]])&lt;=6, YEAR(calls[[#This Row],[Date of Call]]), YEAR(calls[[#This Row],[Date of Call]])+1)</calculatedColumnFormula>
    </tableColumn>
    <tableColumn id="9" xr3:uid="{199FA271-5E9B-46CE-9BC6-2801F92CD17E}" name="Day of week" dataDxfId="27">
      <calculatedColumnFormula>TEXT(calls[[#This Row],[Date of Call]],"DDDD")</calculatedColumnFormula>
    </tableColumn>
    <tableColumn id="10" xr3:uid="{328CDB09-95B8-4D5E-9ED9-EF0D363735A1}" name="Duration Bucket" dataDxfId="2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4" headerRowBorderDxfId="23" tableBorderDxfId="22" totalsRowBorderDxfId="21">
  <autoFilter ref="Q3:T18" xr:uid="{27158F51-A707-4171-8A04-81FB0AABCBA5}"/>
  <tableColumns count="4">
    <tableColumn id="1" xr3:uid="{02688061-6A8C-4E23-B7FF-D00CD8B58CAC}" name="Customer ID" dataDxfId="20"/>
    <tableColumn id="2" xr3:uid="{771678B6-DB44-426B-9874-B4E421A440D5}" name="Gedner" dataDxfId="19"/>
    <tableColumn id="3" xr3:uid="{B0D41C62-587E-494D-B49A-603F2C05F8D3}" name="Age" dataDxfId="18"/>
    <tableColumn id="4" xr3:uid="{663F92D6-FE31-4D81-9E01-8D066DDC8A88}" name="City" dataDxfId="1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rial Black"/>
        <a:ea typeface=""/>
        <a:cs typeface=""/>
      </a:majorFont>
      <a:minorFont>
        <a:latin typeface="Arial"/>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6599-9FB7-4199-9090-B4931FC1AC06}">
  <dimension ref="A3:J103"/>
  <sheetViews>
    <sheetView topLeftCell="A32" workbookViewId="0">
      <selection activeCell="Q32" sqref="Q32"/>
    </sheetView>
  </sheetViews>
  <sheetFormatPr defaultRowHeight="13.8"/>
  <cols>
    <col min="1" max="1" width="13.09765625" bestFit="1" customWidth="1"/>
    <col min="2" max="2" width="9.296875" bestFit="1" customWidth="1"/>
    <col min="3" max="3" width="10.296875" bestFit="1" customWidth="1"/>
    <col min="4" max="4" width="10.5" bestFit="1" customWidth="1"/>
    <col min="5" max="5" width="8.69921875" bestFit="1" customWidth="1"/>
    <col min="6" max="6" width="13.09765625" bestFit="1" customWidth="1"/>
    <col min="7" max="7" width="9.296875" bestFit="1" customWidth="1"/>
    <col min="8" max="8" width="11.3984375" customWidth="1"/>
  </cols>
  <sheetData>
    <row r="3" spans="1:5">
      <c r="A3" t="s">
        <v>1042</v>
      </c>
      <c r="B3" t="s">
        <v>1043</v>
      </c>
      <c r="C3" t="s">
        <v>1044</v>
      </c>
      <c r="D3" t="s">
        <v>1045</v>
      </c>
      <c r="E3" t="s">
        <v>1046</v>
      </c>
    </row>
    <row r="4" spans="1:5">
      <c r="A4" s="21">
        <v>1000</v>
      </c>
      <c r="B4" s="24">
        <v>96623</v>
      </c>
      <c r="C4" s="21">
        <v>89850</v>
      </c>
      <c r="D4" s="22">
        <v>3.8854000000000033</v>
      </c>
      <c r="E4" s="21">
        <v>307</v>
      </c>
    </row>
    <row r="12" spans="1:5">
      <c r="A12" t="s">
        <v>1042</v>
      </c>
      <c r="B12" t="s">
        <v>1043</v>
      </c>
      <c r="C12" t="s">
        <v>1044</v>
      </c>
      <c r="D12" t="s">
        <v>1045</v>
      </c>
      <c r="E12" t="s">
        <v>1046</v>
      </c>
    </row>
    <row r="13" spans="1:5">
      <c r="A13" s="21">
        <v>189</v>
      </c>
      <c r="B13" s="29">
        <v>18415</v>
      </c>
      <c r="C13" s="21">
        <v>16834</v>
      </c>
      <c r="D13" s="22">
        <v>3.9227513227513247</v>
      </c>
      <c r="E13" s="21">
        <v>60</v>
      </c>
    </row>
    <row r="22" spans="1:7">
      <c r="A22" s="25" t="s">
        <v>1048</v>
      </c>
      <c r="B22" t="s">
        <v>1042</v>
      </c>
      <c r="C22" t="s">
        <v>1062</v>
      </c>
      <c r="F22" s="25" t="s">
        <v>1048</v>
      </c>
      <c r="G22" t="s">
        <v>1042</v>
      </c>
    </row>
    <row r="23" spans="1:7">
      <c r="A23" s="26" t="s">
        <v>1050</v>
      </c>
      <c r="B23" s="21">
        <v>16</v>
      </c>
      <c r="C23" s="21">
        <v>16</v>
      </c>
      <c r="F23" s="26" t="s">
        <v>1064</v>
      </c>
      <c r="G23" s="21">
        <v>30</v>
      </c>
    </row>
    <row r="24" spans="1:7">
      <c r="A24" s="26" t="s">
        <v>1051</v>
      </c>
      <c r="B24" s="21">
        <v>14</v>
      </c>
      <c r="C24" s="21">
        <v>14</v>
      </c>
      <c r="F24" s="26" t="s">
        <v>1068</v>
      </c>
      <c r="G24" s="21">
        <v>13</v>
      </c>
    </row>
    <row r="25" spans="1:7">
      <c r="A25" s="26" t="s">
        <v>1052</v>
      </c>
      <c r="B25" s="21">
        <v>26</v>
      </c>
      <c r="C25" s="21">
        <v>26</v>
      </c>
      <c r="F25" s="26" t="s">
        <v>1069</v>
      </c>
      <c r="G25" s="21">
        <v>23</v>
      </c>
    </row>
    <row r="26" spans="1:7">
      <c r="A26" s="26" t="s">
        <v>1053</v>
      </c>
      <c r="B26" s="21">
        <v>29</v>
      </c>
      <c r="C26" s="21">
        <v>29</v>
      </c>
      <c r="F26" s="26" t="s">
        <v>1067</v>
      </c>
      <c r="G26" s="21">
        <v>23</v>
      </c>
    </row>
    <row r="27" spans="1:7">
      <c r="A27" s="26" t="s">
        <v>1054</v>
      </c>
      <c r="B27" s="21">
        <v>17</v>
      </c>
      <c r="C27" s="21">
        <v>17</v>
      </c>
      <c r="F27" s="26" t="s">
        <v>1063</v>
      </c>
      <c r="G27" s="21">
        <v>24</v>
      </c>
    </row>
    <row r="28" spans="1:7">
      <c r="A28" s="26" t="s">
        <v>1055</v>
      </c>
      <c r="B28" s="21">
        <v>15</v>
      </c>
      <c r="C28" s="21">
        <v>15</v>
      </c>
      <c r="F28" s="26" t="s">
        <v>1065</v>
      </c>
      <c r="G28" s="21">
        <v>40</v>
      </c>
    </row>
    <row r="29" spans="1:7">
      <c r="A29" s="26" t="s">
        <v>1056</v>
      </c>
      <c r="B29" s="21">
        <v>15</v>
      </c>
      <c r="C29" s="21">
        <v>15</v>
      </c>
      <c r="F29" s="26" t="s">
        <v>1066</v>
      </c>
      <c r="G29" s="21">
        <v>36</v>
      </c>
    </row>
    <row r="30" spans="1:7">
      <c r="A30" s="26" t="s">
        <v>1057</v>
      </c>
      <c r="B30" s="21">
        <v>7</v>
      </c>
      <c r="C30" s="21">
        <v>7</v>
      </c>
      <c r="F30" s="26" t="s">
        <v>1049</v>
      </c>
      <c r="G30" s="21">
        <v>189</v>
      </c>
    </row>
    <row r="31" spans="1:7">
      <c r="A31" s="26" t="s">
        <v>1058</v>
      </c>
      <c r="B31" s="21">
        <v>11</v>
      </c>
      <c r="C31" s="21">
        <v>11</v>
      </c>
    </row>
    <row r="32" spans="1:7">
      <c r="A32" s="26" t="s">
        <v>1059</v>
      </c>
      <c r="B32" s="21">
        <v>24</v>
      </c>
      <c r="C32" s="21">
        <v>24</v>
      </c>
    </row>
    <row r="33" spans="1:10">
      <c r="A33" s="26" t="s">
        <v>1060</v>
      </c>
      <c r="B33" s="21">
        <v>9</v>
      </c>
      <c r="C33" s="21">
        <v>9</v>
      </c>
    </row>
    <row r="34" spans="1:10">
      <c r="A34" s="26" t="s">
        <v>1061</v>
      </c>
      <c r="B34" s="21">
        <v>6</v>
      </c>
      <c r="C34" s="21">
        <v>6</v>
      </c>
    </row>
    <row r="35" spans="1:10">
      <c r="A35" s="26" t="s">
        <v>1049</v>
      </c>
      <c r="B35" s="21">
        <v>189</v>
      </c>
      <c r="C35" s="21">
        <v>189</v>
      </c>
    </row>
    <row r="39" spans="1:10">
      <c r="F39" t="s">
        <v>1070</v>
      </c>
      <c r="H39" t="s">
        <v>1076</v>
      </c>
      <c r="I39" t="str">
        <f>A52</f>
        <v>R01</v>
      </c>
    </row>
    <row r="41" spans="1:10">
      <c r="A41" s="25" t="s">
        <v>1048</v>
      </c>
      <c r="B41" t="s">
        <v>1042</v>
      </c>
      <c r="C41" t="s">
        <v>1043</v>
      </c>
      <c r="F41" t="s">
        <v>1071</v>
      </c>
      <c r="G41" t="s">
        <v>1072</v>
      </c>
      <c r="H41" t="s">
        <v>1073</v>
      </c>
      <c r="I41" t="s">
        <v>1074</v>
      </c>
      <c r="J41" t="s">
        <v>1075</v>
      </c>
    </row>
    <row r="42" spans="1:10">
      <c r="A42" s="26" t="s">
        <v>11</v>
      </c>
      <c r="B42" s="21">
        <v>189</v>
      </c>
      <c r="C42" s="24">
        <v>18415</v>
      </c>
      <c r="F42" t="str">
        <f>A42</f>
        <v>R01</v>
      </c>
      <c r="G42">
        <f>B42</f>
        <v>189</v>
      </c>
      <c r="H42" s="27">
        <f t="shared" ref="G42:H46" si="0">C42</f>
        <v>18415</v>
      </c>
      <c r="I42">
        <f>IF(F42=$I$39,G42,NA())</f>
        <v>189</v>
      </c>
      <c r="J42">
        <f>IF(F42=$I$39,H42,NA())</f>
        <v>18415</v>
      </c>
    </row>
    <row r="43" spans="1:10">
      <c r="A43" s="26" t="s">
        <v>9</v>
      </c>
      <c r="B43" s="21">
        <v>218</v>
      </c>
      <c r="C43" s="24">
        <v>20581</v>
      </c>
      <c r="F43" t="str">
        <f t="shared" ref="F43:F46" si="1">A43</f>
        <v>R02</v>
      </c>
      <c r="G43">
        <f t="shared" si="0"/>
        <v>218</v>
      </c>
      <c r="H43" s="27">
        <f t="shared" si="0"/>
        <v>20581</v>
      </c>
      <c r="I43" t="e">
        <f t="shared" ref="I43:I46" si="2">IF(F43=$I$39,G43,NA())</f>
        <v>#N/A</v>
      </c>
      <c r="J43" t="e">
        <f t="shared" ref="J43:J46" si="3">IF(F43=$I$39,H43,NA())</f>
        <v>#N/A</v>
      </c>
    </row>
    <row r="44" spans="1:10">
      <c r="A44" s="26" t="s">
        <v>6</v>
      </c>
      <c r="B44" s="21">
        <v>207</v>
      </c>
      <c r="C44" s="24">
        <v>20872</v>
      </c>
      <c r="F44" t="str">
        <f t="shared" si="1"/>
        <v>R03</v>
      </c>
      <c r="G44">
        <f t="shared" si="0"/>
        <v>207</v>
      </c>
      <c r="H44" s="27">
        <f t="shared" si="0"/>
        <v>20872</v>
      </c>
      <c r="I44" t="e">
        <f t="shared" si="2"/>
        <v>#N/A</v>
      </c>
      <c r="J44" t="e">
        <f t="shared" si="3"/>
        <v>#N/A</v>
      </c>
    </row>
    <row r="45" spans="1:10">
      <c r="A45" s="26" t="s">
        <v>13</v>
      </c>
      <c r="B45" s="21">
        <v>186</v>
      </c>
      <c r="C45" s="24">
        <v>16651</v>
      </c>
      <c r="F45" t="str">
        <f t="shared" si="1"/>
        <v>R04</v>
      </c>
      <c r="G45">
        <f t="shared" si="0"/>
        <v>186</v>
      </c>
      <c r="H45" s="27">
        <f t="shared" si="0"/>
        <v>16651</v>
      </c>
      <c r="I45" t="e">
        <f t="shared" si="2"/>
        <v>#N/A</v>
      </c>
      <c r="J45" t="e">
        <f t="shared" si="3"/>
        <v>#N/A</v>
      </c>
    </row>
    <row r="46" spans="1:10">
      <c r="A46" s="26" t="s">
        <v>10</v>
      </c>
      <c r="B46" s="21">
        <v>200</v>
      </c>
      <c r="C46" s="24">
        <v>20104</v>
      </c>
      <c r="F46" t="str">
        <f t="shared" si="1"/>
        <v>R05</v>
      </c>
      <c r="G46">
        <f t="shared" si="0"/>
        <v>200</v>
      </c>
      <c r="H46" s="27">
        <f t="shared" si="0"/>
        <v>20104</v>
      </c>
      <c r="I46" t="e">
        <f t="shared" si="2"/>
        <v>#N/A</v>
      </c>
      <c r="J46" t="e">
        <f t="shared" si="3"/>
        <v>#N/A</v>
      </c>
    </row>
    <row r="47" spans="1:10">
      <c r="A47" s="26" t="s">
        <v>1049</v>
      </c>
      <c r="B47" s="21">
        <v>1000</v>
      </c>
      <c r="C47" s="24">
        <v>96623</v>
      </c>
    </row>
    <row r="51" spans="1:4">
      <c r="A51" s="25" t="s">
        <v>1048</v>
      </c>
    </row>
    <row r="52" spans="1:4">
      <c r="A52" s="28" t="s">
        <v>11</v>
      </c>
    </row>
    <row r="56" spans="1:4">
      <c r="A56" s="25" t="s">
        <v>1042</v>
      </c>
      <c r="B56" s="25" t="s">
        <v>1077</v>
      </c>
    </row>
    <row r="57" spans="1:4">
      <c r="A57" s="25" t="s">
        <v>1048</v>
      </c>
      <c r="B57" t="s">
        <v>999</v>
      </c>
      <c r="C57" t="s">
        <v>998</v>
      </c>
      <c r="D57" t="s">
        <v>1049</v>
      </c>
    </row>
    <row r="58" spans="1:4">
      <c r="A58" s="26" t="s">
        <v>1002</v>
      </c>
      <c r="B58" s="21">
        <v>144</v>
      </c>
      <c r="C58" s="21">
        <v>132</v>
      </c>
      <c r="D58" s="21">
        <v>276</v>
      </c>
    </row>
    <row r="59" spans="1:4">
      <c r="A59" s="26" t="s">
        <v>1001</v>
      </c>
      <c r="B59" s="21">
        <v>326</v>
      </c>
      <c r="C59" s="21">
        <v>63</v>
      </c>
      <c r="D59" s="21">
        <v>389</v>
      </c>
    </row>
    <row r="60" spans="1:4">
      <c r="A60" s="26" t="s">
        <v>1000</v>
      </c>
      <c r="B60" s="21">
        <v>129</v>
      </c>
      <c r="C60" s="21">
        <v>206</v>
      </c>
      <c r="D60" s="21">
        <v>335</v>
      </c>
    </row>
    <row r="61" spans="1:4">
      <c r="A61" s="26" t="s">
        <v>1049</v>
      </c>
      <c r="B61" s="21">
        <v>599</v>
      </c>
      <c r="C61" s="21">
        <v>401</v>
      </c>
      <c r="D61" s="21">
        <v>1000</v>
      </c>
    </row>
    <row r="65" spans="1:3">
      <c r="A65" s="25" t="s">
        <v>1078</v>
      </c>
      <c r="B65" s="25" t="s">
        <v>1042</v>
      </c>
      <c r="C65" t="s">
        <v>1043</v>
      </c>
    </row>
    <row r="66" spans="1:3">
      <c r="A66" s="26" t="s">
        <v>11</v>
      </c>
      <c r="B66" s="21">
        <v>189</v>
      </c>
      <c r="C66" s="24">
        <v>18415</v>
      </c>
    </row>
    <row r="67" spans="1:3">
      <c r="A67" s="26" t="s">
        <v>9</v>
      </c>
      <c r="B67" s="21">
        <v>218</v>
      </c>
      <c r="C67" s="24">
        <v>20581</v>
      </c>
    </row>
    <row r="68" spans="1:3">
      <c r="A68" s="26" t="s">
        <v>6</v>
      </c>
      <c r="B68" s="21">
        <v>207</v>
      </c>
      <c r="C68" s="24">
        <v>20872</v>
      </c>
    </row>
    <row r="69" spans="1:3">
      <c r="A69" s="26" t="s">
        <v>13</v>
      </c>
      <c r="B69" s="21">
        <v>186</v>
      </c>
      <c r="C69" s="24">
        <v>16651</v>
      </c>
    </row>
    <row r="70" spans="1:3">
      <c r="A70" s="26" t="s">
        <v>10</v>
      </c>
      <c r="B70" s="21">
        <v>200</v>
      </c>
      <c r="C70" s="24">
        <v>20104</v>
      </c>
    </row>
    <row r="71" spans="1:3">
      <c r="A71" s="26" t="s">
        <v>1049</v>
      </c>
      <c r="B71" s="21">
        <v>1000</v>
      </c>
      <c r="C71" s="24">
        <v>96623</v>
      </c>
    </row>
    <row r="75" spans="1:3">
      <c r="A75" s="25" t="s">
        <v>1048</v>
      </c>
      <c r="B75" t="s">
        <v>1042</v>
      </c>
    </row>
    <row r="76" spans="1:3">
      <c r="A76" s="26">
        <v>1</v>
      </c>
      <c r="B76" s="21">
        <v>1</v>
      </c>
    </row>
    <row r="77" spans="1:3">
      <c r="A77" s="26">
        <v>2</v>
      </c>
      <c r="B77" s="21">
        <v>9</v>
      </c>
    </row>
    <row r="78" spans="1:3">
      <c r="A78" s="26">
        <v>3</v>
      </c>
      <c r="B78" s="21">
        <v>31</v>
      </c>
    </row>
    <row r="79" spans="1:3">
      <c r="A79" s="26">
        <v>4</v>
      </c>
      <c r="B79" s="21">
        <v>88</v>
      </c>
    </row>
    <row r="80" spans="1:3">
      <c r="A80" s="26">
        <v>5</v>
      </c>
      <c r="B80" s="21">
        <v>60</v>
      </c>
    </row>
    <row r="81" spans="1:7">
      <c r="A81" s="26" t="s">
        <v>1049</v>
      </c>
      <c r="B81" s="21">
        <v>189</v>
      </c>
    </row>
    <row r="84" spans="1:7">
      <c r="A84" s="25" t="s">
        <v>1043</v>
      </c>
      <c r="B84" s="25" t="s">
        <v>1077</v>
      </c>
    </row>
    <row r="85" spans="1:7">
      <c r="A85" s="25" t="s">
        <v>1048</v>
      </c>
      <c r="B85" t="s">
        <v>11</v>
      </c>
      <c r="C85" t="s">
        <v>9</v>
      </c>
      <c r="D85" t="s">
        <v>6</v>
      </c>
      <c r="E85" t="s">
        <v>13</v>
      </c>
      <c r="F85" t="s">
        <v>10</v>
      </c>
      <c r="G85" t="s">
        <v>1049</v>
      </c>
    </row>
    <row r="86" spans="1:7">
      <c r="A86" s="26" t="s">
        <v>1002</v>
      </c>
      <c r="B86" s="31"/>
      <c r="C86" s="31"/>
      <c r="D86" s="31"/>
      <c r="E86" s="31"/>
      <c r="F86" s="31"/>
      <c r="G86" s="31"/>
    </row>
    <row r="87" spans="1:7">
      <c r="A87" s="30" t="s">
        <v>20</v>
      </c>
      <c r="B87" s="29">
        <v>891</v>
      </c>
      <c r="C87" s="29">
        <v>1332</v>
      </c>
      <c r="D87" s="29">
        <v>1282</v>
      </c>
      <c r="E87" s="29">
        <v>739</v>
      </c>
      <c r="F87" s="29">
        <v>560</v>
      </c>
      <c r="G87" s="29">
        <v>4804</v>
      </c>
    </row>
    <row r="88" spans="1:7">
      <c r="A88" s="30" t="s">
        <v>12</v>
      </c>
      <c r="B88" s="29">
        <v>1991</v>
      </c>
      <c r="C88" s="29">
        <v>1886</v>
      </c>
      <c r="D88" s="29">
        <v>1206</v>
      </c>
      <c r="E88" s="29">
        <v>884</v>
      </c>
      <c r="F88" s="29">
        <v>1722</v>
      </c>
      <c r="G88" s="29">
        <v>7689</v>
      </c>
    </row>
    <row r="89" spans="1:7">
      <c r="A89" s="30" t="s">
        <v>8</v>
      </c>
      <c r="B89" s="29">
        <v>1163</v>
      </c>
      <c r="C89" s="29">
        <v>1180</v>
      </c>
      <c r="D89" s="29">
        <v>1616</v>
      </c>
      <c r="E89" s="29">
        <v>1043</v>
      </c>
      <c r="F89" s="29">
        <v>1747</v>
      </c>
      <c r="G89" s="29">
        <v>6749</v>
      </c>
    </row>
    <row r="90" spans="1:7">
      <c r="A90" s="30" t="s">
        <v>16</v>
      </c>
      <c r="B90" s="29">
        <v>1438</v>
      </c>
      <c r="C90" s="29">
        <v>1616</v>
      </c>
      <c r="D90" s="29">
        <v>866</v>
      </c>
      <c r="E90" s="29">
        <v>829</v>
      </c>
      <c r="F90" s="29">
        <v>2070</v>
      </c>
      <c r="G90" s="29">
        <v>6819</v>
      </c>
    </row>
    <row r="91" spans="1:7">
      <c r="A91" s="26" t="s">
        <v>1001</v>
      </c>
      <c r="B91" s="31"/>
      <c r="C91" s="31"/>
      <c r="D91" s="31"/>
      <c r="E91" s="31"/>
      <c r="F91" s="31"/>
      <c r="G91" s="31"/>
    </row>
    <row r="92" spans="1:7">
      <c r="A92" s="30" t="s">
        <v>24</v>
      </c>
      <c r="B92" s="29">
        <v>1233</v>
      </c>
      <c r="C92" s="29">
        <v>223</v>
      </c>
      <c r="D92" s="29">
        <v>1680</v>
      </c>
      <c r="E92" s="29">
        <v>990</v>
      </c>
      <c r="F92" s="29">
        <v>1508</v>
      </c>
      <c r="G92" s="29">
        <v>5634</v>
      </c>
    </row>
    <row r="93" spans="1:7">
      <c r="A93" s="30" t="s">
        <v>15</v>
      </c>
      <c r="B93" s="29">
        <v>1598</v>
      </c>
      <c r="C93" s="29">
        <v>1907</v>
      </c>
      <c r="D93" s="29">
        <v>869</v>
      </c>
      <c r="E93" s="29">
        <v>1426</v>
      </c>
      <c r="F93" s="29">
        <v>1416</v>
      </c>
      <c r="G93" s="29">
        <v>7216</v>
      </c>
    </row>
    <row r="94" spans="1:7">
      <c r="A94" s="30" t="s">
        <v>5</v>
      </c>
      <c r="B94" s="29">
        <v>900</v>
      </c>
      <c r="C94" s="29">
        <v>1016</v>
      </c>
      <c r="D94" s="29">
        <v>960</v>
      </c>
      <c r="E94" s="29">
        <v>940</v>
      </c>
      <c r="F94" s="29">
        <v>1193</v>
      </c>
      <c r="G94" s="29">
        <v>5009</v>
      </c>
    </row>
    <row r="95" spans="1:7">
      <c r="A95" s="30" t="s">
        <v>18</v>
      </c>
      <c r="B95" s="29">
        <v>900</v>
      </c>
      <c r="C95" s="29">
        <v>1470</v>
      </c>
      <c r="D95" s="29">
        <v>1617</v>
      </c>
      <c r="E95" s="29">
        <v>1314</v>
      </c>
      <c r="F95" s="29">
        <v>941</v>
      </c>
      <c r="G95" s="29">
        <v>6242</v>
      </c>
    </row>
    <row r="96" spans="1:7">
      <c r="A96" s="30" t="s">
        <v>14</v>
      </c>
      <c r="B96" s="29">
        <v>1255</v>
      </c>
      <c r="C96" s="29">
        <v>516</v>
      </c>
      <c r="D96" s="29">
        <v>1874</v>
      </c>
      <c r="E96" s="29">
        <v>1863</v>
      </c>
      <c r="F96" s="29">
        <v>1722</v>
      </c>
      <c r="G96" s="29">
        <v>7230</v>
      </c>
    </row>
    <row r="97" spans="1:7">
      <c r="A97" s="30" t="s">
        <v>19</v>
      </c>
      <c r="B97" s="29">
        <v>1138</v>
      </c>
      <c r="C97" s="29">
        <v>1898</v>
      </c>
      <c r="D97" s="29">
        <v>1482</v>
      </c>
      <c r="E97" s="29">
        <v>846</v>
      </c>
      <c r="F97" s="29">
        <v>1154</v>
      </c>
      <c r="G97" s="29">
        <v>6518</v>
      </c>
    </row>
    <row r="98" spans="1:7">
      <c r="A98" s="26" t="s">
        <v>1000</v>
      </c>
      <c r="B98" s="31"/>
      <c r="C98" s="31"/>
      <c r="D98" s="31"/>
      <c r="E98" s="31"/>
      <c r="F98" s="31"/>
      <c r="G98" s="31"/>
    </row>
    <row r="99" spans="1:7">
      <c r="A99" s="30" t="s">
        <v>17</v>
      </c>
      <c r="B99" s="29">
        <v>1655</v>
      </c>
      <c r="C99" s="29">
        <v>805</v>
      </c>
      <c r="D99" s="29">
        <v>2263</v>
      </c>
      <c r="E99" s="29">
        <v>987</v>
      </c>
      <c r="F99" s="29">
        <v>1075</v>
      </c>
      <c r="G99" s="29">
        <v>6785</v>
      </c>
    </row>
    <row r="100" spans="1:7">
      <c r="A100" s="30" t="s">
        <v>23</v>
      </c>
      <c r="B100" s="29">
        <v>1104</v>
      </c>
      <c r="C100" s="29">
        <v>2280</v>
      </c>
      <c r="D100" s="29">
        <v>1445</v>
      </c>
      <c r="E100" s="29">
        <v>1722</v>
      </c>
      <c r="F100" s="29">
        <v>1196</v>
      </c>
      <c r="G100" s="29">
        <v>7747</v>
      </c>
    </row>
    <row r="101" spans="1:7">
      <c r="A101" s="30" t="s">
        <v>7</v>
      </c>
      <c r="B101" s="29">
        <v>372</v>
      </c>
      <c r="C101" s="29">
        <v>1818</v>
      </c>
      <c r="D101" s="29">
        <v>1346</v>
      </c>
      <c r="E101" s="29">
        <v>1156</v>
      </c>
      <c r="F101" s="29">
        <v>1484</v>
      </c>
      <c r="G101" s="29">
        <v>6176</v>
      </c>
    </row>
    <row r="102" spans="1:7">
      <c r="A102" s="30" t="s">
        <v>22</v>
      </c>
      <c r="B102" s="29">
        <v>1415</v>
      </c>
      <c r="C102" s="29">
        <v>1271</v>
      </c>
      <c r="D102" s="29">
        <v>1214</v>
      </c>
      <c r="E102" s="29">
        <v>1135</v>
      </c>
      <c r="F102" s="29">
        <v>1566</v>
      </c>
      <c r="G102" s="29">
        <v>6601</v>
      </c>
    </row>
    <row r="103" spans="1:7">
      <c r="A103" s="30" t="s">
        <v>21</v>
      </c>
      <c r="B103" s="29">
        <v>1362</v>
      </c>
      <c r="C103" s="29">
        <v>1363</v>
      </c>
      <c r="D103" s="29">
        <v>1152</v>
      </c>
      <c r="E103" s="29">
        <v>777</v>
      </c>
      <c r="F103" s="29">
        <v>750</v>
      </c>
      <c r="G103" s="29">
        <v>5404</v>
      </c>
    </row>
  </sheetData>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90" zoomScaleNormal="90" workbookViewId="0">
      <selection activeCell="D8" sqref="D8"/>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F4E-C45E-476D-8A7F-FB12FD004B86}">
  <dimension ref="A1:AC40"/>
  <sheetViews>
    <sheetView tabSelected="1" zoomScale="80" zoomScaleNormal="80" workbookViewId="0">
      <selection activeCell="M3" sqref="M3"/>
    </sheetView>
  </sheetViews>
  <sheetFormatPr defaultRowHeight="13.8"/>
  <cols>
    <col min="1" max="2" width="1.59765625" customWidth="1"/>
    <col min="15" max="15" width="12.69921875" customWidth="1"/>
  </cols>
  <sheetData>
    <row r="1" spans="1:29" ht="6.6" customHeight="1">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ht="27.6" customHeight="1">
      <c r="A2" s="20"/>
      <c r="B2" s="20"/>
      <c r="C2" s="45" t="s">
        <v>1080</v>
      </c>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20"/>
      <c r="B9" s="20"/>
      <c r="C9" s="20"/>
      <c r="D9" s="20"/>
      <c r="E9" s="20"/>
      <c r="F9" s="20"/>
      <c r="G9" s="20" t="s">
        <v>1047</v>
      </c>
      <c r="H9" s="20"/>
      <c r="I9" s="20"/>
      <c r="J9" s="20"/>
      <c r="K9" s="20"/>
      <c r="L9" s="20"/>
      <c r="M9" s="23"/>
      <c r="N9" s="20"/>
      <c r="O9" s="20"/>
      <c r="P9" s="20"/>
      <c r="Q9" s="20"/>
      <c r="R9" s="20"/>
      <c r="S9" s="20"/>
      <c r="T9" s="20"/>
      <c r="U9" s="20"/>
      <c r="V9" s="20"/>
      <c r="W9" s="20"/>
      <c r="X9" s="20"/>
      <c r="Y9" s="20"/>
      <c r="Z9" s="20"/>
      <c r="AA9" s="20"/>
      <c r="AB9" s="20"/>
      <c r="AC9" s="20"/>
    </row>
    <row r="10" spans="1:29">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row>
    <row r="19" spans="1:2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row>
    <row r="20" spans="1:29">
      <c r="A20" s="20"/>
      <c r="B20" s="20"/>
      <c r="C20" s="20"/>
      <c r="D20" s="20"/>
      <c r="E20" s="20"/>
      <c r="F20" s="20"/>
      <c r="G20" s="20"/>
      <c r="H20" s="20"/>
      <c r="I20" s="20"/>
      <c r="J20" s="20"/>
      <c r="K20" s="20"/>
      <c r="L20" s="20" t="s">
        <v>1047</v>
      </c>
      <c r="M20" s="20"/>
      <c r="N20" s="20"/>
      <c r="O20" s="32"/>
      <c r="P20" s="42" t="str">
        <f>pivots!B85</f>
        <v>R01</v>
      </c>
      <c r="Q20" s="42" t="str">
        <f>pivots!C85</f>
        <v>R02</v>
      </c>
      <c r="R20" s="42" t="str">
        <f>pivots!D85</f>
        <v>R03</v>
      </c>
      <c r="S20" s="42" t="str">
        <f>pivots!E85</f>
        <v>R04</v>
      </c>
      <c r="T20" s="42" t="str">
        <f>pivots!F85</f>
        <v>R05</v>
      </c>
      <c r="U20" s="43" t="s">
        <v>1079</v>
      </c>
      <c r="V20" s="20"/>
      <c r="W20" s="20"/>
      <c r="X20" s="20"/>
      <c r="Y20" s="20"/>
      <c r="Z20" s="20"/>
      <c r="AA20" s="20"/>
      <c r="AB20" s="20"/>
      <c r="AC20" s="20"/>
    </row>
    <row r="21" spans="1:29">
      <c r="A21" s="20"/>
      <c r="B21" s="20"/>
      <c r="C21" s="20"/>
      <c r="D21" s="20"/>
      <c r="E21" s="20"/>
      <c r="F21" s="20"/>
      <c r="G21" s="20"/>
      <c r="H21" s="20"/>
      <c r="I21" s="20"/>
      <c r="J21" s="20"/>
      <c r="K21" s="20"/>
      <c r="L21" s="20"/>
      <c r="M21" s="20"/>
      <c r="N21" s="20"/>
      <c r="O21" s="44" t="str">
        <f>IF(pivots!A86=" "," ",pivots!A86)</f>
        <v>Cincinnati</v>
      </c>
      <c r="P21" s="33"/>
      <c r="Q21" s="33"/>
      <c r="R21" s="33"/>
      <c r="S21" s="33"/>
      <c r="T21" s="33"/>
      <c r="U21" s="34"/>
      <c r="V21" s="20"/>
      <c r="W21" s="20"/>
      <c r="X21" s="20"/>
      <c r="Y21" s="20"/>
      <c r="Z21" s="20"/>
      <c r="AA21" s="20"/>
      <c r="AB21" s="20"/>
      <c r="AC21" s="20"/>
    </row>
    <row r="22" spans="1:29">
      <c r="A22" s="20"/>
      <c r="B22" s="20"/>
      <c r="C22" s="20"/>
      <c r="D22" s="20"/>
      <c r="E22" s="20"/>
      <c r="F22" s="20"/>
      <c r="G22" s="20"/>
      <c r="H22" s="20"/>
      <c r="I22" s="20"/>
      <c r="J22" s="20"/>
      <c r="K22" s="20"/>
      <c r="L22" s="20"/>
      <c r="M22" s="20"/>
      <c r="N22" s="20"/>
      <c r="O22" s="35" t="str">
        <f>IF(pivots!A87=" "," ",pivots!A87)</f>
        <v>C0003</v>
      </c>
      <c r="P22" s="36">
        <f>IF(pivots!B87=" "," ",pivots!B87)</f>
        <v>891</v>
      </c>
      <c r="Q22" s="36">
        <f>IF(pivots!C87=" "," ",pivots!C87)</f>
        <v>1332</v>
      </c>
      <c r="R22" s="36">
        <f>IF(pivots!D87=" "," ",pivots!D87)</f>
        <v>1282</v>
      </c>
      <c r="S22" s="36">
        <f>IF(pivots!E87=" "," ",pivots!E87)</f>
        <v>739</v>
      </c>
      <c r="T22" s="36">
        <f>IF(pivots!F87=" "," ",pivots!F87)</f>
        <v>560</v>
      </c>
      <c r="U22" s="37">
        <f>IF(pivots!G87=" "," ",pivots!G87)</f>
        <v>4804</v>
      </c>
      <c r="V22" s="20"/>
      <c r="W22" s="20"/>
      <c r="X22" s="20"/>
      <c r="Y22" s="20"/>
      <c r="Z22" s="20"/>
      <c r="AA22" s="20"/>
      <c r="AB22" s="20"/>
      <c r="AC22" s="20"/>
    </row>
    <row r="23" spans="1:29">
      <c r="A23" s="20"/>
      <c r="B23" s="20"/>
      <c r="C23" s="20"/>
      <c r="D23" s="20"/>
      <c r="E23" s="20"/>
      <c r="F23" s="20"/>
      <c r="G23" s="20"/>
      <c r="H23" s="20"/>
      <c r="I23" s="20"/>
      <c r="J23" s="20"/>
      <c r="K23" s="20"/>
      <c r="L23" s="20"/>
      <c r="M23" s="20"/>
      <c r="N23" s="20"/>
      <c r="O23" s="35" t="str">
        <f>IF(pivots!A88=" "," ",pivots!A88)</f>
        <v>C0004</v>
      </c>
      <c r="P23" s="36">
        <f>IF(pivots!B88=" "," ",pivots!B88)</f>
        <v>1991</v>
      </c>
      <c r="Q23" s="36">
        <f>IF(pivots!C88=" "," ",pivots!C88)</f>
        <v>1886</v>
      </c>
      <c r="R23" s="36">
        <f>IF(pivots!D88=" "," ",pivots!D88)</f>
        <v>1206</v>
      </c>
      <c r="S23" s="36">
        <f>IF(pivots!E88=" "," ",pivots!E88)</f>
        <v>884</v>
      </c>
      <c r="T23" s="36">
        <f>IF(pivots!F88=" "," ",pivots!F88)</f>
        <v>1722</v>
      </c>
      <c r="U23" s="37">
        <f>IF(pivots!G88=" "," ",pivots!G88)</f>
        <v>7689</v>
      </c>
      <c r="V23" s="20"/>
      <c r="W23" s="20"/>
      <c r="X23" s="20"/>
      <c r="Y23" s="20"/>
      <c r="Z23" s="20"/>
      <c r="AA23" s="20"/>
      <c r="AB23" s="20"/>
      <c r="AC23" s="20"/>
    </row>
    <row r="24" spans="1:29">
      <c r="A24" s="20"/>
      <c r="B24" s="20"/>
      <c r="C24" s="20"/>
      <c r="D24" s="20"/>
      <c r="E24" s="20"/>
      <c r="F24" s="20"/>
      <c r="G24" s="20"/>
      <c r="H24" s="20"/>
      <c r="I24" s="20"/>
      <c r="J24" s="20"/>
      <c r="K24" s="20"/>
      <c r="L24" s="20"/>
      <c r="M24" s="20"/>
      <c r="N24" s="20"/>
      <c r="O24" s="35" t="str">
        <f>IF(pivots!A89=" "," ",pivots!A89)</f>
        <v>C0011</v>
      </c>
      <c r="P24" s="36">
        <f>IF(pivots!B89=" "," ",pivots!B89)</f>
        <v>1163</v>
      </c>
      <c r="Q24" s="36">
        <f>IF(pivots!C89=" "," ",pivots!C89)</f>
        <v>1180</v>
      </c>
      <c r="R24" s="36">
        <f>IF(pivots!D89=" "," ",pivots!D89)</f>
        <v>1616</v>
      </c>
      <c r="S24" s="36">
        <f>IF(pivots!E89=" "," ",pivots!E89)</f>
        <v>1043</v>
      </c>
      <c r="T24" s="36">
        <f>IF(pivots!F89=" "," ",pivots!F89)</f>
        <v>1747</v>
      </c>
      <c r="U24" s="37">
        <f>IF(pivots!G89=" "," ",pivots!G89)</f>
        <v>6749</v>
      </c>
      <c r="V24" s="20"/>
      <c r="W24" s="20"/>
      <c r="X24" s="20"/>
      <c r="Y24" s="20"/>
      <c r="Z24" s="20"/>
      <c r="AA24" s="20"/>
      <c r="AB24" s="20"/>
      <c r="AC24" s="20"/>
    </row>
    <row r="25" spans="1:29">
      <c r="A25" s="20"/>
      <c r="B25" s="20"/>
      <c r="C25" s="20"/>
      <c r="D25" s="20"/>
      <c r="E25" s="20"/>
      <c r="F25" s="20"/>
      <c r="G25" s="20"/>
      <c r="H25" s="20"/>
      <c r="I25" s="20"/>
      <c r="J25" s="20"/>
      <c r="K25" s="20"/>
      <c r="L25" s="20"/>
      <c r="M25" s="20"/>
      <c r="N25" s="20"/>
      <c r="O25" s="35" t="str">
        <f>IF(pivots!A90=" "," ",pivots!A90)</f>
        <v>C0012</v>
      </c>
      <c r="P25" s="36">
        <f>IF(pivots!B90=" "," ",pivots!B90)</f>
        <v>1438</v>
      </c>
      <c r="Q25" s="36">
        <f>IF(pivots!C90=" "," ",pivots!C90)</f>
        <v>1616</v>
      </c>
      <c r="R25" s="36">
        <f>IF(pivots!D90=" "," ",pivots!D90)</f>
        <v>866</v>
      </c>
      <c r="S25" s="36">
        <f>IF(pivots!E90=" "," ",pivots!E90)</f>
        <v>829</v>
      </c>
      <c r="T25" s="36">
        <f>IF(pivots!F90=" "," ",pivots!F90)</f>
        <v>2070</v>
      </c>
      <c r="U25" s="37">
        <f>IF(pivots!G90=" "," ",pivots!G90)</f>
        <v>6819</v>
      </c>
      <c r="V25" s="20"/>
      <c r="W25" s="20"/>
      <c r="X25" s="20"/>
      <c r="Y25" s="20"/>
      <c r="Z25" s="20"/>
      <c r="AA25" s="20"/>
      <c r="AB25" s="20"/>
      <c r="AC25" s="20"/>
    </row>
    <row r="26" spans="1:29">
      <c r="A26" s="20"/>
      <c r="B26" s="20"/>
      <c r="C26" s="20"/>
      <c r="D26" s="20"/>
      <c r="E26" s="20"/>
      <c r="F26" s="20"/>
      <c r="G26" s="20"/>
      <c r="H26" s="20"/>
      <c r="I26" s="20"/>
      <c r="J26" s="20"/>
      <c r="K26" s="20"/>
      <c r="L26" s="20"/>
      <c r="M26" s="20"/>
      <c r="N26" s="20"/>
      <c r="O26" s="44" t="str">
        <f>IF(pivots!A91=" "," ",pivots!A91)</f>
        <v>Cleveland</v>
      </c>
      <c r="P26" s="36"/>
      <c r="Q26" s="36"/>
      <c r="R26" s="36"/>
      <c r="S26" s="36"/>
      <c r="T26" s="36"/>
      <c r="U26" s="37"/>
      <c r="V26" s="20"/>
      <c r="W26" s="20"/>
      <c r="X26" s="20"/>
      <c r="Y26" s="20"/>
      <c r="Z26" s="20"/>
      <c r="AA26" s="20"/>
      <c r="AB26" s="20"/>
      <c r="AC26" s="20"/>
    </row>
    <row r="27" spans="1:29">
      <c r="A27" s="20"/>
      <c r="B27" s="20"/>
      <c r="C27" s="20"/>
      <c r="D27" s="20"/>
      <c r="E27" s="20"/>
      <c r="F27" s="20"/>
      <c r="G27" s="20"/>
      <c r="H27" s="20"/>
      <c r="I27" s="20"/>
      <c r="J27" s="20"/>
      <c r="K27" s="20"/>
      <c r="L27" s="20"/>
      <c r="M27" s="20"/>
      <c r="N27" s="20"/>
      <c r="O27" s="35" t="str">
        <f>IF(pivots!A92=" "," ",pivots!A92)</f>
        <v>C0002</v>
      </c>
      <c r="P27" s="36">
        <f>IF(pivots!B92=" "," ",pivots!B92)</f>
        <v>1233</v>
      </c>
      <c r="Q27" s="36">
        <f>IF(pivots!C92=" "," ",pivots!C92)</f>
        <v>223</v>
      </c>
      <c r="R27" s="36">
        <f>IF(pivots!D92=" "," ",pivots!D92)</f>
        <v>1680</v>
      </c>
      <c r="S27" s="36">
        <f>IF(pivots!E92=" "," ",pivots!E92)</f>
        <v>990</v>
      </c>
      <c r="T27" s="36">
        <f>IF(pivots!F92=" "," ",pivots!F92)</f>
        <v>1508</v>
      </c>
      <c r="U27" s="37">
        <f>IF(pivots!G92=" "," ",pivots!G92)</f>
        <v>5634</v>
      </c>
      <c r="V27" s="20"/>
      <c r="W27" s="20"/>
      <c r="X27" s="20"/>
      <c r="Y27" s="20"/>
      <c r="Z27" s="20"/>
      <c r="AA27" s="20"/>
      <c r="AB27" s="20"/>
      <c r="AC27" s="20"/>
    </row>
    <row r="28" spans="1:29">
      <c r="A28" s="20"/>
      <c r="B28" s="20"/>
      <c r="C28" s="20"/>
      <c r="D28" s="20"/>
      <c r="E28" s="20"/>
      <c r="F28" s="20"/>
      <c r="G28" s="20"/>
      <c r="H28" s="20"/>
      <c r="I28" s="20"/>
      <c r="J28" s="20"/>
      <c r="K28" s="20"/>
      <c r="L28" s="20"/>
      <c r="M28" s="20"/>
      <c r="N28" s="20"/>
      <c r="O28" s="35" t="str">
        <f>IF(pivots!A93=" "," ",pivots!A93)</f>
        <v>C0007</v>
      </c>
      <c r="P28" s="36">
        <f>IF(pivots!B93=" "," ",pivots!B93)</f>
        <v>1598</v>
      </c>
      <c r="Q28" s="36">
        <f>IF(pivots!C93=" "," ",pivots!C93)</f>
        <v>1907</v>
      </c>
      <c r="R28" s="36">
        <f>IF(pivots!D93=" "," ",pivots!D93)</f>
        <v>869</v>
      </c>
      <c r="S28" s="36">
        <f>IF(pivots!E93=" "," ",pivots!E93)</f>
        <v>1426</v>
      </c>
      <c r="T28" s="36">
        <f>IF(pivots!F93=" "," ",pivots!F93)</f>
        <v>1416</v>
      </c>
      <c r="U28" s="37">
        <f>IF(pivots!G93=" "," ",pivots!G93)</f>
        <v>7216</v>
      </c>
      <c r="V28" s="20"/>
      <c r="W28" s="20"/>
      <c r="X28" s="20"/>
      <c r="Y28" s="20"/>
      <c r="Z28" s="20"/>
      <c r="AA28" s="20"/>
      <c r="AB28" s="20"/>
      <c r="AC28" s="20"/>
    </row>
    <row r="29" spans="1:29">
      <c r="A29" s="20"/>
      <c r="B29" s="20"/>
      <c r="C29" s="20"/>
      <c r="D29" s="20"/>
      <c r="E29" s="20"/>
      <c r="F29" s="20"/>
      <c r="G29" s="20"/>
      <c r="H29" s="20"/>
      <c r="I29" s="20"/>
      <c r="J29" s="20"/>
      <c r="K29" s="20"/>
      <c r="L29" s="20"/>
      <c r="M29" s="20"/>
      <c r="N29" s="20"/>
      <c r="O29" s="35" t="str">
        <f>IF(pivots!A94=" "," ",pivots!A94)</f>
        <v>C0008</v>
      </c>
      <c r="P29" s="36">
        <f>IF(pivots!B94=" "," ",pivots!B94)</f>
        <v>900</v>
      </c>
      <c r="Q29" s="36">
        <f>IF(pivots!C94=" "," ",pivots!C94)</f>
        <v>1016</v>
      </c>
      <c r="R29" s="36">
        <f>IF(pivots!D94=" "," ",pivots!D94)</f>
        <v>960</v>
      </c>
      <c r="S29" s="36">
        <f>IF(pivots!E94=" "," ",pivots!E94)</f>
        <v>940</v>
      </c>
      <c r="T29" s="36">
        <f>IF(pivots!F94=" "," ",pivots!F94)</f>
        <v>1193</v>
      </c>
      <c r="U29" s="37">
        <f>IF(pivots!G94=" "," ",pivots!G94)</f>
        <v>5009</v>
      </c>
      <c r="V29" s="20"/>
      <c r="W29" s="20"/>
      <c r="X29" s="20"/>
      <c r="Y29" s="20"/>
      <c r="Z29" s="20"/>
      <c r="AA29" s="20"/>
      <c r="AB29" s="20"/>
      <c r="AC29" s="20"/>
    </row>
    <row r="30" spans="1:29">
      <c r="A30" s="20"/>
      <c r="B30" s="20"/>
      <c r="C30" s="20"/>
      <c r="D30" s="20"/>
      <c r="E30" s="20"/>
      <c r="F30" s="20"/>
      <c r="G30" s="20"/>
      <c r="H30" s="20"/>
      <c r="I30" s="20"/>
      <c r="J30" s="20"/>
      <c r="K30" s="20"/>
      <c r="L30" s="20"/>
      <c r="M30" s="20"/>
      <c r="N30" s="20"/>
      <c r="O30" s="35" t="str">
        <f>IF(pivots!A95=" "," ",pivots!A95)</f>
        <v>C0010</v>
      </c>
      <c r="P30" s="36">
        <f>IF(pivots!B95=" "," ",pivots!B95)</f>
        <v>900</v>
      </c>
      <c r="Q30" s="36">
        <f>IF(pivots!C95=" "," ",pivots!C95)</f>
        <v>1470</v>
      </c>
      <c r="R30" s="36">
        <f>IF(pivots!D95=" "," ",pivots!D95)</f>
        <v>1617</v>
      </c>
      <c r="S30" s="36">
        <f>IF(pivots!E95=" "," ",pivots!E95)</f>
        <v>1314</v>
      </c>
      <c r="T30" s="36">
        <f>IF(pivots!F95=" "," ",pivots!F95)</f>
        <v>941</v>
      </c>
      <c r="U30" s="37">
        <f>IF(pivots!G95=" "," ",pivots!G95)</f>
        <v>6242</v>
      </c>
      <c r="V30" s="20"/>
      <c r="W30" s="20"/>
      <c r="X30" s="20"/>
      <c r="Y30" s="20"/>
      <c r="Z30" s="20"/>
      <c r="AA30" s="20"/>
      <c r="AB30" s="20"/>
      <c r="AC30" s="20"/>
    </row>
    <row r="31" spans="1:29">
      <c r="A31" s="20"/>
      <c r="B31" s="20"/>
      <c r="C31" s="20"/>
      <c r="D31" s="20"/>
      <c r="E31" s="20"/>
      <c r="F31" s="20"/>
      <c r="G31" s="20"/>
      <c r="H31" s="20"/>
      <c r="I31" s="20"/>
      <c r="J31" s="20"/>
      <c r="K31" s="20"/>
      <c r="L31" s="20"/>
      <c r="M31" s="20"/>
      <c r="N31" s="20"/>
      <c r="O31" s="35" t="str">
        <f>IF(pivots!A96=" "," ",pivots!A96)</f>
        <v>C0013</v>
      </c>
      <c r="P31" s="36">
        <f>IF(pivots!B96=" "," ",pivots!B96)</f>
        <v>1255</v>
      </c>
      <c r="Q31" s="36">
        <f>IF(pivots!C96=" "," ",pivots!C96)</f>
        <v>516</v>
      </c>
      <c r="R31" s="36">
        <f>IF(pivots!D96=" "," ",pivots!D96)</f>
        <v>1874</v>
      </c>
      <c r="S31" s="36">
        <f>IF(pivots!E96=" "," ",pivots!E96)</f>
        <v>1863</v>
      </c>
      <c r="T31" s="36">
        <f>IF(pivots!F96=" "," ",pivots!F96)</f>
        <v>1722</v>
      </c>
      <c r="U31" s="37">
        <f>IF(pivots!G96=" "," ",pivots!G96)</f>
        <v>7230</v>
      </c>
      <c r="V31" s="20"/>
      <c r="W31" s="20"/>
      <c r="X31" s="20"/>
      <c r="Y31" s="20"/>
      <c r="Z31" s="20"/>
      <c r="AA31" s="20"/>
      <c r="AB31" s="20"/>
      <c r="AC31" s="20"/>
    </row>
    <row r="32" spans="1:29">
      <c r="A32" s="20"/>
      <c r="B32" s="20"/>
      <c r="C32" s="20"/>
      <c r="D32" s="20"/>
      <c r="E32" s="20"/>
      <c r="F32" s="20"/>
      <c r="G32" s="20"/>
      <c r="H32" s="20"/>
      <c r="I32" s="20"/>
      <c r="J32" s="20"/>
      <c r="K32" s="20"/>
      <c r="L32" s="20"/>
      <c r="M32" s="20"/>
      <c r="N32" s="20"/>
      <c r="O32" s="35" t="str">
        <f>IF(pivots!A97=" "," ",pivots!A97)</f>
        <v>C0015</v>
      </c>
      <c r="P32" s="36">
        <f>IF(pivots!B97=" "," ",pivots!B97)</f>
        <v>1138</v>
      </c>
      <c r="Q32" s="36">
        <f>IF(pivots!C97=" "," ",pivots!C97)</f>
        <v>1898</v>
      </c>
      <c r="R32" s="36">
        <f>IF(pivots!D97=" "," ",pivots!D97)</f>
        <v>1482</v>
      </c>
      <c r="S32" s="36">
        <f>IF(pivots!E97=" "," ",pivots!E97)</f>
        <v>846</v>
      </c>
      <c r="T32" s="36">
        <f>IF(pivots!F97=" "," ",pivots!F97)</f>
        <v>1154</v>
      </c>
      <c r="U32" s="37">
        <f>IF(pivots!G97=" "," ",pivots!G97)</f>
        <v>6518</v>
      </c>
      <c r="V32" s="20"/>
      <c r="W32" s="20"/>
      <c r="X32" s="20"/>
      <c r="Y32" s="20"/>
      <c r="Z32" s="20"/>
      <c r="AA32" s="20"/>
      <c r="AB32" s="20"/>
      <c r="AC32" s="20"/>
    </row>
    <row r="33" spans="1:29">
      <c r="A33" s="20"/>
      <c r="B33" s="20"/>
      <c r="C33" s="20"/>
      <c r="D33" s="20"/>
      <c r="E33" s="20"/>
      <c r="F33" s="20"/>
      <c r="G33" s="20"/>
      <c r="H33" s="20"/>
      <c r="I33" s="20"/>
      <c r="J33" s="20"/>
      <c r="K33" s="20"/>
      <c r="L33" s="20"/>
      <c r="M33" s="20"/>
      <c r="N33" s="20"/>
      <c r="O33" s="44" t="str">
        <f>IF(pivots!A98=" "," ",pivots!A98)</f>
        <v>Columbus</v>
      </c>
      <c r="P33" s="36"/>
      <c r="Q33" s="36"/>
      <c r="R33" s="36"/>
      <c r="S33" s="36"/>
      <c r="T33" s="36"/>
      <c r="U33" s="37"/>
      <c r="V33" s="20"/>
      <c r="W33" s="20"/>
      <c r="X33" s="20"/>
      <c r="Y33" s="20"/>
      <c r="Z33" s="20"/>
      <c r="AA33" s="20"/>
      <c r="AB33" s="20"/>
      <c r="AC33" s="20"/>
    </row>
    <row r="34" spans="1:29">
      <c r="A34" s="20"/>
      <c r="B34" s="20"/>
      <c r="C34" s="20"/>
      <c r="D34" s="20"/>
      <c r="E34" s="20"/>
      <c r="F34" s="20"/>
      <c r="G34" s="20"/>
      <c r="H34" s="20"/>
      <c r="I34" s="20"/>
      <c r="J34" s="20"/>
      <c r="K34" s="20"/>
      <c r="L34" s="20"/>
      <c r="M34" s="20"/>
      <c r="N34" s="20"/>
      <c r="O34" s="38" t="str">
        <f>IF(pivots!A99=" "," ",pivots!A99)</f>
        <v>C0001</v>
      </c>
      <c r="P34" s="36">
        <f>IF(pivots!B99=" "," ",pivots!B99)</f>
        <v>1655</v>
      </c>
      <c r="Q34" s="36">
        <f>IF(pivots!C99=" "," ",pivots!C99)</f>
        <v>805</v>
      </c>
      <c r="R34" s="36">
        <f>IF(pivots!D99=" "," ",pivots!D99)</f>
        <v>2263</v>
      </c>
      <c r="S34" s="36">
        <f>IF(pivots!E99=" "," ",pivots!E99)</f>
        <v>987</v>
      </c>
      <c r="T34" s="36">
        <f>IF(pivots!F99=" "," ",pivots!F99)</f>
        <v>1075</v>
      </c>
      <c r="U34" s="37">
        <f>IF(pivots!G99=" "," ",pivots!G99)</f>
        <v>6785</v>
      </c>
      <c r="V34" s="20"/>
      <c r="W34" s="20"/>
      <c r="X34" s="20"/>
      <c r="Y34" s="20"/>
      <c r="Z34" s="20"/>
      <c r="AA34" s="20"/>
      <c r="AB34" s="20"/>
      <c r="AC34" s="20"/>
    </row>
    <row r="35" spans="1:29">
      <c r="A35" s="20"/>
      <c r="B35" s="20"/>
      <c r="C35" s="20"/>
      <c r="D35" s="20"/>
      <c r="E35" s="20"/>
      <c r="F35" s="20"/>
      <c r="G35" s="20"/>
      <c r="H35" s="20"/>
      <c r="I35" s="20"/>
      <c r="J35" s="20"/>
      <c r="K35" s="20"/>
      <c r="L35" s="20"/>
      <c r="M35" s="20"/>
      <c r="N35" s="20"/>
      <c r="O35" s="35" t="str">
        <f>IF(pivots!A100=" "," ",pivots!A100)</f>
        <v>C0005</v>
      </c>
      <c r="P35" s="36">
        <f>IF(pivots!B100=" "," ",pivots!B100)</f>
        <v>1104</v>
      </c>
      <c r="Q35" s="36">
        <f>IF(pivots!C100=" "," ",pivots!C100)</f>
        <v>2280</v>
      </c>
      <c r="R35" s="36">
        <f>IF(pivots!D100=" "," ",pivots!D100)</f>
        <v>1445</v>
      </c>
      <c r="S35" s="36">
        <f>IF(pivots!E100=" "," ",pivots!E100)</f>
        <v>1722</v>
      </c>
      <c r="T35" s="36">
        <f>IF(pivots!F100=" "," ",pivots!F100)</f>
        <v>1196</v>
      </c>
      <c r="U35" s="37">
        <f>IF(pivots!G100=" "," ",pivots!G100)</f>
        <v>7747</v>
      </c>
      <c r="V35" s="20"/>
      <c r="W35" s="20"/>
      <c r="X35" s="20"/>
      <c r="Y35" s="20"/>
      <c r="Z35" s="20"/>
      <c r="AA35" s="20"/>
      <c r="AB35" s="20"/>
      <c r="AC35" s="20"/>
    </row>
    <row r="36" spans="1:29">
      <c r="A36" s="20"/>
      <c r="B36" s="20"/>
      <c r="C36" s="20"/>
      <c r="D36" s="20"/>
      <c r="E36" s="20"/>
      <c r="F36" s="20"/>
      <c r="G36" s="20"/>
      <c r="H36" s="20"/>
      <c r="I36" s="20"/>
      <c r="J36" s="20"/>
      <c r="K36" s="20"/>
      <c r="L36" s="20"/>
      <c r="M36" s="20"/>
      <c r="N36" s="20"/>
      <c r="O36" s="35" t="str">
        <f>IF(pivots!A101=" "," ",pivots!A101)</f>
        <v>C0006</v>
      </c>
      <c r="P36" s="36">
        <f>IF(pivots!B101=" "," ",pivots!B101)</f>
        <v>372</v>
      </c>
      <c r="Q36" s="36">
        <f>IF(pivots!C101=" "," ",pivots!C101)</f>
        <v>1818</v>
      </c>
      <c r="R36" s="36">
        <f>IF(pivots!D101=" "," ",pivots!D101)</f>
        <v>1346</v>
      </c>
      <c r="S36" s="36">
        <f>IF(pivots!E101=" "," ",pivots!E101)</f>
        <v>1156</v>
      </c>
      <c r="T36" s="36">
        <f>IF(pivots!F101=" "," ",pivots!F101)</f>
        <v>1484</v>
      </c>
      <c r="U36" s="37">
        <f>IF(pivots!G101=" "," ",pivots!G101)</f>
        <v>6176</v>
      </c>
      <c r="V36" s="20"/>
      <c r="W36" s="20"/>
      <c r="X36" s="20"/>
      <c r="Y36" s="20"/>
      <c r="Z36" s="20"/>
      <c r="AA36" s="20"/>
      <c r="AB36" s="20"/>
      <c r="AC36" s="20"/>
    </row>
    <row r="37" spans="1:29">
      <c r="A37" s="20"/>
      <c r="B37" s="20"/>
      <c r="C37" s="20"/>
      <c r="D37" s="20"/>
      <c r="E37" s="20"/>
      <c r="F37" s="20"/>
      <c r="G37" s="20"/>
      <c r="H37" s="20"/>
      <c r="I37" s="20"/>
      <c r="J37" s="20"/>
      <c r="K37" s="20"/>
      <c r="L37" s="20"/>
      <c r="M37" s="20"/>
      <c r="N37" s="20"/>
      <c r="O37" s="35" t="str">
        <f>IF(pivots!A102=" "," ",pivots!A102)</f>
        <v>C0009</v>
      </c>
      <c r="P37" s="36">
        <f>IF(pivots!B102=" "," ",pivots!B102)</f>
        <v>1415</v>
      </c>
      <c r="Q37" s="36">
        <f>IF(pivots!C102=" "," ",pivots!C102)</f>
        <v>1271</v>
      </c>
      <c r="R37" s="36">
        <f>IF(pivots!D102=" "," ",pivots!D102)</f>
        <v>1214</v>
      </c>
      <c r="S37" s="36">
        <f>IF(pivots!E102=" "," ",pivots!E102)</f>
        <v>1135</v>
      </c>
      <c r="T37" s="36">
        <f>IF(pivots!F102=" "," ",pivots!F102)</f>
        <v>1566</v>
      </c>
      <c r="U37" s="37">
        <f>IF(pivots!G102=" "," ",pivots!G102)</f>
        <v>6601</v>
      </c>
      <c r="V37" s="20"/>
      <c r="W37" s="20"/>
      <c r="X37" s="20"/>
      <c r="Y37" s="20"/>
      <c r="Z37" s="20"/>
      <c r="AA37" s="20"/>
      <c r="AB37" s="20"/>
      <c r="AC37" s="20"/>
    </row>
    <row r="38" spans="1:29">
      <c r="A38" s="20"/>
      <c r="B38" s="20"/>
      <c r="C38" s="20"/>
      <c r="D38" s="20"/>
      <c r="E38" s="20"/>
      <c r="F38" s="20"/>
      <c r="G38" s="20"/>
      <c r="H38" s="20"/>
      <c r="I38" s="20"/>
      <c r="J38" s="20"/>
      <c r="K38" s="20"/>
      <c r="L38" s="20"/>
      <c r="M38" s="20"/>
      <c r="N38" s="20"/>
      <c r="O38" s="39" t="str">
        <f>IF(pivots!A103=" "," ",pivots!A103)</f>
        <v>C0014</v>
      </c>
      <c r="P38" s="40">
        <f>IF(pivots!B103=" "," ",pivots!B103)</f>
        <v>1362</v>
      </c>
      <c r="Q38" s="40">
        <f>IF(pivots!C103=" "," ",pivots!C103)</f>
        <v>1363</v>
      </c>
      <c r="R38" s="40">
        <f>IF(pivots!D103=" "," ",pivots!D103)</f>
        <v>1152</v>
      </c>
      <c r="S38" s="40">
        <f>IF(pivots!E103=" "," ",pivots!E103)</f>
        <v>777</v>
      </c>
      <c r="T38" s="40">
        <f>IF(pivots!F103=" "," ",pivots!F103)</f>
        <v>750</v>
      </c>
      <c r="U38" s="41">
        <f>IF(pivots!G103=" "," ",pivots!G103)</f>
        <v>5404</v>
      </c>
      <c r="V38" s="20"/>
      <c r="W38" s="20"/>
      <c r="X38" s="20"/>
      <c r="Y38" s="20"/>
      <c r="Z38" s="20"/>
      <c r="AA38" s="20"/>
      <c r="AB38" s="20"/>
      <c r="AC38" s="20"/>
    </row>
    <row r="39" spans="1:2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9">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sheetData>
  <phoneticPr fontId="2" type="noConversion"/>
  <conditionalFormatting sqref="P22:T38">
    <cfRule type="dataBar" priority="3">
      <dataBar>
        <cfvo type="num" val="0"/>
        <cfvo type="formula" val="MAX($P$22:$T$38)*2"/>
        <color theme="1" tint="4.9989318521683403E-2"/>
      </dataBar>
      <extLst>
        <ext xmlns:x14="http://schemas.microsoft.com/office/spreadsheetml/2009/9/main" uri="{B025F937-C7B1-47D3-B67F-A62EFF666E3E}">
          <x14:id>{40620A10-71D5-4F28-BE8B-330D038B393D}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0620A10-71D5-4F28-BE8B-330D038B393D}">
            <x14:dataBar minLength="0" maxLength="100" border="1" gradient="0" negativeBarBorderColorSameAsPositive="0">
              <x14:cfvo type="num">
                <xm:f>0</xm:f>
              </x14:cfvo>
              <x14:cfvo type="formula">
                <xm:f>MAX($P$22:$T$38)*2</xm:f>
              </x14:cfvo>
              <x14:borderColor rgb="FF638EC6"/>
              <x14:negativeFillColor rgb="FFFF0000"/>
              <x14:negativeBorderColor rgb="FFFF0000"/>
              <x14:axisColor rgb="FF000000"/>
            </x14:dataBar>
          </x14:cfRule>
          <xm:sqref>P22:T38</xm:sqref>
        </x14:conditionalFormatting>
        <x14:conditionalFormatting xmlns:xm="http://schemas.microsoft.com/office/excel/2006/main">
          <x14:cfRule type="expression" priority="1" id="{1A6E8D57-9682-401F-9C2D-CF77A63E34BB}">
            <xm:f>P$20=pivots!$A$52</xm:f>
            <x14:dxf>
              <fill>
                <patternFill>
                  <bgColor theme="8" tint="0.59996337778862885"/>
                </patternFill>
              </fill>
              <border>
                <left/>
                <vertical/>
                <horizontal/>
              </border>
            </x14:dxf>
          </x14:cfRule>
          <xm:sqref>P20:T38</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3.8"/>
  <cols>
    <col min="5" max="5" width="10.8984375" customWidth="1"/>
    <col min="6" max="6" width="9.898437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Sender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user</cp:lastModifiedBy>
  <dcterms:created xsi:type="dcterms:W3CDTF">2021-03-14T20:21:32Z</dcterms:created>
  <dcterms:modified xsi:type="dcterms:W3CDTF">2025-06-28T13:04:55Z</dcterms:modified>
</cp:coreProperties>
</file>